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8BE4E871-C007-4D81-AD86-6458881B4E90}" xr6:coauthVersionLast="47" xr6:coauthVersionMax="47" xr10:uidLastSave="{00000000-0000-0000-0000-000000000000}"/>
  <bookViews>
    <workbookView xWindow="720" yWindow="720" windowWidth="17690" windowHeight="10080" tabRatio="859" activeTab="3"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4" hidden="1">PolicyLevers!$H$1:$H$1567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61" i="1" l="1"/>
  <c r="K261" i="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I28" i="19"/>
  <c r="G20" i="19"/>
  <c r="G13" i="19"/>
  <c r="G10" i="19"/>
  <c r="H47" i="28"/>
  <c r="AA35" i="28"/>
  <c r="AG32" i="28"/>
  <c r="L31" i="28"/>
  <c r="S29" i="28"/>
  <c r="T27" i="28"/>
  <c r="C26" i="28"/>
  <c r="H24" i="28"/>
  <c r="K22" i="28"/>
  <c r="X20" i="28"/>
  <c r="AB18" i="28"/>
  <c r="AF16" i="28"/>
  <c r="AD15" i="28"/>
  <c r="AA14" i="28"/>
  <c r="AD13" i="28"/>
  <c r="I13" i="28"/>
  <c r="S12" i="28"/>
  <c r="AB11" i="28"/>
  <c r="I11" i="28"/>
  <c r="S10" i="28"/>
  <c r="AB9" i="28"/>
  <c r="I9" i="28"/>
  <c r="S8" i="28"/>
  <c r="AB7" i="28"/>
  <c r="I7" i="28"/>
  <c r="S6" i="28"/>
  <c r="AB5" i="28"/>
  <c r="I5" i="28"/>
  <c r="S4" i="28"/>
  <c r="A1" i="28"/>
  <c r="H56" i="28" s="1"/>
  <c r="G49" i="26"/>
  <c r="O49" i="26" s="1"/>
  <c r="P49" i="26" s="1"/>
  <c r="G34" i="26"/>
  <c r="J34" i="26" s="1"/>
  <c r="K34" i="26" s="1"/>
  <c r="G33" i="26"/>
  <c r="J33" i="26" s="1"/>
  <c r="K33" i="26" s="1"/>
  <c r="G22" i="26"/>
  <c r="J22" i="26" s="1"/>
  <c r="K22" i="26" s="1"/>
  <c r="G21" i="26"/>
  <c r="O21" i="26" s="1"/>
  <c r="P21" i="26" s="1"/>
  <c r="A3" i="25"/>
  <c r="K9" i="24" s="1"/>
  <c r="L9" i="24" s="1"/>
  <c r="J25" i="19" s="1"/>
  <c r="L14" i="24" a="1"/>
  <c r="L14" i="24" s="1"/>
  <c r="J18" i="19" s="1"/>
  <c r="F2" i="20"/>
  <c r="C2" i="20"/>
  <c r="O52" i="26"/>
  <c r="P52" i="26" s="1"/>
  <c r="J52" i="26"/>
  <c r="K52" i="26" s="1"/>
  <c r="O51" i="26"/>
  <c r="P51" i="26" s="1"/>
  <c r="J51" i="26"/>
  <c r="K51" i="26" s="1"/>
  <c r="O50" i="26"/>
  <c r="P50" i="26" s="1"/>
  <c r="J50" i="26"/>
  <c r="K50" i="26" s="1"/>
  <c r="J49" i="26"/>
  <c r="K49"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O34" i="26"/>
  <c r="P34" i="26" s="1"/>
  <c r="O31" i="26"/>
  <c r="P31" i="26" s="1"/>
  <c r="K31" i="26"/>
  <c r="J31" i="26"/>
  <c r="O30" i="26"/>
  <c r="P30" i="26" s="1"/>
  <c r="J30" i="26"/>
  <c r="K30" i="26" s="1"/>
  <c r="O28" i="26"/>
  <c r="P28" i="26" s="1"/>
  <c r="P27" i="26"/>
  <c r="O27" i="26"/>
  <c r="J27" i="26"/>
  <c r="K27" i="26" s="1"/>
  <c r="O26" i="26"/>
  <c r="P26" i="26" s="1"/>
  <c r="J26" i="26"/>
  <c r="K26" i="26" s="1"/>
  <c r="J21" i="26"/>
  <c r="K21"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C2" i="10" s="1"/>
  <c r="Q7" i="24" s="1"/>
  <c r="J1447" i="1"/>
  <c r="K1447" i="1"/>
  <c r="L1447" i="1"/>
  <c r="M1447" i="1"/>
  <c r="N1447" i="1"/>
  <c r="O1447" i="1"/>
  <c r="P1447" i="1"/>
  <c r="Q1447" i="1"/>
  <c r="R1447" i="1"/>
  <c r="B1447" i="1"/>
  <c r="A1447"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R403" i="1"/>
  <c r="O403" i="1"/>
  <c r="P399" i="1"/>
  <c r="P397" i="1"/>
  <c r="O397" i="1"/>
  <c r="N397" i="1"/>
  <c r="M397" i="1"/>
  <c r="J397" i="1"/>
  <c r="L397" i="1"/>
  <c r="A397" i="1"/>
  <c r="R395" i="1"/>
  <c r="O393" i="1"/>
  <c r="N393" i="1"/>
  <c r="J393" i="1"/>
  <c r="P392" i="1"/>
  <c r="R389" i="1"/>
  <c r="P389" i="1"/>
  <c r="O389" i="1"/>
  <c r="N389" i="1"/>
  <c r="M389" i="1"/>
  <c r="J389" i="1"/>
  <c r="L389" i="1"/>
  <c r="B389" i="1"/>
  <c r="R387" i="1"/>
  <c r="Q387" i="1"/>
  <c r="P387" i="1"/>
  <c r="O387" i="1"/>
  <c r="N387" i="1"/>
  <c r="M387" i="1"/>
  <c r="L387" i="1"/>
  <c r="K387" i="1"/>
  <c r="J387" i="1"/>
  <c r="B387" i="1"/>
  <c r="A38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A1568" i="1"/>
  <c r="B1568" i="1"/>
  <c r="A1569" i="1"/>
  <c r="B1569" i="1"/>
  <c r="A1570" i="1"/>
  <c r="B1570" i="1"/>
  <c r="J263" i="1"/>
  <c r="K263" i="1"/>
  <c r="L263" i="1"/>
  <c r="M263" i="1"/>
  <c r="N263" i="1"/>
  <c r="P263" i="1"/>
  <c r="Q263" i="1"/>
  <c r="R263" i="1"/>
  <c r="A263" i="1"/>
  <c r="B263" i="1"/>
  <c r="B43" i="18"/>
  <c r="O263" i="1" s="1"/>
  <c r="T10" i="28" l="1"/>
  <c r="AB22" i="28"/>
  <c r="O22" i="26"/>
  <c r="P22" i="26" s="1"/>
  <c r="C3" i="20"/>
  <c r="G8" i="26"/>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G35" i="26"/>
  <c r="O35" i="26" s="1"/>
  <c r="P35" i="26" s="1"/>
  <c r="L5" i="28"/>
  <c r="Y6" i="28"/>
  <c r="Y8" i="28"/>
  <c r="Y10" i="28"/>
  <c r="Y12" i="28"/>
  <c r="F14" i="28"/>
  <c r="S17" i="28"/>
  <c r="X24" i="28"/>
  <c r="Z33"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K5" i="28"/>
  <c r="T6" i="28"/>
  <c r="AG7" i="28"/>
  <c r="K9" i="28"/>
  <c r="K11" i="28"/>
  <c r="T12" i="28"/>
  <c r="AB14" i="28"/>
  <c r="AB20" i="28"/>
  <c r="H26" i="28"/>
  <c r="H36" i="28"/>
  <c r="G23" i="26"/>
  <c r="O23" i="26" s="1"/>
  <c r="P23" i="26" s="1"/>
  <c r="C10" i="28"/>
  <c r="K26" i="28"/>
  <c r="O33" i="26"/>
  <c r="P33" i="26" s="1"/>
  <c r="M7" i="24"/>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L17" i="28"/>
  <c r="G7" i="26"/>
  <c r="J7" i="26" s="1"/>
  <c r="K7" i="26" s="1"/>
  <c r="C4" i="28"/>
  <c r="C6" i="28"/>
  <c r="L7" i="28"/>
  <c r="L9" i="28"/>
  <c r="L11" i="28"/>
  <c r="L13" i="28"/>
  <c r="C16" i="28"/>
  <c r="AF20" i="28"/>
  <c r="H37" i="28"/>
  <c r="CE3" i="25"/>
  <c r="O7" i="24"/>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T4" i="28"/>
  <c r="AG5" i="28"/>
  <c r="K7" i="28"/>
  <c r="T8" i="28"/>
  <c r="AG9" i="28"/>
  <c r="AG11" i="28"/>
  <c r="K13" i="28"/>
  <c r="D14" i="28"/>
  <c r="AF15" i="28"/>
  <c r="AF18" i="28"/>
  <c r="X22" i="28"/>
  <c r="K24" i="28"/>
  <c r="C28" i="28"/>
  <c r="T29" i="28"/>
  <c r="S31" i="28"/>
  <c r="Q33" i="28"/>
  <c r="H48" i="28"/>
  <c r="B3" i="20"/>
  <c r="Y4" i="28"/>
  <c r="C8" i="28"/>
  <c r="C12" i="28"/>
  <c r="D15" i="28"/>
  <c r="L19" i="28"/>
  <c r="H28" i="28"/>
  <c r="C30" i="28"/>
  <c r="T31" i="28"/>
  <c r="H49" i="28"/>
  <c r="B2" i="20"/>
  <c r="G20" i="26"/>
  <c r="O20" i="26" s="1"/>
  <c r="P20" i="26" s="1"/>
  <c r="G32" i="26"/>
  <c r="O32" i="26" s="1"/>
  <c r="P32" i="26" s="1"/>
  <c r="G48" i="26"/>
  <c r="O48" i="26" s="1"/>
  <c r="P48" i="26" s="1"/>
  <c r="Q4" i="28"/>
  <c r="D5" i="28"/>
  <c r="AA5" i="28"/>
  <c r="Q6" i="28"/>
  <c r="D7" i="28"/>
  <c r="AA7" i="28"/>
  <c r="Q8" i="28"/>
  <c r="D9" i="28"/>
  <c r="AA9" i="28"/>
  <c r="Q10" i="28"/>
  <c r="D11" i="28"/>
  <c r="AA11" i="28"/>
  <c r="Q12" i="28"/>
  <c r="D13" i="28"/>
  <c r="AC13" i="28"/>
  <c r="W14" i="28"/>
  <c r="V15" i="28"/>
  <c r="AE16" i="28"/>
  <c r="X18" i="28"/>
  <c r="K20" i="28"/>
  <c r="H22" i="28"/>
  <c r="C24" i="28"/>
  <c r="T25" i="28"/>
  <c r="S27" i="28"/>
  <c r="L29" i="28"/>
  <c r="AF30" i="28"/>
  <c r="AB32" i="28"/>
  <c r="R35" i="28"/>
  <c r="AF43"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N1" i="28" s="1"/>
  <c r="AF56" i="28"/>
  <c r="T51" i="28"/>
  <c r="P48" i="28"/>
  <c r="P46" i="28"/>
  <c r="P44" i="28"/>
  <c r="P42" i="28"/>
  <c r="P40" i="28"/>
  <c r="P38" i="28"/>
  <c r="J37" i="28"/>
  <c r="S36" i="28"/>
  <c r="AF35" i="28"/>
  <c r="L35" i="28"/>
  <c r="AG34" i="28"/>
  <c r="S34" i="28"/>
  <c r="H34" i="28"/>
  <c r="AB33" i="28"/>
  <c r="R33" i="28"/>
  <c r="H33" i="28"/>
  <c r="AD32" i="28"/>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D1" i="28" s="1"/>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L1" i="28"/>
  <c r="T1" i="28"/>
  <c r="F1" i="28"/>
  <c r="J40" i="26"/>
  <c r="K40" i="26" s="1"/>
  <c r="J23" i="26"/>
  <c r="K23" i="26" s="1"/>
  <c r="J35" i="26"/>
  <c r="K35" i="26" s="1"/>
  <c r="O7" i="26"/>
  <c r="P7" i="26" s="1"/>
  <c r="J20" i="26"/>
  <c r="K20" i="26" s="1"/>
  <c r="J32" i="26"/>
  <c r="K32" i="26" s="1"/>
  <c r="J48" i="26"/>
  <c r="K48" i="26" s="1"/>
  <c r="J25" i="26"/>
  <c r="K25" i="26" s="1"/>
  <c r="AG3" i="25"/>
  <c r="BE3" i="25"/>
  <c r="P13" i="24" s="1"/>
  <c r="CK3" i="25"/>
  <c r="D3" i="25"/>
  <c r="L3" i="25"/>
  <c r="T3" i="25"/>
  <c r="AB3" i="25"/>
  <c r="AJ3" i="25"/>
  <c r="AR3" i="25"/>
  <c r="AZ3" i="25"/>
  <c r="BH3" i="25"/>
  <c r="BP3" i="25"/>
  <c r="BX3" i="25"/>
  <c r="CF3" i="25"/>
  <c r="P2" i="24" s="1"/>
  <c r="Q3" i="25"/>
  <c r="BM3" i="25"/>
  <c r="E3" i="25"/>
  <c r="M3" i="25"/>
  <c r="U3" i="25"/>
  <c r="AC3" i="25"/>
  <c r="AK3" i="25"/>
  <c r="AS3" i="25"/>
  <c r="BA3" i="25"/>
  <c r="BI3" i="25"/>
  <c r="BQ3" i="25"/>
  <c r="BY3" i="25"/>
  <c r="CG3" i="25"/>
  <c r="CC3" i="25"/>
  <c r="N3" i="25"/>
  <c r="V3" i="25"/>
  <c r="AL3" i="25"/>
  <c r="AT3" i="25"/>
  <c r="BB3" i="25"/>
  <c r="BR3" i="25"/>
  <c r="BZ3" i="25"/>
  <c r="CH3" i="25"/>
  <c r="AW3" i="25"/>
  <c r="F3" i="25"/>
  <c r="K5" i="24" s="1"/>
  <c r="L5" i="24" s="1"/>
  <c r="J30" i="19" s="1"/>
  <c r="AD3" i="25"/>
  <c r="BJ3" i="25"/>
  <c r="G3" i="25"/>
  <c r="O3" i="25"/>
  <c r="W3" i="25"/>
  <c r="AE3" i="25"/>
  <c r="AM3" i="25"/>
  <c r="AU3" i="25"/>
  <c r="BC3" i="25"/>
  <c r="N13" i="24" s="1"/>
  <c r="BK3" i="25"/>
  <c r="BS3" i="25"/>
  <c r="S2" i="24" s="1"/>
  <c r="CA3" i="25"/>
  <c r="CI3" i="25"/>
  <c r="I3" i="25"/>
  <c r="K4" i="24" s="1"/>
  <c r="L4" i="24" s="1"/>
  <c r="J29" i="19" s="1"/>
  <c r="H3" i="25"/>
  <c r="P3" i="25"/>
  <c r="X3" i="25"/>
  <c r="AF3" i="25"/>
  <c r="AN3" i="25"/>
  <c r="K10" i="24" s="1"/>
  <c r="L10" i="24" s="1"/>
  <c r="J7" i="19" s="1"/>
  <c r="AV3" i="25"/>
  <c r="BD3" i="25"/>
  <c r="BL3" i="25"/>
  <c r="BT3" i="25"/>
  <c r="CB3" i="25"/>
  <c r="CJ3" i="25"/>
  <c r="Y3" i="25"/>
  <c r="BU3" i="25"/>
  <c r="B3" i="25"/>
  <c r="J3" i="25"/>
  <c r="K6" i="24" s="1"/>
  <c r="L6" i="24" s="1"/>
  <c r="J33" i="19" s="1"/>
  <c r="R3" i="25"/>
  <c r="AH3" i="25"/>
  <c r="AP3" i="25"/>
  <c r="AX3" i="25"/>
  <c r="BF3" i="25"/>
  <c r="BN3" i="25"/>
  <c r="BV3" i="25"/>
  <c r="CD3" i="25"/>
  <c r="AO3" i="25"/>
  <c r="K11" i="24" s="1"/>
  <c r="L11" i="24" s="1"/>
  <c r="J8" i="19" s="1"/>
  <c r="Z3" i="25"/>
  <c r="C3" i="25"/>
  <c r="K8" i="24" s="1"/>
  <c r="L8" i="24" s="1"/>
  <c r="J66" i="19" s="1"/>
  <c r="K3" i="25"/>
  <c r="S3" i="25"/>
  <c r="AA3" i="25"/>
  <c r="AI3" i="25"/>
  <c r="AQ3" i="25"/>
  <c r="AY3" i="25"/>
  <c r="BG3" i="25"/>
  <c r="BO3" i="25"/>
  <c r="BW3" i="25"/>
  <c r="K2" i="24" s="1"/>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Q13" i="24" l="1"/>
  <c r="J10" i="26"/>
  <c r="K10" i="26" s="1"/>
  <c r="O10" i="26"/>
  <c r="P10" i="26" s="1"/>
  <c r="O36" i="26"/>
  <c r="P36" i="26" s="1"/>
  <c r="J36" i="26"/>
  <c r="K36" i="26" s="1"/>
  <c r="M13" i="24"/>
  <c r="O41" i="26"/>
  <c r="P41" i="26" s="1"/>
  <c r="J41" i="26"/>
  <c r="K41" i="26" s="1"/>
  <c r="L7" i="24"/>
  <c r="J42" i="19" s="1"/>
  <c r="J24" i="26"/>
  <c r="K24" i="26" s="1"/>
  <c r="O24" i="26"/>
  <c r="P24" i="26" s="1"/>
  <c r="O29" i="26"/>
  <c r="P29" i="26" s="1"/>
  <c r="J29" i="26"/>
  <c r="K29" i="26" s="1"/>
  <c r="O8" i="26"/>
  <c r="P8" i="26" s="1"/>
  <c r="J8" i="26"/>
  <c r="K8" i="26" s="1"/>
  <c r="O2" i="24"/>
  <c r="AB1" i="28"/>
  <c r="AD1" i="28"/>
  <c r="V1" i="28"/>
  <c r="N12" i="24"/>
  <c r="M2" i="24"/>
  <c r="K12" i="24"/>
  <c r="J39" i="26"/>
  <c r="K39" i="26" s="1"/>
  <c r="O39" i="26"/>
  <c r="P39" i="26" s="1"/>
  <c r="K3" i="24"/>
  <c r="L3" i="24" s="1"/>
  <c r="J26" i="19" s="1"/>
  <c r="T2" i="24"/>
  <c r="K13" i="24"/>
  <c r="S13" i="24"/>
  <c r="R2" i="24"/>
  <c r="P12" i="24"/>
  <c r="M12" i="24"/>
  <c r="O13" i="24"/>
  <c r="K16" i="24" a="1"/>
  <c r="K16" i="24" s="1"/>
  <c r="L16" i="24" s="1"/>
  <c r="J14" i="19" s="1"/>
  <c r="R13" i="24"/>
  <c r="O12" i="24"/>
  <c r="AH1" i="28"/>
  <c r="R1" i="28"/>
  <c r="Y1" i="28"/>
  <c r="G1" i="28"/>
  <c r="Z1" i="28"/>
  <c r="J1" i="28"/>
  <c r="Q1" i="28"/>
  <c r="I1" i="28"/>
  <c r="AF1" i="28"/>
  <c r="AC1" i="28"/>
  <c r="C1" i="28"/>
  <c r="G6" i="26" s="1"/>
  <c r="AA1" i="28"/>
  <c r="X1" i="28"/>
  <c r="U1" i="28"/>
  <c r="S1" i="28"/>
  <c r="P1" i="28"/>
  <c r="M1" i="28"/>
  <c r="K1" i="28"/>
  <c r="H1" i="28"/>
  <c r="AE1" i="28"/>
  <c r="E1" i="28"/>
  <c r="W1" i="28"/>
  <c r="AG1" i="28"/>
  <c r="O1" i="28"/>
  <c r="R161" i="1"/>
  <c r="Q161" i="1"/>
  <c r="P161" i="1"/>
  <c r="O161" i="1"/>
  <c r="N161" i="1"/>
  <c r="M161" i="1"/>
  <c r="L161" i="1"/>
  <c r="K161" i="1"/>
  <c r="J161" i="1"/>
  <c r="B161" i="1"/>
  <c r="A161" i="1"/>
  <c r="L12" i="24" l="1"/>
  <c r="J34" i="19" s="1"/>
  <c r="L2" i="24"/>
  <c r="J17" i="19" s="1"/>
  <c r="L13" i="24"/>
  <c r="J65"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3" i="1"/>
  <c r="L1553" i="1" s="1"/>
  <c r="C1554" i="1"/>
  <c r="O1554" i="1" s="1"/>
  <c r="C1555" i="1"/>
  <c r="L1555" i="1" s="1"/>
  <c r="C1552" i="1"/>
  <c r="J1552" i="1" s="1"/>
  <c r="I1555" i="1"/>
  <c r="I1554" i="1"/>
  <c r="I1553" i="1"/>
  <c r="I1552" i="1"/>
  <c r="R1551" i="1"/>
  <c r="O1551" i="1"/>
  <c r="N1551" i="1"/>
  <c r="M1551" i="1"/>
  <c r="L1551" i="1"/>
  <c r="K1551" i="1"/>
  <c r="J1551" i="1"/>
  <c r="B1551" i="1"/>
  <c r="A1551" i="1"/>
  <c r="C1528" i="1"/>
  <c r="J1528" i="1" s="1"/>
  <c r="C1529" i="1"/>
  <c r="M1529" i="1" s="1"/>
  <c r="C1530" i="1"/>
  <c r="J1530" i="1" s="1"/>
  <c r="C1527" i="1"/>
  <c r="K1527" i="1" s="1"/>
  <c r="I1530" i="1"/>
  <c r="I1529" i="1"/>
  <c r="I1528" i="1"/>
  <c r="I1527" i="1"/>
  <c r="O1526" i="1"/>
  <c r="N1526" i="1"/>
  <c r="M1526" i="1"/>
  <c r="L1526" i="1"/>
  <c r="K1526" i="1"/>
  <c r="J1526" i="1"/>
  <c r="B1526" i="1"/>
  <c r="A1526" i="1"/>
  <c r="Q1551" i="1"/>
  <c r="P1526" i="1"/>
  <c r="P1552" i="1" l="1"/>
  <c r="R1552" i="1"/>
  <c r="A1529" i="1"/>
  <c r="Q1528" i="1"/>
  <c r="M1553" i="1"/>
  <c r="A1527" i="1"/>
  <c r="J1529" i="1"/>
  <c r="L1527" i="1"/>
  <c r="L1529" i="1"/>
  <c r="N1553" i="1"/>
  <c r="M1527" i="1"/>
  <c r="N1529" i="1"/>
  <c r="J1555" i="1"/>
  <c r="N1527" i="1"/>
  <c r="K1555" i="1"/>
  <c r="Q1526" i="1"/>
  <c r="P1551" i="1"/>
  <c r="Q1552" i="1"/>
  <c r="Q1555" i="1"/>
  <c r="N1555" i="1"/>
  <c r="R1555" i="1"/>
  <c r="A1555" i="1"/>
  <c r="A1553" i="1"/>
  <c r="K1552" i="1"/>
  <c r="M1552" i="1"/>
  <c r="L1552" i="1"/>
  <c r="B1553" i="1"/>
  <c r="O1553" i="1"/>
  <c r="J1554" i="1"/>
  <c r="R1554" i="1"/>
  <c r="M1555" i="1"/>
  <c r="P1553" i="1"/>
  <c r="K1554" i="1"/>
  <c r="A1552" i="1"/>
  <c r="N1552" i="1"/>
  <c r="Q1553" i="1"/>
  <c r="L1554" i="1"/>
  <c r="B1555" i="1"/>
  <c r="O1555" i="1"/>
  <c r="Q1554" i="1"/>
  <c r="B1552" i="1"/>
  <c r="O1552" i="1"/>
  <c r="J1553" i="1"/>
  <c r="R1553" i="1"/>
  <c r="M1554" i="1"/>
  <c r="P1555" i="1"/>
  <c r="K1553" i="1"/>
  <c r="A1554" i="1"/>
  <c r="N1554" i="1"/>
  <c r="P1554" i="1"/>
  <c r="B1554" i="1"/>
  <c r="Q1530" i="1"/>
  <c r="K1529" i="1"/>
  <c r="J1527" i="1"/>
  <c r="B1527" i="1"/>
  <c r="O1527" i="1"/>
  <c r="K1528" i="1"/>
  <c r="B1529" i="1"/>
  <c r="O1529" i="1"/>
  <c r="K1530" i="1"/>
  <c r="P1527" i="1"/>
  <c r="L1528" i="1"/>
  <c r="P1529" i="1"/>
  <c r="L1530" i="1"/>
  <c r="Q1527" i="1"/>
  <c r="M1528" i="1"/>
  <c r="Q1529" i="1"/>
  <c r="M1530" i="1"/>
  <c r="A1528" i="1"/>
  <c r="N1528" i="1"/>
  <c r="A1530" i="1"/>
  <c r="N1530" i="1"/>
  <c r="B1528" i="1"/>
  <c r="O1528" i="1"/>
  <c r="B1530" i="1"/>
  <c r="O1530" i="1"/>
  <c r="P1528" i="1"/>
  <c r="P1530" i="1"/>
  <c r="H111" i="8" l="1"/>
  <c r="H117" i="8" s="1"/>
  <c r="I111" i="8"/>
  <c r="I117" i="8" s="1"/>
  <c r="H112" i="8"/>
  <c r="H118" i="8" s="1"/>
  <c r="I112" i="8"/>
  <c r="I118" i="8" s="1"/>
  <c r="H113" i="8"/>
  <c r="H119" i="8" s="1"/>
  <c r="I113" i="8"/>
  <c r="I119" i="8" s="1"/>
  <c r="H114" i="8"/>
  <c r="H120" i="8" s="1"/>
  <c r="I114" i="8"/>
  <c r="I120" i="8" s="1"/>
  <c r="I110" i="8"/>
  <c r="I116" i="8" s="1"/>
  <c r="H110" i="8"/>
  <c r="H116" i="8" s="1"/>
  <c r="C1478" i="1"/>
  <c r="C1413"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8"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477" i="1"/>
  <c r="K1477"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2" i="1"/>
  <c r="I1513" i="1"/>
  <c r="I1514" i="1"/>
  <c r="I1515" i="1"/>
  <c r="I1517" i="1"/>
  <c r="I1518" i="1"/>
  <c r="I1519" i="1"/>
  <c r="I1520" i="1"/>
  <c r="I1522" i="1"/>
  <c r="I1523" i="1"/>
  <c r="I1524" i="1"/>
  <c r="I1525" i="1"/>
  <c r="I1532" i="1"/>
  <c r="I1533" i="1"/>
  <c r="I1534" i="1"/>
  <c r="I1535" i="1"/>
  <c r="I1537" i="1"/>
  <c r="I1538" i="1"/>
  <c r="I1539" i="1"/>
  <c r="I1540" i="1"/>
  <c r="I1542" i="1"/>
  <c r="I1543" i="1"/>
  <c r="I1544" i="1"/>
  <c r="I1545" i="1"/>
  <c r="I1547" i="1"/>
  <c r="I1548" i="1"/>
  <c r="I1549" i="1"/>
  <c r="I1550" i="1"/>
  <c r="I1557" i="1"/>
  <c r="I1558" i="1"/>
  <c r="I1559" i="1"/>
  <c r="I1560" i="1"/>
  <c r="I1562" i="1"/>
  <c r="I1563" i="1"/>
  <c r="I1564" i="1"/>
  <c r="I1565" i="1"/>
  <c r="A1567" i="1"/>
  <c r="B1567" i="1"/>
  <c r="J1567" i="1"/>
  <c r="K1567" i="1"/>
  <c r="L1567" i="1"/>
  <c r="M1567" i="1"/>
  <c r="N1567" i="1"/>
  <c r="O1567" i="1"/>
  <c r="P1567" i="1"/>
  <c r="Q1567" i="1"/>
  <c r="R1567"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8" i="1"/>
  <c r="B1448" i="1"/>
  <c r="A1566" i="1"/>
  <c r="B1566" i="1"/>
  <c r="A1511" i="1"/>
  <c r="B1511" i="1"/>
  <c r="A1516" i="1"/>
  <c r="B1516" i="1"/>
  <c r="A1521" i="1"/>
  <c r="B1521" i="1"/>
  <c r="A1531" i="1"/>
  <c r="B1531" i="1"/>
  <c r="A1536" i="1"/>
  <c r="B1536" i="1"/>
  <c r="A1541" i="1"/>
  <c r="B1541" i="1"/>
  <c r="A1546" i="1"/>
  <c r="B1546" i="1"/>
  <c r="A1556" i="1"/>
  <c r="B1556" i="1"/>
  <c r="A1561" i="1"/>
  <c r="B156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8" i="1"/>
  <c r="K1448" i="1"/>
  <c r="L1448" i="1"/>
  <c r="M1448" i="1"/>
  <c r="N1448" i="1"/>
  <c r="O1448" i="1"/>
  <c r="P1448" i="1"/>
  <c r="Q1448" i="1"/>
  <c r="R1448" i="1"/>
  <c r="K1454" i="1"/>
  <c r="K1455" i="1"/>
  <c r="K1479" i="1"/>
  <c r="K1504" i="1"/>
  <c r="J1566" i="1"/>
  <c r="K1566" i="1"/>
  <c r="L1566" i="1"/>
  <c r="M1566" i="1"/>
  <c r="N1566" i="1"/>
  <c r="O1566" i="1"/>
  <c r="P1566" i="1"/>
  <c r="Q1566" i="1"/>
  <c r="R1566" i="1"/>
  <c r="J1511" i="1"/>
  <c r="K1511" i="1"/>
  <c r="L1511" i="1"/>
  <c r="M1511" i="1"/>
  <c r="N1511" i="1"/>
  <c r="O1511" i="1"/>
  <c r="P1511" i="1"/>
  <c r="Q1511" i="1"/>
  <c r="R1511" i="1"/>
  <c r="J1516" i="1"/>
  <c r="K1516" i="1"/>
  <c r="L1516" i="1"/>
  <c r="M1516" i="1"/>
  <c r="N1516" i="1"/>
  <c r="O1516" i="1"/>
  <c r="R1516" i="1"/>
  <c r="J1521" i="1"/>
  <c r="K1521" i="1"/>
  <c r="L1521" i="1"/>
  <c r="M1521" i="1"/>
  <c r="N1521" i="1"/>
  <c r="O1521" i="1"/>
  <c r="R1521" i="1"/>
  <c r="J1531" i="1"/>
  <c r="K1531" i="1"/>
  <c r="L1531" i="1"/>
  <c r="M1531" i="1"/>
  <c r="N1531" i="1"/>
  <c r="O1531" i="1"/>
  <c r="R1531" i="1"/>
  <c r="J1536" i="1"/>
  <c r="K1536" i="1"/>
  <c r="L1536" i="1"/>
  <c r="M1536" i="1"/>
  <c r="N1536" i="1"/>
  <c r="O1536" i="1"/>
  <c r="R1536" i="1"/>
  <c r="J1541" i="1"/>
  <c r="K1541" i="1"/>
  <c r="L1541" i="1"/>
  <c r="M1541" i="1"/>
  <c r="N1541" i="1"/>
  <c r="O1541" i="1"/>
  <c r="R1541" i="1"/>
  <c r="J1546" i="1"/>
  <c r="K1546" i="1"/>
  <c r="L1546" i="1"/>
  <c r="M1546" i="1"/>
  <c r="N1546" i="1"/>
  <c r="O1546" i="1"/>
  <c r="R1546" i="1"/>
  <c r="J1556" i="1"/>
  <c r="K1556" i="1"/>
  <c r="L1556" i="1"/>
  <c r="M1556" i="1"/>
  <c r="N1556" i="1"/>
  <c r="O1556" i="1"/>
  <c r="R1556" i="1"/>
  <c r="J1561" i="1"/>
  <c r="K1561" i="1"/>
  <c r="L1561" i="1"/>
  <c r="M1561" i="1"/>
  <c r="N1561" i="1"/>
  <c r="O1561" i="1"/>
  <c r="R1561" i="1"/>
  <c r="Q1561" i="1"/>
  <c r="Q1556" i="1"/>
  <c r="Q1546" i="1"/>
  <c r="Q1541" i="1"/>
  <c r="Q1536" i="1"/>
  <c r="Q1531" i="1"/>
  <c r="Q1521" i="1"/>
  <c r="Q1516" i="1"/>
  <c r="P1561" i="1"/>
  <c r="P1556" i="1"/>
  <c r="P1546" i="1"/>
  <c r="P1541" i="1"/>
  <c r="P1536" i="1"/>
  <c r="P1531" i="1"/>
  <c r="P1521" i="1"/>
  <c r="P1516" i="1"/>
  <c r="R1504" i="1"/>
  <c r="Q1504" i="1"/>
  <c r="P1504" i="1"/>
  <c r="N1504" i="1"/>
  <c r="M1504" i="1"/>
  <c r="L1504" i="1"/>
  <c r="J1504" i="1"/>
  <c r="R1479" i="1"/>
  <c r="Q1479" i="1"/>
  <c r="P1479" i="1"/>
  <c r="O1479" i="1"/>
  <c r="N1479" i="1"/>
  <c r="M1479" i="1"/>
  <c r="L1479" i="1"/>
  <c r="J1479" i="1"/>
  <c r="R1478" i="1"/>
  <c r="Q1478" i="1"/>
  <c r="P1478" i="1"/>
  <c r="O1478" i="1"/>
  <c r="N1478" i="1"/>
  <c r="M1478" i="1"/>
  <c r="L1478" i="1"/>
  <c r="J1478" i="1"/>
  <c r="R1454" i="1"/>
  <c r="Q1454" i="1"/>
  <c r="P1454" i="1"/>
  <c r="O1454" i="1"/>
  <c r="N1454" i="1"/>
  <c r="M1454" i="1"/>
  <c r="L1454" i="1"/>
  <c r="J1454" i="1"/>
  <c r="B1454" i="1"/>
  <c r="B1478" i="1"/>
  <c r="B1479" i="1"/>
  <c r="B1504" i="1"/>
  <c r="A1478" i="1"/>
  <c r="A1479" i="1"/>
  <c r="A1504" i="1"/>
  <c r="A1454" i="1"/>
  <c r="R1439" i="1"/>
  <c r="Q1439" i="1"/>
  <c r="P1439" i="1"/>
  <c r="O1439" i="1"/>
  <c r="N1439" i="1"/>
  <c r="M1439" i="1"/>
  <c r="L1439" i="1"/>
  <c r="J1439" i="1"/>
  <c r="P1414" i="1"/>
  <c r="O1414" i="1"/>
  <c r="N1414" i="1"/>
  <c r="M1414" i="1"/>
  <c r="L1414" i="1"/>
  <c r="J1414" i="1"/>
  <c r="R1413" i="1"/>
  <c r="Q1413" i="1"/>
  <c r="P1413" i="1"/>
  <c r="O1413" i="1"/>
  <c r="N1413" i="1"/>
  <c r="M1413" i="1"/>
  <c r="L1413" i="1"/>
  <c r="J1413" i="1"/>
  <c r="R1389" i="1"/>
  <c r="Q1389" i="1"/>
  <c r="P1389" i="1"/>
  <c r="O1389" i="1"/>
  <c r="N1389" i="1"/>
  <c r="M1389" i="1"/>
  <c r="L1389" i="1"/>
  <c r="J1389" i="1"/>
  <c r="B1439" i="1"/>
  <c r="A1439" i="1"/>
  <c r="B1414" i="1"/>
  <c r="A1414" i="1"/>
  <c r="B1413" i="1"/>
  <c r="A1413" i="1"/>
  <c r="B1389" i="1"/>
  <c r="A1389"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7" i="1"/>
  <c r="C1488" i="1"/>
  <c r="K1488" i="1" s="1"/>
  <c r="C1489" i="1"/>
  <c r="C1490" i="1"/>
  <c r="C1491" i="1"/>
  <c r="C1492" i="1"/>
  <c r="C1493" i="1"/>
  <c r="C1494" i="1"/>
  <c r="K1494" i="1" s="1"/>
  <c r="C1495" i="1"/>
  <c r="C1496" i="1"/>
  <c r="C1497" i="1"/>
  <c r="C1498" i="1"/>
  <c r="C1499" i="1"/>
  <c r="C1500" i="1"/>
  <c r="C1501" i="1"/>
  <c r="C1502" i="1"/>
  <c r="C1503"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8" i="1"/>
  <c r="B1518" i="1" s="1"/>
  <c r="C1519" i="1"/>
  <c r="C1520" i="1"/>
  <c r="M1520" i="1" s="1"/>
  <c r="C1517" i="1"/>
  <c r="B1517" i="1" s="1"/>
  <c r="C1523" i="1"/>
  <c r="N1523" i="1" s="1"/>
  <c r="C1524" i="1"/>
  <c r="L1524" i="1" s="1"/>
  <c r="C1525" i="1"/>
  <c r="C1522" i="1"/>
  <c r="C1533" i="1"/>
  <c r="M1533" i="1" s="1"/>
  <c r="C1534" i="1"/>
  <c r="M1534" i="1" s="1"/>
  <c r="C1535" i="1"/>
  <c r="L1535" i="1" s="1"/>
  <c r="C1532" i="1"/>
  <c r="A1532" i="1" s="1"/>
  <c r="C1538" i="1"/>
  <c r="C1539" i="1"/>
  <c r="N1539" i="1" s="1"/>
  <c r="C1540" i="1"/>
  <c r="J1540" i="1" s="1"/>
  <c r="C1537" i="1"/>
  <c r="B1537" i="1" s="1"/>
  <c r="C1543" i="1"/>
  <c r="O1543" i="1" s="1"/>
  <c r="C1544" i="1"/>
  <c r="C1545" i="1"/>
  <c r="B1545" i="1" s="1"/>
  <c r="C1542" i="1"/>
  <c r="O1542" i="1" s="1"/>
  <c r="C1548" i="1"/>
  <c r="R1548" i="1" s="1"/>
  <c r="C1549" i="1"/>
  <c r="O1549" i="1" s="1"/>
  <c r="C1550" i="1"/>
  <c r="B1550" i="1" s="1"/>
  <c r="C1547" i="1"/>
  <c r="C1558" i="1"/>
  <c r="J1558" i="1" s="1"/>
  <c r="C1559" i="1"/>
  <c r="C1560" i="1"/>
  <c r="O1560" i="1" s="1"/>
  <c r="C1557" i="1"/>
  <c r="B1557" i="1" s="1"/>
  <c r="C1562" i="1"/>
  <c r="C1563" i="1"/>
  <c r="A1563" i="1" s="1"/>
  <c r="C1564" i="1"/>
  <c r="K1564" i="1" s="1"/>
  <c r="C1565" i="1"/>
  <c r="C1512" i="1"/>
  <c r="J1512" i="1" s="1"/>
  <c r="C1513" i="1"/>
  <c r="K1513" i="1" s="1"/>
  <c r="C1514" i="1"/>
  <c r="C1515" i="1"/>
  <c r="P1515"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0"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5" i="1"/>
  <c r="C249" i="1"/>
  <c r="K249" i="1" s="1"/>
  <c r="C328" i="1"/>
  <c r="Q328" i="1" s="1"/>
  <c r="C1464"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9" i="1"/>
  <c r="C1508" i="1"/>
  <c r="C1507" i="1"/>
  <c r="C1506" i="1"/>
  <c r="C1505" i="1"/>
  <c r="C1486" i="1"/>
  <c r="C1485" i="1"/>
  <c r="C1484" i="1"/>
  <c r="C1483" i="1"/>
  <c r="C1482" i="1"/>
  <c r="C1481" i="1"/>
  <c r="C1480" i="1"/>
  <c r="C1462" i="1"/>
  <c r="K1462" i="1" s="1"/>
  <c r="C1461" i="1"/>
  <c r="C1460" i="1"/>
  <c r="C1459" i="1"/>
  <c r="C1458" i="1"/>
  <c r="C1457" i="1"/>
  <c r="C1456" i="1"/>
  <c r="C1444" i="1"/>
  <c r="C1443" i="1"/>
  <c r="K1443" i="1" s="1"/>
  <c r="C1442" i="1"/>
  <c r="C1441" i="1"/>
  <c r="C1440" i="1"/>
  <c r="C1453" i="1"/>
  <c r="C1452" i="1"/>
  <c r="N1452" i="1" s="1"/>
  <c r="C1451" i="1"/>
  <c r="N1451" i="1" s="1"/>
  <c r="C1450" i="1"/>
  <c r="B1450" i="1" s="1"/>
  <c r="C1449" i="1"/>
  <c r="N1449"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5" i="1"/>
  <c r="N1460" i="1"/>
  <c r="N1464" i="1"/>
  <c r="F198" i="8"/>
  <c r="M999" i="1"/>
  <c r="F148" i="8"/>
  <c r="F39" i="8"/>
  <c r="F8" i="8"/>
  <c r="F133" i="8"/>
  <c r="F15" i="8"/>
  <c r="F27" i="8"/>
  <c r="F152" i="8"/>
  <c r="F11" i="8"/>
  <c r="F22" i="8"/>
  <c r="F168" i="8"/>
  <c r="F20" i="8"/>
  <c r="F2" i="8"/>
  <c r="F17" i="8"/>
  <c r="F13" i="8"/>
  <c r="F14" i="8"/>
  <c r="F147" i="8"/>
  <c r="F30" i="8"/>
  <c r="F21" i="8"/>
  <c r="F6" i="8"/>
  <c r="F16" i="8"/>
  <c r="F106" i="8"/>
  <c r="F10" i="8"/>
  <c r="F37" i="8"/>
  <c r="F149" i="8"/>
  <c r="F19" i="8"/>
  <c r="F182" i="8"/>
  <c r="F31" i="8"/>
  <c r="F32" i="8"/>
  <c r="F151" i="8"/>
  <c r="F3" i="8"/>
  <c r="F40" i="8"/>
  <c r="F181" i="8"/>
  <c r="F7" i="8"/>
  <c r="F12" i="8"/>
  <c r="F36" i="8"/>
  <c r="F35" i="8"/>
  <c r="F157" i="8"/>
  <c r="F165" i="8"/>
  <c r="F164" i="8"/>
  <c r="F206" i="8"/>
  <c r="F202" i="8"/>
  <c r="F696" i="15"/>
  <c r="C695" i="15"/>
  <c r="B679" i="15"/>
  <c r="B678" i="15" s="1"/>
  <c r="B688" i="15" s="1"/>
  <c r="C694" i="15"/>
  <c r="E693" i="15"/>
  <c r="B689" i="15"/>
  <c r="C693" i="15"/>
  <c r="O1455"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7" i="1"/>
  <c r="P1390" i="1"/>
  <c r="P1408" i="1"/>
  <c r="P1392" i="1"/>
  <c r="P1405" i="1"/>
  <c r="P1410" i="1"/>
  <c r="P1394" i="1"/>
  <c r="P1407" i="1"/>
  <c r="P1397" i="1"/>
  <c r="P1412" i="1"/>
  <c r="P1411" i="1"/>
  <c r="P1403" i="1"/>
  <c r="P1400" i="1"/>
  <c r="P1399" i="1"/>
  <c r="P1395" i="1"/>
  <c r="P1402" i="1"/>
  <c r="P1401" i="1"/>
  <c r="P1406" i="1"/>
  <c r="P1393" i="1"/>
  <c r="P1398" i="1"/>
  <c r="P1404" i="1"/>
  <c r="P1396" i="1"/>
  <c r="P1409" i="1"/>
  <c r="O1467" i="1"/>
  <c r="O1475" i="1"/>
  <c r="O1470" i="1"/>
  <c r="O1468" i="1"/>
  <c r="O1476" i="1"/>
  <c r="O1469" i="1"/>
  <c r="O1471" i="1"/>
  <c r="O1472" i="1"/>
  <c r="O1473" i="1"/>
  <c r="O1466" i="1"/>
  <c r="O1474" i="1"/>
  <c r="O1477" i="1"/>
  <c r="Q1390" i="1"/>
  <c r="Q1407" i="1"/>
  <c r="Q1400" i="1"/>
  <c r="Q1395" i="1"/>
  <c r="Q1394" i="1"/>
  <c r="Q1412" i="1"/>
  <c r="Q1399" i="1"/>
  <c r="Q1403" i="1"/>
  <c r="Q1404" i="1"/>
  <c r="Q1406" i="1"/>
  <c r="Q1396" i="1"/>
  <c r="Q1411" i="1"/>
  <c r="Q1410" i="1"/>
  <c r="Q1402" i="1"/>
  <c r="Q1409" i="1"/>
  <c r="Q1398" i="1"/>
  <c r="Q1401" i="1"/>
  <c r="Q1393" i="1"/>
  <c r="Q1405" i="1"/>
  <c r="Q1408" i="1"/>
  <c r="Q1392" i="1"/>
  <c r="Q1397" i="1"/>
  <c r="B1455" i="1"/>
  <c r="B1469" i="1"/>
  <c r="B1468" i="1"/>
  <c r="B1471" i="1"/>
  <c r="B1477" i="1"/>
  <c r="B1470" i="1"/>
  <c r="B1476" i="1"/>
  <c r="B1475" i="1"/>
  <c r="B1472" i="1"/>
  <c r="B1467" i="1"/>
  <c r="B1474" i="1"/>
  <c r="B1473" i="1"/>
  <c r="B1466" i="1"/>
  <c r="P1455" i="1"/>
  <c r="P1466" i="1"/>
  <c r="P1474" i="1"/>
  <c r="P1476" i="1"/>
  <c r="P1467" i="1"/>
  <c r="P1475" i="1"/>
  <c r="P1469" i="1"/>
  <c r="P1470" i="1"/>
  <c r="P1471" i="1"/>
  <c r="P1472" i="1"/>
  <c r="P1468" i="1"/>
  <c r="P1477" i="1"/>
  <c r="P1473" i="1"/>
  <c r="R1390" i="1"/>
  <c r="R1400" i="1"/>
  <c r="R1411" i="1"/>
  <c r="R1394" i="1"/>
  <c r="R1403" i="1"/>
  <c r="R1407" i="1"/>
  <c r="R1398" i="1"/>
  <c r="R1405" i="1"/>
  <c r="R1395" i="1"/>
  <c r="R1410" i="1"/>
  <c r="R1409" i="1"/>
  <c r="R1401" i="1"/>
  <c r="R1393" i="1"/>
  <c r="R1397" i="1"/>
  <c r="R1408" i="1"/>
  <c r="R1406" i="1"/>
  <c r="R1392" i="1"/>
  <c r="R1399" i="1"/>
  <c r="R1412" i="1"/>
  <c r="R1396" i="1"/>
  <c r="R1404" i="1"/>
  <c r="R1402" i="1"/>
  <c r="Q1455" i="1"/>
  <c r="Q1473" i="1"/>
  <c r="Q1467" i="1"/>
  <c r="Q1466" i="1"/>
  <c r="Q1474" i="1"/>
  <c r="Q1476" i="1"/>
  <c r="Q1469" i="1"/>
  <c r="Q1477" i="1"/>
  <c r="Q1470" i="1"/>
  <c r="Q1471" i="1"/>
  <c r="Q1475" i="1"/>
  <c r="Q1472" i="1"/>
  <c r="Q1468" i="1"/>
  <c r="J1390" i="1"/>
  <c r="J1394" i="1"/>
  <c r="J1399" i="1"/>
  <c r="J1407" i="1"/>
  <c r="J1406" i="1"/>
  <c r="J1396" i="1"/>
  <c r="J1411" i="1"/>
  <c r="J1400" i="1"/>
  <c r="J1403" i="1"/>
  <c r="J1404" i="1"/>
  <c r="J1402" i="1"/>
  <c r="J1398" i="1"/>
  <c r="J1408" i="1"/>
  <c r="J1405" i="1"/>
  <c r="J1395" i="1"/>
  <c r="J1409" i="1"/>
  <c r="J1401" i="1"/>
  <c r="J1393" i="1"/>
  <c r="J1392" i="1"/>
  <c r="J1397" i="1"/>
  <c r="J1412" i="1"/>
  <c r="J1410" i="1"/>
  <c r="J1455" i="1"/>
  <c r="J1472" i="1"/>
  <c r="J1474" i="1"/>
  <c r="J1473" i="1"/>
  <c r="J1466" i="1"/>
  <c r="J1467" i="1"/>
  <c r="J1468" i="1"/>
  <c r="J1476" i="1"/>
  <c r="J1469" i="1"/>
  <c r="J1477" i="1"/>
  <c r="J1470" i="1"/>
  <c r="J1475" i="1"/>
  <c r="J1471" i="1"/>
  <c r="R1455" i="1"/>
  <c r="R1472" i="1"/>
  <c r="R1473" i="1"/>
  <c r="R1468" i="1"/>
  <c r="R1476" i="1"/>
  <c r="R1469" i="1"/>
  <c r="R1477" i="1"/>
  <c r="R1470" i="1"/>
  <c r="R1467" i="1"/>
  <c r="R1471" i="1"/>
  <c r="R1466" i="1"/>
  <c r="R1474" i="1"/>
  <c r="R1475"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5" i="1"/>
  <c r="L1470" i="1"/>
  <c r="L1471" i="1"/>
  <c r="L1473" i="1"/>
  <c r="L1466" i="1"/>
  <c r="L1474" i="1"/>
  <c r="L1467" i="1"/>
  <c r="L1475" i="1"/>
  <c r="L1468" i="1"/>
  <c r="L1476" i="1"/>
  <c r="L1472" i="1"/>
  <c r="L1469" i="1"/>
  <c r="L1477"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5" i="1"/>
  <c r="M1469" i="1"/>
  <c r="M1477" i="1"/>
  <c r="M1470" i="1"/>
  <c r="M1473" i="1"/>
  <c r="M1466" i="1"/>
  <c r="M1474" i="1"/>
  <c r="M1467" i="1"/>
  <c r="M1475" i="1"/>
  <c r="M1468" i="1"/>
  <c r="M1476" i="1"/>
  <c r="M1471" i="1"/>
  <c r="M1472" i="1"/>
  <c r="O1391" i="1"/>
  <c r="O1505"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5" i="1"/>
  <c r="A1468" i="1"/>
  <c r="A1472" i="1"/>
  <c r="A1471" i="1"/>
  <c r="A1476" i="1"/>
  <c r="A1466" i="1"/>
  <c r="A1474" i="1"/>
  <c r="A1473" i="1"/>
  <c r="A1469" i="1"/>
  <c r="A1467" i="1"/>
  <c r="A1475" i="1"/>
  <c r="A1470" i="1"/>
  <c r="A1477" i="1"/>
  <c r="N1455" i="1"/>
  <c r="N1468" i="1"/>
  <c r="N1476" i="1"/>
  <c r="N1470" i="1"/>
  <c r="N1469" i="1"/>
  <c r="N1477" i="1"/>
  <c r="N1472" i="1"/>
  <c r="N1473" i="1"/>
  <c r="N1466" i="1"/>
  <c r="N1474" i="1"/>
  <c r="N1471" i="1"/>
  <c r="N1467" i="1"/>
  <c r="N1475" i="1"/>
  <c r="K1058" i="1"/>
  <c r="O1026" i="1"/>
  <c r="M1106" i="1"/>
  <c r="J608" i="1"/>
  <c r="P1356" i="1"/>
  <c r="L1520" i="1"/>
  <c r="K1535"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39" i="1"/>
  <c r="P1002" i="1"/>
  <c r="R1034" i="1"/>
  <c r="J1066" i="1"/>
  <c r="L355" i="1"/>
  <c r="M355" i="1"/>
  <c r="N355" i="1"/>
  <c r="O355" i="1"/>
  <c r="P355" i="1"/>
  <c r="Q355" i="1"/>
  <c r="J355" i="1"/>
  <c r="R355" i="1"/>
  <c r="K355" i="1"/>
  <c r="L347" i="1"/>
  <c r="M347" i="1"/>
  <c r="N347" i="1"/>
  <c r="O347" i="1"/>
  <c r="P347" i="1"/>
  <c r="Q347" i="1"/>
  <c r="J347" i="1"/>
  <c r="R347" i="1"/>
  <c r="K347" i="1"/>
  <c r="Q242" i="1"/>
  <c r="P1539"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3" i="1"/>
  <c r="K1042" i="1"/>
  <c r="K1010" i="1"/>
  <c r="N353" i="1"/>
  <c r="O353" i="1"/>
  <c r="P353" i="1"/>
  <c r="Q353" i="1"/>
  <c r="J353" i="1"/>
  <c r="R353" i="1"/>
  <c r="K353" i="1"/>
  <c r="L353" i="1"/>
  <c r="M353" i="1"/>
  <c r="N345" i="1"/>
  <c r="O345" i="1"/>
  <c r="P345" i="1"/>
  <c r="Q345" i="1"/>
  <c r="J345" i="1"/>
  <c r="R345" i="1"/>
  <c r="K345" i="1"/>
  <c r="L345" i="1"/>
  <c r="M345" i="1"/>
  <c r="K1563"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6" i="1"/>
  <c r="Q1456" i="1"/>
  <c r="Q1481" i="1"/>
  <c r="P1560" i="1"/>
  <c r="P1559" i="1"/>
  <c r="L1428" i="1"/>
  <c r="L1432" i="1"/>
  <c r="M280" i="1"/>
  <c r="M1357" i="1"/>
  <c r="B242" i="1"/>
  <c r="N1542" i="1"/>
  <c r="A280" i="1"/>
  <c r="J609" i="1"/>
  <c r="M1542" i="1"/>
  <c r="L1515" i="1"/>
  <c r="P1357" i="1"/>
  <c r="K189" i="1"/>
  <c r="A272" i="1"/>
  <c r="P609" i="1"/>
  <c r="R189" i="1"/>
  <c r="N1557" i="1"/>
  <c r="O609" i="1"/>
  <c r="J1515" i="1"/>
  <c r="M1557" i="1"/>
  <c r="N1532" i="1"/>
  <c r="Q1283" i="1"/>
  <c r="J216" i="1"/>
  <c r="A1557" i="1"/>
  <c r="Q655" i="1"/>
  <c r="Q149" i="1"/>
  <c r="J149" i="1"/>
  <c r="N1512" i="1"/>
  <c r="R612" i="1"/>
  <c r="N1012" i="1"/>
  <c r="L152" i="1"/>
  <c r="M1004" i="1"/>
  <c r="K1004" i="1"/>
  <c r="L1052" i="1"/>
  <c r="Q201" i="1"/>
  <c r="J1092" i="1"/>
  <c r="P152" i="1"/>
  <c r="K17" i="1"/>
  <c r="M1012" i="1"/>
  <c r="K1052" i="1"/>
  <c r="P1100" i="1"/>
  <c r="M1545" i="1"/>
  <c r="J628" i="1"/>
  <c r="N149" i="1"/>
  <c r="N67" i="1"/>
  <c r="P1283" i="1"/>
  <c r="O242" i="1"/>
  <c r="A242" i="1"/>
  <c r="J189" i="1"/>
  <c r="Q216" i="1"/>
  <c r="K1000" i="1"/>
  <c r="R1004" i="1"/>
  <c r="O1539" i="1"/>
  <c r="A1550" i="1"/>
  <c r="P440" i="1"/>
  <c r="Q618" i="1"/>
  <c r="K28" i="1"/>
  <c r="N1008" i="1"/>
  <c r="O1016" i="1"/>
  <c r="O1024" i="1"/>
  <c r="Q1024" i="1"/>
  <c r="J1032" i="1"/>
  <c r="R1040" i="1"/>
  <c r="K1048" i="1"/>
  <c r="L1056" i="1"/>
  <c r="M1064" i="1"/>
  <c r="N1072" i="1"/>
  <c r="O1020" i="1"/>
  <c r="O1080" i="1"/>
  <c r="P1088" i="1"/>
  <c r="N1096" i="1"/>
  <c r="P1104" i="1"/>
  <c r="Q1104" i="1"/>
  <c r="Q1100" i="1"/>
  <c r="A1545" i="1"/>
  <c r="M640" i="1"/>
  <c r="A149" i="1"/>
  <c r="M67" i="1"/>
  <c r="N1283" i="1"/>
  <c r="N242" i="1"/>
  <c r="Q189" i="1"/>
  <c r="B189" i="1"/>
  <c r="P216" i="1"/>
  <c r="J1000" i="1"/>
  <c r="Q1004" i="1"/>
  <c r="O617" i="1"/>
  <c r="R1549"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4" i="1"/>
  <c r="N1549"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4"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9" i="1"/>
  <c r="K1068" i="1"/>
  <c r="P273" i="1"/>
  <c r="B67" i="1"/>
  <c r="A67" i="1"/>
  <c r="K1283" i="1"/>
  <c r="B1283" i="1"/>
  <c r="R242" i="1"/>
  <c r="N189" i="1"/>
  <c r="L216" i="1"/>
  <c r="Q1000" i="1"/>
  <c r="O1000" i="1"/>
  <c r="P1524" i="1"/>
  <c r="B1549" i="1"/>
  <c r="K269" i="1"/>
  <c r="L1354" i="1"/>
  <c r="P606" i="1"/>
  <c r="A644" i="1"/>
  <c r="K1520" i="1"/>
  <c r="M1358" i="1"/>
  <c r="A152" i="1"/>
  <c r="R1283" i="1"/>
  <c r="L189" i="1"/>
  <c r="K216" i="1"/>
  <c r="N1000" i="1"/>
  <c r="L1004" i="1"/>
  <c r="B1524" i="1"/>
  <c r="R1563"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4"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2" i="1"/>
  <c r="L1557" i="1"/>
  <c r="K16" i="1"/>
  <c r="Q277" i="1"/>
  <c r="R269" i="1"/>
  <c r="O440" i="1"/>
  <c r="R1362" i="1"/>
  <c r="R1354" i="1"/>
  <c r="M1338" i="1"/>
  <c r="M606" i="1"/>
  <c r="P612" i="1"/>
  <c r="P618" i="1"/>
  <c r="Q638" i="1"/>
  <c r="N650" i="1"/>
  <c r="Q1515" i="1"/>
  <c r="R1069" i="1"/>
  <c r="O1077" i="1"/>
  <c r="R1014" i="1"/>
  <c r="Q1093" i="1"/>
  <c r="R1204" i="1"/>
  <c r="N1109" i="1"/>
  <c r="P1085" i="1"/>
  <c r="M1101" i="1"/>
  <c r="K1542" i="1"/>
  <c r="K1557" i="1"/>
  <c r="A1285" i="1"/>
  <c r="P277" i="1"/>
  <c r="P269" i="1"/>
  <c r="N440" i="1"/>
  <c r="J1362" i="1"/>
  <c r="J1354" i="1"/>
  <c r="R1338" i="1"/>
  <c r="L606" i="1"/>
  <c r="M612" i="1"/>
  <c r="K618" i="1"/>
  <c r="O638" i="1"/>
  <c r="L650" i="1"/>
  <c r="B1515" i="1"/>
  <c r="P1069" i="1"/>
  <c r="K1077" i="1"/>
  <c r="O1093" i="1"/>
  <c r="A1210" i="1"/>
  <c r="R1109" i="1"/>
  <c r="L1109" i="1"/>
  <c r="N1085" i="1"/>
  <c r="J1101" i="1"/>
  <c r="R1542" i="1"/>
  <c r="B1542" i="1"/>
  <c r="R1557" i="1"/>
  <c r="M1386" i="1"/>
  <c r="B277" i="1"/>
  <c r="O269" i="1"/>
  <c r="M440" i="1"/>
  <c r="P1362" i="1"/>
  <c r="Q1354" i="1"/>
  <c r="J1338" i="1"/>
  <c r="J606" i="1"/>
  <c r="J612" i="1"/>
  <c r="N618" i="1"/>
  <c r="A638" i="1"/>
  <c r="Q650" i="1"/>
  <c r="O1069" i="1"/>
  <c r="J1077" i="1"/>
  <c r="P1093" i="1"/>
  <c r="O1109" i="1"/>
  <c r="Q1085" i="1"/>
  <c r="L1085" i="1"/>
  <c r="N1101" i="1"/>
  <c r="J728" i="1"/>
  <c r="J1542" i="1"/>
  <c r="A1542" i="1"/>
  <c r="J1557" i="1"/>
  <c r="M277" i="1"/>
  <c r="A277" i="1"/>
  <c r="B269" i="1"/>
  <c r="L440" i="1"/>
  <c r="O1362" i="1"/>
  <c r="P1354" i="1"/>
  <c r="Q1338" i="1"/>
  <c r="K606" i="1"/>
  <c r="N612" i="1"/>
  <c r="A618" i="1"/>
  <c r="P644" i="1"/>
  <c r="K1069" i="1"/>
  <c r="Q1077" i="1"/>
  <c r="K1093" i="1"/>
  <c r="K1109" i="1"/>
  <c r="O1085" i="1"/>
  <c r="Q1101" i="1"/>
  <c r="L1101" i="1"/>
  <c r="O728" i="1"/>
  <c r="P1507" i="1"/>
  <c r="L277" i="1"/>
  <c r="N1362" i="1"/>
  <c r="N606" i="1"/>
  <c r="Q1061" i="1"/>
  <c r="N1069" i="1"/>
  <c r="P1077" i="1"/>
  <c r="Q1209" i="1"/>
  <c r="J1093" i="1"/>
  <c r="J1109" i="1"/>
  <c r="K1085" i="1"/>
  <c r="P1101" i="1"/>
  <c r="B754" i="1"/>
  <c r="Q1542" i="1"/>
  <c r="P1557" i="1"/>
  <c r="Q1557" i="1"/>
  <c r="N269" i="1"/>
  <c r="A269" i="1"/>
  <c r="A440" i="1"/>
  <c r="N1354" i="1"/>
  <c r="O1338" i="1"/>
  <c r="B612" i="1"/>
  <c r="K644" i="1"/>
  <c r="A1299" i="1"/>
  <c r="O1557" i="1"/>
  <c r="B1261" i="1"/>
  <c r="K277" i="1"/>
  <c r="M269" i="1"/>
  <c r="B440" i="1"/>
  <c r="A1362" i="1"/>
  <c r="B1354" i="1"/>
  <c r="N1338" i="1"/>
  <c r="A606" i="1"/>
  <c r="A612" i="1"/>
  <c r="J644" i="1"/>
  <c r="O1515" i="1"/>
  <c r="R1532" i="1"/>
  <c r="N1061" i="1"/>
  <c r="M1069" i="1"/>
  <c r="M1077" i="1"/>
  <c r="A1241" i="1"/>
  <c r="R1093" i="1"/>
  <c r="Q1109" i="1"/>
  <c r="J1085" i="1"/>
  <c r="K1101" i="1"/>
  <c r="N1110" i="1"/>
  <c r="R1261" i="1"/>
  <c r="N1380" i="1"/>
  <c r="N193" i="1"/>
  <c r="R32" i="1"/>
  <c r="O1540" i="1"/>
  <c r="J1003" i="1"/>
  <c r="L1003" i="1"/>
  <c r="Q1019" i="1"/>
  <c r="O1011" i="1"/>
  <c r="P1043" i="1"/>
  <c r="M1035" i="1"/>
  <c r="L1051" i="1"/>
  <c r="O1027" i="1"/>
  <c r="J1261" i="1"/>
  <c r="M1380" i="1"/>
  <c r="B193" i="1"/>
  <c r="N24" i="1"/>
  <c r="L1443" i="1"/>
  <c r="N1550" i="1"/>
  <c r="R1003" i="1"/>
  <c r="M1019" i="1"/>
  <c r="M1011" i="1"/>
  <c r="N1011" i="1"/>
  <c r="O1043" i="1"/>
  <c r="L1035" i="1"/>
  <c r="M1051" i="1"/>
  <c r="M1027" i="1"/>
  <c r="N1027" i="1"/>
  <c r="N1261" i="1"/>
  <c r="A1380" i="1"/>
  <c r="A193" i="1"/>
  <c r="M16" i="1"/>
  <c r="A1443" i="1"/>
  <c r="M1550" i="1"/>
  <c r="Q1003" i="1"/>
  <c r="R1019" i="1"/>
  <c r="L1011" i="1"/>
  <c r="K1043" i="1"/>
  <c r="N1043" i="1"/>
  <c r="K1035" i="1"/>
  <c r="K1051" i="1"/>
  <c r="K1027" i="1"/>
  <c r="M1117" i="1"/>
  <c r="A1373" i="1"/>
  <c r="R1380" i="1"/>
  <c r="L193" i="1"/>
  <c r="R56" i="1"/>
  <c r="L1293" i="1"/>
  <c r="N1525" i="1"/>
  <c r="L1564" i="1"/>
  <c r="O1003" i="1"/>
  <c r="P1019" i="1"/>
  <c r="R1011" i="1"/>
  <c r="R1043" i="1"/>
  <c r="J1059" i="1"/>
  <c r="P1035" i="1"/>
  <c r="R1051" i="1"/>
  <c r="J1027" i="1"/>
  <c r="Q1261" i="1"/>
  <c r="J1380" i="1"/>
  <c r="K193" i="1"/>
  <c r="K48" i="1"/>
  <c r="L1540" i="1"/>
  <c r="B1564" i="1"/>
  <c r="N1003" i="1"/>
  <c r="O1019" i="1"/>
  <c r="J1011" i="1"/>
  <c r="Q1043" i="1"/>
  <c r="O1035" i="1"/>
  <c r="P1051" i="1"/>
  <c r="R1027" i="1"/>
  <c r="R1083" i="1"/>
  <c r="M1261" i="1"/>
  <c r="Q1380" i="1"/>
  <c r="J193" i="1"/>
  <c r="L48" i="1"/>
  <c r="K1540" i="1"/>
  <c r="K1003" i="1"/>
  <c r="L1019" i="1"/>
  <c r="N1019" i="1"/>
  <c r="Q1011" i="1"/>
  <c r="M1043" i="1"/>
  <c r="Q1035" i="1"/>
  <c r="N1035" i="1"/>
  <c r="O1051" i="1"/>
  <c r="Q1027" i="1"/>
  <c r="K1261" i="1"/>
  <c r="P1380" i="1"/>
  <c r="P193" i="1"/>
  <c r="B40" i="1"/>
  <c r="Q1051" i="1"/>
  <c r="O1481" i="1"/>
  <c r="M210" i="1"/>
  <c r="K1014" i="1"/>
  <c r="P1456" i="1"/>
  <c r="M1022" i="1"/>
  <c r="L1030" i="1"/>
  <c r="Q1451"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7" i="1"/>
  <c r="M1481" i="1"/>
  <c r="O1456" i="1"/>
  <c r="O1451" i="1"/>
  <c r="Q1416" i="1"/>
  <c r="K1391" i="1"/>
  <c r="N1291" i="1"/>
  <c r="Q1299" i="1"/>
  <c r="P249" i="1"/>
  <c r="B248" i="1"/>
  <c r="O244" i="1"/>
  <c r="L218" i="1"/>
  <c r="M323" i="1"/>
  <c r="L1022" i="1"/>
  <c r="M1054" i="1"/>
  <c r="M1006" i="1"/>
  <c r="Q1014" i="1"/>
  <c r="N1030" i="1"/>
  <c r="K1030" i="1"/>
  <c r="L1038" i="1"/>
  <c r="M1046" i="1"/>
  <c r="J1062" i="1"/>
  <c r="P1070" i="1"/>
  <c r="O1078" i="1"/>
  <c r="J1086" i="1"/>
  <c r="Q1094" i="1"/>
  <c r="R1102" i="1"/>
  <c r="J1110" i="1"/>
  <c r="K1507" i="1"/>
  <c r="L1481" i="1"/>
  <c r="N1456" i="1"/>
  <c r="M1451"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7" i="1"/>
  <c r="A1481" i="1"/>
  <c r="K1451" i="1"/>
  <c r="L1451"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6" i="1"/>
  <c r="J1451" i="1"/>
  <c r="B1451"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7" i="1"/>
  <c r="R190" i="1"/>
  <c r="J190" i="1"/>
  <c r="Q50" i="1"/>
  <c r="A1263" i="1"/>
  <c r="L200" i="1"/>
  <c r="O42" i="1"/>
  <c r="K26" i="1"/>
  <c r="K1481" i="1"/>
  <c r="J1456" i="1"/>
  <c r="R1451" i="1"/>
  <c r="A1451"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1"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6" i="1"/>
  <c r="P1451"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1" i="1"/>
  <c r="Q1391" i="1"/>
  <c r="R1444" i="1"/>
  <c r="O1504" i="1"/>
  <c r="O1508" i="1"/>
  <c r="N1424" i="1"/>
  <c r="B1490" i="1"/>
  <c r="P1542" i="1"/>
  <c r="A1391" i="1"/>
  <c r="N1438" i="1"/>
  <c r="J1430" i="1"/>
  <c r="R273" i="1"/>
  <c r="A1445"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37" i="1"/>
  <c r="K1162" i="1"/>
  <c r="M1202" i="1"/>
  <c r="O1130" i="1"/>
  <c r="P1210" i="1"/>
  <c r="M281" i="1"/>
  <c r="N1445" i="1"/>
  <c r="R1254" i="1"/>
  <c r="M602" i="1"/>
  <c r="R634" i="1"/>
  <c r="K281" i="1"/>
  <c r="K1445" i="1"/>
  <c r="B1254" i="1"/>
  <c r="L602" i="1"/>
  <c r="J622" i="1"/>
  <c r="M634" i="1"/>
  <c r="N654" i="1"/>
  <c r="M1178" i="1"/>
  <c r="M1218" i="1"/>
  <c r="B1130" i="1"/>
  <c r="O1210" i="1"/>
  <c r="P30" i="1"/>
  <c r="L694" i="1"/>
  <c r="Q694" i="1"/>
  <c r="N661" i="1"/>
  <c r="J661" i="1"/>
  <c r="J687" i="1"/>
  <c r="B687" i="1"/>
  <c r="J272" i="1"/>
  <c r="O1357" i="1"/>
  <c r="R655" i="1"/>
  <c r="R1512"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3" i="1"/>
  <c r="N1513" i="1"/>
  <c r="O1513" i="1"/>
  <c r="R1513" i="1"/>
  <c r="O1519" i="1"/>
  <c r="B1519" i="1"/>
  <c r="N1463" i="1"/>
  <c r="Q1463" i="1"/>
  <c r="J1463"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2" i="1"/>
  <c r="B1512" i="1"/>
  <c r="A1512" i="1"/>
  <c r="M1512"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87" i="1"/>
  <c r="Q1512" i="1"/>
  <c r="M56" i="1"/>
  <c r="M24" i="1"/>
  <c r="R16" i="1"/>
  <c r="L437" i="1"/>
  <c r="M1505" i="1"/>
  <c r="L1449" i="1"/>
  <c r="R1386" i="1"/>
  <c r="M1289" i="1"/>
  <c r="K1372" i="1"/>
  <c r="Q1267" i="1"/>
  <c r="B1382" i="1"/>
  <c r="N54" i="1"/>
  <c r="M30" i="1"/>
  <c r="Q71" i="1"/>
  <c r="Q1287" i="1"/>
  <c r="N220" i="1"/>
  <c r="K1005" i="1"/>
  <c r="A157" i="1"/>
  <c r="J32" i="1"/>
  <c r="A32" i="1"/>
  <c r="M48" i="1"/>
  <c r="N48" i="1"/>
  <c r="R280" i="1"/>
  <c r="R272" i="1"/>
  <c r="R1357" i="1"/>
  <c r="L609" i="1"/>
  <c r="A609" i="1"/>
  <c r="J1373" i="1"/>
  <c r="M1486" i="1"/>
  <c r="P1387" i="1"/>
  <c r="P1512" i="1"/>
  <c r="L56" i="1"/>
  <c r="O40" i="1"/>
  <c r="K32" i="1"/>
  <c r="L24" i="1"/>
  <c r="J16" i="1"/>
  <c r="R437" i="1"/>
  <c r="B1505" i="1"/>
  <c r="P1449"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6" i="1"/>
  <c r="M1387" i="1"/>
  <c r="P40" i="1"/>
  <c r="P32" i="1"/>
  <c r="J24" i="1"/>
  <c r="B16" i="1"/>
  <c r="Q437" i="1"/>
  <c r="O1462" i="1"/>
  <c r="K1449" i="1"/>
  <c r="O1386"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6" i="1"/>
  <c r="K1496" i="1"/>
  <c r="N1373" i="1"/>
  <c r="K1486" i="1"/>
  <c r="A1387" i="1"/>
  <c r="Q48" i="1"/>
  <c r="M32" i="1"/>
  <c r="P437" i="1"/>
  <c r="N1462" i="1"/>
  <c r="Q1449"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6" i="1"/>
  <c r="P48" i="1"/>
  <c r="K40" i="1"/>
  <c r="L32" i="1"/>
  <c r="O16" i="1"/>
  <c r="B437" i="1"/>
  <c r="R1443" i="1"/>
  <c r="B1449" i="1"/>
  <c r="Q1293" i="1"/>
  <c r="B1289" i="1"/>
  <c r="R1421" i="1"/>
  <c r="J38" i="1"/>
  <c r="O14" i="1"/>
  <c r="L1463" i="1"/>
  <c r="K247" i="1"/>
  <c r="L1005" i="1"/>
  <c r="A642" i="1"/>
  <c r="J642" i="1"/>
  <c r="R1053" i="1"/>
  <c r="B1373" i="1"/>
  <c r="B1486" i="1"/>
  <c r="L1387" i="1"/>
  <c r="P56" i="1"/>
  <c r="J48" i="1"/>
  <c r="N40" i="1"/>
  <c r="Q24" i="1"/>
  <c r="P16" i="1"/>
  <c r="A437" i="1"/>
  <c r="O1443"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19"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39" i="1"/>
  <c r="A1549" i="1"/>
  <c r="R1550"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5" i="1"/>
  <c r="M1515" i="1"/>
  <c r="J1532" i="1"/>
  <c r="O1532"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4" i="1"/>
  <c r="B1539" i="1"/>
  <c r="L1563" i="1"/>
  <c r="J1525" i="1"/>
  <c r="K1550" i="1"/>
  <c r="B638" i="1"/>
  <c r="O644" i="1"/>
  <c r="O650" i="1"/>
  <c r="O1463" i="1"/>
  <c r="R1515"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3"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2"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6" i="1"/>
  <c r="P1416" i="1"/>
  <c r="A1486" i="1"/>
  <c r="J1505" i="1"/>
  <c r="Q1443" i="1"/>
  <c r="N1430" i="1"/>
  <c r="N1505" i="1"/>
  <c r="N1507" i="1"/>
  <c r="N1481" i="1"/>
  <c r="A1456" i="1"/>
  <c r="N1391" i="1"/>
  <c r="M1507" i="1"/>
  <c r="M150" i="1"/>
  <c r="N1483" i="1"/>
  <c r="O1488" i="1"/>
  <c r="L1435" i="1"/>
  <c r="L1427" i="1"/>
  <c r="M1391" i="1"/>
  <c r="R1462" i="1"/>
  <c r="R1463" i="1"/>
  <c r="R1445" i="1"/>
  <c r="N1488" i="1"/>
  <c r="B1426" i="1"/>
  <c r="A1462" i="1"/>
  <c r="Q1549" i="1"/>
  <c r="A1485" i="1"/>
  <c r="Q1540" i="1"/>
  <c r="Q1507" i="1"/>
  <c r="J1507" i="1"/>
  <c r="P1463" i="1"/>
  <c r="A1463" i="1"/>
  <c r="P1443" i="1"/>
  <c r="Q1548" i="1"/>
  <c r="N1390" i="1"/>
  <c r="J1445" i="1"/>
  <c r="J1416" i="1"/>
  <c r="Q1437" i="1"/>
  <c r="A1503" i="1"/>
  <c r="N1495" i="1"/>
  <c r="N1487" i="1"/>
  <c r="J1481" i="1"/>
  <c r="M1456" i="1"/>
  <c r="R1391" i="1"/>
  <c r="P1486" i="1"/>
  <c r="A1510" i="1"/>
  <c r="M1462" i="1"/>
  <c r="B1463" i="1"/>
  <c r="B1442" i="1"/>
  <c r="P1481" i="1"/>
  <c r="Q1563" i="1"/>
  <c r="A1505" i="1"/>
  <c r="J1496" i="1"/>
  <c r="B1456" i="1"/>
  <c r="B1391" i="1"/>
  <c r="Q1524" i="1"/>
  <c r="M1463" i="1"/>
  <c r="Q1492" i="1"/>
  <c r="L1425" i="1"/>
  <c r="R1491" i="1"/>
  <c r="A1507" i="1"/>
  <c r="O1416" i="1"/>
  <c r="O1418" i="1"/>
  <c r="B1458" i="1"/>
  <c r="R1488" i="1"/>
  <c r="Q149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6" i="1"/>
  <c r="O1486" i="1"/>
  <c r="K1387" i="1"/>
  <c r="B1387" i="1"/>
  <c r="Q1505" i="1"/>
  <c r="Q1462" i="1"/>
  <c r="J1462" i="1"/>
  <c r="N1443" i="1"/>
  <c r="J1449" i="1"/>
  <c r="A1449" i="1"/>
  <c r="J1386" i="1"/>
  <c r="P1293" i="1"/>
  <c r="B1293" i="1"/>
  <c r="P1289" i="1"/>
  <c r="N233" i="1"/>
  <c r="J1372" i="1"/>
  <c r="O1421" i="1"/>
  <c r="J1524" i="1"/>
  <c r="K1539" i="1"/>
  <c r="A1539" i="1"/>
  <c r="M1549" i="1"/>
  <c r="O1563" i="1"/>
  <c r="O1525" i="1"/>
  <c r="Q1550" i="1"/>
  <c r="R1564" i="1"/>
  <c r="M71" i="1"/>
  <c r="O1303" i="1"/>
  <c r="P1303" i="1"/>
  <c r="P1287" i="1"/>
  <c r="O247" i="1"/>
  <c r="O212" i="1"/>
  <c r="Q220" i="1"/>
  <c r="J157" i="1"/>
  <c r="R239" i="1"/>
  <c r="A245" i="1"/>
  <c r="N266" i="1"/>
  <c r="M331" i="1"/>
  <c r="L1373" i="1"/>
  <c r="P1505" i="1"/>
  <c r="P1462" i="1"/>
  <c r="B1462" i="1"/>
  <c r="M1443" i="1"/>
  <c r="R1449" i="1"/>
  <c r="Q1386" i="1"/>
  <c r="O1293" i="1"/>
  <c r="A1293" i="1"/>
  <c r="O1289" i="1"/>
  <c r="M233" i="1"/>
  <c r="O1372" i="1"/>
  <c r="M1421" i="1"/>
  <c r="K1524" i="1"/>
  <c r="R1539" i="1"/>
  <c r="K1549" i="1"/>
  <c r="L1549" i="1"/>
  <c r="N1563" i="1"/>
  <c r="K71" i="1"/>
  <c r="L71" i="1"/>
  <c r="N1303" i="1"/>
  <c r="B1303" i="1"/>
  <c r="B1287" i="1"/>
  <c r="M247" i="1"/>
  <c r="N212" i="1"/>
  <c r="P220" i="1"/>
  <c r="P157" i="1"/>
  <c r="K1510"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5" i="1"/>
  <c r="L1465"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6" i="1"/>
  <c r="O1387" i="1"/>
  <c r="J154" i="1"/>
  <c r="K1505" i="1"/>
  <c r="L1505" i="1"/>
  <c r="L1462" i="1"/>
  <c r="J1443" i="1"/>
  <c r="B1443" i="1"/>
  <c r="O1449" i="1"/>
  <c r="L1386" i="1"/>
  <c r="B1386" i="1"/>
  <c r="K1293" i="1"/>
  <c r="R1289" i="1"/>
  <c r="L318" i="1"/>
  <c r="P207" i="1"/>
  <c r="M1524" i="1"/>
  <c r="A1524" i="1"/>
  <c r="Q1539" i="1"/>
  <c r="P1549" i="1"/>
  <c r="J1563" i="1"/>
  <c r="B1563" i="1"/>
  <c r="K1525" i="1"/>
  <c r="M1540" i="1"/>
  <c r="O1564" i="1"/>
  <c r="P71" i="1"/>
  <c r="R1303" i="1"/>
  <c r="K1287" i="1"/>
  <c r="J212" i="1"/>
  <c r="B212" i="1"/>
  <c r="K220" i="1"/>
  <c r="K209" i="1"/>
  <c r="M157" i="1"/>
  <c r="B157" i="1"/>
  <c r="L593" i="1"/>
  <c r="N1352" i="1"/>
  <c r="B626" i="1"/>
  <c r="K583" i="1"/>
  <c r="B247" i="1"/>
  <c r="N247" i="1"/>
  <c r="A600" i="1"/>
  <c r="J600" i="1"/>
  <c r="Q1445" i="1"/>
  <c r="K1254" i="1"/>
  <c r="R1358" i="1"/>
  <c r="L329" i="1"/>
  <c r="L608" i="1"/>
  <c r="Q628" i="1"/>
  <c r="O634" i="1"/>
  <c r="A640" i="1"/>
  <c r="P654" i="1"/>
  <c r="R1263" i="1"/>
  <c r="B1378" i="1"/>
  <c r="J200" i="1"/>
  <c r="B42" i="1"/>
  <c r="R1505" i="1"/>
  <c r="M1449" i="1"/>
  <c r="K1386" i="1"/>
  <c r="R318" i="1"/>
  <c r="B207" i="1"/>
  <c r="M1539" i="1"/>
  <c r="P1563" i="1"/>
  <c r="R1525" i="1"/>
  <c r="B1540" i="1"/>
  <c r="N1564" i="1"/>
  <c r="J1287" i="1"/>
  <c r="J247" i="1"/>
  <c r="Q212" i="1"/>
  <c r="R220" i="1"/>
  <c r="A220" i="1"/>
  <c r="K157" i="1"/>
  <c r="J1352" i="1"/>
  <c r="B632" i="1"/>
  <c r="A1515" i="1"/>
  <c r="N1515" i="1"/>
  <c r="P1532" i="1"/>
  <c r="M1532"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20" i="1"/>
  <c r="A1520" i="1"/>
  <c r="M1535" i="1"/>
  <c r="L1545" i="1"/>
  <c r="M1560" i="1"/>
  <c r="N1560" i="1"/>
  <c r="M66" i="1"/>
  <c r="O1268" i="1"/>
  <c r="N23" i="1"/>
  <c r="Q463" i="1"/>
  <c r="K463" i="1"/>
  <c r="Q1369" i="1"/>
  <c r="A1369" i="1"/>
  <c r="R321" i="1"/>
  <c r="B321" i="1"/>
  <c r="M321" i="1"/>
  <c r="P321" i="1"/>
  <c r="N437" i="1"/>
  <c r="M437" i="1"/>
  <c r="B32" i="1"/>
  <c r="Q32" i="1"/>
  <c r="A56" i="1"/>
  <c r="O56" i="1"/>
  <c r="L1380" i="1"/>
  <c r="K1380" i="1"/>
  <c r="P1513" i="1"/>
  <c r="A1513" i="1"/>
  <c r="Q1513" i="1"/>
  <c r="B1513" i="1"/>
  <c r="J1513" i="1"/>
  <c r="L1513" i="1"/>
  <c r="A1559" i="1"/>
  <c r="M1559" i="1"/>
  <c r="M1544" i="1"/>
  <c r="J1544" i="1"/>
  <c r="K1544"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4" i="1"/>
  <c r="L1514" i="1"/>
  <c r="Q1520" i="1"/>
  <c r="Q1535" i="1"/>
  <c r="J1535" i="1"/>
  <c r="R1545" i="1"/>
  <c r="K1560" i="1"/>
  <c r="A1560" i="1"/>
  <c r="B66" i="1"/>
  <c r="L1268" i="1"/>
  <c r="A1482" i="1"/>
  <c r="Q1482" i="1"/>
  <c r="R631" i="1"/>
  <c r="N631" i="1"/>
  <c r="P1520" i="1"/>
  <c r="P1535" i="1"/>
  <c r="B1535" i="1"/>
  <c r="J1545" i="1"/>
  <c r="R1560" i="1"/>
  <c r="R66" i="1"/>
  <c r="K1268" i="1"/>
  <c r="O605" i="1"/>
  <c r="M320" i="1"/>
  <c r="J150" i="1"/>
  <c r="N1121" i="1"/>
  <c r="O1145" i="1"/>
  <c r="N1169" i="1"/>
  <c r="P1193" i="1"/>
  <c r="K1217" i="1"/>
  <c r="K1241" i="1"/>
  <c r="J1304" i="1"/>
  <c r="A1304" i="1"/>
  <c r="J1520" i="1"/>
  <c r="B1520" i="1"/>
  <c r="R1535" i="1"/>
  <c r="K1545" i="1"/>
  <c r="L1560" i="1"/>
  <c r="B1560" i="1"/>
  <c r="O1520" i="1"/>
  <c r="O1535" i="1"/>
  <c r="A1535" i="1"/>
  <c r="Q1545" i="1"/>
  <c r="J1560" i="1"/>
  <c r="K66" i="1"/>
  <c r="R1268" i="1"/>
  <c r="Q611" i="1"/>
  <c r="Q1304" i="1"/>
  <c r="L1369" i="1"/>
  <c r="A270" i="1"/>
  <c r="J270" i="1"/>
  <c r="M270" i="1"/>
  <c r="M1498" i="1"/>
  <c r="Q1498" i="1"/>
  <c r="N1498" i="1"/>
  <c r="N1520" i="1"/>
  <c r="N1535" i="1"/>
  <c r="O1545" i="1"/>
  <c r="P1545" i="1"/>
  <c r="Q1560" i="1"/>
  <c r="Q66" i="1"/>
  <c r="B1268" i="1"/>
  <c r="O611" i="1"/>
  <c r="O55" i="1"/>
  <c r="L1519" i="1"/>
  <c r="N1129" i="1"/>
  <c r="Q1153" i="1"/>
  <c r="A1169" i="1"/>
  <c r="B1193" i="1"/>
  <c r="L1217" i="1"/>
  <c r="B1241" i="1"/>
  <c r="N1290" i="1"/>
  <c r="M1290" i="1"/>
  <c r="N1545"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1" i="1"/>
  <c r="R1465" i="1"/>
  <c r="N1036" i="1"/>
  <c r="L1074" i="1"/>
  <c r="R1059" i="1"/>
  <c r="N1059" i="1"/>
  <c r="P1012" i="1"/>
  <c r="L1020" i="1"/>
  <c r="P1028" i="1"/>
  <c r="P1044" i="1"/>
  <c r="M1044" i="1"/>
  <c r="N1052" i="1"/>
  <c r="N550" i="1"/>
  <c r="R1082" i="1"/>
  <c r="O1082" i="1"/>
  <c r="Q1090" i="1"/>
  <c r="P1098" i="1"/>
  <c r="L1106" i="1"/>
  <c r="R673" i="1"/>
  <c r="Q699" i="1"/>
  <c r="A737" i="1"/>
  <c r="Q1438" i="1"/>
  <c r="K524" i="1"/>
  <c r="A318"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2"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7" i="1"/>
  <c r="O1457" i="1"/>
  <c r="P1457" i="1"/>
  <c r="M1482" i="1"/>
  <c r="N1482" i="1"/>
  <c r="O1482" i="1"/>
  <c r="B1482" i="1"/>
  <c r="J1482" i="1"/>
  <c r="K1482" i="1"/>
  <c r="R1482" i="1"/>
  <c r="L1482"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4" i="1"/>
  <c r="Q1514" i="1"/>
  <c r="R1514" i="1"/>
  <c r="M1514" i="1"/>
  <c r="N1514" i="1"/>
  <c r="A1514" i="1"/>
  <c r="O1514"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4" i="1"/>
  <c r="K39" i="1"/>
  <c r="L74" i="1"/>
  <c r="L552" i="1"/>
  <c r="O552" i="1"/>
  <c r="A552" i="1"/>
  <c r="N782" i="1"/>
  <c r="R278" i="1"/>
  <c r="R270" i="1"/>
  <c r="R1363" i="1"/>
  <c r="R1355" i="1"/>
  <c r="M250" i="1"/>
  <c r="M605" i="1"/>
  <c r="P611" i="1"/>
  <c r="R617" i="1"/>
  <c r="A617" i="1"/>
  <c r="A631" i="1"/>
  <c r="B1304" i="1"/>
  <c r="B1381" i="1"/>
  <c r="M55" i="1"/>
  <c r="B1514"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6" i="1"/>
  <c r="R1333" i="1"/>
  <c r="K673" i="1"/>
  <c r="N687" i="1"/>
  <c r="L699" i="1"/>
  <c r="R731" i="1"/>
  <c r="M751" i="1"/>
  <c r="P769" i="1"/>
  <c r="Q770" i="1"/>
  <c r="M744" i="1"/>
  <c r="L1496" i="1"/>
  <c r="L1430"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2" i="1"/>
  <c r="L1512"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4" i="1"/>
  <c r="A1384" i="1"/>
  <c r="M1384" i="1"/>
  <c r="J1419" i="1"/>
  <c r="N1419" i="1"/>
  <c r="P1440" i="1"/>
  <c r="N1440" i="1"/>
  <c r="L1440" i="1"/>
  <c r="K1459" i="1"/>
  <c r="J1459" i="1"/>
  <c r="R1459" i="1"/>
  <c r="B1484" i="1"/>
  <c r="R1484" i="1"/>
  <c r="M1484" i="1"/>
  <c r="A215" i="1"/>
  <c r="K215" i="1"/>
  <c r="B68" i="1"/>
  <c r="M68" i="1"/>
  <c r="N68" i="1"/>
  <c r="Q68" i="1"/>
  <c r="L68" i="1"/>
  <c r="A68" i="1"/>
  <c r="K1262" i="1"/>
  <c r="A1262" i="1"/>
  <c r="M1262" i="1"/>
  <c r="K629" i="1"/>
  <c r="M629" i="1"/>
  <c r="A623" i="1"/>
  <c r="B623" i="1"/>
  <c r="K623" i="1"/>
  <c r="N623" i="1"/>
  <c r="J235" i="1"/>
  <c r="B1459"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6"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4" i="1"/>
  <c r="J517" i="1"/>
  <c r="K533" i="1"/>
  <c r="B1093" i="1"/>
  <c r="A1330" i="1"/>
  <c r="L1331" i="1"/>
  <c r="R1325" i="1"/>
  <c r="M1322" i="1"/>
  <c r="J1317" i="1"/>
  <c r="N1313" i="1"/>
  <c r="N1330" i="1"/>
  <c r="K1325" i="1"/>
  <c r="O1321" i="1"/>
  <c r="L1316" i="1"/>
  <c r="P1312" i="1"/>
  <c r="O1312" i="1"/>
  <c r="R1424" i="1"/>
  <c r="B1322" i="1"/>
  <c r="K1333" i="1"/>
  <c r="O1329" i="1"/>
  <c r="L1324" i="1"/>
  <c r="M1315" i="1"/>
  <c r="M1464" i="1"/>
  <c r="P1435" i="1"/>
  <c r="K525" i="1"/>
  <c r="A1322" i="1"/>
  <c r="J1333" i="1"/>
  <c r="N1329" i="1"/>
  <c r="K1324" i="1"/>
  <c r="L1315" i="1"/>
  <c r="R1464" i="1"/>
  <c r="M330" i="1"/>
  <c r="A199" i="1"/>
  <c r="O632" i="1"/>
  <c r="R1503" i="1"/>
  <c r="Q525" i="1"/>
  <c r="L1332" i="1"/>
  <c r="P1328" i="1"/>
  <c r="M1323" i="1"/>
  <c r="N1314" i="1"/>
  <c r="P1488" i="1"/>
  <c r="R1430" i="1"/>
  <c r="R1423" i="1"/>
  <c r="P1490" i="1"/>
  <c r="Q1414" i="1"/>
  <c r="Q1434" i="1"/>
  <c r="R1414" i="1"/>
  <c r="P1495" i="1"/>
  <c r="K1385" i="1"/>
  <c r="L1385" i="1"/>
  <c r="O1385" i="1"/>
  <c r="P1385" i="1"/>
  <c r="Q1385" i="1"/>
  <c r="M1385" i="1"/>
  <c r="J1385" i="1"/>
  <c r="A1385" i="1"/>
  <c r="N1385" i="1"/>
  <c r="Q1415" i="1"/>
  <c r="K1415" i="1"/>
  <c r="R1450" i="1"/>
  <c r="A1450" i="1"/>
  <c r="L1450" i="1"/>
  <c r="N1450" i="1"/>
  <c r="P1450" i="1"/>
  <c r="O1480" i="1"/>
  <c r="J1480" i="1"/>
  <c r="B1480" i="1"/>
  <c r="Q1480" i="1"/>
  <c r="K1480" i="1"/>
  <c r="A1480" i="1"/>
  <c r="R1480" i="1"/>
  <c r="L1480" i="1"/>
  <c r="M1480" i="1"/>
  <c r="N1480"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2" i="1"/>
  <c r="R1562" i="1"/>
  <c r="N1562" i="1"/>
  <c r="O1562" i="1"/>
  <c r="K1562" i="1"/>
  <c r="A1562" i="1"/>
  <c r="Q1562" i="1"/>
  <c r="B1523" i="1"/>
  <c r="O1523" i="1"/>
  <c r="L1523" i="1"/>
  <c r="J1523" i="1"/>
  <c r="K1523" i="1"/>
  <c r="M1523" i="1"/>
  <c r="O72" i="1"/>
  <c r="R1523" i="1"/>
  <c r="Q29" i="1"/>
  <c r="B1385"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8" i="1"/>
  <c r="A1548" i="1"/>
  <c r="K1548" i="1"/>
  <c r="M1548" i="1"/>
  <c r="L1548" i="1"/>
  <c r="O1548" i="1"/>
  <c r="P1548" i="1"/>
  <c r="L317" i="1"/>
  <c r="R205" i="1"/>
  <c r="P464" i="1"/>
  <c r="L72" i="1"/>
  <c r="Q1523" i="1"/>
  <c r="N1548" i="1"/>
  <c r="L1361" i="1"/>
  <c r="B619" i="1"/>
  <c r="K1266" i="1"/>
  <c r="K1506" i="1"/>
  <c r="R1506" i="1"/>
  <c r="B1506"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38" i="1"/>
  <c r="Q1538" i="1"/>
  <c r="K1538" i="1"/>
  <c r="B1538" i="1"/>
  <c r="M1538" i="1"/>
  <c r="O1538" i="1"/>
  <c r="N1538" i="1"/>
  <c r="R317" i="1"/>
  <c r="B205" i="1"/>
  <c r="M464" i="1"/>
  <c r="Q1450" i="1"/>
  <c r="K72" i="1"/>
  <c r="A1523" i="1"/>
  <c r="B1548" i="1"/>
  <c r="O64" i="1"/>
  <c r="M1353" i="1"/>
  <c r="B625" i="1"/>
  <c r="O1306" i="1"/>
  <c r="O1450" i="1"/>
  <c r="A72" i="1"/>
  <c r="L1538" i="1"/>
  <c r="J1562" i="1"/>
  <c r="Q192" i="1"/>
  <c r="M597" i="1"/>
  <c r="L64" i="1"/>
  <c r="O317" i="1"/>
  <c r="O1374" i="1"/>
  <c r="J464" i="1"/>
  <c r="K1450" i="1"/>
  <c r="P1538" i="1"/>
  <c r="P1562" i="1"/>
  <c r="M1286" i="1"/>
  <c r="N639" i="1"/>
  <c r="M196" i="1"/>
  <c r="M1374" i="1"/>
  <c r="J1538" i="1"/>
  <c r="M1562" i="1"/>
  <c r="K1286" i="1"/>
  <c r="R276" i="1"/>
  <c r="P645" i="1"/>
  <c r="A317" i="1"/>
  <c r="A464" i="1"/>
  <c r="J1450" i="1"/>
  <c r="Q246" i="1"/>
  <c r="N1337" i="1"/>
  <c r="B61" i="1"/>
  <c r="P205" i="1"/>
  <c r="K1374" i="1"/>
  <c r="M1450" i="1"/>
  <c r="R72" i="1"/>
  <c r="P1523" i="1"/>
  <c r="A1538" i="1"/>
  <c r="B1562" i="1"/>
  <c r="A246" i="1"/>
  <c r="K268" i="1"/>
  <c r="P607" i="1"/>
  <c r="Q651" i="1"/>
  <c r="A53" i="1"/>
  <c r="J318" i="1"/>
  <c r="K233" i="1"/>
  <c r="B233" i="1"/>
  <c r="J207" i="1"/>
  <c r="Q1372" i="1"/>
  <c r="L1421" i="1"/>
  <c r="M1525" i="1"/>
  <c r="B1525" i="1"/>
  <c r="N1540" i="1"/>
  <c r="P1550" i="1"/>
  <c r="Q1564" i="1"/>
  <c r="J1564" i="1"/>
  <c r="P320" i="1"/>
  <c r="Q235" i="1"/>
  <c r="B235" i="1"/>
  <c r="M204" i="1"/>
  <c r="R1370" i="1"/>
  <c r="N627" i="1"/>
  <c r="P68" i="1"/>
  <c r="M623" i="1"/>
  <c r="P70" i="1"/>
  <c r="J1465" i="1"/>
  <c r="Q1464" i="1"/>
  <c r="B1377" i="1"/>
  <c r="M239" i="1"/>
  <c r="O213" i="1"/>
  <c r="R1440" i="1"/>
  <c r="R1384" i="1"/>
  <c r="L231" i="1"/>
  <c r="K1369" i="1"/>
  <c r="J1519" i="1"/>
  <c r="P1544" i="1"/>
  <c r="B1559" i="1"/>
  <c r="P1510" i="1"/>
  <c r="A621" i="1"/>
  <c r="N653" i="1"/>
  <c r="B19" i="1"/>
  <c r="J215" i="1"/>
  <c r="P603" i="1"/>
  <c r="O1518" i="1"/>
  <c r="O1458" i="1"/>
  <c r="J647" i="1"/>
  <c r="Q318" i="1"/>
  <c r="O233" i="1"/>
  <c r="A233" i="1"/>
  <c r="Q207" i="1"/>
  <c r="P1372" i="1"/>
  <c r="K1421" i="1"/>
  <c r="L1525" i="1"/>
  <c r="A1525" i="1"/>
  <c r="P1540" i="1"/>
  <c r="O1550" i="1"/>
  <c r="P1564" i="1"/>
  <c r="A1564" i="1"/>
  <c r="O320" i="1"/>
  <c r="M235" i="1"/>
  <c r="A235" i="1"/>
  <c r="L204" i="1"/>
  <c r="J1370" i="1"/>
  <c r="M627" i="1"/>
  <c r="O68" i="1"/>
  <c r="L623" i="1"/>
  <c r="O70" i="1"/>
  <c r="P1465" i="1"/>
  <c r="A1464" i="1"/>
  <c r="A1377" i="1"/>
  <c r="M213" i="1"/>
  <c r="B1510" i="1"/>
  <c r="O199" i="1"/>
  <c r="O35" i="1"/>
  <c r="R627" i="1"/>
  <c r="L627" i="1"/>
  <c r="N70" i="1"/>
  <c r="B1465" i="1"/>
  <c r="B1464"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18" i="1"/>
  <c r="R1418" i="1"/>
  <c r="M1418" i="1"/>
  <c r="B1418" i="1"/>
  <c r="O1453" i="1"/>
  <c r="B1453" i="1"/>
  <c r="R1453" i="1"/>
  <c r="K1453" i="1"/>
  <c r="N1458" i="1"/>
  <c r="M1458" i="1"/>
  <c r="K1458" i="1"/>
  <c r="J1458" i="1"/>
  <c r="L1483" i="1"/>
  <c r="J1483" i="1"/>
  <c r="O1483" i="1"/>
  <c r="P1483" i="1"/>
  <c r="Q1509" i="1"/>
  <c r="O1509" i="1"/>
  <c r="R1509" i="1"/>
  <c r="K1559" i="1"/>
  <c r="O1559" i="1"/>
  <c r="Q1559" i="1"/>
  <c r="L1559" i="1"/>
  <c r="N1559" i="1"/>
  <c r="J1559" i="1"/>
  <c r="R1544" i="1"/>
  <c r="B1544" i="1"/>
  <c r="O1544" i="1"/>
  <c r="Q1544" i="1"/>
  <c r="N1544" i="1"/>
  <c r="L1544" i="1"/>
  <c r="B1534" i="1"/>
  <c r="J1534" i="1"/>
  <c r="P1534" i="1"/>
  <c r="A1534" i="1"/>
  <c r="R1534" i="1"/>
  <c r="K1534" i="1"/>
  <c r="O1534" i="1"/>
  <c r="Q1519" i="1"/>
  <c r="P1519" i="1"/>
  <c r="R1519" i="1"/>
  <c r="A1519" i="1"/>
  <c r="M1519" i="1"/>
  <c r="K1519" i="1"/>
  <c r="J627" i="1"/>
  <c r="B627" i="1"/>
  <c r="O1464" i="1"/>
  <c r="M1377" i="1"/>
  <c r="R237" i="1"/>
  <c r="J245" i="1"/>
  <c r="P1253" i="1"/>
  <c r="O330"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9" i="1"/>
  <c r="P1459" i="1"/>
  <c r="M1459" i="1"/>
  <c r="Q1459" i="1"/>
  <c r="A1459" i="1"/>
  <c r="L1459" i="1"/>
  <c r="A1484" i="1"/>
  <c r="N1484" i="1"/>
  <c r="Q1484" i="1"/>
  <c r="P1484" i="1"/>
  <c r="J1484" i="1"/>
  <c r="K1484"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8" i="1"/>
  <c r="A1558" i="1"/>
  <c r="L1558" i="1"/>
  <c r="M1558" i="1"/>
  <c r="N1558" i="1"/>
  <c r="B1558" i="1"/>
  <c r="K1558" i="1"/>
  <c r="R1543" i="1"/>
  <c r="A1543" i="1"/>
  <c r="Q1543" i="1"/>
  <c r="M1543" i="1"/>
  <c r="P1543" i="1"/>
  <c r="B1543" i="1"/>
  <c r="L1543" i="1"/>
  <c r="K1543" i="1"/>
  <c r="N1543" i="1"/>
  <c r="N1533" i="1"/>
  <c r="O1533" i="1"/>
  <c r="P1533" i="1"/>
  <c r="R1533" i="1"/>
  <c r="L1533" i="1"/>
  <c r="Q1533" i="1"/>
  <c r="Q1518" i="1"/>
  <c r="A1518" i="1"/>
  <c r="M1518" i="1"/>
  <c r="P1518" i="1"/>
  <c r="N1518" i="1"/>
  <c r="R1518" i="1"/>
  <c r="J1518" i="1"/>
  <c r="L1518" i="1"/>
  <c r="M318" i="1"/>
  <c r="N318" i="1"/>
  <c r="L233" i="1"/>
  <c r="M207" i="1"/>
  <c r="A207" i="1"/>
  <c r="M1372" i="1"/>
  <c r="Q1421" i="1"/>
  <c r="Q1525" i="1"/>
  <c r="R1540" i="1"/>
  <c r="A1540" i="1"/>
  <c r="L1550" i="1"/>
  <c r="M1564" i="1"/>
  <c r="K320" i="1"/>
  <c r="L320" i="1"/>
  <c r="R235" i="1"/>
  <c r="Q204" i="1"/>
  <c r="B204" i="1"/>
  <c r="O1370" i="1"/>
  <c r="K627" i="1"/>
  <c r="A627" i="1"/>
  <c r="R68" i="1"/>
  <c r="P623" i="1"/>
  <c r="J623" i="1"/>
  <c r="O1484" i="1"/>
  <c r="O1459" i="1"/>
  <c r="O1419" i="1"/>
  <c r="L1296" i="1"/>
  <c r="K321" i="1"/>
  <c r="Q150" i="1"/>
  <c r="R463" i="1"/>
  <c r="Q1534" i="1"/>
  <c r="A1544" i="1"/>
  <c r="P1302" i="1"/>
  <c r="N241" i="1"/>
  <c r="B629" i="1"/>
  <c r="L191" i="1"/>
  <c r="O1558" i="1"/>
  <c r="M1379" i="1"/>
  <c r="Q1442" i="1"/>
  <c r="K1442" i="1"/>
  <c r="M1442" i="1"/>
  <c r="O1442" i="1"/>
  <c r="A1442" i="1"/>
  <c r="L1442" i="1"/>
  <c r="P1442" i="1"/>
  <c r="R1442" i="1"/>
  <c r="P1461" i="1"/>
  <c r="M1461" i="1"/>
  <c r="L213" i="1"/>
  <c r="N213" i="1"/>
  <c r="J213" i="1"/>
  <c r="K213" i="1"/>
  <c r="A213" i="1"/>
  <c r="Q213" i="1"/>
  <c r="L237" i="1"/>
  <c r="O237" i="1"/>
  <c r="P237" i="1"/>
  <c r="B237" i="1"/>
  <c r="Q237" i="1"/>
  <c r="M237" i="1"/>
  <c r="J239" i="1"/>
  <c r="A239" i="1"/>
  <c r="L239" i="1"/>
  <c r="K239" i="1"/>
  <c r="O239" i="1"/>
  <c r="N239" i="1"/>
  <c r="O1377" i="1"/>
  <c r="N1377" i="1"/>
  <c r="Q1377" i="1"/>
  <c r="R1377" i="1"/>
  <c r="L1464" i="1"/>
  <c r="P1464" i="1"/>
  <c r="J1464" i="1"/>
  <c r="Q1465" i="1"/>
  <c r="A1465" i="1"/>
  <c r="M1465" i="1"/>
  <c r="O1465"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0" i="1"/>
  <c r="R1510" i="1"/>
  <c r="L1510" i="1"/>
  <c r="Q1510" i="1"/>
  <c r="M1510" i="1"/>
  <c r="O1510"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1" i="1"/>
  <c r="J1550" i="1"/>
  <c r="J320" i="1"/>
  <c r="L1370" i="1"/>
  <c r="K68" i="1"/>
  <c r="O623" i="1"/>
  <c r="J70" i="1"/>
  <c r="K1465" i="1"/>
  <c r="K1464" i="1"/>
  <c r="J1377" i="1"/>
  <c r="Q239" i="1"/>
  <c r="A237" i="1"/>
  <c r="L1484" i="1"/>
  <c r="M1440" i="1"/>
  <c r="L1419" i="1"/>
  <c r="O1384" i="1"/>
  <c r="P1296" i="1"/>
  <c r="K231" i="1"/>
  <c r="N1369" i="1"/>
  <c r="A463" i="1"/>
  <c r="L1534" i="1"/>
  <c r="R1559" i="1"/>
  <c r="N1510" i="1"/>
  <c r="J330" i="1"/>
  <c r="N621" i="1"/>
  <c r="Q653" i="1"/>
  <c r="J1308" i="1"/>
  <c r="O51" i="1"/>
  <c r="M19" i="1"/>
  <c r="Q1302" i="1"/>
  <c r="A241" i="1"/>
  <c r="B641" i="1"/>
  <c r="R41" i="1"/>
  <c r="M593" i="1"/>
  <c r="J1442" i="1"/>
  <c r="P1558" i="1"/>
  <c r="K1509" i="1"/>
  <c r="B601" i="1"/>
  <c r="R43" i="1"/>
  <c r="R326" i="1"/>
  <c r="J229" i="1"/>
  <c r="P1376" i="1"/>
  <c r="A1376" i="1"/>
  <c r="O1298" i="1"/>
  <c r="B1298" i="1"/>
  <c r="N1298" i="1"/>
  <c r="M1298" i="1"/>
  <c r="O1417" i="1"/>
  <c r="B1417" i="1"/>
  <c r="Q1417" i="1"/>
  <c r="M1417" i="1"/>
  <c r="J1417" i="1"/>
  <c r="A1457" i="1"/>
  <c r="N1457" i="1"/>
  <c r="R1457" i="1"/>
  <c r="Q1457"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1" i="1"/>
  <c r="L1501" i="1"/>
  <c r="M1501" i="1"/>
  <c r="P1501" i="1"/>
  <c r="B1501" i="1"/>
  <c r="A1501" i="1"/>
  <c r="Q1501" i="1"/>
  <c r="R1501" i="1"/>
  <c r="N1501" i="1"/>
  <c r="R1493" i="1"/>
  <c r="L1493" i="1"/>
  <c r="M1493" i="1"/>
  <c r="P1493" i="1"/>
  <c r="K1493" i="1"/>
  <c r="N1493" i="1"/>
  <c r="O1493" i="1"/>
  <c r="A1493" i="1"/>
  <c r="A1006" i="1"/>
  <c r="B1006" i="1"/>
  <c r="L600" i="1"/>
  <c r="N1348" i="1"/>
  <c r="M576" i="1"/>
  <c r="P583" i="1"/>
  <c r="R583" i="1"/>
  <c r="Q567" i="1"/>
  <c r="N567" i="1"/>
  <c r="N559" i="1"/>
  <c r="L559" i="1"/>
  <c r="A1149" i="1"/>
  <c r="Q1493"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3"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8" i="1"/>
  <c r="A1498" i="1"/>
  <c r="K1498" i="1"/>
  <c r="R1498" i="1"/>
  <c r="L1490" i="1"/>
  <c r="K1490" i="1"/>
  <c r="M1490"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6" i="1"/>
  <c r="B1496" i="1"/>
  <c r="M1496" i="1"/>
  <c r="R1496" i="1"/>
  <c r="B1488" i="1"/>
  <c r="A1488" i="1"/>
  <c r="M1488" i="1"/>
  <c r="Q1488"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5" i="1"/>
  <c r="O1485" i="1"/>
  <c r="Q1485" i="1"/>
  <c r="J1485" i="1"/>
  <c r="R1485" i="1"/>
  <c r="K1485" i="1"/>
  <c r="L1485" i="1"/>
  <c r="B1485" i="1"/>
  <c r="M1485"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5" i="1"/>
  <c r="A1565" i="1"/>
  <c r="N1565" i="1"/>
  <c r="B1565" i="1"/>
  <c r="O1565" i="1"/>
  <c r="Q1565" i="1"/>
  <c r="P1565" i="1"/>
  <c r="J1565" i="1"/>
  <c r="R1565" i="1"/>
  <c r="K1565" i="1"/>
  <c r="P1547" i="1"/>
  <c r="Q1547" i="1"/>
  <c r="J1547" i="1"/>
  <c r="R1547" i="1"/>
  <c r="A1547" i="1"/>
  <c r="K1547" i="1"/>
  <c r="B1547" i="1"/>
  <c r="L1547" i="1"/>
  <c r="N1547" i="1"/>
  <c r="M1547" i="1"/>
  <c r="L1522" i="1"/>
  <c r="N1522" i="1"/>
  <c r="A1522" i="1"/>
  <c r="O1522" i="1"/>
  <c r="B1522" i="1"/>
  <c r="P1522" i="1"/>
  <c r="J1522" i="1"/>
  <c r="Q1522" i="1"/>
  <c r="R1522" i="1"/>
  <c r="K1522" i="1"/>
  <c r="K565" i="1"/>
  <c r="P565" i="1"/>
  <c r="Q565" i="1"/>
  <c r="J565" i="1"/>
  <c r="R565" i="1"/>
  <c r="L565" i="1"/>
  <c r="L281" i="1"/>
  <c r="O273" i="1"/>
  <c r="O1445" i="1"/>
  <c r="B1445"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1" i="1"/>
  <c r="O1547" i="1"/>
  <c r="B565" i="1"/>
  <c r="R281" i="1"/>
  <c r="B281" i="1"/>
  <c r="M273" i="1"/>
  <c r="M1445"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0" i="1"/>
  <c r="L1565" i="1"/>
  <c r="N163" i="1"/>
  <c r="K214" i="1"/>
  <c r="Q281" i="1"/>
  <c r="A281" i="1"/>
  <c r="L273" i="1"/>
  <c r="L1445"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3"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5" i="1"/>
  <c r="A1388" i="1"/>
  <c r="M1522" i="1"/>
  <c r="O69" i="1"/>
  <c r="B541" i="1"/>
  <c r="Q234" i="1"/>
  <c r="K234" i="1"/>
  <c r="L234" i="1"/>
  <c r="M234" i="1"/>
  <c r="N234" i="1"/>
  <c r="J234" i="1"/>
  <c r="B234" i="1"/>
  <c r="P234" i="1"/>
  <c r="J1295" i="1"/>
  <c r="R1295" i="1"/>
  <c r="K1295" i="1"/>
  <c r="L1295" i="1"/>
  <c r="A1295" i="1"/>
  <c r="M1295" i="1"/>
  <c r="B1295" i="1"/>
  <c r="N1295" i="1"/>
  <c r="P1295" i="1"/>
  <c r="O1295" i="1"/>
  <c r="O1460" i="1"/>
  <c r="P1460" i="1"/>
  <c r="Q1460" i="1"/>
  <c r="B1460" i="1"/>
  <c r="J1460" i="1"/>
  <c r="A1460" i="1"/>
  <c r="R1460" i="1"/>
  <c r="L1460" i="1"/>
  <c r="K1460" i="1"/>
  <c r="M1460" i="1"/>
  <c r="P325" i="1"/>
  <c r="J325" i="1"/>
  <c r="R325" i="1"/>
  <c r="K325" i="1"/>
  <c r="L325" i="1"/>
  <c r="A325" i="1"/>
  <c r="M325" i="1"/>
  <c r="B325" i="1"/>
  <c r="N325" i="1"/>
  <c r="O325" i="1"/>
  <c r="A190" i="1"/>
  <c r="N190" i="1"/>
  <c r="A1537" i="1"/>
  <c r="N1537" i="1"/>
  <c r="P1537" i="1"/>
  <c r="O1537" i="1"/>
  <c r="K1537" i="1"/>
  <c r="Q1537" i="1"/>
  <c r="J1537" i="1"/>
  <c r="R1537" i="1"/>
  <c r="L1537"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1" i="1"/>
  <c r="J1346" i="1"/>
  <c r="A1347" i="1"/>
  <c r="R171" i="1"/>
  <c r="J340" i="1"/>
  <c r="O542" i="1"/>
  <c r="R552" i="1"/>
  <c r="Q543" i="1"/>
  <c r="M544" i="1"/>
  <c r="L582" i="1"/>
  <c r="P559" i="1"/>
  <c r="J567" i="1"/>
  <c r="R575" i="1"/>
  <c r="L583" i="1"/>
  <c r="B583" i="1"/>
  <c r="O576" i="1"/>
  <c r="B1111" i="1"/>
  <c r="L1167" i="1"/>
  <c r="P1215" i="1"/>
  <c r="R752" i="1"/>
  <c r="L670" i="1"/>
  <c r="B1431" i="1"/>
  <c r="L1431" i="1"/>
  <c r="M1431" i="1"/>
  <c r="P1423" i="1"/>
  <c r="K1423" i="1"/>
  <c r="M1423" i="1"/>
  <c r="N1423" i="1"/>
  <c r="P1497" i="1"/>
  <c r="Q1497" i="1"/>
  <c r="K1497" i="1"/>
  <c r="B1489" i="1"/>
  <c r="M1489" i="1"/>
  <c r="Q1346" i="1"/>
  <c r="Q552" i="1"/>
  <c r="L544" i="1"/>
  <c r="N576" i="1"/>
  <c r="R1247" i="1"/>
  <c r="A1247" i="1"/>
  <c r="A1151" i="1"/>
  <c r="M1151" i="1"/>
  <c r="O1135" i="1"/>
  <c r="L1135" i="1"/>
  <c r="Q752" i="1"/>
  <c r="L688" i="1"/>
  <c r="L766" i="1"/>
  <c r="L714" i="1"/>
  <c r="M229" i="1"/>
  <c r="L1508" i="1"/>
  <c r="J1517" i="1"/>
  <c r="J47" i="1"/>
  <c r="R1347" i="1"/>
  <c r="J168" i="1"/>
  <c r="N552" i="1"/>
  <c r="O584" i="1"/>
  <c r="O766" i="1"/>
  <c r="N740" i="1"/>
  <c r="B1376" i="1"/>
  <c r="B1452" i="1"/>
  <c r="J194" i="1"/>
  <c r="L155" i="1"/>
  <c r="P168" i="1"/>
  <c r="P551" i="1"/>
  <c r="M552" i="1"/>
  <c r="J544" i="1"/>
  <c r="K559" i="1"/>
  <c r="A559" i="1"/>
  <c r="M567" i="1"/>
  <c r="O575" i="1"/>
  <c r="J583" i="1"/>
  <c r="R560" i="1"/>
  <c r="J1127" i="1"/>
  <c r="N1183" i="1"/>
  <c r="O1247" i="1"/>
  <c r="N1135" i="1"/>
  <c r="A1159" i="1"/>
  <c r="J702" i="1"/>
  <c r="Q778" i="1"/>
  <c r="A772" i="1"/>
  <c r="P1489"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3"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90"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7" i="1"/>
  <c r="P1498" i="1"/>
  <c r="Q1424" i="1"/>
  <c r="N1490" i="1"/>
  <c r="N1432" i="1"/>
  <c r="R668" i="1"/>
  <c r="O700" i="1"/>
  <c r="M738" i="1"/>
  <c r="N776" i="1"/>
  <c r="L1487" i="1"/>
  <c r="Q155" i="1"/>
  <c r="B1297" i="1"/>
  <c r="N1297" i="1"/>
  <c r="P1297" i="1"/>
  <c r="B1301" i="1"/>
  <c r="L1301" i="1"/>
  <c r="N1301" i="1"/>
  <c r="N1418" i="1"/>
  <c r="Q1418" i="1"/>
  <c r="J1418" i="1"/>
  <c r="M1453" i="1"/>
  <c r="N1453" i="1"/>
  <c r="P1458" i="1"/>
  <c r="L1458" i="1"/>
  <c r="A1458" i="1"/>
  <c r="K1483" i="1"/>
  <c r="A1483" i="1"/>
  <c r="M1509" i="1"/>
  <c r="B1509" i="1"/>
  <c r="P1509" i="1"/>
  <c r="A153" i="1"/>
  <c r="P153" i="1"/>
  <c r="M1457" i="1"/>
  <c r="N1417" i="1"/>
  <c r="Q1298" i="1"/>
  <c r="K228" i="1"/>
  <c r="A228" i="1"/>
  <c r="Q1367" i="1"/>
  <c r="M74" i="1"/>
  <c r="M217" i="1"/>
  <c r="B637" i="1"/>
  <c r="A1250" i="1"/>
  <c r="A364" i="1"/>
  <c r="L1509" i="1"/>
  <c r="R1483" i="1"/>
  <c r="L1453" i="1"/>
  <c r="L1418" i="1"/>
  <c r="P1301" i="1"/>
  <c r="A1297" i="1"/>
  <c r="P229" i="1"/>
  <c r="N1508" i="1"/>
  <c r="R1517" i="1"/>
  <c r="K153" i="1"/>
  <c r="K194" i="1"/>
  <c r="N1344" i="1"/>
  <c r="L1344" i="1"/>
  <c r="M1344" i="1"/>
  <c r="B1344" i="1"/>
  <c r="K1344" i="1"/>
  <c r="B355" i="1"/>
  <c r="A347" i="1"/>
  <c r="B347" i="1"/>
  <c r="J1457" i="1"/>
  <c r="L1417" i="1"/>
  <c r="L1532" i="1"/>
  <c r="R217" i="1"/>
  <c r="K364" i="1"/>
  <c r="Q322" i="1"/>
  <c r="A229" i="1"/>
  <c r="R1508" i="1"/>
  <c r="P1375" i="1"/>
  <c r="O1517" i="1"/>
  <c r="P548" i="1"/>
  <c r="J548" i="1"/>
  <c r="O322" i="1"/>
  <c r="O1376" i="1"/>
  <c r="Q1508"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17" i="1"/>
  <c r="K1517" i="1"/>
  <c r="K1368" i="1"/>
  <c r="B1368" i="1"/>
  <c r="N1376" i="1"/>
  <c r="L1376" i="1"/>
  <c r="M1376" i="1"/>
  <c r="A322" i="1"/>
  <c r="R322" i="1"/>
  <c r="M1452" i="1"/>
  <c r="O1452" i="1"/>
  <c r="Q1452" i="1"/>
  <c r="A1452"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5"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7" i="1"/>
  <c r="B1497" i="1"/>
  <c r="M1497" i="1"/>
  <c r="A1489" i="1"/>
  <c r="Q1489" i="1"/>
  <c r="K1489" i="1"/>
  <c r="O533" i="1"/>
  <c r="M534" i="1"/>
  <c r="A1075" i="1"/>
  <c r="B1046" i="1"/>
  <c r="B1014" i="1"/>
  <c r="J534" i="1"/>
  <c r="A1108" i="1"/>
  <c r="A1084" i="1"/>
  <c r="B1078" i="1"/>
  <c r="A1032" i="1"/>
  <c r="A1000" i="1"/>
  <c r="B1110" i="1"/>
  <c r="A1092" i="1"/>
  <c r="B1086" i="1"/>
  <c r="B1082" i="1"/>
  <c r="A1068" i="1"/>
  <c r="B1062" i="1"/>
  <c r="B1030" i="1"/>
  <c r="K518" i="1"/>
  <c r="L1488" i="1"/>
  <c r="B1498"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9" i="1"/>
  <c r="M1483" i="1"/>
  <c r="Q1458" i="1"/>
  <c r="P1453" i="1"/>
  <c r="A1453" i="1"/>
  <c r="K1418" i="1"/>
  <c r="M1301" i="1"/>
  <c r="R1297" i="1"/>
  <c r="N601" i="1"/>
  <c r="J633" i="1"/>
  <c r="J598" i="1"/>
  <c r="A1264" i="1"/>
  <c r="B43" i="1"/>
  <c r="R595" i="1"/>
  <c r="L1517"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3" i="1"/>
  <c r="J1533" i="1"/>
  <c r="L36" i="1"/>
  <c r="Q36" i="1"/>
  <c r="J60" i="1"/>
  <c r="P60" i="1"/>
  <c r="N1307" i="1"/>
  <c r="B1307" i="1"/>
  <c r="L599" i="1"/>
  <c r="A599" i="1"/>
  <c r="Q646" i="1"/>
  <c r="K646" i="1"/>
  <c r="O626" i="1"/>
  <c r="L626" i="1"/>
  <c r="B1257" i="1"/>
  <c r="M1257" i="1"/>
  <c r="A275" i="1"/>
  <c r="K275" i="1"/>
  <c r="K1300" i="1"/>
  <c r="R1300" i="1"/>
  <c r="M1292" i="1"/>
  <c r="L1292" i="1"/>
  <c r="R1292" i="1"/>
  <c r="M1444" i="1"/>
  <c r="B1444" i="1"/>
  <c r="P1444" i="1"/>
  <c r="O1506" i="1"/>
  <c r="A1506" i="1"/>
  <c r="J1506" i="1"/>
  <c r="P219" i="1"/>
  <c r="L219" i="1"/>
  <c r="N219" i="1"/>
  <c r="R412" i="1"/>
  <c r="Q412" i="1"/>
  <c r="A412" i="1"/>
  <c r="L328" i="1"/>
  <c r="K328" i="1"/>
  <c r="J328" i="1"/>
  <c r="P1480" i="1"/>
  <c r="R1385" i="1"/>
  <c r="Q1300" i="1"/>
  <c r="O206" i="1"/>
  <c r="L211" i="1"/>
  <c r="N1442" i="1"/>
  <c r="K1518" i="1"/>
  <c r="K1533" i="1"/>
  <c r="B1533" i="1"/>
  <c r="J1543" i="1"/>
  <c r="Q1558" i="1"/>
  <c r="K266" i="1"/>
  <c r="B1360" i="1"/>
  <c r="O600" i="1"/>
  <c r="Q620" i="1"/>
  <c r="K197" i="1"/>
  <c r="P52" i="1"/>
  <c r="P20" i="1"/>
  <c r="R158" i="1"/>
  <c r="B158" i="1"/>
  <c r="Q1483" i="1"/>
  <c r="B1483" i="1"/>
  <c r="R1458" i="1"/>
  <c r="P1418" i="1"/>
  <c r="Q1301" i="1"/>
  <c r="B274" i="1"/>
  <c r="B1359" i="1"/>
  <c r="P601" i="1"/>
  <c r="P615" i="1"/>
  <c r="N633" i="1"/>
  <c r="O647" i="1"/>
  <c r="K598" i="1"/>
  <c r="Q1264" i="1"/>
  <c r="Q202" i="1"/>
  <c r="O59" i="1"/>
  <c r="L43" i="1"/>
  <c r="N27" i="1"/>
  <c r="O595" i="1"/>
  <c r="L326" i="1"/>
  <c r="J1452" i="1"/>
  <c r="R153" i="1"/>
  <c r="O1415" i="1"/>
  <c r="N15" i="1"/>
  <c r="O328" i="1"/>
  <c r="L1461" i="1"/>
  <c r="R649" i="1"/>
  <c r="O219" i="1"/>
  <c r="P202" i="1"/>
  <c r="P59" i="1"/>
  <c r="P43" i="1"/>
  <c r="P27" i="1"/>
  <c r="M595" i="1"/>
  <c r="N1415" i="1"/>
  <c r="B328" i="1"/>
  <c r="K1461" i="1"/>
  <c r="N1294" i="1"/>
  <c r="L1368" i="1"/>
  <c r="P1368" i="1"/>
  <c r="R1376" i="1"/>
  <c r="J1376" i="1"/>
  <c r="N229" i="1"/>
  <c r="Q229" i="1"/>
  <c r="N322" i="1"/>
  <c r="M322" i="1"/>
  <c r="A1298" i="1"/>
  <c r="R1298" i="1"/>
  <c r="K1457" i="1"/>
  <c r="L1457" i="1"/>
  <c r="M1508" i="1"/>
  <c r="A1508" i="1"/>
  <c r="B217" i="1"/>
  <c r="L217" i="1"/>
  <c r="Q243" i="1"/>
  <c r="J243" i="1"/>
  <c r="A74" i="1"/>
  <c r="O74" i="1"/>
  <c r="B31" i="1"/>
  <c r="K31" i="1"/>
  <c r="L31" i="1"/>
  <c r="L47" i="1"/>
  <c r="A47" i="1"/>
  <c r="Q47" i="1"/>
  <c r="P194" i="1"/>
  <c r="L194" i="1"/>
  <c r="L643" i="1"/>
  <c r="K643" i="1"/>
  <c r="A637" i="1"/>
  <c r="O637" i="1"/>
  <c r="O1292" i="1"/>
  <c r="A1461" i="1"/>
  <c r="M1294" i="1"/>
  <c r="O1297" i="1"/>
  <c r="Q1297" i="1"/>
  <c r="A1301" i="1"/>
  <c r="R1301" i="1"/>
  <c r="J1453" i="1"/>
  <c r="Q1453" i="1"/>
  <c r="A1509" i="1"/>
  <c r="N1509" i="1"/>
  <c r="B153" i="1"/>
  <c r="M153" i="1"/>
  <c r="B1532" i="1"/>
  <c r="K1532" i="1"/>
  <c r="Q1517" i="1"/>
  <c r="A1517" i="1"/>
  <c r="M1517" i="1"/>
  <c r="R647" i="1"/>
  <c r="A647" i="1"/>
  <c r="B598" i="1"/>
  <c r="K1264" i="1"/>
  <c r="M202" i="1"/>
  <c r="Q59" i="1"/>
  <c r="J43" i="1"/>
  <c r="K27" i="1"/>
  <c r="J595" i="1"/>
  <c r="N1517" i="1"/>
  <c r="P1506" i="1"/>
  <c r="N1292" i="1"/>
  <c r="O412" i="1"/>
  <c r="K1444"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3" i="1"/>
  <c r="O1503" i="1"/>
  <c r="P1503" i="1"/>
  <c r="M1503" i="1"/>
  <c r="K1495" i="1"/>
  <c r="M1495" i="1"/>
  <c r="A1495" i="1"/>
  <c r="A1487" i="1"/>
  <c r="P1487" i="1"/>
  <c r="R1487" i="1"/>
  <c r="B1059" i="1"/>
  <c r="A1059" i="1"/>
  <c r="B1027" i="1"/>
  <c r="A1027" i="1"/>
  <c r="R1436" i="1"/>
  <c r="Q1436" i="1"/>
  <c r="M1436" i="1"/>
  <c r="M1428" i="1"/>
  <c r="Q1428" i="1"/>
  <c r="J1428" i="1"/>
  <c r="B1502" i="1"/>
  <c r="Q1502" i="1"/>
  <c r="M1494" i="1"/>
  <c r="P1494"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1" i="1"/>
  <c r="Q536" i="1"/>
  <c r="B1051" i="1"/>
  <c r="A1051" i="1"/>
  <c r="B1019" i="1"/>
  <c r="A1019" i="1"/>
  <c r="N1216" i="1"/>
  <c r="K1136" i="1"/>
  <c r="N1184" i="1"/>
  <c r="Q1112" i="1"/>
  <c r="M1160" i="1"/>
  <c r="P1232" i="1"/>
  <c r="L1152" i="1"/>
  <c r="L1200" i="1"/>
  <c r="B1200" i="1"/>
  <c r="R722" i="1"/>
  <c r="Q774" i="1"/>
  <c r="R775" i="1"/>
  <c r="K775" i="1"/>
  <c r="L775" i="1"/>
  <c r="N775" i="1"/>
  <c r="Q775" i="1"/>
  <c r="L1502"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2"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8" i="1"/>
  <c r="B1508" i="1"/>
  <c r="L1452" i="1"/>
  <c r="R243" i="1"/>
  <c r="A243" i="1"/>
  <c r="L1506" i="1"/>
  <c r="P1292" i="1"/>
  <c r="R232" i="1"/>
  <c r="A232" i="1"/>
  <c r="B643" i="1"/>
  <c r="N194" i="1"/>
  <c r="N31" i="1"/>
  <c r="P15" i="1"/>
  <c r="M436" i="1"/>
  <c r="B436" i="1"/>
  <c r="J412" i="1"/>
  <c r="N1461" i="1"/>
  <c r="N1284" i="1"/>
  <c r="N1444"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08" i="1"/>
  <c r="M243" i="1"/>
  <c r="Q1506" i="1"/>
  <c r="M1415" i="1"/>
  <c r="B1415" i="1"/>
  <c r="K1292" i="1"/>
  <c r="M232" i="1"/>
  <c r="R194" i="1"/>
  <c r="O31" i="1"/>
  <c r="K15" i="1"/>
  <c r="Q436" i="1"/>
  <c r="P328" i="1"/>
  <c r="N412" i="1"/>
  <c r="R1461" i="1"/>
  <c r="B1461" i="1"/>
  <c r="N319" i="1"/>
  <c r="J1284" i="1"/>
  <c r="A1284" i="1"/>
  <c r="J1444" i="1"/>
  <c r="K47" i="1"/>
  <c r="L327" i="1"/>
  <c r="B327" i="1"/>
  <c r="M219" i="1"/>
  <c r="K1294" i="1"/>
  <c r="B1375" i="1"/>
  <c r="O1375" i="1"/>
  <c r="A155" i="1"/>
  <c r="O155" i="1"/>
  <c r="K232" i="1"/>
  <c r="A1368" i="1"/>
  <c r="M1368" i="1"/>
  <c r="L229" i="1"/>
  <c r="O229" i="1"/>
  <c r="K1452" i="1"/>
  <c r="R1452"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08" i="1"/>
  <c r="P1452" i="1"/>
  <c r="K243" i="1"/>
  <c r="N1506" i="1"/>
  <c r="R1415" i="1"/>
  <c r="J1292" i="1"/>
  <c r="A1292" i="1"/>
  <c r="Q232" i="1"/>
  <c r="R643" i="1"/>
  <c r="Q194" i="1"/>
  <c r="J31" i="1"/>
  <c r="Q15" i="1"/>
  <c r="A15" i="1"/>
  <c r="O436" i="1"/>
  <c r="N328" i="1"/>
  <c r="M412" i="1"/>
  <c r="Q1461" i="1"/>
  <c r="K319" i="1"/>
  <c r="A319" i="1"/>
  <c r="P1284" i="1"/>
  <c r="Q1444" i="1"/>
  <c r="A1444" i="1"/>
  <c r="J649" i="1"/>
  <c r="O47" i="1"/>
  <c r="R327" i="1"/>
  <c r="K219" i="1"/>
  <c r="B219" i="1"/>
  <c r="J1294" i="1"/>
  <c r="J153" i="1"/>
  <c r="Q153" i="1"/>
  <c r="N275" i="1"/>
  <c r="O1257" i="1"/>
  <c r="N600" i="1"/>
  <c r="L620" i="1"/>
  <c r="L652" i="1"/>
  <c r="O1265" i="1"/>
  <c r="P198" i="1"/>
  <c r="L52" i="1"/>
  <c r="R28" i="1"/>
  <c r="N153" i="1"/>
  <c r="O243" i="1"/>
  <c r="M1506" i="1"/>
  <c r="J1415" i="1"/>
  <c r="Q1292" i="1"/>
  <c r="J232" i="1"/>
  <c r="B232" i="1"/>
  <c r="J643" i="1"/>
  <c r="O194" i="1"/>
  <c r="P31" i="1"/>
  <c r="R15" i="1"/>
  <c r="N436" i="1"/>
  <c r="A436" i="1"/>
  <c r="M328" i="1"/>
  <c r="L412" i="1"/>
  <c r="O1461" i="1"/>
  <c r="R319" i="1"/>
  <c r="O1284" i="1"/>
  <c r="O1444"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500" i="1"/>
  <c r="M1500" i="1"/>
  <c r="N1500" i="1"/>
  <c r="P1500" i="1"/>
  <c r="R1500" i="1"/>
  <c r="A1492" i="1"/>
  <c r="O1492" i="1"/>
  <c r="M1492" i="1"/>
  <c r="N1492" i="1"/>
  <c r="P1492" i="1"/>
  <c r="R1492"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2" i="1"/>
  <c r="A1426" i="1"/>
  <c r="R1433" i="1"/>
  <c r="Q1433" i="1"/>
  <c r="K1433" i="1"/>
  <c r="M1433" i="1"/>
  <c r="R1425" i="1"/>
  <c r="K1425" i="1"/>
  <c r="B1425" i="1"/>
  <c r="N1425" i="1"/>
  <c r="N1499" i="1"/>
  <c r="P1499" i="1"/>
  <c r="A1499" i="1"/>
  <c r="Q1499" i="1"/>
  <c r="B1499" i="1"/>
  <c r="L1499" i="1"/>
  <c r="L1491" i="1"/>
  <c r="P1491" i="1"/>
  <c r="Q1491" i="1"/>
  <c r="A1491" i="1"/>
  <c r="K1491"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9" i="1"/>
  <c r="P1433" i="1"/>
  <c r="L1500" i="1"/>
  <c r="N529" i="1"/>
  <c r="O522" i="1"/>
  <c r="B530" i="1"/>
  <c r="Q534" i="1"/>
  <c r="O663" i="1"/>
  <c r="O669" i="1"/>
  <c r="Q675" i="1"/>
  <c r="N681" i="1"/>
  <c r="Q695" i="1"/>
  <c r="M701" i="1"/>
  <c r="L707" i="1"/>
  <c r="A707" i="1"/>
  <c r="K727" i="1"/>
  <c r="J733" i="1"/>
  <c r="P739" i="1"/>
  <c r="N745" i="1"/>
  <c r="L765" i="1"/>
  <c r="K771" i="1"/>
  <c r="J777" i="1"/>
  <c r="O791" i="1"/>
  <c r="M1252" i="1"/>
  <c r="K1434" i="1"/>
  <c r="M1499" i="1"/>
  <c r="N1433" i="1"/>
  <c r="K1500"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9" i="1"/>
  <c r="L1433" i="1"/>
  <c r="Q1500"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9" i="1"/>
  <c r="B1433" i="1"/>
  <c r="A1500" i="1"/>
  <c r="B1437" i="1"/>
  <c r="O1437" i="1"/>
  <c r="K1437" i="1"/>
  <c r="M1437" i="1"/>
  <c r="P1437" i="1"/>
  <c r="N1429" i="1"/>
  <c r="K1429" i="1"/>
  <c r="M1429" i="1"/>
  <c r="P1429" i="1"/>
  <c r="K1503" i="1"/>
  <c r="Q1503" i="1"/>
  <c r="L1503" i="1"/>
  <c r="N1503" i="1"/>
  <c r="R1495" i="1"/>
  <c r="Q1495" i="1"/>
  <c r="L1495" i="1"/>
  <c r="B1495" i="1"/>
  <c r="Q1487" i="1"/>
  <c r="J1487" i="1"/>
  <c r="K1487" i="1"/>
  <c r="B1487"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1" i="1"/>
  <c r="Q1425" i="1"/>
  <c r="L1492" i="1"/>
  <c r="N1426" i="1"/>
  <c r="N1436" i="1"/>
  <c r="P1436" i="1"/>
  <c r="B1436" i="1"/>
  <c r="K1436" i="1"/>
  <c r="R1428" i="1"/>
  <c r="N1428" i="1"/>
  <c r="P1428" i="1"/>
  <c r="B1428" i="1"/>
  <c r="K1428" i="1"/>
  <c r="A1502" i="1"/>
  <c r="N1502" i="1"/>
  <c r="P1502" i="1"/>
  <c r="R1502" i="1"/>
  <c r="M1502" i="1"/>
  <c r="L1494" i="1"/>
  <c r="N1494" i="1"/>
  <c r="A1494" i="1"/>
  <c r="B1494" i="1"/>
  <c r="R1494"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1" i="1"/>
  <c r="P1425" i="1"/>
  <c r="K1492" i="1"/>
  <c r="M1426" i="1"/>
  <c r="J529" i="1"/>
  <c r="K537" i="1"/>
  <c r="M530" i="1"/>
  <c r="Q527" i="1"/>
  <c r="L518" i="1"/>
  <c r="A526" i="1"/>
  <c r="A775" i="1"/>
  <c r="O775" i="1"/>
  <c r="R1489" i="1"/>
  <c r="R1497" i="1"/>
  <c r="L1423" i="1"/>
  <c r="K1431" i="1"/>
  <c r="P1432" i="1"/>
  <c r="M532" i="1"/>
  <c r="N517" i="1"/>
  <c r="A517" i="1"/>
  <c r="Q533" i="1"/>
  <c r="K516" i="1"/>
  <c r="R524" i="1"/>
  <c r="N1489" i="1"/>
  <c r="N1497" i="1"/>
  <c r="Q1423" i="1"/>
  <c r="N1431" i="1"/>
  <c r="A1490" i="1"/>
  <c r="J1490" i="1"/>
  <c r="R532" i="1"/>
  <c r="O525" i="1"/>
  <c r="N525" i="1"/>
  <c r="J1427" i="1"/>
  <c r="B524" i="1"/>
  <c r="N524" i="1"/>
  <c r="L524" i="1"/>
  <c r="L516" i="1"/>
  <c r="Q516" i="1"/>
  <c r="L1489" i="1"/>
  <c r="A1497" i="1"/>
  <c r="B1423" i="1"/>
  <c r="K1432"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1" i="1"/>
  <c r="B1104" i="1"/>
  <c r="B1096" i="1"/>
  <c r="B1088" i="1"/>
  <c r="B1080" i="1"/>
  <c r="B1072" i="1"/>
  <c r="B1064" i="1"/>
  <c r="B1058" i="1"/>
  <c r="B1050" i="1"/>
  <c r="B1042" i="1"/>
  <c r="B1034" i="1"/>
  <c r="B1026" i="1"/>
  <c r="B1018" i="1"/>
  <c r="B1010" i="1"/>
  <c r="B1002" i="1"/>
  <c r="A1437" i="1"/>
  <c r="O1502" i="1"/>
  <c r="O1489" i="1"/>
  <c r="J1497" i="1"/>
  <c r="O1423" i="1"/>
  <c r="J1431" i="1"/>
  <c r="J1498" i="1"/>
  <c r="O1424" i="1"/>
  <c r="O1494" i="1"/>
  <c r="O1428" i="1"/>
  <c r="O1433" i="1"/>
  <c r="J1500" i="1"/>
  <c r="O1426" i="1"/>
  <c r="J1501" i="1"/>
  <c r="O1487" i="1"/>
  <c r="J1495" i="1"/>
  <c r="J1429" i="1"/>
  <c r="A1422" i="1"/>
  <c r="O1434" i="1"/>
  <c r="A1428" i="1"/>
  <c r="O1496" i="1"/>
  <c r="O1430" i="1"/>
  <c r="J1438" i="1"/>
  <c r="A1423" i="1"/>
  <c r="J1436" i="1"/>
  <c r="O1490" i="1"/>
  <c r="J1491" i="1"/>
  <c r="J1425" i="1"/>
  <c r="A1425" i="1"/>
  <c r="O1500" i="1"/>
  <c r="O1501" i="1"/>
  <c r="O1429" i="1"/>
  <c r="O1497" i="1"/>
  <c r="O1431" i="1"/>
  <c r="O1498" i="1"/>
  <c r="A1432" i="1"/>
  <c r="O1495" i="1"/>
  <c r="J1503" i="1"/>
  <c r="J1437" i="1"/>
  <c r="J1488" i="1"/>
  <c r="J1422" i="1"/>
  <c r="A1430" i="1"/>
  <c r="A1424" i="1"/>
  <c r="O1436" i="1"/>
  <c r="J1432" i="1"/>
  <c r="J1435" i="1"/>
  <c r="A1429" i="1"/>
  <c r="O1438" i="1"/>
  <c r="J1502" i="1"/>
  <c r="J1489" i="1"/>
  <c r="J1423" i="1"/>
  <c r="A1431" i="1"/>
  <c r="J1424" i="1"/>
  <c r="J1494" i="1"/>
  <c r="A1436" i="1"/>
  <c r="A1435" i="1"/>
  <c r="J1499" i="1"/>
  <c r="J1433" i="1"/>
  <c r="J1492"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<sst xmlns="http://schemas.openxmlformats.org/spreadsheetml/2006/main" count="35255" uniqueCount="4358">
  <si>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</si>
  <si>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</si>
  <si>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</si>
  <si>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</si>
  <si>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</si>
  <si>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</si>
  <si>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</si>
  <si>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</si>
  <si>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</si>
  <si>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</si>
  <si>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</si>
  <si>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</si>
  <si>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</si>
  <si>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</si>
  <si>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</si>
  <si>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</si>
  <si>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</si>
  <si>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</si>
  <si>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</si>
  <si>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</si>
  <si>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</si>
  <si>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</si>
  <si>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</si>
  <si>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</si>
  <si>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</si>
  <si>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</si>
  <si>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</si>
  <si>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</si>
  <si>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</si>
  <si>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</si>
  <si>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</si>
  <si>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</si>
  <si>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</si>
  <si>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</si>
  <si>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</si>
  <si>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</si>
  <si>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</si>
  <si>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</si>
  <si>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</si>
  <si>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</si>
  <si>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</si>
  <si>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</si>
  <si>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</si>
  <si>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</si>
  <si>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</si>
  <si>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</si>
  <si>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</si>
  <si>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</si>
  <si>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</si>
  <si>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</si>
  <si>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</si>
  <si>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</si>
  <si>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</si>
  <si>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</si>
  <si>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</si>
  <si>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</si>
  <si>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</si>
  <si>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</si>
  <si>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</si>
  <si>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</si>
  <si>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</si>
  <si>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</si>
  <si>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</si>
  <si>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</si>
  <si>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</si>
  <si>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</si>
  <si>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</si>
  <si>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</si>
  <si>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</si>
  <si>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</si>
  <si>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</si>
  <si>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</si>
  <si>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</si>
  <si>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</si>
  <si>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</si>
  <si>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</si>
  <si>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</si>
  <si>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</si>
  <si>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</si>
  <si>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</si>
  <si>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</si>
  <si>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</si>
  <si>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</si>
  <si>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</si>
  <si>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</si>
  <si>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</si>
  <si>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</si>
  <si>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</si>
  <si>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</si>
  <si>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</si>
  <si>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</si>
  <si>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</si>
  <si>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</si>
  <si>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</si>
  <si>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</si>
  <si>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</si>
  <si>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</si>
  <si>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</si>
  <si>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</si>
  <si>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</si>
  <si>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</si>
  <si>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</si>
  <si>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</si>
  <si>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</si>
  <si>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</si>
  <si>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</si>
  <si>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</si>
  <si>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</si>
  <si>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</si>
  <si>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</si>
  <si>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</si>
  <si>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</si>
  <si>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</si>
  <si>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</si>
  <si>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</si>
  <si>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</si>
  <si>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</si>
  <si>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</si>
  <si>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</si>
  <si>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</si>
  <si>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</si>
  <si>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</si>
  <si>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</si>
  <si>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</si>
  <si>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</si>
  <si>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</si>
  <si>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</si>
  <si>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</si>
  <si>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</si>
  <si>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</si>
  <si>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</si>
  <si>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</si>
  <si>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</si>
  <si>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</si>
  <si>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</si>
  <si>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</si>
  <si>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</si>
  <si>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</si>
  <si>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</si>
  <si>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</si>
  <si>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</si>
  <si>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</si>
  <si>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</si>
  <si>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</si>
  <si>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</si>
  <si>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</si>
  <si>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</si>
  <si>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</si>
  <si>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</si>
  <si>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</si>
  <si>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</si>
  <si>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</si>
  <si>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</si>
  <si>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</si>
  <si>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</si>
  <si>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</si>
  <si>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</si>
  <si>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</si>
  <si>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</si>
  <si>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</si>
  <si>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</si>
  <si>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</si>
  <si>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</si>
  <si>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</si>
  <si>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</si>
  <si>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</si>
  <si>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</si>
  <si>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</si>
  <si>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</si>
  <si>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</si>
  <si>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</si>
  <si>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</si>
  <si>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</si>
  <si>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</si>
  <si>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</si>
  <si>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</si>
  <si>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</si>
  <si>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</si>
  <si>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</si>
  <si>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</si>
  <si>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</si>
  <si>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</si>
  <si>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</si>
  <si>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</si>
  <si>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</si>
  <si>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</si>
  <si>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</si>
  <si>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</si>
  <si>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</si>
  <si>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</si>
  <si>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</si>
  <si>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</si>
  <si>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</si>
  <si>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</si>
  <si>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</si>
  <si>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</si>
  <si>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</si>
  <si>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</si>
  <si>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</si>
  <si>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</si>
  <si>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</si>
  <si>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</si>
  <si>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</si>
  <si>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</si>
  <si>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</si>
  <si>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</si>
  <si>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</si>
  <si>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</si>
  <si>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</si>
  <si>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</si>
  <si>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</si>
  <si>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</si>
  <si>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</si>
  <si>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</si>
  <si>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</si>
  <si>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</si>
  <si>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</si>
  <si>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</si>
  <si>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</si>
  <si>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</si>
  <si>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</si>
  <si>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</si>
  <si>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</si>
  <si>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</si>
  <si>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</si>
  <si>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</si>
  <si>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</si>
  <si>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</si>
  <si>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</si>
  <si>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</si>
  <si>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</si>
  <si>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</si>
  <si>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</si>
  <si>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</si>
  <si>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</si>
  <si>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</si>
  <si>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</si>
  <si>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</si>
  <si>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</si>
  <si>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</si>
  <si>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</si>
  <si>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</si>
  <si>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</si>
  <si>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</si>
  <si>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</si>
  <si>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</si>
  <si>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</si>
  <si>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</si>
  <si>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</si>
  <si>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</si>
  <si>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</si>
  <si>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</si>
  <si>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</si>
  <si>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</si>
  <si>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</si>
  <si>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</si>
  <si>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</si>
  <si>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</si>
  <si>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</si>
  <si>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</si>
  <si>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</si>
  <si>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</si>
  <si>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</si>
  <si>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</si>
  <si>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</si>
  <si>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</si>
  <si>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</si>
  <si>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</si>
  <si>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</si>
  <si>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</si>
  <si>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</si>
  <si>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</si>
  <si>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</si>
  <si>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</si>
  <si>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</si>
  <si>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</si>
  <si>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</si>
  <si>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</si>
  <si>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</si>
  <si>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</si>
  <si>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</si>
  <si>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</si>
  <si>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</si>
  <si>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</si>
  <si>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</si>
  <si>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</si>
  <si>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</si>
  <si>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</si>
  <si>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</si>
  <si>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</si>
  <si>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</si>
  <si>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</si>
  <si>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</si>
  <si>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</si>
  <si>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</si>
  <si>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</si>
  <si>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</si>
  <si>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</si>
  <si>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</si>
  <si>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</si>
  <si>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</si>
  <si>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</si>
  <si>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</si>
  <si>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</si>
  <si>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</si>
  <si>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</si>
  <si>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</si>
  <si>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</si>
  <si>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</si>
  <si>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</si>
  <si>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</si>
  <si>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</si>
  <si>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</si>
  <si>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</si>
  <si>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</si>
  <si>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</si>
  <si>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</si>
  <si>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</si>
  <si>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</si>
  <si>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</si>
  <si>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</si>
  <si>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</si>
  <si>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</si>
  <si>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</si>
  <si>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</si>
  <si>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</si>
  <si>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</si>
  <si>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</si>
  <si>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</si>
  <si>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</si>
  <si>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</si>
  <si>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</si>
  <si>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</si>
  <si>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</si>
  <si>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</si>
  <si>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</si>
  <si>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</si>
  <si>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</si>
  <si>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</si>
  <si>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</si>
  <si>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</si>
  <si>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</si>
  <si>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</si>
  <si>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</si>
  <si>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</si>
  <si>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</si>
  <si>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</si>
  <si>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</si>
  <si>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</si>
  <si>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</si>
  <si>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</si>
  <si>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</si>
  <si>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</si>
  <si>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</si>
  <si>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</si>
  <si>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</si>
  <si>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</si>
  <si>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</si>
  <si>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</si>
  <si>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</si>
  <si>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</si>
  <si>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</si>
  <si>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</si>
  <si>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</si>
  <si>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</si>
  <si>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</si>
  <si>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</si>
  <si>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</si>
  <si>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</si>
  <si>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</si>
  <si>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</si>
  <si>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</si>
  <si>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</si>
  <si>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</si>
  <si>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</si>
  <si>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</si>
  <si>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</si>
  <si>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</si>
  <si>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</si>
  <si>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</si>
  <si>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</si>
  <si>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</si>
  <si>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</si>
  <si>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</si>
  <si>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</si>
  <si>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</si>
  <si>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</si>
  <si>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</si>
  <si>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</si>
  <si>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</si>
  <si>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</si>
  <si>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</si>
  <si>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</si>
  <si>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</si>
  <si>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</si>
  <si>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</si>
  <si>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</si>
  <si>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</si>
  <si>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</si>
  <si>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</si>
  <si>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</si>
  <si>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</si>
  <si>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</si>
  <si>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</si>
  <si>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</si>
  <si>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</si>
  <si>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</si>
  <si>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</si>
  <si>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</si>
  <si>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</si>
  <si>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</si>
  <si>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</si>
  <si>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</si>
  <si>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</si>
  <si>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</si>
  <si>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</si>
  <si>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</si>
  <si>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</si>
  <si>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</si>
  <si>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</si>
  <si>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</si>
  <si>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</si>
  <si>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</si>
  <si>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</si>
  <si>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</si>
  <si>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</si>
  <si>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</si>
  <si>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</si>
  <si>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</si>
  <si>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</si>
  <si>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</si>
  <si>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</si>
  <si>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</si>
  <si>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</si>
  <si>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</si>
  <si>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</si>
  <si>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</si>
  <si>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</si>
  <si>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</si>
  <si>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</si>
  <si>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</si>
  <si>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</si>
  <si>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</si>
  <si>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</si>
  <si>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</si>
  <si>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</si>
  <si>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</si>
  <si>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</si>
  <si>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</si>
  <si>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</si>
  <si>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</si>
  <si>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</si>
  <si>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</si>
  <si>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</si>
  <si>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</si>
  <si>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</si>
  <si>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</si>
  <si>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</si>
  <si>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</si>
  <si>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</si>
  <si>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</si>
  <si>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</si>
  <si>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</si>
  <si>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</si>
  <si>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</si>
  <si>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</si>
  <si>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</si>
  <si>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</si>
  <si>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</si>
  <si>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</si>
  <si>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</si>
  <si>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</si>
  <si>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</si>
  <si>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</si>
  <si>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</si>
  <si>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</si>
  <si>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</si>
  <si>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</si>
  <si>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</si>
  <si>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</si>
  <si>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</si>
  <si>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</si>
  <si>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</si>
  <si>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</si>
  <si>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</si>
  <si>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</si>
  <si>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</si>
  <si>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</si>
  <si>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</si>
  <si>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</si>
  <si>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</si>
  <si>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</si>
  <si>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</si>
  <si>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</si>
  <si>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</si>
  <si>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</si>
  <si>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</si>
  <si>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</si>
  <si>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</si>
  <si>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</si>
  <si>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</si>
  <si>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</si>
  <si>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</si>
  <si>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</si>
  <si>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</si>
  <si>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</si>
  <si>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</si>
  <si>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</si>
  <si>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</si>
  <si>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</si>
  <si>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</si>
  <si>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</si>
  <si>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</si>
  <si>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</si>
  <si>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</si>
  <si>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</si>
  <si>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</si>
  <si>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</si>
  <si>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</si>
  <si>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</si>
  <si>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</si>
  <si>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</si>
  <si>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</si>
  <si>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</si>
  <si>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</si>
  <si>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</si>
  <si>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</si>
  <si>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</si>
  <si>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</si>
  <si>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</si>
  <si>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</si>
  <si>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</si>
  <si>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</si>
  <si>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</si>
  <si>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</si>
  <si>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</si>
  <si>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</si>
  <si>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</si>
  <si>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</si>
  <si>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</si>
  <si>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</si>
  <si>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</si>
  <si>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</si>
  <si>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</si>
  <si>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</si>
  <si>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</si>
  <si>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</si>
  <si>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</si>
  <si>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</si>
  <si>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</si>
  <si>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</si>
  <si>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</si>
  <si>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</si>
  <si>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</si>
  <si>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</si>
  <si>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</si>
  <si>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</si>
  <si>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</si>
  <si>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</si>
  <si>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</si>
  <si>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</si>
  <si>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</si>
  <si>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</si>
  <si>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</si>
  <si>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</si>
  <si>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</si>
  <si>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</si>
  <si>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</si>
  <si>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</si>
  <si>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</si>
  <si>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</si>
  <si>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</si>
  <si>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</si>
  <si>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</si>
  <si>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</si>
  <si>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</si>
  <si>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</si>
  <si>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</si>
  <si>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</si>
  <si>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</si>
  <si>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</si>
  <si>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</si>
  <si>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</si>
  <si>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</si>
  <si>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</si>
  <si>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</si>
  <si>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</si>
  <si>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</si>
  <si>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</si>
  <si>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</si>
  <si>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</si>
  <si>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</si>
  <si>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</si>
  <si>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</si>
  <si>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</si>
  <si>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</si>
  <si>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</si>
  <si>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</si>
  <si>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</si>
  <si>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</si>
  <si>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</si>
  <si>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</si>
  <si>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</si>
  <si>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</si>
  <si>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</si>
  <si>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</si>
  <si>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</si>
  <si>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</si>
  <si>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</si>
  <si>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</si>
  <si>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</si>
  <si>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</si>
  <si>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</si>
  <si>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</si>
  <si>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</si>
  <si>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</si>
  <si>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</si>
  <si>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</si>
  <si>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</si>
  <si>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</si>
  <si>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</si>
  <si>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</si>
  <si>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</si>
  <si>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</si>
  <si>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</si>
  <si>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</si>
  <si>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</si>
  <si>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</si>
  <si>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</si>
  <si>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</si>
  <si>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</si>
  <si>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</si>
  <si>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</si>
  <si>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</si>
  <si>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</si>
  <si>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</si>
  <si>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</si>
  <si>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</si>
  <si>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</si>
  <si>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</si>
  <si>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</si>
  <si>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</si>
  <si>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</si>
  <si>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</si>
  <si>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</si>
  <si>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</si>
  <si>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</si>
  <si>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</si>
  <si>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</si>
  <si>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</si>
  <si>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</si>
  <si>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</si>
  <si>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</si>
  <si>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</si>
  <si>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</si>
  <si>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</si>
  <si>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</si>
  <si>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</si>
  <si>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</si>
  <si>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</si>
  <si>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</si>
  <si>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</si>
  <si>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</si>
  <si>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</si>
  <si>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</si>
  <si>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</si>
  <si>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</si>
  <si>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</si>
  <si>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</si>
  <si>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</si>
  <si>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</si>
  <si>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</si>
  <si>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</si>
  <si>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</si>
  <si>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</si>
  <si>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</si>
  <si>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</si>
  <si>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</si>
  <si>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</si>
  <si>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</si>
  <si>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</si>
  <si>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</si>
  <si>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</si>
  <si>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</si>
  <si>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</si>
  <si>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</si>
  <si>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</si>
  <si>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</si>
  <si>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</si>
  <si>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</si>
  <si>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</si>
  <si>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</si>
  <si>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</si>
  <si>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</si>
  <si>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</si>
  <si>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</si>
  <si>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</si>
  <si>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</si>
  <si>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</si>
  <si>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</si>
  <si>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</si>
  <si>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</si>
  <si>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</si>
  <si>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</si>
  <si>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</si>
  <si>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</si>
  <si>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</si>
  <si>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</si>
  <si>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</si>
  <si>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</si>
  <si>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</si>
  <si>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</si>
  <si>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</si>
  <si>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</si>
  <si>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</si>
  <si>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</si>
  <si>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</si>
  <si>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</si>
  <si>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</si>
  <si>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</si>
  <si>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</si>
  <si>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</si>
  <si>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</si>
  <si>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</si>
  <si>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</si>
  <si>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</si>
  <si>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</si>
  <si>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</si>
  <si>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</si>
  <si>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</si>
  <si>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</si>
  <si>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</si>
  <si>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</si>
  <si>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</si>
  <si>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</si>
  <si>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</si>
  <si>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</si>
  <si>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</si>
  <si>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</si>
  <si>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</si>
  <si>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</si>
  <si>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</si>
  <si>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</si>
  <si>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</si>
  <si>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</si>
  <si>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</si>
  <si>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</si>
  <si>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</si>
  <si>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</si>
  <si>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</si>
  <si>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</si>
  <si>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</si>
  <si>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</si>
  <si>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</si>
  <si>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</si>
  <si>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</si>
  <si>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</si>
  <si>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</si>
  <si>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</si>
  <si>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</si>
  <si>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</si>
  <si>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</si>
  <si>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</si>
  <si>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</si>
  <si>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</si>
  <si>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</si>
  <si>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</si>
  <si>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</si>
  <si>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</si>
  <si>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</si>
  <si>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</si>
  <si>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</si>
  <si>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</si>
  <si>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</si>
  <si>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</si>
  <si>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</si>
  <si>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</si>
  <si>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</si>
  <si>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</si>
  <si>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</si>
  <si>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</si>
  <si>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</si>
  <si>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</si>
  <si>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</si>
  <si>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</si>
  <si>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</si>
  <si>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</si>
  <si>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</si>
  <si>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</si>
  <si>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</si>
  <si>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</si>
  <si>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</si>
  <si>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</si>
  <si>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</si>
  <si>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</si>
  <si>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</si>
  <si>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</si>
  <si>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</si>
  <si>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</si>
  <si>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</si>
  <si>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</si>
  <si>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</si>
  <si>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</si>
  <si>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</si>
  <si>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</si>
  <si>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</si>
  <si>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</si>
  <si>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</si>
  <si>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</si>
  <si>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</si>
  <si>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</si>
  <si>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</si>
  <si>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</si>
  <si>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</si>
  <si>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</si>
  <si>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</si>
  <si>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</si>
  <si>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</si>
  <si>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</si>
  <si>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</si>
  <si>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</si>
  <si>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</si>
  <si>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</si>
  <si>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</si>
  <si>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</si>
  <si>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</si>
  <si>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</si>
  <si>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</si>
  <si>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</si>
  <si>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</si>
  <si>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</si>
  <si>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</si>
  <si>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</si>
  <si>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</si>
  <si>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</si>
  <si>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</si>
  <si>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</si>
  <si>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</si>
  <si>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</si>
  <si>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</si>
  <si>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</si>
  <si>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</si>
  <si>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</si>
  <si>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</si>
  <si>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</si>
  <si>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</si>
  <si>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</si>
  <si>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</si>
  <si>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</si>
  <si>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</si>
  <si>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</si>
  <si>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</si>
  <si>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</si>
  <si>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</si>
  <si>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</si>
  <si>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</si>
  <si>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</si>
  <si>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</si>
  <si>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</si>
  <si>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</si>
  <si>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</si>
  <si>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</si>
  <si>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</si>
  <si>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</si>
  <si>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</si>
  <si>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</si>
  <si>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</si>
  <si>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</si>
  <si>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</si>
  <si>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</si>
  <si>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</si>
  <si>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</si>
  <si>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</si>
  <si>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</si>
  <si>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</si>
  <si>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</si>
  <si>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</si>
  <si>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</si>
  <si>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</si>
  <si>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</si>
  <si>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</si>
  <si>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</si>
  <si>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</si>
  <si>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</si>
  <si>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</si>
  <si>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</si>
  <si>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</si>
  <si>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</si>
  <si>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</si>
  <si>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</si>
  <si>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</si>
  <si>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</si>
  <si>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</si>
  <si>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</si>
  <si>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</si>
  <si>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</si>
  <si>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</si>
  <si>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</si>
  <si>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</si>
  <si>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</si>
  <si>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</si>
  <si>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</si>
  <si>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</si>
  <si>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</si>
  <si>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</si>
  <si>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</si>
  <si>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</si>
  <si>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</si>
  <si>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</si>
  <si>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</si>
  <si>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</si>
  <si>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</si>
  <si>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</si>
  <si>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</si>
  <si>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</si>
  <si>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</si>
  <si>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</si>
  <si>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</si>
  <si>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</si>
  <si>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</si>
  <si>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</si>
  <si>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</si>
  <si>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</si>
  <si>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</si>
  <si>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</si>
  <si>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</si>
  <si>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</si>
  <si>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</si>
  <si>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</si>
  <si>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</si>
  <si>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</si>
  <si>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</si>
  <si>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</si>
  <si>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</si>
  <si>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</si>
  <si>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</si>
  <si>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</si>
  <si>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</si>
  <si>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</si>
  <si>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</si>
  <si>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</si>
  <si>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</si>
  <si>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</si>
  <si>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</si>
  <si>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</si>
  <si>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</si>
  <si>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</si>
  <si>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</si>
  <si>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</si>
  <si>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</si>
  <si>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</si>
  <si>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</si>
  <si>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</si>
  <si>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</si>
  <si>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</si>
  <si>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</si>
  <si>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</si>
  <si>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</si>
  <si>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</si>
  <si>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</si>
  <si>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</si>
  <si>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</si>
  <si>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</si>
  <si>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</si>
  <si>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</si>
  <si>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</si>
  <si>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</si>
  <si>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</si>
  <si>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</si>
  <si>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</si>
  <si>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</si>
  <si>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</si>
  <si>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</si>
  <si>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</si>
  <si>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</si>
  <si>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</si>
  <si>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</si>
  <si>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</si>
  <si>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</si>
  <si>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</si>
  <si>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</si>
  <si>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</si>
  <si>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</si>
  <si>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</si>
  <si>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</si>
  <si>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</si>
  <si>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</si>
  <si>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</si>
  <si>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</si>
  <si>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</si>
  <si>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</si>
  <si>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</si>
  <si>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</si>
  <si>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</si>
  <si>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</si>
  <si>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</si>
  <si>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</si>
  <si>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</si>
  <si>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</si>
  <si>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</si>
  <si>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</si>
  <si>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</si>
  <si>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</si>
  <si>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</si>
  <si>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</si>
  <si>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</si>
  <si>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</si>
  <si>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</si>
  <si>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</si>
  <si>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</si>
  <si>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</si>
  <si>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</si>
  <si>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</si>
  <si>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</si>
  <si>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</si>
  <si>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</si>
  <si>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</si>
  <si>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</si>
  <si>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</si>
  <si>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</si>
  <si>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</si>
  <si>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</si>
  <si>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</si>
  <si>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</si>
  <si>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</si>
  <si>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</si>
  <si>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</si>
  <si>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</si>
  <si>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</si>
  <si>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</si>
  <si>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</si>
  <si>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</si>
  <si>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</si>
  <si>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</si>
  <si>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</si>
  <si>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</si>
  <si>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</si>
  <si>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</si>
  <si>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</si>
  <si>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</si>
  <si>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</si>
  <si>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</si>
  <si>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</si>
  <si>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</si>
  <si>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</si>
  <si>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</si>
  <si>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</si>
  <si>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</si>
  <si>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</si>
  <si>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</si>
  <si>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</si>
  <si>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</si>
  <si>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</si>
  <si>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</si>
  <si>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</si>
  <si>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</si>
  <si>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</si>
  <si>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</si>
  <si>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</si>
  <si>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</si>
  <si>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</si>
  <si>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</si>
  <si>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</si>
  <si>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</si>
  <si>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</si>
  <si>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</si>
  <si>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</si>
  <si>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</si>
  <si>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</si>
  <si>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</si>
  <si>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</si>
  <si>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</si>
  <si>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</si>
  <si>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</si>
  <si>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</si>
  <si>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</si>
  <si>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</si>
  <si>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</si>
  <si>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</si>
  <si>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</si>
  <si>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</si>
  <si>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</si>
  <si>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</si>
  <si>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</si>
  <si>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</si>
  <si>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</si>
  <si>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</si>
  <si>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</si>
  <si>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</si>
  <si>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</si>
  <si>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</si>
  <si>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</si>
  <si>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</si>
  <si>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</si>
  <si>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</si>
  <si>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</si>
  <si>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</si>
  <si>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</si>
  <si>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</si>
  <si>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</si>
  <si>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</si>
  <si>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</si>
  <si>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</si>
  <si>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</si>
  <si>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</si>
  <si>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</si>
  <si>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</si>
  <si>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</si>
  <si>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</si>
  <si>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</si>
  <si>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</si>
  <si>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</si>
  <si>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</si>
  <si>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</si>
  <si>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</si>
  <si>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</si>
  <si>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</si>
  <si>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</si>
  <si>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</si>
  <si>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</si>
  <si>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</si>
  <si>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</si>
  <si>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</si>
  <si>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</si>
  <si>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</si>
  <si>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</si>
  <si>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</si>
  <si>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</si>
  <si>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</si>
  <si>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</si>
  <si>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</si>
  <si>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</si>
  <si>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</si>
  <si>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</si>
  <si>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</si>
  <si>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</si>
  <si>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</si>
  <si>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</si>
  <si>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</si>
  <si>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</si>
  <si>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</si>
  <si>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</si>
  <si>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</si>
  <si>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</si>
  <si>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</si>
  <si>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</si>
  <si>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</si>
  <si>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</si>
  <si>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</si>
  <si>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</si>
  <si>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</si>
  <si>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</si>
  <si>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</si>
  <si>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</si>
  <si>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</si>
  <si>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</si>
  <si>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</si>
  <si>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</si>
  <si>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</si>
  <si>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</si>
  <si>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</si>
  <si>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</si>
  <si>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</si>
  <si>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</si>
  <si>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</si>
  <si>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</si>
  <si>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</si>
  <si>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</si>
  <si>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</si>
  <si>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</si>
  <si>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</si>
  <si>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</si>
  <si>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</si>
  <si>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</si>
  <si>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</si>
  <si>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</si>
  <si>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</si>
  <si>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</si>
  <si>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</si>
  <si>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</si>
  <si>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</si>
  <si>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</si>
  <si>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</si>
  <si>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</si>
  <si>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</si>
  <si>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</si>
  <si>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</si>
  <si>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</si>
  <si>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</si>
  <si>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</si>
  <si>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</si>
  <si>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</si>
  <si>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</si>
  <si>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</si>
  <si>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</si>
  <si>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</si>
  <si>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</si>
  <si>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</si>
  <si>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</si>
  <si>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</si>
  <si>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</si>
  <si>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</si>
  <si>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</si>
  <si>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</si>
  <si>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</si>
  <si>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</si>
  <si>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</si>
  <si>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</si>
  <si>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</si>
  <si>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</si>
  <si>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</si>
  <si>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</si>
  <si>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</si>
  <si>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</si>
  <si>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</si>
  <si>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</si>
  <si>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</si>
  <si>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</si>
  <si>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</si>
  <si>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</si>
  <si>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</si>
  <si>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</si>
  <si>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</si>
  <si>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</si>
  <si>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</si>
  <si>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</si>
  <si>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</si>
  <si>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</si>
  <si>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</si>
  <si>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</si>
  <si>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</si>
  <si>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</si>
  <si>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</si>
  <si>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</si>
  <si>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</si>
  <si>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</si>
  <si>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</si>
  <si>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</si>
  <si>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</si>
  <si>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</si>
  <si>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</si>
  <si>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</si>
  <si>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</si>
  <si>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</si>
  <si>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</si>
  <si>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</si>
  <si>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</si>
  <si>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</si>
  <si>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</si>
  <si>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</si>
  <si>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</si>
  <si>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</si>
  <si>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</si>
  <si>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</si>
  <si>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</si>
  <si>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</si>
  <si>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</si>
  <si>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</si>
  <si>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</si>
  <si>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</si>
  <si>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</si>
  <si>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</si>
  <si>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</si>
  <si>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</si>
  <si>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</si>
  <si>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</si>
  <si>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</si>
  <si>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</si>
  <si>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</si>
  <si>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</si>
  <si>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</si>
  <si>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</si>
  <si>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</si>
  <si>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</si>
  <si>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</si>
  <si>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</si>
  <si>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</si>
  <si>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</si>
  <si>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</si>
  <si>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</si>
  <si>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</si>
  <si>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</si>
  <si>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</si>
  <si>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</si>
  <si>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</si>
  <si>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</si>
  <si>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</si>
  <si>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</si>
  <si>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</si>
  <si>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</si>
  <si>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</si>
  <si>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</si>
  <si>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</si>
  <si>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</si>
  <si>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</si>
  <si>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</si>
  <si>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</si>
  <si>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</si>
  <si>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</si>
  <si>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</si>
  <si>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</si>
  <si>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</si>
  <si>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</si>
  <si>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</si>
  <si>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</si>
  <si>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</si>
  <si>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</si>
  <si>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</si>
  <si>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</si>
  <si>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</si>
  <si>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</si>
  <si>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</si>
  <si>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</si>
  <si>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</si>
  <si>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</si>
  <si>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</si>
  <si>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</si>
  <si>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</si>
  <si>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</si>
  <si>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</si>
  <si>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</si>
  <si>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</si>
  <si>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</si>
  <si>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</si>
  <si>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</si>
  <si>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</si>
  <si>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</si>
  <si>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</si>
  <si>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</si>
  <si>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</si>
  <si>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</si>
  <si>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</si>
  <si>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</si>
  <si>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</si>
  <si>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</si>
  <si>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</si>
  <si>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</si>
  <si>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</si>
  <si>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</si>
  <si>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</si>
  <si>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</si>
  <si>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</si>
  <si>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</si>
  <si>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</si>
  <si>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</si>
  <si>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</si>
  <si>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</si>
  <si>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</si>
  <si>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</si>
  <si>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</si>
  <si>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</si>
  <si>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</si>
  <si>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</si>
  <si>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</si>
  <si>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</si>
  <si>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</si>
  <si>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</si>
  <si>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</si>
  <si>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</si>
  <si>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</si>
  <si>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</si>
  <si>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</si>
  <si>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</si>
  <si>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</si>
  <si>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</si>
  <si>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</si>
  <si>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</si>
  <si>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</si>
  <si>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</si>
  <si>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</si>
  <si>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</si>
  <si>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</si>
  <si>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</si>
  <si>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</si>
  <si>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</si>
  <si>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</si>
  <si>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</si>
  <si>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</si>
  <si>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</si>
  <si>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</si>
  <si>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</si>
  <si>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</si>
  <si>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</si>
  <si>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</si>
  <si>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</si>
  <si>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</si>
  <si>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</si>
  <si>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</si>
  <si>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</si>
  <si>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</si>
  <si>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</si>
  <si>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</si>
  <si>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</si>
  <si>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</si>
  <si>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</si>
  <si>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</si>
  <si>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</si>
  <si>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</si>
  <si>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</si>
  <si>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</si>
  <si>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</si>
  <si>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</si>
  <si>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</si>
  <si>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</si>
  <si>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</si>
  <si>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</si>
  <si>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</si>
  <si>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</si>
  <si>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</si>
  <si>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</si>
  <si>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</si>
  <si>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</si>
  <si>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</si>
  <si>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</si>
  <si>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</si>
  <si>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</si>
  <si>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</si>
  <si>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</si>
  <si>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</si>
  <si>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</si>
  <si>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</si>
  <si>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</si>
  <si>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</si>
  <si>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</si>
  <si>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</si>
  <si>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</si>
  <si>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</si>
  <si>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</si>
  <si>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</si>
  <si>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</si>
  <si>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</si>
  <si>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</si>
  <si>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</si>
  <si>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</si>
  <si>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</si>
  <si>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</si>
  <si>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</si>
  <si>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</si>
  <si>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</si>
  <si>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</si>
  <si>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</si>
  <si>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</si>
  <si>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</si>
  <si>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</si>
  <si>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</si>
  <si>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</si>
  <si>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</si>
  <si>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</si>
  <si>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</si>
  <si>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</si>
  <si>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</si>
  <si>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</si>
  <si>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</si>
  <si>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</si>
  <si>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</si>
  <si>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</si>
  <si>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</si>
  <si>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</si>
  <si>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</si>
  <si>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</si>
  <si>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</si>
  <si>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</si>
  <si>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</si>
  <si>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</si>
  <si>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</si>
  <si>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</si>
  <si>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</si>
  <si>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</si>
  <si>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</si>
  <si>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</si>
  <si>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</si>
  <si>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</si>
  <si>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</si>
  <si>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</si>
  <si>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</si>
  <si>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</si>
  <si>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</si>
  <si>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</si>
  <si>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</si>
  <si>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</si>
  <si>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</si>
  <si>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</si>
  <si>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</si>
  <si>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</si>
  <si>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</si>
  <si>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</si>
  <si>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</si>
  <si>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</si>
  <si>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</si>
  <si>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</si>
  <si>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</si>
  <si>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</si>
  <si>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</si>
  <si>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</si>
  <si>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</si>
  <si>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</si>
  <si>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</si>
  <si>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</si>
  <si>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</si>
  <si>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</si>
  <si>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</si>
  <si>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</si>
  <si>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</si>
  <si>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</si>
  <si>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</si>
  <si>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</si>
  <si>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</si>
  <si>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</si>
  <si>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</si>
  <si>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</si>
  <si>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</si>
  <si>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</si>
  <si>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</si>
  <si>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</si>
  <si>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</si>
  <si>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</si>
  <si>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</si>
  <si>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</si>
  <si>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</si>
  <si>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</si>
  <si>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</si>
  <si>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</si>
  <si>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</si>
  <si>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</si>
  <si>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</si>
  <si>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</si>
  <si>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</si>
  <si>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</si>
  <si>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</si>
  <si>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</si>
  <si>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</si>
  <si>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</si>
  <si>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</si>
  <si>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</si>
  <si>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</si>
  <si>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</si>
  <si>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</si>
  <si>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</si>
  <si>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</si>
  <si>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</si>
  <si>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</si>
  <si>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</si>
  <si>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</si>
  <si>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</si>
  <si>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</si>
  <si>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</si>
  <si>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</si>
  <si>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</si>
  <si>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</si>
  <si>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</si>
  <si>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</si>
  <si>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</si>
  <si>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</si>
  <si>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</si>
  <si>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</si>
  <si>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</si>
  <si>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</si>
  <si>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</si>
  <si>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</si>
  <si>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</si>
  <si>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</si>
  <si>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</si>
  <si>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</si>
  <si>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</si>
  <si>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</si>
  <si>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</si>
  <si>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</si>
  <si>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</si>
  <si>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</si>
  <si>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</si>
  <si>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</si>
  <si>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</si>
  <si>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</si>
  <si>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</si>
  <si>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</si>
  <si>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</si>
  <si>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</si>
  <si>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</si>
  <si>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</si>
  <si>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</si>
  <si>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</si>
  <si>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</si>
  <si>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</si>
  <si>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</si>
  <si>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</si>
  <si>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</si>
  <si>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</si>
  <si>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</si>
  <si>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</si>
  <si>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</si>
  <si>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</si>
  <si>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</si>
  <si>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</si>
  <si>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</si>
  <si>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</si>
  <si>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</si>
  <si>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</si>
  <si>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</si>
  <si>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</si>
  <si>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</si>
  <si>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</si>
  <si>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</si>
  <si>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</si>
  <si>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</si>
  <si>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</si>
  <si>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</si>
  <si>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</si>
  <si>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</si>
  <si>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</si>
  <si>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</si>
  <si>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</si>
  <si>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</si>
  <si>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</si>
  <si>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</si>
  <si>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</si>
  <si>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</si>
  <si>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</si>
  <si>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</si>
  <si>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</si>
  <si>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</si>
  <si>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</si>
  <si>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</si>
  <si>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</si>
  <si>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</si>
  <si>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</si>
  <si>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</si>
  <si>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</si>
  <si>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</si>
  <si>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</si>
  <si>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</si>
  <si>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</si>
  <si>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</si>
  <si>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</si>
  <si>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</si>
  <si>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</si>
  <si>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</si>
  <si>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</si>
  <si>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</si>
  <si>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</si>
  <si>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</si>
  <si>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</si>
  <si>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</si>
  <si>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</si>
  <si>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</si>
  <si>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</si>
  <si>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</si>
  <si>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</si>
  <si>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</si>
  <si>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</si>
  <si>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</si>
  <si>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</si>
  <si>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</si>
  <si>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</si>
  <si>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</si>
  <si>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</si>
  <si>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</si>
  <si>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</si>
  <si>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</si>
  <si>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</si>
  <si>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</si>
  <si>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</si>
  <si>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</si>
  <si>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</si>
  <si>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</si>
  <si>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</si>
  <si>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</si>
  <si>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</si>
  <si>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</si>
  <si>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</si>
  <si>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</si>
  <si>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</si>
  <si>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</si>
  <si>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</si>
  <si>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</si>
  <si>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</si>
  <si>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</si>
  <si>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</si>
  <si>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</si>
  <si>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</si>
  <si>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</si>
  <si>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</si>
  <si>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</si>
  <si>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</si>
  <si>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</si>
  <si>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</si>
  <si>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</si>
  <si>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</si>
  <si>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</si>
  <si>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</si>
  <si>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</si>
  <si>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</si>
  <si>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</si>
  <si>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</si>
  <si>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</si>
  <si>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</si>
  <si>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</si>
  <si>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</si>
  <si>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</si>
  <si>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</si>
  <si>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</si>
  <si>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</si>
  <si>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</si>
  <si>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</si>
  <si>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</si>
  <si>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</si>
  <si>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</si>
  <si>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</si>
  <si>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</si>
  <si>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</si>
  <si>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</si>
  <si>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</si>
  <si>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</si>
  <si>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</si>
  <si>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</si>
  <si>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</si>
  <si>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</si>
  <si>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</si>
  <si>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</si>
  <si>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</si>
  <si>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</si>
  <si>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</si>
  <si>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</si>
  <si>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</si>
  <si>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</si>
  <si>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</si>
  <si>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</si>
  <si>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</si>
  <si>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</si>
  <si>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</si>
  <si>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</si>
  <si>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</si>
  <si>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</si>
  <si>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</si>
  <si>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</si>
  <si>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</si>
  <si>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</si>
  <si>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</si>
  <si>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</si>
  <si>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</si>
  <si>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</si>
  <si>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</si>
  <si>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</si>
  <si>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</si>
  <si>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</si>
  <si>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</si>
  <si>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</si>
  <si>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</si>
  <si>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</si>
  <si>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</si>
  <si>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</si>
  <si>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</si>
  <si>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</si>
  <si>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</si>
  <si>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</si>
  <si>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</si>
  <si>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</si>
  <si>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</si>
  <si>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</si>
  <si>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</si>
  <si>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</si>
  <si>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</si>
  <si>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</si>
  <si>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</si>
  <si>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</si>
  <si>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</si>
  <si>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</si>
  <si>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</si>
  <si>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</si>
  <si>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</si>
  <si>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</si>
  <si>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</si>
  <si>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</si>
  <si>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</si>
  <si>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</si>
  <si>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</si>
  <si>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</si>
  <si>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</si>
  <si>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</si>
  <si>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</si>
  <si>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</si>
  <si>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</si>
  <si>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</si>
  <si>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</si>
  <si>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</si>
  <si>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</si>
  <si>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</si>
  <si>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</si>
  <si>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</si>
  <si>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</si>
  <si>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</si>
  <si>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</si>
  <si>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</si>
  <si>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</si>
  <si>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</si>
  <si>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</si>
  <si>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</si>
  <si>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</si>
  <si>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</si>
  <si>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</si>
  <si>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</si>
  <si>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</si>
  <si>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</si>
  <si>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</si>
  <si>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</si>
  <si>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</si>
  <si>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</si>
  <si>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</si>
  <si>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</si>
  <si>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</si>
  <si>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</si>
  <si>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</si>
  <si>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</si>
  <si>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</si>
  <si>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</si>
  <si>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</si>
  <si>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</si>
  <si>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</si>
  <si>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</si>
  <si>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</si>
  <si>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</si>
  <si>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</si>
  <si>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</si>
  <si>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</si>
  <si>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</si>
  <si>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</si>
  <si>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</si>
  <si>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</si>
  <si>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</si>
  <si>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</si>
  <si>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</si>
  <si>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</si>
  <si>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</si>
  <si>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</si>
  <si>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</si>
  <si>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</si>
  <si>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</si>
  <si>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</si>
  <si>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</si>
  <si>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</si>
  <si>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</si>
  <si>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</si>
  <si>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</si>
  <si>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</si>
  <si>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</si>
  <si>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</si>
  <si>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</si>
  <si>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</si>
  <si>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</si>
  <si>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</si>
  <si>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</si>
  <si>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</si>
  <si>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</si>
  <si>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</si>
  <si>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</si>
  <si>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</si>
  <si>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</si>
  <si>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</si>
  <si>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</si>
  <si>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</si>
  <si>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</si>
  <si>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</si>
  <si>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</si>
  <si>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</si>
  <si>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</si>
  <si>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</si>
  <si>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</si>
  <si>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</si>
  <si>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</si>
  <si>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</si>
  <si>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</si>
  <si>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</si>
  <si>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</si>
  <si>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</si>
  <si>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</si>
  <si>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</si>
  <si>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</si>
  <si>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</si>
  <si>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</si>
  <si>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</si>
  <si>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</si>
  <si>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</si>
  <si>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</si>
  <si>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</si>
  <si>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</si>
  <si>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</si>
  <si>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</si>
  <si>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</si>
  <si>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</si>
  <si>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</si>
  <si>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</si>
  <si>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</si>
  <si>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</si>
  <si>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</si>
  <si>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</si>
  <si>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</si>
  <si>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</si>
  <si>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</si>
  <si>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</si>
  <si>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</si>
  <si>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</si>
  <si>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</si>
  <si>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</si>
  <si>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</si>
  <si>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</si>
  <si>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</si>
  <si>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</si>
  <si>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</si>
  <si>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</si>
  <si>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</si>
  <si>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</si>
  <si>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</si>
  <si>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</si>
  <si>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</si>
  <si>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</si>
  <si>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</si>
  <si>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</si>
  <si>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</si>
  <si>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</si>
  <si>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</si>
  <si>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</si>
  <si>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</si>
  <si>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</si>
  <si>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</si>
  <si>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</si>
  <si>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</si>
  <si>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</si>
  <si>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</si>
  <si>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</si>
  <si>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</si>
  <si>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</si>
  <si>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</si>
  <si>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</si>
  <si>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</si>
  <si>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</si>
  <si>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</si>
  <si>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</si>
  <si>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</si>
  <si>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</si>
  <si>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</si>
  <si>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</si>
  <si>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</si>
  <si>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</si>
  <si>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</si>
  <si>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</si>
  <si>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</si>
  <si>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</si>
  <si>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</si>
  <si>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</si>
  <si>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</si>
  <si>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</si>
  <si>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</si>
  <si>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</si>
  <si>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</si>
  <si>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</si>
  <si>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</si>
  <si>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</si>
  <si>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</si>
  <si>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</si>
  <si>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</si>
  <si>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</si>
  <si>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</si>
  <si>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</si>
  <si>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</si>
  <si>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</si>
  <si>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</si>
  <si>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</si>
  <si>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</si>
  <si>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</si>
  <si>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</si>
  <si>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</si>
  <si>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</si>
  <si>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</si>
  <si>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</si>
  <si>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</si>
  <si>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</si>
  <si>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</si>
  <si>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</si>
  <si>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</si>
  <si>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</si>
  <si>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</si>
  <si>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</si>
  <si>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</si>
  <si>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</si>
  <si>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</si>
  <si>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</si>
  <si>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</si>
  <si>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</si>
  <si>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</si>
  <si>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</si>
  <si>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</si>
  <si>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</si>
  <si>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</si>
  <si>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</si>
  <si>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</si>
  <si>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</si>
  <si>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</si>
  <si>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</si>
  <si>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</si>
  <si>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</si>
  <si>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</si>
  <si>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</si>
  <si>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</si>
  <si>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</si>
  <si>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</si>
  <si>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</si>
  <si>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</si>
  <si>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</si>
  <si>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</si>
  <si>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</si>
  <si>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</si>
  <si>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</si>
  <si>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</si>
  <si>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</si>
  <si>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</si>
  <si>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</si>
  <si>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</si>
  <si>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</si>
  <si>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</si>
  <si>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</si>
  <si>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</si>
  <si>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</si>
  <si>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</si>
  <si>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</si>
  <si>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</si>
  <si>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</si>
  <si>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</si>
  <si>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</si>
  <si>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</si>
  <si>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</si>
  <si>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</si>
  <si>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</si>
  <si>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</si>
  <si>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</si>
  <si>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</si>
  <si>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</si>
  <si>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</si>
  <si>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</si>
  <si>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</si>
  <si>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</si>
  <si>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</si>
  <si>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</si>
  <si>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</si>
  <si>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</si>
  <si>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</si>
  <si>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</si>
  <si>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</si>
  <si>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</si>
  <si>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</si>
  <si>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</si>
  <si>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</si>
  <si>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</si>
  <si>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</si>
  <si>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</si>
  <si>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</si>
  <si>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</si>
  <si>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</si>
  <si>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</si>
  <si>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</si>
  <si>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</si>
  <si>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</si>
  <si>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</si>
  <si>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</si>
  <si>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</si>
  <si>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</si>
  <si>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</si>
  <si>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</si>
  <si>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</si>
  <si>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</si>
  <si>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</si>
  <si>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</si>
  <si>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</si>
  <si>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</si>
  <si>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</si>
  <si>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</si>
  <si>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</si>
  <si>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</si>
  <si>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</si>
  <si>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</si>
  <si>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</si>
  <si>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</si>
  <si>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</si>
  <si>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</si>
  <si>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</si>
  <si>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</si>
  <si>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</si>
  <si>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</si>
  <si>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</si>
  <si>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</si>
  <si>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</si>
  <si>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</si>
  <si>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</si>
  <si>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</si>
  <si>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</si>
  <si>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</si>
  <si>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</si>
  <si>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</si>
  <si>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</si>
  <si>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</si>
  <si>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</si>
  <si>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</si>
  <si>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</si>
  <si>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</si>
  <si>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</si>
  <si>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</si>
  <si>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</si>
  <si>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</si>
  <si>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</si>
  <si>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</si>
  <si>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</si>
  <si>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</si>
  <si>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</si>
  <si>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</si>
  <si>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</si>
  <si>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</si>
  <si>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</si>
  <si>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</si>
  <si>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</si>
  <si>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</si>
  <si>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</si>
  <si>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</si>
  <si>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</si>
  <si>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</si>
  <si>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</si>
  <si>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</si>
  <si>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</si>
  <si>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</si>
  <si>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</si>
  <si>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</si>
  <si>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</si>
  <si>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</si>
  <si>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</si>
  <si>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</si>
  <si>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</si>
  <si>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</si>
  <si>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</si>
  <si>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</si>
  <si>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</si>
  <si>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</si>
  <si>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</si>
  <si>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</si>
  <si>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</si>
  <si>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</si>
  <si>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</si>
  <si>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</si>
  <si>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</si>
  <si>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</si>
  <si>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</si>
  <si>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</si>
  <si>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</si>
  <si>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</si>
  <si>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</si>
  <si>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</si>
  <si>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</si>
  <si>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</si>
  <si>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</si>
  <si>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</si>
  <si>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</si>
  <si>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</si>
  <si>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</si>
  <si>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</si>
  <si>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</si>
  <si>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</si>
  <si>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</si>
  <si>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</si>
  <si>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</si>
  <si>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</si>
  <si>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</si>
  <si>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</si>
  <si>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</si>
  <si>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</si>
  <si>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</si>
  <si>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</si>
  <si>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</si>
  <si>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</si>
  <si>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</si>
  <si>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</si>
  <si>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</si>
  <si>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</si>
  <si>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</si>
  <si>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</si>
  <si>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</si>
  <si>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</si>
  <si>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</si>
  <si>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</si>
  <si>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</si>
  <si>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</si>
  <si>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</si>
  <si>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</si>
  <si>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</si>
  <si>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</si>
  <si>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</si>
  <si>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</si>
  <si>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</si>
  <si>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</si>
  <si>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</si>
  <si>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</si>
  <si>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</si>
  <si>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</si>
  <si>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</si>
  <si>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</si>
  <si>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</si>
  <si>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</si>
  <si>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</si>
  <si>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</si>
  <si>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</si>
  <si>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</si>
  <si>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</si>
  <si>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</si>
  <si>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</si>
  <si>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</si>
  <si>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</si>
  <si>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</si>
  <si>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</si>
  <si>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</si>
  <si>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</si>
  <si>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</si>
  <si>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</si>
  <si>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</si>
  <si>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</si>
  <si>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</si>
  <si>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</si>
  <si>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</si>
  <si>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</si>
  <si>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</si>
  <si>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</si>
  <si>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</si>
  <si>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</si>
  <si>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</si>
  <si>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</si>
  <si>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</si>
  <si>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</si>
  <si>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</si>
  <si>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</si>
  <si>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</si>
  <si>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</si>
  <si>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</si>
  <si>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</si>
  <si>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</si>
  <si>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</si>
  <si>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</si>
  <si>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</si>
  <si>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</si>
  <si>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</si>
  <si>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</si>
  <si>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</si>
  <si>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</si>
  <si>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</si>
  <si>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</si>
  <si>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</si>
  <si>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</si>
  <si>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</si>
  <si>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</si>
  <si>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</si>
  <si>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</si>
  <si>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</si>
  <si>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</si>
  <si>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</si>
  <si>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</si>
  <si>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</si>
  <si>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</si>
  <si>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</si>
  <si>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</si>
  <si>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</si>
  <si>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</si>
  <si>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</si>
  <si>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</si>
  <si>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</si>
  <si>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</si>
  <si>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</si>
  <si>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</si>
  <si>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</si>
  <si>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</si>
  <si>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</si>
  <si>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</si>
  <si>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</si>
  <si>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</si>
  <si>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</si>
  <si>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</si>
  <si>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</si>
  <si>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</si>
  <si>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</si>
  <si>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</si>
  <si>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</si>
  <si>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</si>
  <si>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</si>
  <si>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</si>
  <si>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</si>
  <si>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</si>
  <si>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</si>
  <si>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</si>
  <si>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</si>
  <si>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</si>
  <si>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</si>
  <si>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</si>
  <si>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</si>
  <si>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</si>
  <si>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</si>
  <si>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</si>
  <si>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</si>
  <si>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</si>
  <si>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</si>
  <si>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</si>
  <si>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</si>
  <si>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</si>
  <si>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</si>
  <si>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</si>
  <si>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</si>
  <si>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</si>
  <si>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</si>
  <si>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</si>
  <si>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</si>
  <si>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</si>
  <si>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</si>
  <si>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</si>
  <si>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</si>
  <si>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</si>
  <si>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</si>
  <si>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</si>
  <si>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</si>
  <si>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</si>
  <si>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</si>
  <si>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</si>
  <si>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</si>
  <si>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</si>
  <si>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</si>
  <si>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</si>
  <si>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</si>
  <si>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</si>
  <si>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</si>
  <si>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</si>
  <si>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</si>
  <si>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</si>
  <si>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</si>
  <si>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</si>
  <si>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</si>
  <si>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</si>
  <si>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</si>
  <si>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</si>
  <si>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</si>
  <si>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</si>
  <si>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</si>
  <si>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</si>
  <si>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</si>
  <si>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</si>
  <si>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</si>
  <si>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</si>
  <si>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</si>
  <si>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</si>
  <si>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</si>
  <si>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</si>
  <si>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</si>
  <si>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</si>
  <si>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</si>
  <si>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</si>
  <si>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</si>
  <si>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</si>
  <si>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</si>
  <si>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</si>
  <si>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</si>
  <si>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</si>
  <si>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</si>
  <si>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</si>
  <si>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</si>
  <si>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</si>
  <si>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</si>
  <si>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</si>
  <si>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</si>
  <si>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</si>
  <si>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</si>
  <si>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</si>
  <si>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</si>
  <si>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</si>
  <si>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</si>
  <si>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</si>
  <si>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</si>
  <si>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</si>
  <si>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</si>
  <si>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</si>
  <si>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</si>
  <si>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</si>
  <si>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</si>
  <si>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</si>
  <si>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</si>
  <si>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</si>
  <si>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</si>
  <si>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</si>
  <si>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</si>
  <si>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</si>
  <si>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</si>
  <si>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</si>
  <si>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</si>
  <si>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</si>
  <si>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</si>
  <si>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</si>
  <si>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</si>
  <si>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</si>
  <si>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</si>
  <si>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</si>
  <si>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</si>
  <si>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</si>
  <si>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</si>
  <si>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</si>
  <si>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</si>
  <si>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</si>
  <si>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</si>
  <si>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</si>
  <si>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</si>
  <si>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</si>
  <si>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</si>
  <si>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</si>
  <si>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</si>
  <si>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</si>
  <si>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</si>
  <si>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</si>
  <si>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</si>
  <si>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</si>
  <si>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</si>
  <si>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</si>
  <si>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</si>
  <si>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</si>
  <si>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</si>
  <si>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</si>
  <si>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</si>
  <si>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</si>
  <si>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</si>
  <si>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</si>
  <si>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</si>
  <si>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</si>
  <si>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</si>
  <si>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</si>
  <si>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</si>
  <si>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</si>
  <si>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</si>
  <si>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</si>
  <si>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</si>
  <si>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</si>
  <si>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</si>
  <si>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</si>
  <si>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</si>
  <si>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</si>
  <si>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</si>
  <si>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</si>
  <si>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</si>
  <si>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</si>
  <si>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</si>
  <si>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</si>
  <si>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</si>
  <si>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</si>
  <si>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</si>
  <si>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</si>
  <si>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</si>
  <si>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</si>
  <si>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</si>
  <si>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</si>
  <si>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</si>
  <si>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</si>
  <si>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</si>
  <si>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</si>
  <si>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</si>
  <si>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</si>
  <si>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</si>
  <si>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</si>
  <si>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</si>
  <si>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</si>
  <si>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</si>
  <si>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</si>
  <si>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</si>
  <si>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</si>
  <si>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</si>
  <si>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</si>
  <si>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</si>
  <si>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</si>
  <si>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</si>
  <si>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</si>
  <si>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</si>
  <si>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</si>
  <si>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</si>
  <si>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</si>
  <si>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</si>
  <si>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</si>
  <si>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</si>
  <si>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</si>
  <si>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</si>
  <si>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</si>
  <si>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</si>
  <si>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</si>
  <si>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</si>
  <si>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</si>
  <si>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</si>
  <si>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</si>
  <si>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</si>
  <si>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</si>
  <si>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</si>
  <si>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</si>
  <si>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</si>
  <si>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</si>
  <si>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</si>
  <si>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</si>
  <si>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</si>
  <si>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</si>
  <si>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</si>
  <si>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</si>
  <si>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</si>
  <si>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</si>
  <si>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</si>
  <si>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</si>
  <si>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</si>
  <si>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</si>
  <si>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</si>
  <si>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</si>
  <si>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</si>
  <si>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</si>
  <si>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</si>
  <si>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</si>
  <si>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</si>
  <si>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</si>
  <si>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</si>
  <si>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</si>
  <si>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</si>
  <si>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</si>
  <si>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</si>
  <si>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</si>
  <si>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</si>
  <si>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</si>
  <si>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</si>
  <si>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</si>
  <si>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</si>
  <si>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</si>
  <si>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</si>
  <si>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</si>
  <si>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</si>
  <si>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</si>
  <si>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</si>
  <si>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</si>
  <si>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</si>
  <si>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</si>
  <si>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</si>
  <si>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</si>
  <si>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</si>
  <si>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</si>
  <si>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</si>
  <si>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</si>
  <si>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</si>
  <si>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</si>
  <si>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</si>
  <si>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</si>
  <si>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</si>
  <si>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</si>
  <si>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</si>
  <si>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</si>
  <si>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</si>
  <si>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</si>
  <si>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</si>
  <si>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</si>
  <si>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</si>
  <si>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</si>
  <si>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</si>
  <si>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</si>
  <si>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</si>
  <si>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</si>
  <si>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</si>
  <si>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</si>
  <si>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</si>
  <si>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</si>
  <si>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</si>
  <si>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</si>
  <si>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</si>
  <si>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</si>
  <si>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</si>
  <si>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</si>
  <si>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</si>
  <si>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</si>
  <si>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</si>
  <si>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</si>
  <si>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</si>
  <si>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</si>
  <si>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</si>
  <si>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</si>
  <si>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</si>
  <si>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</si>
  <si>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</si>
  <si>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</si>
  <si>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</si>
  <si>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</si>
  <si>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</si>
  <si>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</si>
  <si>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</si>
  <si>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</si>
  <si>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</si>
  <si>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</si>
  <si>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</si>
  <si>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</si>
  <si>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</si>
  <si>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</si>
  <si>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</si>
  <si>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</si>
  <si>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</si>
  <si>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</si>
  <si>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</si>
  <si>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</si>
  <si>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</si>
  <si>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</si>
  <si>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</si>
  <si>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</si>
  <si>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</si>
  <si>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</si>
  <si>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</si>
  <si>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</si>
  <si>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</si>
  <si>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</si>
  <si>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</si>
  <si>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</si>
  <si>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</si>
  <si>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</si>
  <si>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</si>
  <si>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</si>
  <si>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</si>
  <si>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</si>
  <si>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</si>
  <si>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</si>
  <si>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</si>
  <si>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</si>
  <si>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</si>
  <si>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</si>
  <si>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</si>
  <si>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</si>
  <si>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</si>
  <si>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</si>
  <si>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</si>
  <si>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</si>
  <si>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</si>
  <si>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</si>
  <si>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</si>
  <si>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</si>
  <si>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</si>
  <si>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</si>
  <si>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</si>
  <si>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</si>
  <si>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</si>
  <si>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</si>
  <si>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</si>
  <si>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</si>
  <si>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</si>
  <si>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</si>
  <si>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</si>
  <si>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</si>
  <si>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</si>
  <si>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</si>
  <si>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</si>
  <si>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</si>
  <si>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</si>
  <si>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</si>
  <si>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</si>
  <si>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</si>
  <si>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</si>
  <si>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</si>
  <si>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</si>
  <si>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</si>
  <si>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</si>
  <si>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</si>
  <si>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</si>
  <si>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</si>
  <si>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</si>
  <si>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</si>
  <si>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</si>
  <si>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</si>
  <si>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</si>
  <si>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</si>
  <si>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</si>
  <si>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</si>
  <si>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</si>
  <si>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</si>
  <si>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</si>
  <si>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</si>
  <si>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</si>
  <si>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</si>
  <si>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</si>
  <si>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</si>
  <si>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</si>
  <si>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</si>
  <si>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</si>
  <si>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</si>
  <si>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</si>
  <si>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</si>
  <si>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</si>
  <si>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</si>
  <si>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</si>
  <si>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</si>
  <si>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</si>
  <si>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</si>
  <si>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</si>
  <si>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</si>
  <si>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</si>
  <si>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</si>
  <si>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</si>
  <si>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</si>
  <si>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</si>
  <si>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</si>
  <si>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</si>
  <si>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</si>
  <si>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</si>
  <si>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</si>
  <si>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</si>
  <si>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</si>
  <si>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</si>
  <si>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</si>
  <si>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</si>
  <si>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</si>
  <si>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</si>
  <si>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</si>
  <si>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</si>
  <si>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</si>
  <si>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</si>
  <si>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</si>
  <si>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</si>
  <si>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</si>
  <si>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</si>
  <si>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</si>
  <si>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</si>
  <si>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</si>
  <si>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</si>
  <si>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</si>
  <si>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</si>
  <si>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</si>
  <si>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</si>
  <si>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</si>
  <si>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</si>
  <si>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</si>
  <si>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</si>
  <si>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</si>
  <si>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</si>
  <si>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</si>
  <si>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</si>
  <si>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</si>
  <si>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</si>
  <si>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</si>
  <si>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</si>
  <si>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</si>
  <si>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</si>
  <si>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</si>
  <si>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</si>
  <si>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</si>
  <si>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</si>
  <si>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</si>
  <si>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</si>
  <si>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</si>
  <si>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</si>
  <si>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</si>
  <si>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</si>
  <si>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</si>
  <si>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</si>
  <si>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</si>
  <si>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</si>
  <si>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</si>
  <si>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</si>
  <si>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</si>
  <si>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</si>
  <si>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</si>
  <si>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</si>
  <si>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</si>
  <si>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</si>
  <si>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</si>
  <si>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</si>
  <si>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</si>
  <si>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</si>
  <si>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</si>
  <si>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</si>
  <si>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</si>
  <si>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</si>
  <si>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</si>
  <si>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</si>
  <si>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</si>
  <si>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</si>
  <si>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</si>
  <si>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</si>
  <si>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</si>
  <si>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</si>
  <si>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</si>
  <si>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</si>
  <si>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</si>
  <si>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</si>
  <si>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</si>
  <si>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</si>
  <si>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</si>
  <si>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</si>
  <si>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</si>
  <si>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</si>
  <si>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</si>
  <si>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</si>
  <si>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</si>
  <si>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</si>
  <si>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</si>
  <si>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</si>
  <si>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</si>
  <si>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</si>
  <si>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</si>
  <si>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</si>
  <si>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</si>
  <si>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</si>
  <si>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</si>
  <si>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</si>
  <si>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</si>
  <si>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</si>
  <si>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</si>
  <si>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</si>
  <si>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</si>
  <si>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</si>
  <si>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</si>
  <si>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</si>
  <si>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</si>
  <si>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</si>
  <si>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</si>
  <si>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</si>
  <si>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</si>
  <si>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</si>
  <si>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</si>
  <si>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</si>
  <si>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</si>
  <si>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</si>
  <si>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</si>
  <si>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</si>
  <si>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</si>
  <si>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</si>
  <si>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</si>
  <si>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</si>
  <si>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</si>
  <si>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</si>
  <si>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</si>
  <si>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</si>
  <si>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</si>
  <si>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</si>
  <si>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</si>
  <si>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</si>
  <si>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</si>
  <si>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</si>
  <si>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</si>
  <si>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</si>
  <si>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</si>
  <si>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</si>
  <si>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</si>
  <si>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</si>
  <si>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</si>
  <si>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</si>
  <si>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</si>
  <si>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</si>
  <si>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</si>
  <si>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</si>
  <si>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</si>
  <si>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</si>
  <si>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</si>
  <si>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</si>
  <si>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</si>
  <si>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</si>
  <si>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</si>
  <si>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</si>
  <si>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</si>
  <si>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</si>
  <si>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</si>
  <si>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</si>
  <si>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</si>
  <si>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</si>
  <si>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</si>
  <si>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</si>
  <si>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</si>
  <si>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</si>
  <si>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</si>
  <si>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</si>
  <si>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</si>
  <si>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</si>
  <si>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</si>
  <si>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</si>
  <si>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</si>
  <si>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</si>
  <si>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</si>
  <si>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</si>
  <si>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</si>
  <si>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</si>
  <si>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</si>
  <si>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</si>
  <si>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</si>
  <si>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</si>
  <si>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</si>
  <si>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</si>
  <si>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</si>
  <si>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</si>
  <si>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</si>
  <si>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</si>
  <si>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</si>
  <si>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</si>
  <si>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</si>
  <si>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</si>
  <si>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</si>
  <si>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</si>
  <si>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</si>
  <si>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</si>
  <si>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</si>
  <si>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</si>
  <si>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</si>
  <si>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</si>
  <si>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</si>
  <si>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</si>
  <si>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</si>
  <si>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</si>
  <si>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</si>
  <si>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</si>
  <si>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</si>
  <si>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</si>
  <si>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</si>
  <si>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</si>
  <si>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</si>
  <si>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</si>
  <si>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</si>
  <si>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</si>
  <si>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</si>
  <si>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</si>
  <si>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</si>
  <si>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</si>
  <si>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</si>
  <si>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</si>
  <si>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</si>
  <si>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</si>
  <si>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</si>
  <si>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</si>
  <si>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</si>
  <si>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</si>
  <si>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</si>
  <si>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</si>
  <si>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</si>
  <si>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</si>
  <si>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</si>
  <si>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</si>
  <si>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</si>
  <si>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</si>
  <si>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</si>
  <si>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</si>
  <si>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</si>
  <si>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</si>
  <si>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</si>
  <si>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</si>
  <si>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</si>
  <si>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</si>
  <si>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</si>
  <si>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</si>
  <si>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</si>
  <si>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</si>
  <si>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</si>
  <si>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</si>
  <si>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</si>
  <si>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</si>
  <si>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</si>
  <si>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</si>
  <si>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</si>
  <si>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</si>
  <si>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</si>
  <si>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</si>
  <si>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</si>
  <si>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</si>
  <si>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</si>
  <si>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</si>
  <si>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</si>
  <si>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</si>
  <si>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</si>
  <si>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</si>
  <si>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</si>
  <si>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</si>
  <si>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</si>
  <si>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</si>
  <si>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</si>
  <si>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</si>
  <si>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</si>
  <si>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</si>
  <si>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</si>
  <si>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</si>
  <si>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</si>
  <si>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</si>
  <si>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</si>
  <si>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</si>
  <si>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</si>
  <si>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</si>
  <si>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</si>
  <si>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</si>
  <si>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</si>
  <si>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</si>
  <si>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</si>
  <si>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</si>
  <si>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</si>
  <si>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</si>
  <si>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</si>
  <si>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</si>
  <si>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</si>
  <si>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</si>
  <si>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</si>
  <si>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</si>
  <si>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</si>
  <si>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</si>
  <si>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</si>
  <si>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</si>
  <si>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</si>
  <si>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</si>
  <si>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</si>
  <si>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</si>
  <si>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</si>
  <si>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</si>
  <si>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</si>
  <si>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</si>
  <si>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</si>
  <si>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</si>
  <si>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</si>
  <si>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</si>
  <si>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</si>
  <si>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</si>
  <si>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</si>
  <si>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</si>
  <si>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</si>
  <si>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</si>
  <si>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</si>
  <si>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</si>
  <si>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</si>
  <si>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</si>
  <si>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</si>
  <si>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</si>
  <si>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</si>
  <si>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</si>
  <si>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</si>
  <si>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</si>
  <si>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</si>
  <si>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</si>
  <si>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</si>
  <si>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</si>
  <si>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</si>
  <si>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</si>
  <si>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</si>
  <si>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</si>
  <si>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</si>
  <si>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</si>
  <si>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</si>
  <si>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</si>
  <si>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</si>
  <si>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</si>
  <si>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</si>
  <si>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</si>
  <si>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</si>
  <si>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</si>
  <si>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</si>
  <si>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</si>
  <si>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</si>
  <si>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</si>
  <si>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</si>
  <si>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</si>
  <si>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</si>
  <si>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</si>
  <si>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</si>
  <si>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</si>
  <si>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</si>
  <si>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</si>
  <si>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</si>
  <si>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</si>
  <si>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</si>
  <si>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</si>
  <si>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</si>
  <si>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</si>
  <si>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</si>
  <si>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</si>
  <si>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</si>
  <si>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</si>
  <si>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</si>
  <si>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</si>
  <si>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</si>
  <si>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</si>
  <si>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</si>
  <si>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</si>
  <si>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</si>
  <si>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</si>
  <si>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</si>
  <si>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</si>
  <si>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</si>
  <si>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</si>
  <si>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</si>
  <si>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</si>
  <si>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</si>
  <si>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</si>
  <si>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</si>
  <si>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</si>
  <si>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</si>
  <si>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</si>
  <si>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</si>
  <si>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</si>
  <si>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</si>
  <si>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</si>
  <si>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</si>
  <si>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</si>
  <si>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</si>
  <si>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</si>
  <si>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</si>
  <si>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</si>
  <si>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</si>
  <si>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</si>
  <si>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</si>
  <si>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</si>
  <si>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</si>
  <si>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</si>
  <si>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</si>
  <si>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</si>
  <si>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</si>
  <si>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</si>
  <si>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</si>
  <si>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</si>
  <si>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</si>
  <si>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</si>
  <si>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</si>
  <si>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</si>
  <si>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</si>
  <si>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</si>
  <si>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</si>
  <si>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</si>
  <si>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</si>
  <si>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</si>
  <si>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</si>
  <si>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</si>
  <si>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</si>
  <si>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</si>
  <si>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</si>
  <si>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</si>
  <si>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</si>
  <si>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</si>
  <si>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</si>
  <si>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</si>
  <si>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</si>
  <si>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</si>
  <si>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</si>
  <si>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</si>
  <si>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</si>
  <si>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</si>
  <si>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</si>
  <si>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</si>
  <si>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</si>
  <si>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</si>
  <si>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</si>
  <si>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</si>
  <si>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</si>
  <si>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</si>
  <si>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</si>
  <si>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</si>
  <si>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</si>
  <si>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</si>
  <si>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</si>
  <si>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</si>
  <si>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</si>
  <si>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</si>
  <si>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</si>
  <si>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</si>
  <si>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</si>
  <si>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</si>
  <si>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</si>
  <si>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</si>
  <si>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</si>
  <si>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</si>
  <si>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</si>
  <si>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</si>
  <si>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</si>
  <si>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</si>
  <si>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</si>
  <si>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</si>
  <si>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</si>
  <si>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</si>
  <si>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</si>
  <si>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</si>
  <si>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</si>
  <si>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</si>
  <si>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</si>
  <si>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</si>
  <si>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</si>
  <si>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</si>
  <si>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</si>
  <si>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</si>
  <si>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</si>
  <si>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</si>
  <si>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</si>
  <si>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</si>
  <si>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</si>
  <si>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</si>
  <si>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</si>
  <si>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</si>
  <si>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</si>
  <si>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</si>
  <si>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</si>
  <si>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</si>
  <si>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</si>
  <si>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</si>
  <si>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</si>
  <si>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</si>
  <si>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</si>
  <si>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</si>
  <si>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</si>
  <si>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</si>
  <si>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</si>
  <si>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</si>
  <si>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</si>
  <si>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</si>
  <si>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</si>
  <si>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</si>
  <si>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</si>
  <si>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</si>
  <si>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</si>
  <si>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</si>
  <si>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</si>
  <si>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</si>
  <si>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</si>
  <si>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</si>
  <si>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</si>
  <si>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</si>
  <si>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</si>
  <si>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</si>
  <si>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</si>
  <si>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</si>
  <si>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</si>
  <si>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</si>
  <si>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</si>
  <si>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</si>
  <si>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</si>
  <si>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</si>
  <si>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</si>
  <si>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</si>
  <si>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</si>
  <si>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</si>
  <si>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</si>
  <si>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</si>
  <si>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</si>
  <si>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</si>
  <si>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</si>
  <si>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</si>
  <si>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</si>
  <si>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</si>
  <si>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</si>
  <si>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</si>
  <si>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</si>
  <si>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</si>
  <si>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</si>
  <si>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</si>
  <si>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</si>
  <si>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</si>
  <si>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</si>
  <si>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</si>
  <si>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</si>
  <si>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</si>
  <si>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</si>
  <si>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</si>
  <si>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</si>
  <si>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</si>
  <si>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</si>
  <si>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</si>
  <si>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</si>
  <si>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</si>
  <si>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</si>
  <si>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</si>
  <si>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</si>
  <si>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</si>
  <si>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</si>
  <si>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</si>
  <si>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</si>
  <si>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</si>
  <si>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</si>
  <si>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</si>
  <si>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</si>
  <si>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</si>
  <si>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</si>
  <si>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</si>
  <si>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</si>
  <si>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</si>
  <si>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</si>
  <si>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</si>
  <si>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</si>
  <si>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</si>
  <si>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</si>
  <si>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</si>
  <si>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</si>
  <si>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</si>
  <si>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</si>
  <si>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</si>
  <si>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</si>
  <si>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</si>
  <si>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</si>
  <si>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</si>
  <si>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</si>
  <si>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</si>
  <si>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</si>
  <si>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</si>
  <si>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</si>
  <si>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</si>
  <si>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</si>
  <si>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</si>
  <si>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</si>
  <si>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</si>
  <si>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</si>
  <si>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</si>
  <si>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</si>
  <si>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</si>
  <si>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</si>
  <si>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</si>
  <si>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</si>
  <si>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</si>
  <si>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</si>
  <si>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</si>
  <si>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</si>
  <si>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</si>
  <si>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</si>
  <si>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</si>
  <si>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</si>
  <si>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</si>
  <si>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</si>
  <si>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</si>
  <si>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</si>
  <si>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</si>
  <si>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</si>
  <si>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</si>
  <si>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</si>
  <si>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</si>
  <si>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</si>
  <si>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</si>
  <si>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</si>
  <si>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</si>
  <si>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</si>
  <si>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</si>
  <si>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</si>
  <si>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</si>
  <si>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</si>
  <si>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</si>
  <si>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</si>
  <si>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</si>
  <si>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</si>
  <si>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</si>
  <si>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</si>
  <si>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</si>
  <si>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</si>
  <si>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</si>
  <si>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</si>
  <si>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</si>
  <si>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</si>
  <si>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</si>
  <si>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</si>
  <si>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</si>
  <si>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</si>
  <si>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</si>
  <si>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</si>
  <si>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</si>
  <si>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</si>
  <si>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</si>
  <si>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</si>
  <si>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</si>
  <si>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</si>
  <si>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</si>
  <si>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</si>
  <si>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</si>
  <si>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</si>
  <si>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</si>
  <si>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</si>
  <si>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</si>
  <si>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</si>
  <si>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</si>
  <si>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</si>
  <si>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</si>
  <si>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</si>
  <si>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</si>
  <si>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</si>
  <si>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</si>
  <si>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</si>
  <si>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</si>
  <si>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</si>
  <si>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</si>
  <si>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</si>
  <si>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</si>
  <si>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</si>
  <si>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</si>
  <si>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</si>
  <si>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</si>
  <si>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</si>
  <si>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</si>
  <si>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</si>
  <si>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</si>
  <si>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</si>
  <si>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</si>
  <si>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</si>
  <si>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</si>
  <si>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</si>
  <si>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</si>
  <si>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</si>
  <si>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</si>
  <si>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</si>
  <si>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</si>
  <si>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</si>
  <si>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</si>
  <si>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</si>
  <si>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</si>
  <si>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</si>
  <si>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</si>
  <si>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</si>
  <si>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</si>
  <si>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</si>
  <si>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</si>
  <si>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</si>
  <si>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</si>
  <si>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</si>
  <si>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</si>
  <si>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</si>
  <si>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</si>
  <si>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</si>
  <si>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</si>
  <si>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</si>
  <si>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</si>
  <si>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</si>
  <si>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</si>
  <si>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</si>
  <si>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</si>
  <si>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</si>
  <si>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</si>
  <si>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</si>
  <si>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</si>
  <si>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</si>
  <si>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</si>
  <si>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</si>
  <si>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</si>
  <si>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</si>
  <si>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</si>
  <si>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</si>
  <si>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</si>
  <si>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</si>
  <si>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</si>
  <si>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</si>
  <si>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</si>
  <si>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</si>
  <si>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</si>
  <si>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</si>
  <si>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</si>
  <si>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</si>
  <si>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</si>
  <si>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</si>
  <si>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</si>
  <si>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</si>
  <si>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</si>
  <si>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</si>
  <si>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</si>
  <si>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</si>
  <si>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</si>
  <si>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</si>
  <si>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</si>
  <si>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</si>
  <si>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</si>
  <si>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</si>
  <si>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</si>
  <si>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</si>
  <si>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</si>
  <si>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</si>
  <si>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</si>
  <si>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</si>
  <si>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</si>
  <si>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</si>
  <si>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</si>
  <si>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</si>
  <si>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</si>
  <si>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</si>
  <si>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</si>
  <si>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</si>
  <si>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</si>
  <si>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</si>
  <si>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</si>
  <si>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</si>
  <si>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</si>
  <si>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</si>
  <si>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</si>
  <si>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</si>
  <si>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</si>
  <si>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</si>
  <si>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</si>
  <si>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</si>
  <si>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</si>
  <si>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</si>
  <si>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</si>
  <si>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</si>
  <si>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</si>
  <si>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</si>
  <si>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</si>
  <si>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</si>
  <si>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</si>
  <si>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</si>
  <si>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</si>
  <si>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</si>
  <si>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</si>
  <si>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</si>
  <si>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</si>
  <si>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</si>
  <si>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</si>
  <si>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</si>
  <si>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</si>
  <si>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</si>
  <si>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</si>
  <si>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</si>
  <si>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</si>
  <si>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</si>
  <si>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</si>
  <si>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</si>
  <si>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</si>
  <si>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</si>
  <si>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</si>
  <si>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</si>
  <si>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</si>
  <si>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</si>
  <si>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</si>
  <si>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</si>
  <si>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</si>
  <si>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</si>
  <si>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</si>
  <si>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</si>
  <si>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</si>
  <si>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</si>
  <si>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</si>
  <si>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</si>
  <si>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</si>
  <si>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</si>
  <si>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</si>
  <si>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</si>
  <si>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</si>
  <si>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</si>
  <si>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</si>
  <si>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</si>
  <si>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</si>
  <si>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</si>
  <si>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</si>
  <si>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</si>
  <si>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</si>
  <si>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</si>
  <si>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</si>
  <si>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</si>
  <si>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</si>
  <si>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</si>
  <si>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</si>
  <si>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</si>
  <si>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</si>
  <si>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</si>
  <si>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</si>
  <si>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</si>
  <si>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</si>
  <si>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</si>
  <si>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</si>
  <si>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</si>
  <si>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</si>
  <si>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</si>
  <si>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</si>
  <si>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</si>
  <si>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</si>
  <si>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</si>
  <si>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</si>
  <si>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</si>
  <si>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</si>
  <si>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</si>
  <si>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</si>
  <si>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</si>
  <si>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</si>
  <si>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</si>
  <si>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</si>
  <si>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</si>
  <si>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</si>
  <si>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</si>
  <si>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</si>
  <si>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</si>
  <si>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</si>
  <si>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</si>
  <si>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</si>
  <si>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</si>
  <si>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</si>
  <si>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</si>
  <si>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</si>
  <si>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</si>
  <si>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</si>
  <si>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</si>
  <si>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</si>
  <si>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</si>
  <si>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</si>
  <si>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</si>
  <si>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</si>
  <si>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</si>
  <si>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</si>
  <si>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</si>
  <si>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</si>
  <si>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</si>
  <si>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</si>
  <si>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</si>
  <si>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</si>
  <si>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</si>
  <si>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</si>
  <si>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</si>
  <si>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</si>
  <si>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</si>
  <si>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</si>
  <si>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</si>
  <si>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</si>
  <si>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</si>
  <si>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</si>
  <si>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</si>
  <si>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</si>
  <si>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</si>
  <si>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</si>
  <si>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</si>
  <si>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</si>
  <si>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</si>
  <si>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</si>
  <si>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</si>
  <si>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</si>
  <si>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</si>
  <si>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</si>
  <si>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</si>
  <si>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</si>
  <si>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</si>
  <si>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</si>
  <si>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</si>
  <si>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</si>
  <si>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</si>
  <si>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</si>
  <si>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</si>
  <si>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</si>
  <si>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</si>
  <si>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</si>
  <si>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</si>
  <si>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</si>
  <si>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</si>
  <si>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</si>
  <si>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</si>
  <si>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</si>
  <si>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</si>
  <si>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</si>
  <si>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</si>
  <si>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</si>
  <si>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</si>
  <si>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</si>
  <si>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</si>
  <si>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</si>
  <si>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</si>
  <si>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</si>
  <si>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</si>
  <si>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</si>
  <si>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</si>
  <si>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</si>
  <si>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</si>
  <si>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</si>
  <si>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</si>
  <si>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</si>
  <si>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</si>
  <si>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</si>
  <si>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</si>
  <si>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</si>
  <si>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</si>
  <si>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</si>
  <si>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</si>
  <si>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</si>
  <si>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</si>
  <si>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</si>
  <si>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</si>
  <si>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</si>
  <si>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</si>
  <si>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</si>
  <si>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</si>
  <si>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</si>
  <si>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</si>
  <si>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</si>
  <si>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</si>
  <si>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</si>
  <si>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</si>
  <si>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</si>
  <si>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</si>
  <si>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</si>
  <si>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</si>
  <si>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</si>
  <si>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</si>
  <si>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</si>
  <si>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</si>
  <si>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</si>
  <si>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</si>
  <si>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</si>
  <si>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</si>
  <si>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</si>
  <si>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</si>
  <si>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</si>
  <si>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</si>
  <si>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</si>
  <si>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</si>
  <si>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</si>
  <si>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</si>
  <si>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</si>
  <si>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</si>
  <si>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</si>
  <si>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</si>
  <si>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</si>
  <si>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</si>
  <si>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</si>
  <si>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</si>
  <si>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</si>
  <si>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</si>
  <si>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</si>
  <si>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</si>
  <si>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</si>
  <si>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</si>
  <si>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</si>
  <si>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</si>
  <si>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</si>
  <si>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</si>
  <si>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</si>
  <si>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</si>
  <si>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</si>
  <si>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</si>
  <si>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</si>
  <si>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</si>
  <si>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</si>
  <si>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</si>
  <si>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</si>
  <si>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</si>
  <si>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</si>
  <si>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</si>
  <si>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</si>
  <si>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</si>
  <si>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</si>
  <si>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</si>
  <si>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</si>
  <si>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</si>
  <si>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</si>
  <si>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</si>
  <si>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</si>
  <si>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</si>
  <si>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</si>
  <si>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</si>
  <si>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</si>
  <si>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</si>
  <si>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</si>
  <si>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</si>
  <si>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</si>
  <si>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</si>
  <si>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</si>
  <si>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</si>
  <si>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</si>
  <si>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</si>
  <si>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</si>
  <si>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</si>
  <si>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</si>
  <si>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</si>
  <si>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</si>
  <si>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</si>
  <si>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</si>
  <si>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</si>
  <si>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</si>
  <si>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</si>
  <si>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</si>
  <si>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</si>
  <si>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</si>
  <si>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</si>
  <si>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</si>
  <si>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</si>
  <si>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</si>
  <si>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</si>
  <si>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</si>
  <si>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</si>
  <si>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</si>
  <si>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</si>
  <si>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</si>
  <si>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</si>
  <si>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</si>
  <si>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</si>
  <si>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</si>
  <si>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</si>
  <si>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</si>
  <si>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</si>
  <si>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</si>
  <si>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</si>
  <si>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</si>
  <si>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</si>
  <si>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</si>
  <si>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</si>
  <si>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</si>
  <si>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</si>
  <si>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</si>
  <si>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</si>
  <si>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</si>
  <si>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</si>
  <si>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</si>
  <si>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</si>
  <si>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</si>
  <si>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</si>
  <si>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</si>
  <si>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</si>
  <si>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</si>
  <si>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</si>
  <si>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</si>
  <si>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</si>
  <si>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</si>
  <si>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</si>
  <si>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</si>
  <si>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</si>
  <si>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</si>
  <si>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</si>
  <si>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</si>
  <si>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</si>
  <si>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</si>
  <si>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</si>
  <si>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</si>
  <si>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</si>
  <si>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</si>
  <si>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</si>
  <si>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</si>
  <si>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</si>
  <si>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</si>
  <si>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</si>
  <si>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</si>
  <si>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</si>
  <si>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</si>
  <si>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</si>
  <si>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</si>
  <si>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</si>
  <si>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</si>
  <si>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</si>
  <si>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</si>
  <si>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</si>
  <si>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</si>
  <si>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</si>
  <si>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</si>
  <si>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</si>
  <si>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</si>
  <si>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</si>
  <si>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</si>
  <si>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</si>
  <si>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</si>
  <si>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</si>
  <si>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</si>
  <si>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</si>
  <si>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</si>
  <si>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</si>
  <si>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</si>
  <si>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</si>
  <si>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</si>
  <si>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</si>
  <si>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</si>
  <si>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</si>
  <si>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</si>
  <si>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</si>
  <si>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</si>
  <si>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</si>
  <si>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</si>
  <si>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</si>
  <si>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</si>
  <si>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</si>
  <si>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</si>
  <si>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</si>
  <si>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</si>
  <si>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</si>
  <si>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</si>
  <si>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</si>
  <si>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</si>
  <si>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</si>
  <si>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</si>
  <si>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</si>
  <si>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</si>
  <si>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</si>
  <si>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</si>
  <si>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</si>
  <si>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</si>
  <si>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</si>
  <si>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</si>
  <si>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</si>
  <si>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</si>
  <si>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</si>
  <si>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</si>
  <si>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</si>
  <si>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</si>
  <si>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</si>
  <si>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</si>
  <si>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</si>
  <si>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</si>
  <si>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</si>
  <si>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</si>
  <si>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</si>
  <si>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</si>
  <si>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</si>
  <si>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</si>
  <si>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</si>
  <si>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</si>
  <si>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</si>
  <si>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</si>
  <si>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</si>
  <si>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</si>
  <si>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</si>
  <si>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</si>
  <si>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</si>
  <si>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</si>
  <si>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</si>
  <si>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</si>
  <si>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</si>
  <si>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</si>
  <si>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</si>
  <si>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</si>
  <si>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</si>
  <si>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</si>
  <si>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</si>
  <si>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</si>
  <si>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</si>
  <si>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</si>
  <si>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</si>
  <si>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</si>
  <si>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</si>
  <si>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</si>
  <si>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</si>
  <si>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</si>
  <si>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</si>
  <si>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</si>
  <si>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</si>
  <si>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</si>
  <si>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</si>
  <si>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</si>
  <si>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</si>
  <si>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</si>
  <si>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</si>
  <si>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</si>
  <si>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</si>
  <si>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</si>
  <si>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</si>
  <si>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</si>
  <si>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</si>
  <si>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</si>
  <si>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</si>
  <si>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</si>
  <si>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</si>
  <si>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</si>
  <si>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</si>
  <si>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</si>
  <si>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</si>
  <si>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</si>
  <si>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</si>
  <si>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</si>
  <si>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</si>
  <si>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</si>
  <si>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</si>
  <si>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</si>
  <si>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</si>
  <si>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</si>
  <si>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</si>
  <si>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</si>
  <si>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</si>
  <si>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</si>
  <si>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</si>
  <si>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</si>
  <si>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</si>
  <si>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</si>
  <si>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</si>
  <si>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</si>
  <si>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</si>
  <si>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</si>
  <si>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</si>
  <si>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</si>
  <si>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</si>
  <si>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</si>
  <si>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</si>
  <si>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</si>
  <si>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</si>
  <si>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</si>
  <si>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</si>
  <si>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</si>
  <si>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</si>
  <si>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</si>
  <si>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</si>
  <si>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</si>
  <si>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</si>
  <si>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</si>
  <si>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</si>
  <si>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</si>
  <si>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</si>
  <si>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</si>
  <si>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</si>
  <si>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</si>
  <si>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</si>
  <si>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</si>
  <si>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</si>
  <si>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</si>
  <si>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</si>
  <si>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</si>
  <si>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</si>
  <si>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</si>
  <si>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</si>
  <si>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</si>
  <si>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</si>
  <si>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</si>
  <si>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</si>
  <si>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</si>
  <si>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</si>
  <si>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</si>
  <si>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</si>
  <si>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</si>
  <si>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</si>
  <si>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</si>
  <si>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</si>
  <si>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</si>
  <si>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</si>
  <si>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</si>
  <si>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</si>
  <si>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</si>
  <si>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</si>
  <si>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</si>
  <si>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</si>
  <si>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</si>
  <si>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</si>
  <si>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</si>
  <si>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</si>
  <si>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</si>
  <si>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</si>
  <si>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</si>
  <si>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</si>
  <si>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</si>
  <si>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</si>
  <si>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</si>
  <si>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</si>
  <si>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</si>
  <si>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</si>
  <si>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</si>
  <si>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</si>
  <si>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</si>
  <si>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</si>
  <si>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</si>
  <si>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</si>
  <si>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</si>
  <si>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</si>
  <si>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</si>
  <si>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</si>
  <si>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</si>
  <si>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</si>
  <si>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</si>
  <si>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</si>
  <si>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</si>
  <si>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</si>
  <si>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</si>
  <si>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</si>
  <si>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</si>
  <si>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</si>
  <si>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</si>
  <si>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</si>
  <si>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</si>
  <si>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</si>
  <si>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</si>
  <si>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</si>
  <si>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</si>
  <si>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</si>
  <si>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</si>
  <si>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</si>
  <si>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</si>
  <si>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</si>
  <si>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</si>
  <si>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</si>
  <si>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</si>
  <si>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</si>
  <si>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</si>
  <si>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</si>
  <si>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</si>
  <si>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</si>
  <si>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</si>
  <si>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</si>
  <si>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</si>
  <si>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</si>
  <si>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</si>
  <si>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</si>
  <si>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</si>
  <si>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</si>
  <si>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</si>
  <si>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</si>
  <si>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</si>
  <si>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</si>
  <si>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</si>
  <si>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</si>
  <si>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</si>
  <si>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</si>
  <si>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</si>
  <si>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</si>
  <si>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</si>
  <si>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</si>
  <si>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</si>
  <si>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</si>
  <si>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</si>
  <si>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</si>
  <si>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</si>
  <si>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</si>
  <si>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</si>
  <si>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</si>
  <si>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</si>
  <si>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</si>
  <si>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</si>
  <si>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</si>
  <si>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</si>
  <si>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</si>
  <si>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</si>
  <si>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</si>
  <si>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</si>
  <si>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</si>
  <si>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</si>
  <si>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</si>
  <si>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</si>
  <si>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</si>
  <si>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</si>
  <si>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</si>
  <si>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</si>
  <si>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</si>
  <si>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</si>
  <si>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</si>
  <si>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</si>
  <si>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</si>
  <si>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</si>
  <si>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</si>
  <si>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</si>
  <si>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</si>
  <si>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</si>
  <si>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</si>
  <si>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</si>
  <si>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</si>
  <si>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</si>
  <si>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</si>
  <si>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</si>
  <si>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</si>
  <si>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</si>
  <si>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</si>
  <si>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</si>
  <si>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</si>
  <si>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</si>
  <si>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</si>
  <si>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</si>
  <si>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</si>
  <si>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</si>
  <si>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</si>
  <si>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</si>
  <si>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</si>
  <si>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</si>
  <si>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</si>
  <si>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</si>
  <si>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</si>
  <si>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</si>
  <si>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</si>
  <si>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</si>
  <si>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</si>
  <si>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</si>
  <si>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</si>
  <si>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</si>
  <si>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</si>
  <si>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</si>
  <si>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</si>
  <si>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</si>
  <si>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</si>
  <si>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</si>
  <si>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</si>
  <si>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</si>
  <si>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</si>
  <si>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</si>
  <si>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</si>
  <si>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</si>
  <si>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</si>
  <si>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</si>
  <si>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</si>
  <si>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</si>
  <si>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</si>
  <si>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</si>
  <si>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</si>
  <si>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</si>
  <si>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</si>
  <si>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</si>
  <si>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</si>
  <si>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</si>
  <si>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</si>
  <si>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</si>
  <si>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</si>
  <si>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</si>
  <si>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</si>
  <si>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</si>
  <si>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</si>
  <si>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</si>
  <si>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</si>
  <si>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</si>
  <si>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</si>
  <si>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</si>
  <si>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</si>
  <si>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</si>
  <si>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</si>
  <si>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</si>
  <si>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</si>
  <si>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</si>
  <si>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</si>
  <si>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</si>
  <si>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</si>
  <si>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</si>
  <si>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</si>
  <si>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</si>
  <si>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</si>
  <si>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</si>
  <si>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</si>
  <si>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</si>
  <si>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</si>
  <si>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</si>
  <si>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</si>
  <si>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</si>
  <si>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</si>
  <si>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</si>
  <si>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</si>
  <si>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</si>
  <si>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</si>
  <si>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</si>
  <si>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</si>
  <si>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</si>
  <si>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</si>
  <si>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</si>
  <si>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</si>
  <si>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</si>
  <si>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</si>
  <si>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</si>
  <si>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</si>
  <si>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</si>
  <si>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</si>
  <si>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</si>
  <si>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</si>
  <si>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</si>
  <si>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</si>
  <si>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</si>
  <si>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</si>
  <si>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</si>
  <si>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</si>
  <si>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</si>
  <si>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</si>
  <si>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</si>
  <si>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</si>
  <si>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</si>
  <si>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</si>
  <si>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</si>
  <si>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</si>
  <si>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</si>
  <si>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</si>
  <si>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</si>
  <si>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</si>
  <si>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</si>
  <si>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</si>
  <si>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</si>
  <si>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</si>
  <si>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</si>
  <si>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</si>
  <si>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</si>
  <si>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</si>
  <si>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</si>
  <si>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</si>
  <si>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</si>
  <si>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</si>
  <si>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</si>
  <si>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</si>
  <si>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</si>
  <si>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</si>
  <si>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</si>
  <si>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</si>
  <si>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</si>
  <si>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</si>
  <si>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</si>
  <si>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</si>
  <si>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</si>
  <si>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</si>
  <si>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</si>
  <si>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</si>
  <si>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</si>
  <si>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</si>
  <si>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</si>
  <si>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</si>
  <si>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</si>
  <si>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</si>
  <si>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</si>
  <si>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</si>
  <si>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</si>
  <si>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</si>
  <si>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</si>
  <si>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</si>
  <si>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</si>
  <si>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</si>
  <si>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</si>
  <si>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</si>
  <si>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</si>
  <si>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</si>
  <si>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</si>
  <si>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</si>
  <si>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</si>
  <si>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</si>
  <si>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</si>
  <si>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</si>
  <si>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</si>
  <si>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</si>
  <si>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</si>
  <si>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</si>
  <si>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</si>
  <si>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</si>
  <si>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</si>
  <si>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</si>
  <si>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</si>
  <si>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</si>
  <si>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</si>
  <si>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</si>
  <si>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</si>
  <si>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</si>
  <si>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</si>
  <si>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</si>
  <si>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</si>
  <si>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</si>
  <si>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</si>
  <si>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</si>
  <si>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</si>
  <si>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</si>
  <si>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</si>
  <si>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</si>
  <si>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</si>
  <si>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</si>
  <si>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</si>
  <si>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</si>
  <si>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</si>
  <si>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</si>
  <si>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</si>
  <si>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</si>
  <si>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</si>
  <si>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</si>
  <si>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</si>
  <si>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</si>
  <si>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</si>
  <si>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</si>
  <si>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</si>
  <si>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</si>
  <si>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</si>
  <si>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</si>
  <si>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</si>
  <si>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</si>
  <si>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</si>
  <si>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</si>
  <si>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</si>
  <si>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</si>
  <si>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</si>
  <si>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</si>
  <si>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</si>
  <si>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</si>
  <si>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</si>
  <si>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</si>
  <si>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</si>
  <si>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</si>
  <si>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</si>
  <si>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</si>
  <si>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</si>
  <si>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</si>
  <si>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</si>
  <si>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</si>
  <si>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</si>
  <si>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</si>
  <si>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</si>
  <si>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</si>
  <si>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</si>
  <si>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</si>
  <si>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</si>
  <si>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</si>
  <si>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</si>
  <si>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t>
  </si>
  <si>
    <t>**Description:** This policy expands the definitions for qualifying carbon-free sources to include: nuclear, hydro, wind, solar, biomass, geothermal, municipal solid waste, carbon capture and storage, and hydrogen.//</t>
  </si>
  <si>
    <t>BRPSDbS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</si>
</sst>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63">
    <xf numFmtId="0" fontId="0" fillId="0" borderId="0" xfId="0"/>
    <xf numFmtId="0" fontId="0" fillId="0" borderId="0" xfId="0" applyAlignment="1">
      <alignment wrapText="1"/>
    </xf>
    <xf numFmtId="0" fontId="10" fillId="0" borderId="0" xfId="0" applyFont="1" applyAlignment="1">
      <alignment wrapText="1"/>
    </xf>
    <xf numFmtId="0" fontId="9" fillId="0" borderId="0" xfId="0" applyFont="1" applyAlignment="1">
      <alignment wrapText="1"/>
    </xf>
    <xf numFmtId="0" fontId="11" fillId="0" borderId="0" xfId="0" applyFont="1" applyAlignment="1">
      <alignment wrapText="1"/>
    </xf>
    <xf numFmtId="1" fontId="0" fillId="0" borderId="0" xfId="0" applyNumberFormat="1" applyAlignment="1">
      <alignment wrapText="1"/>
    </xf>
    <xf numFmtId="49" fontId="10" fillId="0" borderId="0" xfId="0" applyNumberFormat="1" applyFon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16" fillId="2" borderId="0" xfId="0" applyFont="1" applyFill="1" applyAlignment="1">
      <alignment wrapText="1"/>
    </xf>
    <xf numFmtId="49" fontId="0" fillId="0" borderId="0" xfId="0" applyNumberFormat="1" applyAlignment="1">
      <alignment wrapText="1"/>
    </xf>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49" fontId="10" fillId="0" borderId="52" xfId="0" applyNumberFormat="1" applyFont="1"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6" fillId="2" borderId="0" xfId="0" applyFont="1" applyFill="1" applyAlignment="1">
      <alignment horizontal="left" wrapText="1"/>
    </xf>
    <xf numFmtId="0" fontId="16" fillId="2" borderId="0" xfId="0" applyFont="1" applyFill="1" applyAlignment="1">
      <alignment horizontal="right" wrapText="1"/>
    </xf>
    <xf numFmtId="9" fontId="0" fillId="0" borderId="0" xfId="3478" applyFont="1" applyFill="1" applyBorder="1" applyAlignment="1">
      <alignment wrapText="1"/>
    </xf>
    <xf numFmtId="0" fontId="121" fillId="0" borderId="0" xfId="0" applyFont="1" applyAlignment="1">
      <alignment wrapText="1"/>
    </xf>
    <xf numFmtId="9" fontId="0" fillId="0" borderId="0" xfId="0" applyNumberFormat="1" applyAlignment="1">
      <alignment wrapText="1"/>
    </xf>
    <xf numFmtId="9" fontId="10" fillId="0" borderId="0" xfId="0" applyNumberFormat="1" applyFont="1" applyAlignment="1">
      <alignment wrapText="1"/>
    </xf>
    <xf numFmtId="0" fontId="10" fillId="0" borderId="0" xfId="3478" applyNumberFormat="1" applyFont="1" applyFill="1" applyBorder="1" applyAlignment="1">
      <alignment wrapText="1"/>
    </xf>
    <xf numFmtId="49" fontId="0" fillId="0" borderId="53" xfId="0" applyNumberFormat="1" applyBorder="1" applyAlignment="1">
      <alignment wrapText="1"/>
    </xf>
    <xf numFmtId="49" fontId="10" fillId="0" borderId="52" xfId="3478" applyNumberFormat="1" applyFont="1" applyFill="1" applyBorder="1" applyAlignment="1">
      <alignment wrapText="1"/>
    </xf>
    <xf numFmtId="49" fontId="10" fillId="0" borderId="0" xfId="3478"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0" fontId="16" fillId="3" borderId="52" xfId="0" applyFont="1" applyFill="1" applyBorder="1"/>
    <xf numFmtId="0" fontId="16" fillId="3"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49" fontId="14" fillId="0" borderId="52" xfId="0" applyNumberFormat="1" applyFont="1" applyBorder="1"/>
    <xf numFmtId="164" fontId="0" fillId="0" borderId="0" xfId="0" applyNumberFormat="1"/>
    <xf numFmtId="49" fontId="11" fillId="0" borderId="0" xfId="0" applyNumberFormat="1" applyFont="1"/>
    <xf numFmtId="0" fontId="11" fillId="0" borderId="0" xfId="0" applyFont="1"/>
    <xf numFmtId="0" fontId="10" fillId="98" borderId="0" xfId="0" applyFont="1" applyFill="1"/>
    <xf numFmtId="0" fontId="0" fillId="98" borderId="0" xfId="0" applyFill="1"/>
    <xf numFmtId="0" fontId="0" fillId="99" borderId="53" xfId="0" applyFill="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9" fontId="0" fillId="98" borderId="0" xfId="0" applyNumberFormat="1" applyFill="1"/>
    <xf numFmtId="49" fontId="10" fillId="98" borderId="52" xfId="0" applyNumberFormat="1" applyFont="1" applyFill="1" applyBorder="1"/>
    <xf numFmtId="9" fontId="10" fillId="98" borderId="0" xfId="0" applyNumberFormat="1" applyFont="1" applyFill="1"/>
    <xf numFmtId="1" fontId="0" fillId="98" borderId="0" xfId="0" applyNumberFormat="1" applyFill="1"/>
    <xf numFmtId="0" fontId="1" fillId="0" borderId="52" xfId="0" applyFont="1" applyBorder="1"/>
    <xf numFmtId="9" fontId="10" fillId="0" borderId="0" xfId="3478" applyFont="1" applyFill="1" applyBorder="1" applyAlignment="1"/>
    <xf numFmtId="9" fontId="0" fillId="0" borderId="0" xfId="3478"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0" xfId="0" applyFont="1" applyFill="1" applyAlignment="1">
      <alignment horizontal="left"/>
    </xf>
    <xf numFmtId="0" fontId="16" fillId="44" borderId="55" xfId="0" applyFont="1" applyFill="1" applyBorder="1"/>
    <xf numFmtId="0" fontId="16" fillId="45" borderId="54" xfId="0" applyFont="1" applyFill="1" applyBorder="1" applyAlignment="1">
      <alignment horizontal="left"/>
    </xf>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9" fontId="11" fillId="0" borderId="0" xfId="0" applyNumberFormat="1" applyFont="1"/>
    <xf numFmtId="0" fontId="0" fillId="0" borderId="55" xfId="0" applyBorder="1"/>
    <xf numFmtId="0" fontId="0" fillId="0" borderId="54" xfId="0" applyBorder="1" applyAlignment="1">
      <alignment horizontal="left"/>
    </xf>
    <xf numFmtId="0" fontId="11" fillId="20" borderId="0" xfId="0" applyFont="1" applyFill="1"/>
    <xf numFmtId="0" fontId="11" fillId="20" borderId="55" xfId="0" applyFont="1" applyFill="1" applyBorder="1"/>
    <xf numFmtId="0" fontId="0" fillId="20" borderId="0" xfId="0" applyFill="1" applyAlignment="1">
      <alignment horizontal="left"/>
    </xf>
    <xf numFmtId="0" fontId="11" fillId="20" borderId="54" xfId="0" applyFont="1" applyFill="1" applyBorder="1"/>
    <xf numFmtId="9" fontId="11" fillId="20" borderId="0" xfId="1" applyFont="1" applyFill="1" applyAlignment="1"/>
    <xf numFmtId="49" fontId="0" fillId="20" borderId="0" xfId="0" applyNumberFormat="1" applyFill="1"/>
    <xf numFmtId="49" fontId="0" fillId="20" borderId="55" xfId="0" applyNumberFormat="1" applyFill="1" applyBorder="1"/>
    <xf numFmtId="0" fontId="11" fillId="20" borderId="0" xfId="0" applyFont="1" applyFill="1" applyAlignment="1">
      <alignment wrapText="1"/>
    </xf>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9" fontId="0" fillId="0" borderId="0" xfId="1" applyFont="1"/>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0" fillId="4" borderId="0" xfId="0" applyFill="1" applyAlignment="1">
      <alignment horizontal="center"/>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9" fillId="20" borderId="0" xfId="0" applyFont="1" applyFill="1" applyAlignment="1">
      <alignment horizontal="center"/>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8" fillId="9" borderId="27"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5" fillId="8" borderId="0" xfId="7" applyFill="1" applyAlignment="1">
      <alignment horizontal="left" vertical="center"/>
    </xf>
    <xf numFmtId="0" fontId="25" fillId="17" borderId="0" xfId="7" applyFill="1" applyAlignment="1">
      <alignment horizontal="left" vertical="center"/>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0" fontId="25" fillId="8" borderId="0" xfId="7" applyFill="1" applyAlignment="1">
      <alignment horizontal="left"/>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3" sqref="B3"/>
    </sheetView>
  </sheetViews>
  <sheetFormatPr defaultColWidth="8.86328125" defaultRowHeight="14.75" x14ac:dyDescent="0.75"/>
  <cols>
    <col min="1" max="1" width="28.40625" customWidth="1"/>
    <col min="2" max="2" width="24.40625" customWidth="1"/>
  </cols>
  <sheetData>
    <row r="1" spans="1:8" ht="15.5" thickBot="1" x14ac:dyDescent="0.9">
      <c r="A1" s="9" t="s">
        <v>102</v>
      </c>
      <c r="B1" t="s">
        <v>3821</v>
      </c>
      <c r="C1" s="353">
        <v>45503</v>
      </c>
      <c r="G1" s="354" t="s">
        <v>3763</v>
      </c>
      <c r="H1" s="354" t="s">
        <v>3764</v>
      </c>
    </row>
    <row r="2" spans="1:8" x14ac:dyDescent="0.75">
      <c r="B2" t="str">
        <f>_xlfn.XLOOKUP(B1,H:H,G:G,0,0,1)</f>
        <v>NE</v>
      </c>
      <c r="C2" t="str">
        <f>_xlfn.XLOOKUP(B2,G:G, H:H, 0,0,1)</f>
        <v>Nebraska</v>
      </c>
      <c r="G2" t="s">
        <v>3765</v>
      </c>
      <c r="H2" t="s">
        <v>3766</v>
      </c>
    </row>
    <row r="3" spans="1:8" x14ac:dyDescent="0.75">
      <c r="A3" t="s">
        <v>103</v>
      </c>
      <c r="G3" t="s">
        <v>3767</v>
      </c>
      <c r="H3" t="s">
        <v>3768</v>
      </c>
    </row>
    <row r="4" spans="1:8" x14ac:dyDescent="0.75">
      <c r="A4" t="s">
        <v>138</v>
      </c>
      <c r="G4" t="s">
        <v>3769</v>
      </c>
      <c r="H4" t="s">
        <v>3770</v>
      </c>
    </row>
    <row r="5" spans="1:8" x14ac:dyDescent="0.75">
      <c r="A5" t="s">
        <v>107</v>
      </c>
      <c r="G5" t="s">
        <v>3771</v>
      </c>
      <c r="H5" t="s">
        <v>3772</v>
      </c>
    </row>
    <row r="6" spans="1:8" x14ac:dyDescent="0.75">
      <c r="A6" t="s">
        <v>104</v>
      </c>
      <c r="G6" t="s">
        <v>3773</v>
      </c>
      <c r="H6" t="s">
        <v>3774</v>
      </c>
    </row>
    <row r="7" spans="1:8" x14ac:dyDescent="0.75">
      <c r="G7" t="s">
        <v>485</v>
      </c>
      <c r="H7" t="s">
        <v>3775</v>
      </c>
    </row>
    <row r="8" spans="1:8" x14ac:dyDescent="0.75">
      <c r="A8" t="s">
        <v>105</v>
      </c>
      <c r="G8" t="s">
        <v>3776</v>
      </c>
      <c r="H8" t="s">
        <v>3777</v>
      </c>
    </row>
    <row r="9" spans="1:8" x14ac:dyDescent="0.75">
      <c r="A9" t="s">
        <v>106</v>
      </c>
      <c r="G9" t="s">
        <v>3778</v>
      </c>
      <c r="H9" t="s">
        <v>3778</v>
      </c>
    </row>
    <row r="10" spans="1:8" x14ac:dyDescent="0.75">
      <c r="A10" s="41" t="s">
        <v>2764</v>
      </c>
      <c r="G10" t="s">
        <v>3779</v>
      </c>
      <c r="H10" t="s">
        <v>3780</v>
      </c>
    </row>
    <row r="11" spans="1:8" x14ac:dyDescent="0.75">
      <c r="A11" s="41"/>
      <c r="G11" t="s">
        <v>3781</v>
      </c>
      <c r="H11" t="s">
        <v>3782</v>
      </c>
    </row>
    <row r="12" spans="1:8" x14ac:dyDescent="0.75">
      <c r="A12" t="s">
        <v>108</v>
      </c>
      <c r="G12" t="s">
        <v>3783</v>
      </c>
      <c r="H12" t="s">
        <v>3784</v>
      </c>
    </row>
    <row r="13" spans="1:8" x14ac:dyDescent="0.75">
      <c r="A13" t="s">
        <v>109</v>
      </c>
      <c r="G13" t="s">
        <v>3785</v>
      </c>
      <c r="H13" t="s">
        <v>3786</v>
      </c>
    </row>
    <row r="14" spans="1:8" x14ac:dyDescent="0.75">
      <c r="A14" t="s">
        <v>110</v>
      </c>
      <c r="G14" t="s">
        <v>3787</v>
      </c>
      <c r="H14" t="s">
        <v>3788</v>
      </c>
    </row>
    <row r="15" spans="1:8" x14ac:dyDescent="0.75">
      <c r="G15" t="s">
        <v>3789</v>
      </c>
      <c r="H15" t="s">
        <v>3790</v>
      </c>
    </row>
    <row r="16" spans="1:8" x14ac:dyDescent="0.75">
      <c r="A16" s="42" t="s">
        <v>2852</v>
      </c>
      <c r="B16" s="156"/>
      <c r="G16" t="s">
        <v>3791</v>
      </c>
      <c r="H16" t="s">
        <v>3792</v>
      </c>
    </row>
    <row r="17" spans="1:8" x14ac:dyDescent="0.75">
      <c r="A17" t="s">
        <v>2835</v>
      </c>
      <c r="B17" s="20">
        <f>MAX(PolicyLevers!H:H)</f>
        <v>2313</v>
      </c>
      <c r="G17" t="s">
        <v>3793</v>
      </c>
      <c r="H17" t="s">
        <v>3794</v>
      </c>
    </row>
    <row r="18" spans="1:8" x14ac:dyDescent="0.75">
      <c r="A18" t="s">
        <v>2851</v>
      </c>
      <c r="B18" s="20" t="str" cm="1">
        <f t="array" ref="B18">IF(MIN(IF(COUNTIF(PolicyLevers!$H$2:$H$1567,PolicyLevers!$H$2:$H$1567)&gt;1,PolicyLevers!$H$2:$H$1567, ""))=0,"No duplicate ID numbers",MIN(IF(COUNTIF(PolicyLevers!$H$2:$H$1567,PolicyLevers!$H$2:$H$1567)&gt;1,PolicyLevers!$H$2:$H$1567, "")))</f>
        <v>No duplicate ID numbers</v>
      </c>
      <c r="G18" t="s">
        <v>3795</v>
      </c>
      <c r="H18" t="s">
        <v>3796</v>
      </c>
    </row>
    <row r="19" spans="1:8" ht="29.5" x14ac:dyDescent="0.75">
      <c r="A19" s="1" t="s">
        <v>2977</v>
      </c>
      <c r="B19" s="20" t="str" cm="1">
        <f t="array" ref="B19">IF(MIN(IF((NOT(ISNUMBER(PolicyLevers!$H$2:$H$1567)))*(ISTEXT(PolicyLevers!$I$2:$I$1567)),ROW(PolicyLevers!$H$2:$H$1567)))=0,"No missing ID numbers",MIN(IF((NOT(ISNUMBER(PolicyLevers!$H$2:$H$1567)))*(ISTEXT(PolicyLevers!$I$2:$I$1567)),ROW(PolicyLevers!$H$2:$H$1567))))</f>
        <v>No missing ID numbers</v>
      </c>
      <c r="G19" t="s">
        <v>3797</v>
      </c>
      <c r="H19" t="s">
        <v>3798</v>
      </c>
    </row>
    <row r="20" spans="1:8" x14ac:dyDescent="0.75">
      <c r="G20" t="s">
        <v>3799</v>
      </c>
      <c r="H20" t="s">
        <v>3800</v>
      </c>
    </row>
    <row r="21" spans="1:8" x14ac:dyDescent="0.75">
      <c r="A21" s="42" t="s">
        <v>3214</v>
      </c>
      <c r="B21" s="156"/>
      <c r="G21" t="s">
        <v>3801</v>
      </c>
      <c r="H21" t="s">
        <v>3802</v>
      </c>
    </row>
    <row r="22" spans="1:8" x14ac:dyDescent="0.75">
      <c r="A22" t="s">
        <v>3208</v>
      </c>
      <c r="G22" t="s">
        <v>3803</v>
      </c>
      <c r="H22" t="s">
        <v>3804</v>
      </c>
    </row>
    <row r="23" spans="1:8" x14ac:dyDescent="0.75">
      <c r="A23" t="s">
        <v>3209</v>
      </c>
      <c r="G23" t="s">
        <v>3805</v>
      </c>
      <c r="H23" t="s">
        <v>3806</v>
      </c>
    </row>
    <row r="24" spans="1:8" x14ac:dyDescent="0.75">
      <c r="A24" t="s">
        <v>3210</v>
      </c>
      <c r="G24" t="s">
        <v>3807</v>
      </c>
      <c r="H24" t="s">
        <v>3808</v>
      </c>
    </row>
    <row r="25" spans="1:8" x14ac:dyDescent="0.75">
      <c r="A25" t="s">
        <v>3211</v>
      </c>
      <c r="G25" t="s">
        <v>3809</v>
      </c>
      <c r="H25" t="s">
        <v>3810</v>
      </c>
    </row>
    <row r="26" spans="1:8" x14ac:dyDescent="0.75">
      <c r="G26" t="s">
        <v>3811</v>
      </c>
      <c r="H26" t="s">
        <v>3812</v>
      </c>
    </row>
    <row r="27" spans="1:8" x14ac:dyDescent="0.75">
      <c r="A27" s="42" t="s">
        <v>3212</v>
      </c>
      <c r="B27" s="156"/>
      <c r="C27" s="156"/>
      <c r="G27" t="s">
        <v>3813</v>
      </c>
      <c r="H27" t="s">
        <v>3814</v>
      </c>
    </row>
    <row r="28" spans="1:8" x14ac:dyDescent="0.75">
      <c r="A28" t="s">
        <v>2845</v>
      </c>
      <c r="G28" t="s">
        <v>3815</v>
      </c>
      <c r="H28" t="s">
        <v>3816</v>
      </c>
    </row>
    <row r="29" spans="1:8" x14ac:dyDescent="0.75">
      <c r="A29" t="s">
        <v>2831</v>
      </c>
      <c r="G29" t="s">
        <v>3817</v>
      </c>
      <c r="H29" t="s">
        <v>3818</v>
      </c>
    </row>
    <row r="30" spans="1:8" x14ac:dyDescent="0.75">
      <c r="A30" t="s">
        <v>2832</v>
      </c>
      <c r="G30" t="s">
        <v>3819</v>
      </c>
      <c r="H30" t="s">
        <v>3820</v>
      </c>
    </row>
    <row r="31" spans="1:8" x14ac:dyDescent="0.75">
      <c r="A31" t="s">
        <v>2833</v>
      </c>
      <c r="G31" t="s">
        <v>521</v>
      </c>
      <c r="H31" t="s">
        <v>3821</v>
      </c>
    </row>
    <row r="32" spans="1:8" x14ac:dyDescent="0.75">
      <c r="A32" t="s">
        <v>2834</v>
      </c>
      <c r="G32" t="s">
        <v>3822</v>
      </c>
      <c r="H32" t="s">
        <v>3823</v>
      </c>
    </row>
    <row r="33" spans="1:8" x14ac:dyDescent="0.75">
      <c r="G33" t="s">
        <v>3824</v>
      </c>
      <c r="H33" t="s">
        <v>3825</v>
      </c>
    </row>
    <row r="34" spans="1:8" x14ac:dyDescent="0.75">
      <c r="A34" t="s">
        <v>2846</v>
      </c>
      <c r="G34" t="s">
        <v>3826</v>
      </c>
      <c r="H34" t="s">
        <v>3827</v>
      </c>
    </row>
    <row r="35" spans="1:8" x14ac:dyDescent="0.75">
      <c r="A35" t="s">
        <v>2829</v>
      </c>
      <c r="G35" t="s">
        <v>3828</v>
      </c>
      <c r="H35" t="s">
        <v>3829</v>
      </c>
    </row>
    <row r="36" spans="1:8" x14ac:dyDescent="0.75">
      <c r="A36" t="s">
        <v>2830</v>
      </c>
      <c r="G36" t="s">
        <v>3830</v>
      </c>
      <c r="H36" t="s">
        <v>3831</v>
      </c>
    </row>
    <row r="37" spans="1:8" x14ac:dyDescent="0.75">
      <c r="G37" t="s">
        <v>3832</v>
      </c>
      <c r="H37" t="s">
        <v>3833</v>
      </c>
    </row>
    <row r="38" spans="1:8" x14ac:dyDescent="0.75">
      <c r="A38" t="s">
        <v>2847</v>
      </c>
      <c r="G38" t="s">
        <v>3834</v>
      </c>
      <c r="H38" t="s">
        <v>3835</v>
      </c>
    </row>
    <row r="39" spans="1:8" x14ac:dyDescent="0.75">
      <c r="A39" t="s">
        <v>2836</v>
      </c>
      <c r="G39" t="s">
        <v>3836</v>
      </c>
      <c r="H39" t="s">
        <v>3837</v>
      </c>
    </row>
    <row r="40" spans="1:8" x14ac:dyDescent="0.75">
      <c r="A40" t="s">
        <v>2837</v>
      </c>
      <c r="G40" t="s">
        <v>3838</v>
      </c>
      <c r="H40" t="s">
        <v>3839</v>
      </c>
    </row>
    <row r="41" spans="1:8" x14ac:dyDescent="0.75">
      <c r="G41" t="s">
        <v>3840</v>
      </c>
      <c r="H41" t="s">
        <v>3841</v>
      </c>
    </row>
    <row r="42" spans="1:8" x14ac:dyDescent="0.75">
      <c r="A42" t="s">
        <v>2848</v>
      </c>
      <c r="G42" t="s">
        <v>3842</v>
      </c>
      <c r="H42" t="s">
        <v>3843</v>
      </c>
    </row>
    <row r="43" spans="1:8" x14ac:dyDescent="0.75">
      <c r="A43" t="s">
        <v>2838</v>
      </c>
      <c r="G43" t="s">
        <v>3844</v>
      </c>
      <c r="H43" t="s">
        <v>3845</v>
      </c>
    </row>
    <row r="44" spans="1:8" x14ac:dyDescent="0.75">
      <c r="A44" t="s">
        <v>2839</v>
      </c>
      <c r="G44" t="s">
        <v>3846</v>
      </c>
      <c r="H44" t="s">
        <v>3847</v>
      </c>
    </row>
    <row r="45" spans="1:8" x14ac:dyDescent="0.75">
      <c r="G45" t="s">
        <v>3848</v>
      </c>
      <c r="H45" t="s">
        <v>3849</v>
      </c>
    </row>
    <row r="46" spans="1:8" x14ac:dyDescent="0.75">
      <c r="A46" s="42" t="s">
        <v>3213</v>
      </c>
      <c r="B46" s="156"/>
      <c r="G46" t="s">
        <v>3850</v>
      </c>
      <c r="H46" t="s">
        <v>3851</v>
      </c>
    </row>
    <row r="47" spans="1:8" x14ac:dyDescent="0.75">
      <c r="A47" t="s">
        <v>2840</v>
      </c>
      <c r="G47" t="s">
        <v>3852</v>
      </c>
      <c r="H47" t="s">
        <v>3853</v>
      </c>
    </row>
    <row r="48" spans="1:8" x14ac:dyDescent="0.75">
      <c r="A48" t="s">
        <v>2841</v>
      </c>
      <c r="G48" t="s">
        <v>3854</v>
      </c>
      <c r="H48" t="s">
        <v>3855</v>
      </c>
    </row>
    <row r="49" spans="1:8" x14ac:dyDescent="0.75">
      <c r="G49" t="s">
        <v>3856</v>
      </c>
      <c r="H49" t="s">
        <v>3857</v>
      </c>
    </row>
    <row r="50" spans="1:8" x14ac:dyDescent="0.75">
      <c r="A50" t="s">
        <v>2842</v>
      </c>
      <c r="G50" t="s">
        <v>3858</v>
      </c>
      <c r="H50" t="s">
        <v>3859</v>
      </c>
    </row>
    <row r="51" spans="1:8" x14ac:dyDescent="0.75">
      <c r="A51" t="s">
        <v>2849</v>
      </c>
      <c r="G51" t="s">
        <v>3860</v>
      </c>
      <c r="H51" t="s">
        <v>3861</v>
      </c>
    </row>
    <row r="52" spans="1:8" x14ac:dyDescent="0.75">
      <c r="A52" t="s">
        <v>2843</v>
      </c>
      <c r="G52" t="s">
        <v>3862</v>
      </c>
      <c r="H52" t="s">
        <v>3863</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topLeftCell="D1" zoomScale="90" zoomScaleNormal="90" workbookViewId="0">
      <pane ySplit="3" topLeftCell="A31" activePane="bottomLeft" state="frozen"/>
      <selection pane="bottomLeft" activeCell="J38" sqref="J38"/>
    </sheetView>
  </sheetViews>
  <sheetFormatPr defaultColWidth="8.86328125" defaultRowHeight="14.75" x14ac:dyDescent="0.75"/>
  <cols>
    <col min="1" max="1" width="20.1328125" customWidth="1"/>
    <col min="2" max="2" width="46.7265625" customWidth="1"/>
    <col min="3" max="5" width="20.1328125" customWidth="1"/>
    <col min="6" max="8" width="10.1328125" customWidth="1"/>
    <col min="9" max="9" width="20.1328125" customWidth="1"/>
    <col min="10" max="10" width="82.54296875" customWidth="1"/>
    <col min="11" max="12" width="20.1328125" customWidth="1"/>
    <col min="13" max="13" width="129.40625" style="351" customWidth="1"/>
    <col min="14" max="14" width="67.40625" customWidth="1"/>
  </cols>
  <sheetData>
    <row r="1" spans="1:14" x14ac:dyDescent="0.75">
      <c r="A1" s="9" t="s">
        <v>3187</v>
      </c>
      <c r="M1"/>
    </row>
    <row r="2" spans="1:14" x14ac:dyDescent="0.75">
      <c r="A2" s="16" t="s">
        <v>3188</v>
      </c>
      <c r="M2"/>
    </row>
    <row r="3" spans="1:14" x14ac:dyDescent="0.75">
      <c r="A3" s="437" t="s">
        <v>3</v>
      </c>
      <c r="B3" s="437" t="s">
        <v>0</v>
      </c>
      <c r="C3" s="437" t="s">
        <v>1</v>
      </c>
      <c r="D3" s="349" t="s">
        <v>344</v>
      </c>
      <c r="E3" s="437" t="s">
        <v>2261</v>
      </c>
      <c r="F3" s="350" t="s">
        <v>69</v>
      </c>
      <c r="G3" s="350" t="s">
        <v>70</v>
      </c>
      <c r="H3" s="350" t="s">
        <v>81</v>
      </c>
      <c r="I3" s="437" t="s">
        <v>28</v>
      </c>
      <c r="J3" s="437" t="s">
        <v>2</v>
      </c>
      <c r="K3" s="437" t="s">
        <v>441</v>
      </c>
      <c r="L3" s="437" t="s">
        <v>190</v>
      </c>
      <c r="M3" s="438" t="s">
        <v>145</v>
      </c>
      <c r="N3" s="439" t="s">
        <v>146</v>
      </c>
    </row>
    <row r="4" spans="1:14" x14ac:dyDescent="0.75">
      <c r="A4" s="295" t="s">
        <v>4</v>
      </c>
      <c r="B4" s="295" t="s">
        <v>2386</v>
      </c>
      <c r="C4" t="s">
        <v>2381</v>
      </c>
      <c r="D4" s="295" t="s">
        <v>2380</v>
      </c>
      <c r="E4" s="295" t="s">
        <v>2382</v>
      </c>
      <c r="F4" s="440">
        <v>0</v>
      </c>
      <c r="G4" s="440">
        <v>1</v>
      </c>
      <c r="H4" s="440">
        <v>0.02</v>
      </c>
      <c r="I4" s="295" t="s">
        <v>2383</v>
      </c>
      <c r="J4" s="339" t="s">
        <v>3455</v>
      </c>
      <c r="K4" s="355" t="s">
        <v>2385</v>
      </c>
      <c r="L4" s="295" t="s">
        <v>2384</v>
      </c>
    </row>
    <row r="5" spans="1:14" x14ac:dyDescent="0.75">
      <c r="A5" s="295" t="s">
        <v>4</v>
      </c>
      <c r="B5" s="295" t="s">
        <v>2451</v>
      </c>
      <c r="C5" t="s">
        <v>3463</v>
      </c>
      <c r="D5" s="295" t="s">
        <v>2452</v>
      </c>
      <c r="E5" s="295" t="s">
        <v>2453</v>
      </c>
      <c r="F5" s="356">
        <v>0</v>
      </c>
      <c r="G5" s="357">
        <v>3</v>
      </c>
      <c r="H5" s="357">
        <v>0.1</v>
      </c>
      <c r="I5" s="295" t="s">
        <v>3465</v>
      </c>
      <c r="J5" s="294" t="s">
        <v>3687</v>
      </c>
      <c r="K5" s="295"/>
      <c r="L5" s="295" t="s">
        <v>2695</v>
      </c>
      <c r="M5" s="351" t="s">
        <v>3205</v>
      </c>
    </row>
    <row r="6" spans="1:14" x14ac:dyDescent="0.75">
      <c r="A6" s="295" t="s">
        <v>4</v>
      </c>
      <c r="B6" s="295" t="s">
        <v>3460</v>
      </c>
      <c r="C6" t="s">
        <v>3461</v>
      </c>
      <c r="D6" s="295" t="s">
        <v>2455</v>
      </c>
      <c r="E6" t="s">
        <v>3464</v>
      </c>
      <c r="F6" s="358">
        <v>0</v>
      </c>
      <c r="G6" s="358">
        <v>1</v>
      </c>
      <c r="H6" s="358">
        <v>0.02</v>
      </c>
      <c r="I6" s="339" t="s">
        <v>2450</v>
      </c>
      <c r="J6" s="339" t="s">
        <v>3462</v>
      </c>
      <c r="K6" s="355"/>
      <c r="L6" s="355" t="s">
        <v>2696</v>
      </c>
      <c r="M6" s="359" t="s">
        <v>2454</v>
      </c>
    </row>
    <row r="7" spans="1:14" s="448" customFormat="1" x14ac:dyDescent="0.75">
      <c r="A7" s="447" t="s">
        <v>4</v>
      </c>
      <c r="B7" s="447" t="s">
        <v>3439</v>
      </c>
      <c r="C7" s="448" t="s">
        <v>3441</v>
      </c>
      <c r="D7" s="447" t="s">
        <v>3443</v>
      </c>
      <c r="E7" s="448" t="s">
        <v>3444</v>
      </c>
      <c r="F7" s="360">
        <v>0</v>
      </c>
      <c r="G7" s="360">
        <v>50000</v>
      </c>
      <c r="H7" s="360">
        <v>100</v>
      </c>
      <c r="I7" s="360" t="s">
        <v>3446</v>
      </c>
      <c r="J7" s="449"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61" t="s">
        <v>460</v>
      </c>
      <c r="L7" s="361" t="s">
        <v>461</v>
      </c>
      <c r="M7" s="362" t="s">
        <v>462</v>
      </c>
    </row>
    <row r="8" spans="1:14" s="448" customFormat="1" x14ac:dyDescent="0.75">
      <c r="A8" s="447" t="s">
        <v>4</v>
      </c>
      <c r="B8" s="447" t="s">
        <v>3440</v>
      </c>
      <c r="C8" s="448" t="s">
        <v>3442</v>
      </c>
      <c r="D8" s="447" t="s">
        <v>3443</v>
      </c>
      <c r="E8" s="448" t="s">
        <v>3445</v>
      </c>
      <c r="F8" s="360">
        <v>0</v>
      </c>
      <c r="G8" s="360">
        <v>50000</v>
      </c>
      <c r="H8" s="360">
        <v>100</v>
      </c>
      <c r="I8" s="360" t="s">
        <v>3446</v>
      </c>
      <c r="J8" s="449"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61" t="s">
        <v>460</v>
      </c>
      <c r="L8" s="361" t="s">
        <v>461</v>
      </c>
      <c r="M8" s="362"/>
    </row>
    <row r="9" spans="1:14" x14ac:dyDescent="0.75">
      <c r="A9" t="s">
        <v>4</v>
      </c>
      <c r="B9" t="s">
        <v>11</v>
      </c>
      <c r="C9" t="s">
        <v>111</v>
      </c>
      <c r="D9" s="20" t="s">
        <v>11</v>
      </c>
      <c r="E9" t="s">
        <v>2300</v>
      </c>
      <c r="F9" s="363">
        <v>0</v>
      </c>
      <c r="G9" s="363">
        <v>1</v>
      </c>
      <c r="H9" s="13">
        <v>0.02</v>
      </c>
      <c r="I9" s="339" t="s">
        <v>442</v>
      </c>
      <c r="J9" s="339" t="s">
        <v>3287</v>
      </c>
      <c r="K9" s="339" t="s">
        <v>191</v>
      </c>
      <c r="L9" s="294" t="s">
        <v>192</v>
      </c>
      <c r="M9" s="442" t="s">
        <v>147</v>
      </c>
      <c r="N9" s="339" t="s">
        <v>173</v>
      </c>
    </row>
    <row r="10" spans="1:14" x14ac:dyDescent="0.75">
      <c r="A10" t="s">
        <v>4</v>
      </c>
      <c r="B10" t="s">
        <v>5</v>
      </c>
      <c r="C10" t="s">
        <v>299</v>
      </c>
      <c r="D10" s="20" t="s">
        <v>345</v>
      </c>
      <c r="E10" t="s">
        <v>2299</v>
      </c>
      <c r="F10" s="363">
        <v>0</v>
      </c>
      <c r="G10" s="363">
        <f>ROUND(MaxBoundCalculations!B88,1)</f>
        <v>1</v>
      </c>
      <c r="H10" s="363">
        <v>0.01</v>
      </c>
      <c r="I10" s="339" t="s">
        <v>112</v>
      </c>
      <c r="J10" s="339" t="s">
        <v>3864</v>
      </c>
      <c r="K10" s="339" t="s">
        <v>193</v>
      </c>
      <c r="L10" s="294" t="s">
        <v>194</v>
      </c>
      <c r="M10" s="442" t="s">
        <v>3190</v>
      </c>
      <c r="N10" s="339" t="s">
        <v>3191</v>
      </c>
    </row>
    <row r="11" spans="1:14" x14ac:dyDescent="0.75">
      <c r="A11" s="295" t="s">
        <v>4</v>
      </c>
      <c r="B11" s="295" t="s">
        <v>465</v>
      </c>
      <c r="C11" t="s">
        <v>466</v>
      </c>
      <c r="D11" s="295" t="s">
        <v>465</v>
      </c>
      <c r="E11" t="s">
        <v>2298</v>
      </c>
      <c r="F11" s="440">
        <v>0</v>
      </c>
      <c r="G11" s="440">
        <v>1</v>
      </c>
      <c r="H11" s="440">
        <v>0.01</v>
      </c>
      <c r="I11" s="294" t="s">
        <v>467</v>
      </c>
      <c r="J11" s="339" t="s">
        <v>3688</v>
      </c>
      <c r="K11" s="339" t="s">
        <v>468</v>
      </c>
      <c r="L11" s="294" t="s">
        <v>469</v>
      </c>
      <c r="M11" s="352" t="s">
        <v>470</v>
      </c>
    </row>
    <row r="12" spans="1:14" x14ac:dyDescent="0.75">
      <c r="A12" s="295" t="s">
        <v>4</v>
      </c>
      <c r="B12" s="295" t="s">
        <v>3674</v>
      </c>
      <c r="C12" t="s">
        <v>3675</v>
      </c>
      <c r="D12" s="295" t="s">
        <v>465</v>
      </c>
      <c r="E12" t="s">
        <v>3676</v>
      </c>
      <c r="F12" s="364">
        <v>0</v>
      </c>
      <c r="G12" s="364">
        <v>1</v>
      </c>
      <c r="H12" s="364">
        <v>1</v>
      </c>
      <c r="I12" s="339" t="s">
        <v>29</v>
      </c>
      <c r="J12" s="339" t="s">
        <v>3677</v>
      </c>
      <c r="K12" s="339" t="s">
        <v>468</v>
      </c>
      <c r="L12" s="294" t="s">
        <v>469</v>
      </c>
      <c r="M12" s="352" t="s">
        <v>470</v>
      </c>
    </row>
    <row r="13" spans="1:14" x14ac:dyDescent="0.75">
      <c r="A13" t="s">
        <v>4</v>
      </c>
      <c r="B13" t="s">
        <v>2988</v>
      </c>
      <c r="C13" t="s">
        <v>2989</v>
      </c>
      <c r="D13" t="s">
        <v>2988</v>
      </c>
      <c r="E13" t="s">
        <v>2990</v>
      </c>
      <c r="F13" s="13">
        <v>0</v>
      </c>
      <c r="G13" s="13">
        <f>-ROUND(MaxBoundCalculations!$B$206,2)</f>
        <v>0.26</v>
      </c>
      <c r="H13" s="13">
        <v>0.01</v>
      </c>
      <c r="I13" s="339" t="s">
        <v>2991</v>
      </c>
      <c r="J13" s="339" t="s">
        <v>3865</v>
      </c>
      <c r="K13" s="339" t="s">
        <v>195</v>
      </c>
      <c r="L13" s="294" t="s">
        <v>196</v>
      </c>
      <c r="M13" s="443" t="s">
        <v>3204</v>
      </c>
    </row>
    <row r="14" spans="1:14" s="448" customFormat="1" x14ac:dyDescent="0.75">
      <c r="A14" s="447" t="s">
        <v>4</v>
      </c>
      <c r="B14" s="447" t="s">
        <v>3430</v>
      </c>
      <c r="C14" s="448" t="s">
        <v>3431</v>
      </c>
      <c r="D14" s="447" t="s">
        <v>3432</v>
      </c>
      <c r="E14" s="448" t="s">
        <v>3433</v>
      </c>
      <c r="F14" s="365">
        <v>0</v>
      </c>
      <c r="G14" s="365">
        <v>1</v>
      </c>
      <c r="H14" s="365">
        <v>0.01</v>
      </c>
      <c r="I14" s="450" t="s">
        <v>3686</v>
      </c>
      <c r="J14" s="448"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61" t="s">
        <v>463</v>
      </c>
      <c r="L14" s="361" t="s">
        <v>464</v>
      </c>
      <c r="M14" s="451" t="s">
        <v>3189</v>
      </c>
    </row>
    <row r="15" spans="1:14" x14ac:dyDescent="0.75">
      <c r="A15" s="295" t="s">
        <v>4</v>
      </c>
      <c r="B15" s="295" t="s">
        <v>3436</v>
      </c>
      <c r="C15" t="s">
        <v>3437</v>
      </c>
      <c r="D15" s="295" t="s">
        <v>3432</v>
      </c>
      <c r="E15" t="s">
        <v>3434</v>
      </c>
      <c r="F15" s="364">
        <v>0</v>
      </c>
      <c r="G15" s="364">
        <v>1</v>
      </c>
      <c r="H15" s="364">
        <v>1</v>
      </c>
      <c r="I15" s="339" t="s">
        <v>29</v>
      </c>
      <c r="J15" s="339" t="s">
        <v>3435</v>
      </c>
      <c r="K15" s="355"/>
      <c r="L15" s="355"/>
    </row>
    <row r="16" spans="1:14" x14ac:dyDescent="0.75">
      <c r="A16" s="295" t="s">
        <v>4</v>
      </c>
      <c r="B16" s="295" t="s">
        <v>3627</v>
      </c>
      <c r="C16" t="s">
        <v>3628</v>
      </c>
      <c r="D16" s="295" t="s">
        <v>3629</v>
      </c>
      <c r="E16" t="s">
        <v>3630</v>
      </c>
      <c r="F16" s="364">
        <v>0</v>
      </c>
      <c r="G16" s="364">
        <v>50</v>
      </c>
      <c r="H16" s="364">
        <v>1</v>
      </c>
      <c r="I16" s="339" t="s">
        <v>3682</v>
      </c>
      <c r="J16" s="339" t="s">
        <v>3631</v>
      </c>
      <c r="K16" s="355"/>
      <c r="L16" s="355"/>
    </row>
    <row r="17" spans="1:14" s="448" customFormat="1" x14ac:dyDescent="0.75">
      <c r="A17" s="448" t="s">
        <v>71</v>
      </c>
      <c r="B17" s="448" t="s">
        <v>15</v>
      </c>
      <c r="C17" s="448" t="s">
        <v>2486</v>
      </c>
      <c r="D17" s="448" t="s">
        <v>15</v>
      </c>
      <c r="E17" s="448" t="s">
        <v>2485</v>
      </c>
      <c r="F17" s="365">
        <v>0</v>
      </c>
      <c r="G17" s="365">
        <v>1</v>
      </c>
      <c r="H17" s="365">
        <v>0.01</v>
      </c>
      <c r="I17" s="450" t="s">
        <v>114</v>
      </c>
      <c r="J17" s="449"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50" t="s">
        <v>197</v>
      </c>
      <c r="L17" s="452" t="s">
        <v>198</v>
      </c>
      <c r="M17" s="453" t="s">
        <v>3192</v>
      </c>
    </row>
    <row r="18" spans="1:14" s="448" customFormat="1" x14ac:dyDescent="0.75">
      <c r="A18" s="448" t="s">
        <v>71</v>
      </c>
      <c r="B18" s="448" t="s">
        <v>100</v>
      </c>
      <c r="C18" s="448" t="s">
        <v>300</v>
      </c>
      <c r="D18" s="448" t="s">
        <v>100</v>
      </c>
      <c r="E18" s="448" t="s">
        <v>2297</v>
      </c>
      <c r="F18" s="365">
        <v>0</v>
      </c>
      <c r="G18" s="365">
        <v>0.75</v>
      </c>
      <c r="H18" s="365">
        <v>0.01</v>
      </c>
      <c r="I18" s="450" t="s">
        <v>30</v>
      </c>
      <c r="J18" s="449"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50" t="s">
        <v>199</v>
      </c>
      <c r="L18" s="452" t="s">
        <v>200</v>
      </c>
      <c r="M18" s="453" t="s">
        <v>148</v>
      </c>
      <c r="N18" s="450" t="s">
        <v>430</v>
      </c>
    </row>
    <row r="19" spans="1:14" x14ac:dyDescent="0.75">
      <c r="A19" t="s">
        <v>71</v>
      </c>
      <c r="B19" t="s">
        <v>14</v>
      </c>
      <c r="C19" t="s">
        <v>7</v>
      </c>
      <c r="D19" t="s">
        <v>14</v>
      </c>
      <c r="E19" t="s">
        <v>2296</v>
      </c>
      <c r="F19">
        <v>0</v>
      </c>
      <c r="G19">
        <v>1</v>
      </c>
      <c r="H19">
        <v>1</v>
      </c>
      <c r="I19" s="339" t="s">
        <v>29</v>
      </c>
      <c r="J19" s="339" t="s">
        <v>2308</v>
      </c>
      <c r="K19" s="339" t="s">
        <v>201</v>
      </c>
      <c r="L19" s="294" t="s">
        <v>202</v>
      </c>
    </row>
    <row r="20" spans="1:14" x14ac:dyDescent="0.75">
      <c r="A20" t="s">
        <v>71</v>
      </c>
      <c r="B20" t="s">
        <v>260</v>
      </c>
      <c r="C20" t="s">
        <v>301</v>
      </c>
      <c r="D20" s="20" t="s">
        <v>346</v>
      </c>
      <c r="E20" t="s">
        <v>2295</v>
      </c>
      <c r="F20">
        <v>0</v>
      </c>
      <c r="G20" s="13">
        <f>ROUND(MaxBoundCalculations!B172,2)</f>
        <v>0.24</v>
      </c>
      <c r="H20" s="444">
        <v>5.0000000000000001E-3</v>
      </c>
      <c r="I20" s="339" t="s">
        <v>261</v>
      </c>
      <c r="J20" s="339" t="s">
        <v>2301</v>
      </c>
      <c r="K20" s="339" t="s">
        <v>262</v>
      </c>
      <c r="L20" s="294" t="s">
        <v>263</v>
      </c>
      <c r="M20" s="352" t="s">
        <v>305</v>
      </c>
      <c r="N20" s="294" t="s">
        <v>396</v>
      </c>
    </row>
    <row r="21" spans="1:14" x14ac:dyDescent="0.75">
      <c r="A21" t="s">
        <v>71</v>
      </c>
      <c r="B21" t="s">
        <v>264</v>
      </c>
      <c r="C21" t="s">
        <v>3458</v>
      </c>
      <c r="D21" s="20" t="s">
        <v>346</v>
      </c>
      <c r="E21" t="s">
        <v>2294</v>
      </c>
      <c r="F21">
        <v>0</v>
      </c>
      <c r="G21" s="363">
        <v>0.5</v>
      </c>
      <c r="H21" s="13">
        <v>0.01</v>
      </c>
      <c r="I21" s="339" t="s">
        <v>267</v>
      </c>
      <c r="J21" s="339" t="s">
        <v>3459</v>
      </c>
      <c r="K21" s="339" t="s">
        <v>265</v>
      </c>
      <c r="L21" s="294" t="s">
        <v>266</v>
      </c>
      <c r="M21" s="352" t="s">
        <v>306</v>
      </c>
      <c r="N21" s="445"/>
    </row>
    <row r="22" spans="1:14" x14ac:dyDescent="0.75">
      <c r="A22" t="s">
        <v>71</v>
      </c>
      <c r="B22" t="s">
        <v>13</v>
      </c>
      <c r="C22" t="s">
        <v>127</v>
      </c>
      <c r="D22" t="s">
        <v>13</v>
      </c>
      <c r="E22" t="s">
        <v>2293</v>
      </c>
      <c r="F22">
        <v>0</v>
      </c>
      <c r="G22">
        <v>1</v>
      </c>
      <c r="H22">
        <v>1</v>
      </c>
      <c r="I22" s="339" t="s">
        <v>29</v>
      </c>
      <c r="J22" s="339" t="s">
        <v>2944</v>
      </c>
      <c r="K22" s="339" t="s">
        <v>203</v>
      </c>
      <c r="L22" s="294" t="s">
        <v>204</v>
      </c>
      <c r="M22" s="352" t="s">
        <v>74</v>
      </c>
      <c r="N22" s="445"/>
    </row>
    <row r="23" spans="1:14" x14ac:dyDescent="0.75">
      <c r="A23" t="s">
        <v>71</v>
      </c>
      <c r="B23" t="s">
        <v>2460</v>
      </c>
      <c r="C23" t="s">
        <v>2459</v>
      </c>
      <c r="D23" t="s">
        <v>16</v>
      </c>
      <c r="E23" t="s">
        <v>2292</v>
      </c>
      <c r="F23" s="363">
        <v>0</v>
      </c>
      <c r="G23" s="363">
        <v>0.5</v>
      </c>
      <c r="H23" s="363">
        <v>0.01</v>
      </c>
      <c r="I23" s="339" t="s">
        <v>2461</v>
      </c>
      <c r="J23" s="339" t="s">
        <v>3866</v>
      </c>
      <c r="K23" s="339" t="s">
        <v>205</v>
      </c>
      <c r="L23" s="294" t="s">
        <v>206</v>
      </c>
      <c r="M23" s="442" t="s">
        <v>152</v>
      </c>
    </row>
    <row r="24" spans="1:14" x14ac:dyDescent="0.75">
      <c r="A24" t="s">
        <v>71</v>
      </c>
      <c r="B24" t="s">
        <v>12</v>
      </c>
      <c r="C24" t="s">
        <v>6</v>
      </c>
      <c r="D24" t="s">
        <v>12</v>
      </c>
      <c r="E24" t="s">
        <v>2291</v>
      </c>
      <c r="F24">
        <v>0</v>
      </c>
      <c r="G24">
        <v>1</v>
      </c>
      <c r="H24">
        <v>1</v>
      </c>
      <c r="I24" s="339" t="s">
        <v>29</v>
      </c>
      <c r="J24" s="339" t="s">
        <v>3194</v>
      </c>
      <c r="K24" s="339" t="s">
        <v>207</v>
      </c>
      <c r="L24" s="294" t="s">
        <v>208</v>
      </c>
    </row>
    <row r="25" spans="1:14" s="448" customFormat="1" x14ac:dyDescent="0.75">
      <c r="A25" s="447" t="s">
        <v>8</v>
      </c>
      <c r="B25" s="447" t="s">
        <v>329</v>
      </c>
      <c r="C25" s="448" t="s">
        <v>330</v>
      </c>
      <c r="D25" s="447" t="s">
        <v>329</v>
      </c>
      <c r="E25" s="448" t="s">
        <v>2290</v>
      </c>
      <c r="F25" s="447">
        <v>0</v>
      </c>
      <c r="G25" s="447">
        <v>1</v>
      </c>
      <c r="H25" s="447">
        <v>1</v>
      </c>
      <c r="I25" s="452" t="s">
        <v>29</v>
      </c>
      <c r="J25" s="449" t="str">
        <f>_xlfn.XLOOKUP($C25,'State Policy Descriptions'!$C:$C,'State Policy Descriptions'!$L:$L,0,1,1)</f>
        <v>**Description:** This policy prevents new capacity of the selected type(s) from being built or deployed.  // **Guidance for setting values:**No new coal is planned in Nebraska.</v>
      </c>
      <c r="K25" s="450" t="s">
        <v>331</v>
      </c>
      <c r="L25" s="452" t="s">
        <v>332</v>
      </c>
      <c r="M25" s="451"/>
    </row>
    <row r="26" spans="1:14" s="448" customFormat="1" x14ac:dyDescent="0.75">
      <c r="A26" s="448" t="s">
        <v>8</v>
      </c>
      <c r="B26" s="450" t="s">
        <v>3127</v>
      </c>
      <c r="C26" s="448" t="s">
        <v>2741</v>
      </c>
      <c r="D26" s="450" t="s">
        <v>3127</v>
      </c>
      <c r="E26" s="448" t="s">
        <v>2281</v>
      </c>
      <c r="F26" s="365">
        <v>0</v>
      </c>
      <c r="G26" s="454">
        <v>1</v>
      </c>
      <c r="H26" s="454">
        <v>0.01</v>
      </c>
      <c r="I26" s="450" t="s">
        <v>34</v>
      </c>
      <c r="J26" s="449"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50" t="s">
        <v>2447</v>
      </c>
      <c r="L26" s="452" t="s">
        <v>2448</v>
      </c>
      <c r="M26" s="455" t="s">
        <v>150</v>
      </c>
    </row>
    <row r="27" spans="1:14" x14ac:dyDescent="0.75">
      <c r="A27" t="s">
        <v>8</v>
      </c>
      <c r="B27" s="339" t="s">
        <v>3544</v>
      </c>
      <c r="C27" t="s">
        <v>3545</v>
      </c>
      <c r="D27" s="178"/>
      <c r="E27" s="178"/>
      <c r="F27" s="295">
        <v>0</v>
      </c>
      <c r="G27" s="295">
        <v>1</v>
      </c>
      <c r="H27" s="295">
        <v>1</v>
      </c>
      <c r="I27" s="294" t="s">
        <v>29</v>
      </c>
      <c r="J27" s="339" t="s">
        <v>3546</v>
      </c>
      <c r="K27" s="339"/>
      <c r="L27" s="294"/>
      <c r="M27" s="352"/>
    </row>
    <row r="28" spans="1:14" x14ac:dyDescent="0.75">
      <c r="A28" t="s">
        <v>8</v>
      </c>
      <c r="B28" s="339" t="s">
        <v>3683</v>
      </c>
      <c r="C28" t="s">
        <v>3684</v>
      </c>
      <c r="D28" s="178"/>
      <c r="E28" s="178"/>
      <c r="F28" s="295">
        <v>0</v>
      </c>
      <c r="G28" s="295">
        <v>1000</v>
      </c>
      <c r="H28" s="295">
        <v>20</v>
      </c>
      <c r="I28" s="295" t="str">
        <f>UnitControlCenter!B43</f>
        <v>2023 dollars / megawatt-hour (MWh)</v>
      </c>
      <c r="J28" s="339" t="s">
        <v>3685</v>
      </c>
      <c r="K28" s="339"/>
      <c r="L28" s="294"/>
      <c r="M28" s="352"/>
    </row>
    <row r="29" spans="1:14" s="448" customFormat="1" x14ac:dyDescent="0.75">
      <c r="A29" s="447" t="s">
        <v>8</v>
      </c>
      <c r="B29" s="447" t="s">
        <v>268</v>
      </c>
      <c r="C29" s="448" t="s">
        <v>271</v>
      </c>
      <c r="D29" s="447" t="s">
        <v>347</v>
      </c>
      <c r="E29" s="448" t="s">
        <v>2289</v>
      </c>
      <c r="F29" s="456">
        <v>-0.5</v>
      </c>
      <c r="G29" s="456">
        <v>1</v>
      </c>
      <c r="H29" s="456">
        <v>0.02</v>
      </c>
      <c r="I29" s="452" t="s">
        <v>272</v>
      </c>
      <c r="J29" s="449"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50" t="s">
        <v>274</v>
      </c>
      <c r="L29" s="452" t="s">
        <v>276</v>
      </c>
      <c r="M29" s="455" t="s">
        <v>307</v>
      </c>
    </row>
    <row r="30" spans="1:14" s="448" customFormat="1" x14ac:dyDescent="0.75">
      <c r="A30" s="447" t="s">
        <v>8</v>
      </c>
      <c r="B30" s="447" t="s">
        <v>269</v>
      </c>
      <c r="C30" s="448" t="s">
        <v>270</v>
      </c>
      <c r="D30" s="447" t="s">
        <v>347</v>
      </c>
      <c r="E30" s="448" t="s">
        <v>2288</v>
      </c>
      <c r="F30" s="456">
        <v>-0.5</v>
      </c>
      <c r="G30" s="456">
        <v>1</v>
      </c>
      <c r="H30" s="456">
        <v>0.02</v>
      </c>
      <c r="I30" s="452" t="s">
        <v>273</v>
      </c>
      <c r="J30" s="449"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50" t="s">
        <v>275</v>
      </c>
      <c r="L30" s="452" t="s">
        <v>276</v>
      </c>
      <c r="M30" s="455" t="s">
        <v>307</v>
      </c>
    </row>
    <row r="31" spans="1:14" x14ac:dyDescent="0.75">
      <c r="A31" t="s">
        <v>8</v>
      </c>
      <c r="B31" t="s">
        <v>303</v>
      </c>
      <c r="C31" t="s">
        <v>302</v>
      </c>
      <c r="D31" t="s">
        <v>303</v>
      </c>
      <c r="E31" t="s">
        <v>2287</v>
      </c>
      <c r="F31">
        <v>0</v>
      </c>
      <c r="G31">
        <v>1</v>
      </c>
      <c r="H31">
        <v>1</v>
      </c>
      <c r="I31" s="339" t="s">
        <v>29</v>
      </c>
    </row>
    <row r="32" spans="1:14" x14ac:dyDescent="0.75">
      <c r="A32" t="s">
        <v>8</v>
      </c>
      <c r="B32" t="s">
        <v>3481</v>
      </c>
      <c r="C32" t="s">
        <v>3482</v>
      </c>
      <c r="D32" t="s">
        <v>3483</v>
      </c>
      <c r="E32" t="s">
        <v>3647</v>
      </c>
      <c r="F32" s="295">
        <v>0</v>
      </c>
      <c r="G32" s="295">
        <v>100</v>
      </c>
      <c r="H32" s="295">
        <v>1</v>
      </c>
      <c r="I32" s="295" t="s">
        <v>3484</v>
      </c>
      <c r="J32" s="339" t="s">
        <v>3485</v>
      </c>
      <c r="K32" s="339"/>
      <c r="L32" s="294"/>
      <c r="M32" s="41" t="s">
        <v>3486</v>
      </c>
    </row>
    <row r="33" spans="1:14" s="448" customFormat="1" x14ac:dyDescent="0.75">
      <c r="A33" s="448" t="s">
        <v>8</v>
      </c>
      <c r="B33" s="448" t="s">
        <v>17</v>
      </c>
      <c r="C33" s="448" t="s">
        <v>27</v>
      </c>
      <c r="D33" s="448" t="s">
        <v>17</v>
      </c>
      <c r="E33" s="448" t="s">
        <v>2286</v>
      </c>
      <c r="F33" s="365">
        <v>0</v>
      </c>
      <c r="G33" s="454">
        <v>1</v>
      </c>
      <c r="H33" s="454">
        <v>0.01</v>
      </c>
      <c r="I33" s="450" t="s">
        <v>33</v>
      </c>
      <c r="J33" s="449"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50" t="s">
        <v>209</v>
      </c>
      <c r="L33" s="452" t="s">
        <v>210</v>
      </c>
      <c r="M33" s="453" t="s">
        <v>152</v>
      </c>
    </row>
    <row r="34" spans="1:14" s="448" customFormat="1" x14ac:dyDescent="0.75">
      <c r="A34" s="448" t="s">
        <v>8</v>
      </c>
      <c r="B34" s="448" t="s">
        <v>129</v>
      </c>
      <c r="C34" s="448" t="s">
        <v>128</v>
      </c>
      <c r="D34" s="448" t="s">
        <v>129</v>
      </c>
      <c r="E34" s="448" t="s">
        <v>2285</v>
      </c>
      <c r="F34" s="457">
        <v>0</v>
      </c>
      <c r="G34" s="457">
        <v>1000</v>
      </c>
      <c r="H34" s="457">
        <v>100</v>
      </c>
      <c r="I34" s="450" t="s">
        <v>187</v>
      </c>
      <c r="J34" s="449"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50" t="s">
        <v>211</v>
      </c>
      <c r="L34" s="452" t="s">
        <v>212</v>
      </c>
      <c r="M34" s="453" t="s">
        <v>149</v>
      </c>
      <c r="N34" s="450" t="s">
        <v>188</v>
      </c>
    </row>
    <row r="35" spans="1:14" x14ac:dyDescent="0.75">
      <c r="A35" t="s">
        <v>8</v>
      </c>
      <c r="B35" t="s">
        <v>3020</v>
      </c>
      <c r="C35" t="s">
        <v>3021</v>
      </c>
      <c r="D35" t="s">
        <v>3020</v>
      </c>
      <c r="E35" s="178"/>
      <c r="F35">
        <v>0</v>
      </c>
      <c r="G35">
        <v>1</v>
      </c>
      <c r="H35">
        <v>1</v>
      </c>
      <c r="I35" s="339" t="s">
        <v>29</v>
      </c>
      <c r="J35" s="441" t="s">
        <v>3195</v>
      </c>
    </row>
    <row r="36" spans="1:14" x14ac:dyDescent="0.75">
      <c r="A36" t="s">
        <v>8</v>
      </c>
      <c r="B36" t="s">
        <v>59</v>
      </c>
      <c r="C36" t="s">
        <v>130</v>
      </c>
      <c r="D36" t="s">
        <v>59</v>
      </c>
      <c r="E36" s="178"/>
      <c r="F36">
        <v>0</v>
      </c>
      <c r="G36">
        <v>1</v>
      </c>
      <c r="H36">
        <v>1</v>
      </c>
      <c r="I36" s="339" t="s">
        <v>29</v>
      </c>
      <c r="J36" s="441" t="s">
        <v>3734</v>
      </c>
    </row>
    <row r="37" spans="1:14" x14ac:dyDescent="0.75">
      <c r="A37" t="s">
        <v>8</v>
      </c>
      <c r="B37" t="s">
        <v>3731</v>
      </c>
      <c r="C37" t="s">
        <v>3732</v>
      </c>
      <c r="D37" t="s">
        <v>3731</v>
      </c>
      <c r="E37" s="178"/>
      <c r="F37">
        <v>0</v>
      </c>
      <c r="G37">
        <v>1</v>
      </c>
      <c r="H37">
        <v>1</v>
      </c>
      <c r="I37" s="339" t="s">
        <v>29</v>
      </c>
      <c r="J37" s="441" t="s">
        <v>3733</v>
      </c>
    </row>
    <row r="38" spans="1:14" s="448" customFormat="1" x14ac:dyDescent="0.75">
      <c r="A38" s="448" t="s">
        <v>8</v>
      </c>
      <c r="B38" s="448" t="s">
        <v>358</v>
      </c>
      <c r="C38" s="448" t="s">
        <v>359</v>
      </c>
      <c r="D38" s="448" t="s">
        <v>358</v>
      </c>
      <c r="E38" s="448" t="s">
        <v>2284</v>
      </c>
      <c r="F38" s="457">
        <v>0</v>
      </c>
      <c r="G38" s="457">
        <v>1</v>
      </c>
      <c r="H38" s="457">
        <v>1</v>
      </c>
      <c r="I38" s="450" t="s">
        <v>29</v>
      </c>
      <c r="J38" s="449" t="s">
        <v>4356</v>
      </c>
      <c r="K38" s="450"/>
      <c r="L38" s="452" t="s">
        <v>3867</v>
      </c>
      <c r="M38" s="453"/>
      <c r="N38" s="450"/>
    </row>
    <row r="39" spans="1:14" x14ac:dyDescent="0.75">
      <c r="A39" s="295" t="s">
        <v>8</v>
      </c>
      <c r="B39" s="295" t="s">
        <v>255</v>
      </c>
      <c r="C39" t="s">
        <v>256</v>
      </c>
      <c r="D39" s="295" t="s">
        <v>255</v>
      </c>
      <c r="E39" t="s">
        <v>2283</v>
      </c>
      <c r="F39" s="440">
        <v>0</v>
      </c>
      <c r="G39" s="440">
        <v>0.6</v>
      </c>
      <c r="H39" s="440">
        <v>0.01</v>
      </c>
      <c r="I39" s="294" t="s">
        <v>257</v>
      </c>
      <c r="J39" s="339" t="s">
        <v>3500</v>
      </c>
      <c r="K39" s="294" t="s">
        <v>2244</v>
      </c>
      <c r="L39" s="294" t="s">
        <v>258</v>
      </c>
      <c r="M39" s="442" t="s">
        <v>3203</v>
      </c>
    </row>
    <row r="40" spans="1:14" x14ac:dyDescent="0.75">
      <c r="A40" s="295" t="s">
        <v>8</v>
      </c>
      <c r="B40" s="297" t="s">
        <v>2321</v>
      </c>
      <c r="C40" t="s">
        <v>2322</v>
      </c>
      <c r="D40" s="297" t="s">
        <v>2321</v>
      </c>
      <c r="E40" s="295" t="s">
        <v>2323</v>
      </c>
      <c r="F40" s="440">
        <v>0</v>
      </c>
      <c r="G40" s="440">
        <v>0.9</v>
      </c>
      <c r="H40" s="440">
        <v>0.01</v>
      </c>
      <c r="I40" s="294" t="s">
        <v>2324</v>
      </c>
      <c r="J40" s="339" t="s">
        <v>3196</v>
      </c>
      <c r="K40" s="294" t="s">
        <v>2377</v>
      </c>
      <c r="L40" s="294" t="s">
        <v>2376</v>
      </c>
    </row>
    <row r="41" spans="1:14" x14ac:dyDescent="0.75">
      <c r="A41" s="295" t="s">
        <v>8</v>
      </c>
      <c r="B41" s="295" t="s">
        <v>252</v>
      </c>
      <c r="C41" t="s">
        <v>282</v>
      </c>
      <c r="D41" s="295" t="s">
        <v>348</v>
      </c>
      <c r="E41" t="s">
        <v>2282</v>
      </c>
      <c r="F41" s="440">
        <v>0</v>
      </c>
      <c r="G41" s="440">
        <v>0.4</v>
      </c>
      <c r="H41" s="440">
        <v>0.01</v>
      </c>
      <c r="I41" s="294" t="s">
        <v>253</v>
      </c>
      <c r="J41" s="339" t="s">
        <v>2302</v>
      </c>
      <c r="K41" s="294" t="s">
        <v>2245</v>
      </c>
      <c r="L41" s="294" t="s">
        <v>254</v>
      </c>
      <c r="M41" s="352" t="s">
        <v>308</v>
      </c>
    </row>
    <row r="42" spans="1:14" s="448" customFormat="1" x14ac:dyDescent="0.75">
      <c r="A42" s="447" t="s">
        <v>8</v>
      </c>
      <c r="B42" s="448" t="s">
        <v>2787</v>
      </c>
      <c r="C42" s="448" t="s">
        <v>2789</v>
      </c>
      <c r="D42" s="448" t="s">
        <v>2787</v>
      </c>
      <c r="E42" s="448" t="s">
        <v>2790</v>
      </c>
      <c r="F42" s="456">
        <v>0</v>
      </c>
      <c r="G42" s="456">
        <v>0.95</v>
      </c>
      <c r="H42" s="456">
        <v>0.01</v>
      </c>
      <c r="I42" s="452" t="s">
        <v>2791</v>
      </c>
      <c r="J42" s="449"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50" t="s">
        <v>213</v>
      </c>
      <c r="L42" s="452"/>
      <c r="M42" s="453" t="s">
        <v>3202</v>
      </c>
    </row>
    <row r="43" spans="1:14" x14ac:dyDescent="0.75">
      <c r="A43" t="s">
        <v>8</v>
      </c>
      <c r="B43" t="s">
        <v>18</v>
      </c>
      <c r="C43" t="s">
        <v>131</v>
      </c>
      <c r="D43" t="s">
        <v>18</v>
      </c>
      <c r="E43" t="s">
        <v>2788</v>
      </c>
      <c r="F43" s="295">
        <v>0</v>
      </c>
      <c r="G43" s="295">
        <v>60</v>
      </c>
      <c r="H43" s="295">
        <v>1</v>
      </c>
      <c r="I43" s="295" t="str">
        <f>UnitControlCenter!$B$51</f>
        <v>$/MWh</v>
      </c>
      <c r="J43" s="339" t="s">
        <v>3720</v>
      </c>
      <c r="K43" s="339" t="s">
        <v>213</v>
      </c>
      <c r="L43" s="294" t="s">
        <v>214</v>
      </c>
      <c r="M43" s="442" t="s">
        <v>151</v>
      </c>
    </row>
    <row r="44" spans="1:14" x14ac:dyDescent="0.75">
      <c r="A44" t="s">
        <v>8</v>
      </c>
      <c r="B44" t="s">
        <v>3574</v>
      </c>
      <c r="C44" t="s">
        <v>3575</v>
      </c>
      <c r="D44" t="s">
        <v>3576</v>
      </c>
      <c r="E44" t="s">
        <v>3577</v>
      </c>
      <c r="F44" s="363">
        <v>0</v>
      </c>
      <c r="G44" s="13">
        <v>1</v>
      </c>
      <c r="H44" s="13">
        <v>0.01</v>
      </c>
      <c r="I44" s="295" t="s">
        <v>3578</v>
      </c>
      <c r="J44" s="339" t="s">
        <v>3579</v>
      </c>
      <c r="K44" s="339"/>
      <c r="L44" s="294"/>
      <c r="M44" s="442"/>
    </row>
    <row r="45" spans="1:14" x14ac:dyDescent="0.75">
      <c r="A45" t="s">
        <v>8</v>
      </c>
      <c r="B45" t="s">
        <v>3634</v>
      </c>
      <c r="C45" t="s">
        <v>3632</v>
      </c>
      <c r="D45" t="s">
        <v>3633</v>
      </c>
      <c r="E45" t="s">
        <v>3637</v>
      </c>
      <c r="F45" s="366">
        <v>0</v>
      </c>
      <c r="G45">
        <v>100</v>
      </c>
      <c r="H45">
        <v>5</v>
      </c>
      <c r="I45" s="295" t="s">
        <v>3641</v>
      </c>
      <c r="J45" s="339" t="s">
        <v>3639</v>
      </c>
      <c r="K45" s="339"/>
      <c r="L45" s="294"/>
      <c r="M45" s="442"/>
    </row>
    <row r="46" spans="1:14" x14ac:dyDescent="0.75">
      <c r="A46" t="s">
        <v>8</v>
      </c>
      <c r="B46" t="s">
        <v>3635</v>
      </c>
      <c r="C46" t="s">
        <v>3636</v>
      </c>
      <c r="D46" t="s">
        <v>3633</v>
      </c>
      <c r="E46" t="s">
        <v>3638</v>
      </c>
      <c r="F46" s="363">
        <v>0</v>
      </c>
      <c r="G46" s="13">
        <v>1</v>
      </c>
      <c r="H46" s="13">
        <v>0.01</v>
      </c>
      <c r="I46" s="295" t="s">
        <v>3640</v>
      </c>
      <c r="J46" s="339" t="s">
        <v>3711</v>
      </c>
      <c r="K46" s="339"/>
      <c r="L46" s="294"/>
      <c r="M46" s="442"/>
    </row>
    <row r="47" spans="1:14" x14ac:dyDescent="0.75">
      <c r="A47" t="s">
        <v>8</v>
      </c>
      <c r="B47" t="s">
        <v>3642</v>
      </c>
      <c r="C47" t="s">
        <v>3643</v>
      </c>
      <c r="D47" t="s">
        <v>3642</v>
      </c>
      <c r="E47" t="s">
        <v>3644</v>
      </c>
      <c r="F47" s="366">
        <v>0</v>
      </c>
      <c r="G47">
        <v>100</v>
      </c>
      <c r="H47">
        <v>5</v>
      </c>
      <c r="I47" s="295" t="s">
        <v>3645</v>
      </c>
      <c r="J47" s="339" t="s">
        <v>3646</v>
      </c>
      <c r="K47" s="339"/>
      <c r="L47" s="294"/>
      <c r="M47" s="442"/>
    </row>
    <row r="48" spans="1:14" x14ac:dyDescent="0.75">
      <c r="A48" t="s">
        <v>9</v>
      </c>
      <c r="B48" t="s">
        <v>3223</v>
      </c>
      <c r="C48" t="s">
        <v>3185</v>
      </c>
      <c r="D48" t="s">
        <v>3223</v>
      </c>
      <c r="E48" t="s">
        <v>3186</v>
      </c>
      <c r="F48" s="440">
        <v>0</v>
      </c>
      <c r="G48" s="440">
        <v>0.5</v>
      </c>
      <c r="H48" s="440">
        <v>0.01</v>
      </c>
      <c r="I48" s="294" t="s">
        <v>3184</v>
      </c>
      <c r="J48" s="339" t="s">
        <v>3224</v>
      </c>
    </row>
    <row r="49" spans="1:14" x14ac:dyDescent="0.75">
      <c r="A49" t="s">
        <v>9</v>
      </c>
      <c r="B49" t="s">
        <v>26</v>
      </c>
      <c r="C49" t="s">
        <v>3023</v>
      </c>
      <c r="D49" t="s">
        <v>3024</v>
      </c>
      <c r="E49" t="s">
        <v>3022</v>
      </c>
      <c r="F49" s="363">
        <v>0</v>
      </c>
      <c r="G49" s="13">
        <v>1</v>
      </c>
      <c r="H49" s="13">
        <v>0.01</v>
      </c>
      <c r="I49" s="339" t="s">
        <v>2814</v>
      </c>
      <c r="J49" s="339" t="s">
        <v>3025</v>
      </c>
      <c r="K49" s="339" t="s">
        <v>240</v>
      </c>
      <c r="L49" s="294" t="s">
        <v>241</v>
      </c>
    </row>
    <row r="50" spans="1:14" x14ac:dyDescent="0.75">
      <c r="A50" t="s">
        <v>9</v>
      </c>
      <c r="B50" t="s">
        <v>20</v>
      </c>
      <c r="C50" t="s">
        <v>2769</v>
      </c>
      <c r="D50" t="s">
        <v>20</v>
      </c>
      <c r="E50" t="s">
        <v>2770</v>
      </c>
      <c r="F50" s="363">
        <v>0</v>
      </c>
      <c r="G50" s="13">
        <v>1</v>
      </c>
      <c r="H50" s="13">
        <v>0.01</v>
      </c>
      <c r="I50" s="339" t="s">
        <v>33</v>
      </c>
      <c r="J50" s="339" t="s">
        <v>2389</v>
      </c>
      <c r="K50" s="339" t="s">
        <v>215</v>
      </c>
      <c r="L50" s="294" t="s">
        <v>216</v>
      </c>
      <c r="M50" s="442" t="s">
        <v>2390</v>
      </c>
    </row>
    <row r="51" spans="1:14" x14ac:dyDescent="0.75">
      <c r="A51" t="s">
        <v>9</v>
      </c>
      <c r="B51" t="s">
        <v>24</v>
      </c>
      <c r="C51" t="s">
        <v>283</v>
      </c>
      <c r="D51" t="s">
        <v>24</v>
      </c>
      <c r="E51" t="s">
        <v>2280</v>
      </c>
      <c r="F51" s="363">
        <v>0</v>
      </c>
      <c r="G51" s="13">
        <v>1</v>
      </c>
      <c r="H51" s="13">
        <v>0.01</v>
      </c>
      <c r="I51" s="339" t="s">
        <v>33</v>
      </c>
      <c r="J51" s="339" t="s">
        <v>2303</v>
      </c>
      <c r="K51" s="339" t="s">
        <v>217</v>
      </c>
      <c r="L51" s="294" t="s">
        <v>218</v>
      </c>
      <c r="M51" s="442" t="s">
        <v>152</v>
      </c>
    </row>
    <row r="52" spans="1:14" x14ac:dyDescent="0.75">
      <c r="A52" t="s">
        <v>9</v>
      </c>
      <c r="B52" t="s">
        <v>22</v>
      </c>
      <c r="C52" t="s">
        <v>58</v>
      </c>
      <c r="D52" t="s">
        <v>22</v>
      </c>
      <c r="E52" t="s">
        <v>2279</v>
      </c>
      <c r="F52" s="363">
        <v>0</v>
      </c>
      <c r="G52" s="13">
        <v>1</v>
      </c>
      <c r="H52" s="13">
        <v>0.01</v>
      </c>
      <c r="I52" s="339" t="s">
        <v>33</v>
      </c>
      <c r="J52" s="339" t="s">
        <v>2304</v>
      </c>
      <c r="K52" s="339" t="s">
        <v>219</v>
      </c>
      <c r="L52" s="294" t="s">
        <v>220</v>
      </c>
      <c r="M52" s="442" t="s">
        <v>152</v>
      </c>
    </row>
    <row r="53" spans="1:14" x14ac:dyDescent="0.75">
      <c r="A53" t="s">
        <v>9</v>
      </c>
      <c r="B53" t="s">
        <v>101</v>
      </c>
      <c r="C53" t="s">
        <v>284</v>
      </c>
      <c r="D53" t="s">
        <v>101</v>
      </c>
      <c r="E53" t="s">
        <v>2278</v>
      </c>
      <c r="F53" s="13">
        <v>0</v>
      </c>
      <c r="G53" s="13">
        <v>0.25</v>
      </c>
      <c r="H53" s="13">
        <v>0.01</v>
      </c>
      <c r="I53" s="339" t="s">
        <v>30</v>
      </c>
      <c r="J53" s="339" t="s">
        <v>3029</v>
      </c>
      <c r="K53" s="339" t="s">
        <v>221</v>
      </c>
      <c r="L53" s="294" t="s">
        <v>222</v>
      </c>
      <c r="M53" s="352" t="s">
        <v>2257</v>
      </c>
      <c r="N53" s="294" t="s">
        <v>2257</v>
      </c>
    </row>
    <row r="54" spans="1:14" x14ac:dyDescent="0.75">
      <c r="A54" t="s">
        <v>9</v>
      </c>
      <c r="B54" t="s">
        <v>23</v>
      </c>
      <c r="C54" t="s">
        <v>285</v>
      </c>
      <c r="D54" t="s">
        <v>23</v>
      </c>
      <c r="E54" t="s">
        <v>2277</v>
      </c>
      <c r="F54" s="363">
        <v>0</v>
      </c>
      <c r="G54" s="13">
        <v>1</v>
      </c>
      <c r="H54" s="13">
        <v>0.01</v>
      </c>
      <c r="I54" s="339" t="s">
        <v>33</v>
      </c>
      <c r="J54" s="339" t="s">
        <v>2305</v>
      </c>
      <c r="K54" s="339" t="s">
        <v>223</v>
      </c>
      <c r="L54" s="294" t="s">
        <v>224</v>
      </c>
      <c r="M54" s="442" t="s">
        <v>152</v>
      </c>
    </row>
    <row r="55" spans="1:14" x14ac:dyDescent="0.75">
      <c r="A55" t="s">
        <v>9</v>
      </c>
      <c r="B55" t="s">
        <v>3536</v>
      </c>
      <c r="C55" t="s">
        <v>3538</v>
      </c>
      <c r="D55" t="s">
        <v>3536</v>
      </c>
      <c r="E55" t="s">
        <v>3540</v>
      </c>
      <c r="F55" s="363">
        <v>0</v>
      </c>
      <c r="G55" s="363">
        <v>1</v>
      </c>
      <c r="H55" s="13">
        <v>0.01</v>
      </c>
      <c r="I55" s="339" t="s">
        <v>2410</v>
      </c>
      <c r="J55" s="339" t="s">
        <v>3543</v>
      </c>
      <c r="K55" s="339" t="s">
        <v>225</v>
      </c>
      <c r="L55" s="294" t="s">
        <v>2702</v>
      </c>
      <c r="M55" s="442"/>
    </row>
    <row r="56" spans="1:14" x14ac:dyDescent="0.75">
      <c r="A56" s="295" t="s">
        <v>9</v>
      </c>
      <c r="B56" s="295" t="s">
        <v>2774</v>
      </c>
      <c r="C56" t="s">
        <v>2777</v>
      </c>
      <c r="D56" s="295" t="s">
        <v>2781</v>
      </c>
      <c r="E56" s="295" t="s">
        <v>2782</v>
      </c>
      <c r="F56" s="358">
        <v>0</v>
      </c>
      <c r="G56" s="440">
        <v>1</v>
      </c>
      <c r="H56" s="440">
        <v>0.01</v>
      </c>
      <c r="I56" s="294" t="s">
        <v>33</v>
      </c>
      <c r="J56" s="294" t="s">
        <v>3715</v>
      </c>
      <c r="K56" s="294" t="s">
        <v>2259</v>
      </c>
      <c r="L56" s="294" t="s">
        <v>2260</v>
      </c>
      <c r="M56" s="352" t="s">
        <v>152</v>
      </c>
    </row>
    <row r="57" spans="1:14" x14ac:dyDescent="0.75">
      <c r="A57" s="295" t="s">
        <v>9</v>
      </c>
      <c r="B57" s="295" t="s">
        <v>2775</v>
      </c>
      <c r="C57" t="s">
        <v>2778</v>
      </c>
      <c r="D57" s="295" t="s">
        <v>2781</v>
      </c>
      <c r="E57" s="295" t="s">
        <v>2783</v>
      </c>
      <c r="F57" s="358">
        <v>0</v>
      </c>
      <c r="G57" s="440">
        <v>1</v>
      </c>
      <c r="H57" s="440">
        <v>0.01</v>
      </c>
      <c r="I57" s="294" t="s">
        <v>33</v>
      </c>
      <c r="J57" s="294" t="s">
        <v>3716</v>
      </c>
      <c r="K57" s="294" t="s">
        <v>2259</v>
      </c>
      <c r="L57" s="294" t="s">
        <v>2260</v>
      </c>
      <c r="M57" s="352"/>
    </row>
    <row r="58" spans="1:14" x14ac:dyDescent="0.75">
      <c r="A58" s="295" t="s">
        <v>9</v>
      </c>
      <c r="B58" s="295" t="s">
        <v>2776</v>
      </c>
      <c r="C58" t="s">
        <v>2779</v>
      </c>
      <c r="D58" s="295" t="s">
        <v>2781</v>
      </c>
      <c r="E58" s="295" t="s">
        <v>2784</v>
      </c>
      <c r="F58" s="358">
        <v>0</v>
      </c>
      <c r="G58" s="440">
        <v>1</v>
      </c>
      <c r="H58" s="440">
        <v>0.01</v>
      </c>
      <c r="I58" s="294" t="s">
        <v>33</v>
      </c>
      <c r="J58" s="294" t="s">
        <v>3717</v>
      </c>
      <c r="K58" s="294" t="s">
        <v>2259</v>
      </c>
      <c r="L58" s="294" t="s">
        <v>2260</v>
      </c>
      <c r="M58" s="352"/>
    </row>
    <row r="59" spans="1:14" x14ac:dyDescent="0.75">
      <c r="A59" s="295" t="s">
        <v>9</v>
      </c>
      <c r="B59" s="295" t="s">
        <v>2786</v>
      </c>
      <c r="C59" t="s">
        <v>2780</v>
      </c>
      <c r="D59" s="295" t="s">
        <v>2781</v>
      </c>
      <c r="E59" s="295" t="s">
        <v>2785</v>
      </c>
      <c r="F59" s="358">
        <v>0</v>
      </c>
      <c r="G59" s="440">
        <v>1</v>
      </c>
      <c r="H59" s="440">
        <v>0.01</v>
      </c>
      <c r="I59" s="294" t="s">
        <v>33</v>
      </c>
      <c r="J59" s="294" t="s">
        <v>3718</v>
      </c>
      <c r="K59" s="294" t="s">
        <v>2259</v>
      </c>
      <c r="L59" s="294" t="s">
        <v>2260</v>
      </c>
      <c r="M59" s="352"/>
    </row>
    <row r="60" spans="1:14" x14ac:dyDescent="0.75">
      <c r="A60" t="s">
        <v>9</v>
      </c>
      <c r="B60" t="s">
        <v>3537</v>
      </c>
      <c r="C60" t="s">
        <v>3539</v>
      </c>
      <c r="D60" t="s">
        <v>3537</v>
      </c>
      <c r="E60" t="s">
        <v>3541</v>
      </c>
      <c r="F60" s="363">
        <v>0</v>
      </c>
      <c r="G60" s="363">
        <v>1</v>
      </c>
      <c r="H60" s="13">
        <v>0.01</v>
      </c>
      <c r="I60" s="339" t="s">
        <v>2410</v>
      </c>
      <c r="J60" s="339" t="s">
        <v>3542</v>
      </c>
      <c r="K60" s="339" t="s">
        <v>225</v>
      </c>
      <c r="L60" s="294" t="s">
        <v>2702</v>
      </c>
      <c r="M60" s="442"/>
    </row>
    <row r="61" spans="1:14" x14ac:dyDescent="0.75">
      <c r="A61" t="s">
        <v>9</v>
      </c>
      <c r="B61" t="s">
        <v>2435</v>
      </c>
      <c r="C61" t="s">
        <v>2434</v>
      </c>
      <c r="D61" t="s">
        <v>2435</v>
      </c>
      <c r="E61" t="s">
        <v>2437</v>
      </c>
      <c r="F61" s="363">
        <v>0</v>
      </c>
      <c r="G61" s="13">
        <v>1</v>
      </c>
      <c r="H61" s="13">
        <v>0.01</v>
      </c>
      <c r="I61" s="339" t="s">
        <v>2438</v>
      </c>
      <c r="J61" s="339" t="s">
        <v>3197</v>
      </c>
      <c r="K61" s="339"/>
      <c r="L61" s="294" t="s">
        <v>2697</v>
      </c>
      <c r="M61" s="442" t="s">
        <v>3201</v>
      </c>
    </row>
    <row r="62" spans="1:14" x14ac:dyDescent="0.75">
      <c r="A62" t="s">
        <v>9</v>
      </c>
      <c r="B62" t="s">
        <v>21</v>
      </c>
      <c r="C62" t="s">
        <v>286</v>
      </c>
      <c r="D62" s="20" t="s">
        <v>349</v>
      </c>
      <c r="E62" t="s">
        <v>2276</v>
      </c>
      <c r="F62" s="363">
        <v>0</v>
      </c>
      <c r="G62" s="13">
        <v>1</v>
      </c>
      <c r="H62" s="13">
        <v>0.01</v>
      </c>
      <c r="I62" s="339" t="s">
        <v>33</v>
      </c>
      <c r="J62" s="339" t="s">
        <v>3713</v>
      </c>
      <c r="K62" s="339" t="s">
        <v>226</v>
      </c>
      <c r="L62" s="294" t="s">
        <v>227</v>
      </c>
      <c r="M62" s="442"/>
    </row>
    <row r="63" spans="1:14" x14ac:dyDescent="0.75">
      <c r="A63" t="s">
        <v>9</v>
      </c>
      <c r="B63" t="s">
        <v>19</v>
      </c>
      <c r="C63" t="s">
        <v>287</v>
      </c>
      <c r="D63" s="20" t="s">
        <v>349</v>
      </c>
      <c r="E63" t="s">
        <v>2275</v>
      </c>
      <c r="F63" s="363">
        <v>0</v>
      </c>
      <c r="G63" s="13">
        <v>1</v>
      </c>
      <c r="H63" s="13">
        <v>0.01</v>
      </c>
      <c r="I63" s="339" t="s">
        <v>33</v>
      </c>
      <c r="J63" s="339" t="s">
        <v>3714</v>
      </c>
      <c r="K63" s="339" t="s">
        <v>228</v>
      </c>
      <c r="L63" s="294" t="s">
        <v>229</v>
      </c>
      <c r="M63" s="442"/>
    </row>
    <row r="64" spans="1:14" x14ac:dyDescent="0.75">
      <c r="A64" t="s">
        <v>9</v>
      </c>
      <c r="B64" t="s">
        <v>3231</v>
      </c>
      <c r="C64" t="s">
        <v>3232</v>
      </c>
      <c r="D64" t="s">
        <v>3231</v>
      </c>
      <c r="E64" t="s">
        <v>3233</v>
      </c>
      <c r="F64" s="363">
        <v>0</v>
      </c>
      <c r="G64" s="13">
        <v>1</v>
      </c>
      <c r="H64" s="13">
        <v>0.01</v>
      </c>
      <c r="I64" s="339" t="s">
        <v>33</v>
      </c>
      <c r="J64" s="339" t="s">
        <v>3719</v>
      </c>
      <c r="K64" s="339"/>
      <c r="L64" s="294"/>
      <c r="M64" s="442"/>
    </row>
    <row r="65" spans="1:14" s="448" customFormat="1" x14ac:dyDescent="0.75">
      <c r="A65" s="448" t="s">
        <v>9</v>
      </c>
      <c r="B65" s="448" t="s">
        <v>2490</v>
      </c>
      <c r="C65" s="448" t="s">
        <v>2491</v>
      </c>
      <c r="D65" s="448" t="s">
        <v>2491</v>
      </c>
      <c r="E65" s="448" t="s">
        <v>2492</v>
      </c>
      <c r="F65" s="365">
        <v>0</v>
      </c>
      <c r="G65" s="454">
        <v>1</v>
      </c>
      <c r="H65" s="454">
        <v>0.01</v>
      </c>
      <c r="I65" s="450" t="s">
        <v>2493</v>
      </c>
      <c r="J65" s="449"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50"/>
      <c r="L65" s="452" t="s">
        <v>2698</v>
      </c>
      <c r="M65" s="453" t="s">
        <v>152</v>
      </c>
    </row>
    <row r="66" spans="1:14" s="448" customFormat="1" x14ac:dyDescent="0.75">
      <c r="A66" s="448" t="s">
        <v>133</v>
      </c>
      <c r="B66" s="448" t="s">
        <v>135</v>
      </c>
      <c r="C66" s="448" t="s">
        <v>431</v>
      </c>
      <c r="D66" s="448" t="s">
        <v>135</v>
      </c>
      <c r="E66" s="448" t="s">
        <v>2274</v>
      </c>
      <c r="F66" s="365">
        <v>0</v>
      </c>
      <c r="G66" s="454">
        <v>1</v>
      </c>
      <c r="H66" s="454">
        <v>0.01</v>
      </c>
      <c r="I66" s="450" t="s">
        <v>33</v>
      </c>
      <c r="J66" s="449"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50" t="s">
        <v>230</v>
      </c>
      <c r="L66" s="452" t="s">
        <v>231</v>
      </c>
      <c r="M66" s="453" t="s">
        <v>152</v>
      </c>
      <c r="N66" s="450" t="s">
        <v>185</v>
      </c>
    </row>
    <row r="67" spans="1:14" x14ac:dyDescent="0.75">
      <c r="A67" t="s">
        <v>133</v>
      </c>
      <c r="B67" t="s">
        <v>259</v>
      </c>
      <c r="C67" t="s">
        <v>438</v>
      </c>
      <c r="D67" t="s">
        <v>259</v>
      </c>
      <c r="E67" t="s">
        <v>2273</v>
      </c>
      <c r="F67" s="363">
        <v>0</v>
      </c>
      <c r="G67" s="13">
        <v>1</v>
      </c>
      <c r="H67" s="13">
        <v>0.01</v>
      </c>
      <c r="I67" s="339" t="s">
        <v>33</v>
      </c>
      <c r="J67" s="339" t="s">
        <v>3296</v>
      </c>
      <c r="K67" s="339" t="s">
        <v>313</v>
      </c>
      <c r="L67" s="294" t="s">
        <v>314</v>
      </c>
      <c r="M67" s="442"/>
      <c r="N67" s="339"/>
    </row>
    <row r="68" spans="1:14" x14ac:dyDescent="0.75">
      <c r="A68" t="s">
        <v>133</v>
      </c>
      <c r="B68" t="s">
        <v>3417</v>
      </c>
      <c r="C68" t="s">
        <v>435</v>
      </c>
      <c r="D68" t="s">
        <v>3417</v>
      </c>
      <c r="E68" t="s">
        <v>2272</v>
      </c>
      <c r="F68" s="363">
        <v>0</v>
      </c>
      <c r="G68" s="13">
        <v>1</v>
      </c>
      <c r="H68" s="13">
        <v>0.01</v>
      </c>
      <c r="I68" s="339" t="s">
        <v>33</v>
      </c>
      <c r="J68" s="339" t="s">
        <v>3418</v>
      </c>
      <c r="K68" s="339"/>
      <c r="L68" s="294" t="s">
        <v>2703</v>
      </c>
      <c r="M68" s="442" t="s">
        <v>3419</v>
      </c>
      <c r="N68" s="339"/>
    </row>
    <row r="69" spans="1:14" x14ac:dyDescent="0.75">
      <c r="A69" t="s">
        <v>133</v>
      </c>
      <c r="B69" t="s">
        <v>186</v>
      </c>
      <c r="C69" t="s">
        <v>432</v>
      </c>
      <c r="D69" t="s">
        <v>186</v>
      </c>
      <c r="E69" t="s">
        <v>2271</v>
      </c>
      <c r="F69" s="363">
        <v>0</v>
      </c>
      <c r="G69" s="13">
        <v>1</v>
      </c>
      <c r="H69" s="13">
        <v>0.01</v>
      </c>
      <c r="I69" s="339" t="s">
        <v>33</v>
      </c>
      <c r="J69" s="339" t="s">
        <v>2306</v>
      </c>
      <c r="K69" s="339" t="s">
        <v>232</v>
      </c>
      <c r="L69" s="294" t="s">
        <v>233</v>
      </c>
      <c r="M69" s="442" t="s">
        <v>152</v>
      </c>
      <c r="N69" s="339"/>
    </row>
    <row r="70" spans="1:14" x14ac:dyDescent="0.75">
      <c r="A70" t="s">
        <v>133</v>
      </c>
      <c r="B70" t="s">
        <v>2771</v>
      </c>
      <c r="C70" t="s">
        <v>2772</v>
      </c>
      <c r="D70" t="s">
        <v>2771</v>
      </c>
      <c r="E70" t="s">
        <v>2773</v>
      </c>
      <c r="F70" s="363">
        <v>0</v>
      </c>
      <c r="G70" s="13">
        <v>1</v>
      </c>
      <c r="H70" s="13">
        <v>0.01</v>
      </c>
      <c r="I70" s="339" t="s">
        <v>33</v>
      </c>
      <c r="J70" s="339" t="s">
        <v>3868</v>
      </c>
      <c r="K70" s="339" t="s">
        <v>234</v>
      </c>
      <c r="L70" s="294" t="s">
        <v>235</v>
      </c>
      <c r="M70" s="442" t="s">
        <v>152</v>
      </c>
      <c r="N70" s="339"/>
    </row>
    <row r="71" spans="1:14" x14ac:dyDescent="0.75">
      <c r="A71" t="s">
        <v>133</v>
      </c>
      <c r="B71" t="s">
        <v>3420</v>
      </c>
      <c r="C71" t="s">
        <v>3342</v>
      </c>
      <c r="D71" t="s">
        <v>3420</v>
      </c>
      <c r="E71" t="s">
        <v>3343</v>
      </c>
      <c r="F71" s="363">
        <v>0</v>
      </c>
      <c r="G71" s="13">
        <v>1</v>
      </c>
      <c r="H71" s="13">
        <v>0.01</v>
      </c>
      <c r="I71" s="339" t="s">
        <v>33</v>
      </c>
      <c r="J71" s="339" t="s">
        <v>3421</v>
      </c>
      <c r="K71" s="339"/>
      <c r="L71" s="294"/>
      <c r="M71" s="442"/>
      <c r="N71" s="339"/>
    </row>
    <row r="72" spans="1:14" x14ac:dyDescent="0.75">
      <c r="A72" t="s">
        <v>133</v>
      </c>
      <c r="B72" t="s">
        <v>136</v>
      </c>
      <c r="C72" t="s">
        <v>433</v>
      </c>
      <c r="D72" t="s">
        <v>136</v>
      </c>
      <c r="E72" t="s">
        <v>2270</v>
      </c>
      <c r="F72" s="363">
        <v>0</v>
      </c>
      <c r="G72" s="13">
        <v>1</v>
      </c>
      <c r="H72" s="13">
        <v>0.01</v>
      </c>
      <c r="I72" s="339" t="s">
        <v>33</v>
      </c>
      <c r="J72" s="339" t="s">
        <v>3869</v>
      </c>
      <c r="K72" s="339" t="s">
        <v>236</v>
      </c>
      <c r="L72" s="294" t="s">
        <v>237</v>
      </c>
      <c r="M72" s="442" t="s">
        <v>152</v>
      </c>
      <c r="N72" s="339"/>
    </row>
    <row r="73" spans="1:14" x14ac:dyDescent="0.75">
      <c r="A73" t="s">
        <v>133</v>
      </c>
      <c r="B73" t="s">
        <v>134</v>
      </c>
      <c r="C73" t="s">
        <v>2804</v>
      </c>
      <c r="D73" t="s">
        <v>134</v>
      </c>
      <c r="E73" t="s">
        <v>2269</v>
      </c>
      <c r="F73" s="363">
        <v>0</v>
      </c>
      <c r="G73" s="13">
        <v>1</v>
      </c>
      <c r="H73" s="13">
        <v>0.01</v>
      </c>
      <c r="I73" s="339" t="s">
        <v>33</v>
      </c>
      <c r="J73" s="339" t="s">
        <v>3870</v>
      </c>
      <c r="K73" s="339" t="s">
        <v>238</v>
      </c>
      <c r="L73" s="294" t="s">
        <v>239</v>
      </c>
      <c r="M73" s="442" t="s">
        <v>152</v>
      </c>
      <c r="N73" s="339"/>
    </row>
    <row r="74" spans="1:14" x14ac:dyDescent="0.75">
      <c r="A74" t="s">
        <v>133</v>
      </c>
      <c r="B74" t="s">
        <v>3414</v>
      </c>
      <c r="C74" t="s">
        <v>434</v>
      </c>
      <c r="D74" t="s">
        <v>3414</v>
      </c>
      <c r="E74" t="s">
        <v>2268</v>
      </c>
      <c r="F74" s="363">
        <v>0</v>
      </c>
      <c r="G74" s="13">
        <v>1</v>
      </c>
      <c r="H74" s="13">
        <v>0.01</v>
      </c>
      <c r="I74" s="339" t="s">
        <v>33</v>
      </c>
      <c r="J74" s="339" t="s">
        <v>3415</v>
      </c>
      <c r="K74" s="339"/>
      <c r="L74" s="294" t="s">
        <v>2704</v>
      </c>
      <c r="M74" s="442" t="s">
        <v>3416</v>
      </c>
      <c r="N74" s="339"/>
    </row>
    <row r="75" spans="1:14" x14ac:dyDescent="0.75">
      <c r="A75" t="s">
        <v>133</v>
      </c>
      <c r="B75" t="s">
        <v>2439</v>
      </c>
      <c r="C75" t="s">
        <v>2440</v>
      </c>
      <c r="D75" t="s">
        <v>2439</v>
      </c>
      <c r="E75" t="s">
        <v>2441</v>
      </c>
      <c r="F75" s="363">
        <v>0</v>
      </c>
      <c r="G75" s="13">
        <v>1</v>
      </c>
      <c r="H75" s="13">
        <v>0.01</v>
      </c>
      <c r="I75" s="339" t="s">
        <v>2442</v>
      </c>
      <c r="J75" s="339" t="s">
        <v>3234</v>
      </c>
      <c r="K75" s="339"/>
      <c r="L75" s="294" t="s">
        <v>2699</v>
      </c>
      <c r="M75" s="351" t="s">
        <v>2443</v>
      </c>
      <c r="N75" s="339"/>
    </row>
    <row r="76" spans="1:14" x14ac:dyDescent="0.75">
      <c r="A76" s="295" t="s">
        <v>2476</v>
      </c>
      <c r="B76" s="295" t="s">
        <v>2480</v>
      </c>
      <c r="C76" t="s">
        <v>288</v>
      </c>
      <c r="D76" s="295" t="s">
        <v>2479</v>
      </c>
      <c r="E76" t="s">
        <v>2267</v>
      </c>
      <c r="F76" s="440">
        <v>0</v>
      </c>
      <c r="G76" s="440">
        <v>1</v>
      </c>
      <c r="H76" s="440">
        <v>0.01</v>
      </c>
      <c r="I76" s="294" t="s">
        <v>57</v>
      </c>
      <c r="J76" s="294" t="s">
        <v>2307</v>
      </c>
      <c r="K76" s="294" t="s">
        <v>244</v>
      </c>
      <c r="L76" s="294" t="s">
        <v>245</v>
      </c>
      <c r="M76" s="442" t="s">
        <v>152</v>
      </c>
      <c r="N76" s="294"/>
    </row>
    <row r="77" spans="1:14" x14ac:dyDescent="0.75">
      <c r="A77" s="295" t="s">
        <v>2476</v>
      </c>
      <c r="B77" s="295" t="s">
        <v>2740</v>
      </c>
      <c r="C77" t="s">
        <v>2739</v>
      </c>
      <c r="D77" s="295" t="s">
        <v>350</v>
      </c>
      <c r="E77" t="s">
        <v>2737</v>
      </c>
      <c r="F77" s="440">
        <v>0</v>
      </c>
      <c r="G77" s="440">
        <v>1</v>
      </c>
      <c r="H77" s="440">
        <v>0.01</v>
      </c>
      <c r="I77" s="339" t="s">
        <v>2738</v>
      </c>
      <c r="J77" s="294" t="s">
        <v>3721</v>
      </c>
      <c r="K77" s="294" t="s">
        <v>343</v>
      </c>
      <c r="L77" s="294" t="s">
        <v>2700</v>
      </c>
      <c r="M77" s="442" t="s">
        <v>152</v>
      </c>
      <c r="N77" s="294"/>
    </row>
    <row r="78" spans="1:14" x14ac:dyDescent="0.75">
      <c r="A78" s="295" t="s">
        <v>2476</v>
      </c>
      <c r="B78" s="295" t="s">
        <v>2477</v>
      </c>
      <c r="C78" t="s">
        <v>2478</v>
      </c>
      <c r="D78" s="295" t="s">
        <v>2481</v>
      </c>
      <c r="E78" t="s">
        <v>2482</v>
      </c>
      <c r="F78" s="440">
        <v>0</v>
      </c>
      <c r="G78" s="440">
        <v>1</v>
      </c>
      <c r="H78" s="440">
        <v>0.01</v>
      </c>
      <c r="I78" s="339" t="s">
        <v>2483</v>
      </c>
      <c r="J78" s="294" t="s">
        <v>2484</v>
      </c>
      <c r="K78" s="294"/>
      <c r="L78" s="294" t="s">
        <v>2701</v>
      </c>
      <c r="M78" s="442"/>
      <c r="N78" s="294"/>
    </row>
    <row r="79" spans="1:14" x14ac:dyDescent="0.75">
      <c r="A79" t="s">
        <v>10</v>
      </c>
      <c r="B79" t="s">
        <v>3126</v>
      </c>
      <c r="C79" t="s">
        <v>2411</v>
      </c>
      <c r="D79" t="s">
        <v>3126</v>
      </c>
      <c r="E79" t="s">
        <v>2266</v>
      </c>
      <c r="F79">
        <v>0</v>
      </c>
      <c r="G79">
        <v>300</v>
      </c>
      <c r="H79">
        <v>5</v>
      </c>
      <c r="I79" s="178" t="str">
        <f>UnitControlCenter!$B$50</f>
        <v>$/metric ton CO2e</v>
      </c>
      <c r="J79" s="339" t="s">
        <v>3712</v>
      </c>
      <c r="K79" s="339" t="s">
        <v>242</v>
      </c>
      <c r="L79" s="294" t="s">
        <v>243</v>
      </c>
      <c r="M79" s="352" t="s">
        <v>2387</v>
      </c>
      <c r="N79" s="294" t="s">
        <v>398</v>
      </c>
    </row>
    <row r="80" spans="1:14" x14ac:dyDescent="0.75">
      <c r="A80" t="s">
        <v>10</v>
      </c>
      <c r="B80" t="s">
        <v>25</v>
      </c>
      <c r="C80" t="s">
        <v>140</v>
      </c>
      <c r="D80" t="s">
        <v>25</v>
      </c>
      <c r="E80" t="s">
        <v>2265</v>
      </c>
      <c r="F80" s="440">
        <v>0</v>
      </c>
      <c r="G80" s="440">
        <v>1</v>
      </c>
      <c r="H80" s="440">
        <v>0.01</v>
      </c>
      <c r="I80" s="339" t="s">
        <v>142</v>
      </c>
      <c r="J80" s="339" t="s">
        <v>3198</v>
      </c>
      <c r="K80" s="294" t="s">
        <v>246</v>
      </c>
      <c r="L80" s="294" t="s">
        <v>247</v>
      </c>
      <c r="M80" s="442" t="s">
        <v>152</v>
      </c>
    </row>
    <row r="81" spans="1:13" x14ac:dyDescent="0.75">
      <c r="A81" s="295" t="s">
        <v>10</v>
      </c>
      <c r="B81" s="295" t="s">
        <v>2444</v>
      </c>
      <c r="C81" t="s">
        <v>2445</v>
      </c>
      <c r="D81" s="178"/>
      <c r="E81" s="295" t="s">
        <v>2446</v>
      </c>
      <c r="F81">
        <v>0</v>
      </c>
      <c r="G81">
        <v>1</v>
      </c>
      <c r="H81">
        <v>1</v>
      </c>
      <c r="I81" s="339" t="s">
        <v>29</v>
      </c>
      <c r="J81" s="339" t="s">
        <v>3326</v>
      </c>
      <c r="K81" s="339" t="s">
        <v>242</v>
      </c>
      <c r="L81" s="294" t="s">
        <v>243</v>
      </c>
    </row>
    <row r="82" spans="1:13" x14ac:dyDescent="0.75">
      <c r="A82" s="295" t="s">
        <v>10</v>
      </c>
      <c r="B82" s="295" t="s">
        <v>2976</v>
      </c>
      <c r="C82" t="s">
        <v>3369</v>
      </c>
      <c r="D82" s="178"/>
      <c r="E82" s="295" t="s">
        <v>3371</v>
      </c>
      <c r="F82">
        <v>0</v>
      </c>
      <c r="G82">
        <v>1</v>
      </c>
      <c r="H82">
        <v>1</v>
      </c>
      <c r="I82" s="339" t="s">
        <v>29</v>
      </c>
      <c r="J82" s="339" t="s">
        <v>3368</v>
      </c>
      <c r="K82" s="339" t="s">
        <v>242</v>
      </c>
      <c r="L82" s="294" t="s">
        <v>243</v>
      </c>
    </row>
    <row r="83" spans="1:13" x14ac:dyDescent="0.75">
      <c r="A83" s="295" t="s">
        <v>10</v>
      </c>
      <c r="B83" t="s">
        <v>3325</v>
      </c>
      <c r="C83" t="s">
        <v>3370</v>
      </c>
      <c r="D83" s="178"/>
      <c r="E83" s="178"/>
      <c r="F83">
        <v>0</v>
      </c>
      <c r="G83">
        <v>1</v>
      </c>
      <c r="H83">
        <v>1</v>
      </c>
      <c r="I83" s="339" t="s">
        <v>29</v>
      </c>
      <c r="J83" t="s">
        <v>3871</v>
      </c>
      <c r="K83" s="339" t="s">
        <v>242</v>
      </c>
      <c r="L83" s="294" t="s">
        <v>243</v>
      </c>
    </row>
    <row r="84" spans="1:13" x14ac:dyDescent="0.75">
      <c r="A84" s="295" t="s">
        <v>10</v>
      </c>
      <c r="B84" s="295" t="s">
        <v>2714</v>
      </c>
      <c r="C84" t="s">
        <v>2713</v>
      </c>
      <c r="D84" s="295" t="s">
        <v>2714</v>
      </c>
      <c r="E84" t="s">
        <v>2715</v>
      </c>
      <c r="F84">
        <v>0</v>
      </c>
      <c r="G84">
        <v>1</v>
      </c>
      <c r="H84">
        <v>1</v>
      </c>
      <c r="I84" s="339" t="s">
        <v>29</v>
      </c>
      <c r="J84" s="294"/>
    </row>
    <row r="85" spans="1:13" x14ac:dyDescent="0.75">
      <c r="A85" s="295" t="s">
        <v>10</v>
      </c>
      <c r="B85" s="295" t="s">
        <v>2757</v>
      </c>
      <c r="C85" t="s">
        <v>2757</v>
      </c>
      <c r="D85" s="295" t="s">
        <v>2757</v>
      </c>
      <c r="E85" s="295" t="s">
        <v>2758</v>
      </c>
      <c r="F85" s="440">
        <v>0</v>
      </c>
      <c r="G85" s="440">
        <v>1</v>
      </c>
      <c r="H85" s="440">
        <v>0.01</v>
      </c>
      <c r="I85" s="339" t="s">
        <v>2759</v>
      </c>
      <c r="J85" s="339" t="s">
        <v>3199</v>
      </c>
      <c r="K85" s="294" t="s">
        <v>2911</v>
      </c>
    </row>
    <row r="86" spans="1:13" x14ac:dyDescent="0.75">
      <c r="A86" t="s">
        <v>10</v>
      </c>
      <c r="B86" t="s">
        <v>3272</v>
      </c>
      <c r="C86" t="s">
        <v>3271</v>
      </c>
      <c r="D86" t="s">
        <v>3272</v>
      </c>
      <c r="E86" t="s">
        <v>2264</v>
      </c>
      <c r="F86" s="363">
        <v>-0.5</v>
      </c>
      <c r="G86" s="363">
        <v>0.5</v>
      </c>
      <c r="H86" s="440">
        <v>0.01</v>
      </c>
      <c r="I86" s="339" t="s">
        <v>143</v>
      </c>
      <c r="J86" s="339" t="s">
        <v>3273</v>
      </c>
      <c r="K86" s="294" t="s">
        <v>248</v>
      </c>
      <c r="L86" s="294" t="s">
        <v>249</v>
      </c>
      <c r="M86" s="352" t="s">
        <v>153</v>
      </c>
    </row>
    <row r="87" spans="1:13" x14ac:dyDescent="0.75">
      <c r="A87" t="s">
        <v>2659</v>
      </c>
      <c r="B87" s="178" t="s">
        <v>315</v>
      </c>
      <c r="C87" t="s">
        <v>289</v>
      </c>
      <c r="D87" t="s">
        <v>351</v>
      </c>
      <c r="E87" t="s">
        <v>2263</v>
      </c>
      <c r="F87" s="13">
        <v>0</v>
      </c>
      <c r="G87" s="13">
        <v>0.4</v>
      </c>
      <c r="H87" s="363">
        <v>0.01</v>
      </c>
      <c r="I87" s="339" t="s">
        <v>31</v>
      </c>
      <c r="J87" s="339" t="s">
        <v>3200</v>
      </c>
      <c r="K87" s="339" t="s">
        <v>250</v>
      </c>
      <c r="L87" s="294" t="s">
        <v>251</v>
      </c>
      <c r="M87" s="442"/>
    </row>
    <row r="88" spans="1:13" x14ac:dyDescent="0.75">
      <c r="A88" s="446" t="str">
        <f>A$87</f>
        <v>Research and Development</v>
      </c>
      <c r="B88" s="446" t="str">
        <f t="shared" ref="B88:B91" si="0">B$87</f>
        <v>Capital Cost Reduction</v>
      </c>
      <c r="C88" t="s">
        <v>290</v>
      </c>
      <c r="D88" s="446" t="str">
        <f t="shared" ref="D88:L91" si="1">D$87</f>
        <v>R&amp;D Capital Cost Reductions</v>
      </c>
      <c r="E88" t="s">
        <v>3215</v>
      </c>
      <c r="F88" s="367">
        <f t="shared" si="1"/>
        <v>0</v>
      </c>
      <c r="G88" s="367">
        <f t="shared" si="1"/>
        <v>0.4</v>
      </c>
      <c r="H88" s="367">
        <f t="shared" si="1"/>
        <v>0.01</v>
      </c>
      <c r="I88" s="446" t="str">
        <f t="shared" si="1"/>
        <v>% reduction in cost</v>
      </c>
      <c r="J88"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46" t="str">
        <f t="shared" si="1"/>
        <v>architectural-design.html#rnd</v>
      </c>
      <c r="L88" s="446" t="str">
        <f t="shared" si="1"/>
        <v>research-and-development.html</v>
      </c>
      <c r="M88" s="442"/>
    </row>
    <row r="89" spans="1:13" x14ac:dyDescent="0.75">
      <c r="A89" s="446" t="str">
        <f t="shared" ref="A89:A91" si="2">A$87</f>
        <v>Research and Development</v>
      </c>
      <c r="B89" s="446" t="str">
        <f t="shared" si="0"/>
        <v>Capital Cost Reduction</v>
      </c>
      <c r="C89" t="s">
        <v>291</v>
      </c>
      <c r="D89" s="446" t="str">
        <f t="shared" si="1"/>
        <v>R&amp;D Capital Cost Reductions</v>
      </c>
      <c r="E89" t="s">
        <v>3216</v>
      </c>
      <c r="F89" s="367">
        <f t="shared" si="1"/>
        <v>0</v>
      </c>
      <c r="G89" s="367">
        <f t="shared" si="1"/>
        <v>0.4</v>
      </c>
      <c r="H89" s="367">
        <f t="shared" si="1"/>
        <v>0.01</v>
      </c>
      <c r="I89" s="446" t="str">
        <f t="shared" si="1"/>
        <v>% reduction in cost</v>
      </c>
      <c r="J89"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46" t="str">
        <f t="shared" si="1"/>
        <v>architectural-design.html#rnd</v>
      </c>
      <c r="L89" s="446" t="str">
        <f t="shared" si="1"/>
        <v>research-and-development.html</v>
      </c>
      <c r="M89" s="442"/>
    </row>
    <row r="90" spans="1:13" x14ac:dyDescent="0.75">
      <c r="A90" s="446" t="str">
        <f t="shared" si="2"/>
        <v>Research and Development</v>
      </c>
      <c r="B90" s="446" t="str">
        <f t="shared" si="0"/>
        <v>Capital Cost Reduction</v>
      </c>
      <c r="C90" t="s">
        <v>292</v>
      </c>
      <c r="D90" s="446" t="str">
        <f t="shared" si="1"/>
        <v>R&amp;D Capital Cost Reductions</v>
      </c>
      <c r="E90" t="s">
        <v>3217</v>
      </c>
      <c r="F90" s="367">
        <f t="shared" si="1"/>
        <v>0</v>
      </c>
      <c r="G90" s="367">
        <f t="shared" si="1"/>
        <v>0.4</v>
      </c>
      <c r="H90" s="367">
        <f t="shared" si="1"/>
        <v>0.01</v>
      </c>
      <c r="I90" s="446" t="str">
        <f t="shared" si="1"/>
        <v>% reduction in cost</v>
      </c>
      <c r="J90"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46" t="str">
        <f t="shared" si="1"/>
        <v>architectural-design.html#rnd</v>
      </c>
      <c r="L90" s="446" t="str">
        <f t="shared" si="1"/>
        <v>research-and-development.html</v>
      </c>
      <c r="M90" s="442"/>
    </row>
    <row r="91" spans="1:13" x14ac:dyDescent="0.75">
      <c r="A91" s="446" t="str">
        <f t="shared" si="2"/>
        <v>Research and Development</v>
      </c>
      <c r="B91" s="446" t="str">
        <f t="shared" si="0"/>
        <v>Capital Cost Reduction</v>
      </c>
      <c r="C91" s="295" t="s">
        <v>293</v>
      </c>
      <c r="D91" s="446" t="str">
        <f t="shared" si="1"/>
        <v>R&amp;D Capital Cost Reductions</v>
      </c>
      <c r="E91" t="s">
        <v>3218</v>
      </c>
      <c r="F91" s="367">
        <f t="shared" si="1"/>
        <v>0</v>
      </c>
      <c r="G91" s="367">
        <f t="shared" si="1"/>
        <v>0.4</v>
      </c>
      <c r="H91" s="367">
        <f t="shared" si="1"/>
        <v>0.01</v>
      </c>
      <c r="I91" s="446" t="str">
        <f t="shared" si="1"/>
        <v>% reduction in cost</v>
      </c>
      <c r="J91"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46" t="str">
        <f t="shared" si="1"/>
        <v>architectural-design.html#rnd</v>
      </c>
      <c r="L91" s="446" t="str">
        <f t="shared" si="1"/>
        <v>research-and-development.html</v>
      </c>
      <c r="M91" s="442"/>
    </row>
    <row r="92" spans="1:13" x14ac:dyDescent="0.75">
      <c r="A92" s="295" t="s">
        <v>2659</v>
      </c>
      <c r="B92" s="295" t="s">
        <v>2802</v>
      </c>
      <c r="C92" t="s">
        <v>2803</v>
      </c>
      <c r="D92" s="295" t="s">
        <v>2802</v>
      </c>
      <c r="E92" s="358" t="s">
        <v>2805</v>
      </c>
      <c r="F92" s="13">
        <v>0</v>
      </c>
      <c r="G92" s="13">
        <v>1</v>
      </c>
      <c r="H92" s="363">
        <v>0.01</v>
      </c>
      <c r="I92" s="339" t="s">
        <v>33</v>
      </c>
      <c r="J92" s="339" t="s">
        <v>3392</v>
      </c>
      <c r="K92" s="294" t="s">
        <v>2808</v>
      </c>
      <c r="L92" s="294" t="s">
        <v>2807</v>
      </c>
      <c r="M92" s="352" t="s">
        <v>2806</v>
      </c>
    </row>
    <row r="93" spans="1:13" x14ac:dyDescent="0.75">
      <c r="A93" s="295" t="s">
        <v>2659</v>
      </c>
      <c r="B93" s="295" t="s">
        <v>3758</v>
      </c>
      <c r="C93" t="s">
        <v>3759</v>
      </c>
      <c r="D93" s="295" t="s">
        <v>3758</v>
      </c>
      <c r="E93" s="459" t="s">
        <v>3760</v>
      </c>
      <c r="F93" s="13">
        <v>0</v>
      </c>
      <c r="G93" s="13">
        <v>1</v>
      </c>
      <c r="H93" s="460">
        <v>0.01</v>
      </c>
      <c r="I93" s="339" t="s">
        <v>33</v>
      </c>
      <c r="J93" s="339" t="s">
        <v>3762</v>
      </c>
      <c r="K93" s="294"/>
      <c r="L93" s="294"/>
      <c r="M93" s="352" t="s">
        <v>3761</v>
      </c>
    </row>
    <row r="94" spans="1:13" x14ac:dyDescent="0.75">
      <c r="A94" t="s">
        <v>2659</v>
      </c>
      <c r="B94" s="178" t="s">
        <v>328</v>
      </c>
      <c r="C94" t="s">
        <v>294</v>
      </c>
      <c r="D94" t="s">
        <v>352</v>
      </c>
      <c r="E94" t="s">
        <v>2262</v>
      </c>
      <c r="F94" s="13">
        <v>0</v>
      </c>
      <c r="G94" s="13">
        <v>0.4</v>
      </c>
      <c r="H94" s="363">
        <v>0.01</v>
      </c>
      <c r="I94" s="339" t="s">
        <v>32</v>
      </c>
      <c r="J94" s="339" t="s">
        <v>3206</v>
      </c>
      <c r="K94" s="339" t="s">
        <v>250</v>
      </c>
      <c r="L94" s="294" t="s">
        <v>251</v>
      </c>
    </row>
    <row r="95" spans="1:13" x14ac:dyDescent="0.75">
      <c r="A95" s="446" t="str">
        <f>A$94</f>
        <v>Research and Development</v>
      </c>
      <c r="B95" s="446" t="str">
        <f>B$94</f>
        <v>Fuel Use Reduction</v>
      </c>
      <c r="C95" t="s">
        <v>295</v>
      </c>
      <c r="D95" s="446" t="str">
        <f t="shared" ref="D95:L98" si="3">D$94</f>
        <v>R&amp;D Fuel Use Reductions</v>
      </c>
      <c r="E95" t="s">
        <v>3219</v>
      </c>
      <c r="F95" s="368">
        <f t="shared" si="3"/>
        <v>0</v>
      </c>
      <c r="G95" s="368">
        <f t="shared" si="3"/>
        <v>0.4</v>
      </c>
      <c r="H95" s="368">
        <f t="shared" si="3"/>
        <v>0.01</v>
      </c>
      <c r="I95" s="446" t="str">
        <f t="shared" si="3"/>
        <v>% reduction in fuel use</v>
      </c>
      <c r="J95"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46" t="str">
        <f t="shared" si="3"/>
        <v>architectural-design.html#rnd</v>
      </c>
      <c r="L95" s="446" t="str">
        <f t="shared" si="3"/>
        <v>research-and-development.html</v>
      </c>
    </row>
    <row r="96" spans="1:13" x14ac:dyDescent="0.75">
      <c r="A96" s="446" t="str">
        <f t="shared" ref="A96:B98" si="4">A$94</f>
        <v>Research and Development</v>
      </c>
      <c r="B96" s="446" t="str">
        <f t="shared" si="4"/>
        <v>Fuel Use Reduction</v>
      </c>
      <c r="C96" t="s">
        <v>296</v>
      </c>
      <c r="D96" s="446" t="str">
        <f t="shared" si="3"/>
        <v>R&amp;D Fuel Use Reductions</v>
      </c>
      <c r="E96" t="s">
        <v>3220</v>
      </c>
      <c r="F96" s="368">
        <f t="shared" si="3"/>
        <v>0</v>
      </c>
      <c r="G96" s="368">
        <f t="shared" si="3"/>
        <v>0.4</v>
      </c>
      <c r="H96" s="368">
        <f t="shared" si="3"/>
        <v>0.01</v>
      </c>
      <c r="I96" s="446" t="str">
        <f t="shared" si="3"/>
        <v>% reduction in fuel use</v>
      </c>
      <c r="J96"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46" t="str">
        <f t="shared" si="3"/>
        <v>architectural-design.html#rnd</v>
      </c>
      <c r="L96" s="446" t="str">
        <f t="shared" si="3"/>
        <v>research-and-development.html</v>
      </c>
    </row>
    <row r="97" spans="1:13" x14ac:dyDescent="0.75">
      <c r="A97" s="446" t="str">
        <f t="shared" si="4"/>
        <v>Research and Development</v>
      </c>
      <c r="B97" s="446" t="str">
        <f t="shared" si="4"/>
        <v>Fuel Use Reduction</v>
      </c>
      <c r="C97" t="s">
        <v>297</v>
      </c>
      <c r="D97" s="446" t="str">
        <f t="shared" si="3"/>
        <v>R&amp;D Fuel Use Reductions</v>
      </c>
      <c r="E97" t="s">
        <v>3221</v>
      </c>
      <c r="F97" s="368">
        <f t="shared" si="3"/>
        <v>0</v>
      </c>
      <c r="G97" s="368">
        <f t="shared" si="3"/>
        <v>0.4</v>
      </c>
      <c r="H97" s="368">
        <f t="shared" si="3"/>
        <v>0.01</v>
      </c>
      <c r="I97" s="446" t="str">
        <f t="shared" si="3"/>
        <v>% reduction in fuel use</v>
      </c>
      <c r="J97"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46" t="str">
        <f t="shared" si="3"/>
        <v>architectural-design.html#rnd</v>
      </c>
      <c r="L97" s="446" t="str">
        <f t="shared" si="3"/>
        <v>research-and-development.html</v>
      </c>
    </row>
    <row r="98" spans="1:13" x14ac:dyDescent="0.75">
      <c r="A98" s="446" t="str">
        <f t="shared" si="4"/>
        <v>Research and Development</v>
      </c>
      <c r="B98" s="446" t="str">
        <f t="shared" si="4"/>
        <v>Fuel Use Reduction</v>
      </c>
      <c r="C98" t="s">
        <v>298</v>
      </c>
      <c r="D98" s="446" t="str">
        <f t="shared" si="3"/>
        <v>R&amp;D Fuel Use Reductions</v>
      </c>
      <c r="E98" t="s">
        <v>3222</v>
      </c>
      <c r="F98" s="368">
        <f t="shared" si="3"/>
        <v>0</v>
      </c>
      <c r="G98" s="368">
        <f t="shared" si="3"/>
        <v>0.4</v>
      </c>
      <c r="H98" s="368">
        <f t="shared" si="3"/>
        <v>0.01</v>
      </c>
      <c r="I98" s="446" t="str">
        <f t="shared" si="3"/>
        <v>% reduction in fuel use</v>
      </c>
      <c r="J98"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46" t="str">
        <f t="shared" si="3"/>
        <v>architectural-design.html#rnd</v>
      </c>
      <c r="L98" s="446" t="str">
        <f t="shared" si="3"/>
        <v>research-and-development.html</v>
      </c>
    </row>
    <row r="99" spans="1:13" x14ac:dyDescent="0.75">
      <c r="A99" t="s">
        <v>2946</v>
      </c>
      <c r="B99" t="s">
        <v>2947</v>
      </c>
      <c r="C99" t="s">
        <v>2954</v>
      </c>
      <c r="D99" s="178"/>
      <c r="E99" t="s">
        <v>2979</v>
      </c>
      <c r="F99">
        <v>0</v>
      </c>
      <c r="G99">
        <v>10</v>
      </c>
      <c r="H99">
        <v>1</v>
      </c>
      <c r="I99" t="s">
        <v>2924</v>
      </c>
      <c r="J99" t="s">
        <v>3207</v>
      </c>
      <c r="K99" t="s">
        <v>2925</v>
      </c>
    </row>
    <row r="100" spans="1:13" x14ac:dyDescent="0.75">
      <c r="A100" t="s">
        <v>2946</v>
      </c>
      <c r="B100" t="s">
        <v>2948</v>
      </c>
      <c r="C100" t="s">
        <v>2955</v>
      </c>
      <c r="D100" s="178"/>
      <c r="E100" t="s">
        <v>2980</v>
      </c>
      <c r="F100">
        <v>0</v>
      </c>
      <c r="G100">
        <v>10</v>
      </c>
      <c r="H100">
        <v>1</v>
      </c>
      <c r="I100" t="s">
        <v>2924</v>
      </c>
      <c r="J100" s="446"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46" t="str">
        <f t="shared" ref="K100:K109" si="5">K$99</f>
        <v>io-model.html</v>
      </c>
    </row>
    <row r="101" spans="1:13" x14ac:dyDescent="0.75">
      <c r="A101" t="s">
        <v>2946</v>
      </c>
      <c r="B101" t="s">
        <v>3443</v>
      </c>
      <c r="C101" t="s">
        <v>3620</v>
      </c>
      <c r="D101" s="178"/>
      <c r="E101" t="s">
        <v>2981</v>
      </c>
      <c r="F101">
        <v>0</v>
      </c>
      <c r="G101">
        <v>10</v>
      </c>
      <c r="H101">
        <v>1</v>
      </c>
      <c r="I101" t="s">
        <v>2924</v>
      </c>
      <c r="J101" s="446"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46" t="str">
        <f t="shared" si="5"/>
        <v>io-model.html</v>
      </c>
    </row>
    <row r="102" spans="1:13" x14ac:dyDescent="0.75">
      <c r="A102" t="s">
        <v>2946</v>
      </c>
      <c r="B102" t="s">
        <v>3621</v>
      </c>
      <c r="C102" t="s">
        <v>3622</v>
      </c>
      <c r="D102" s="178"/>
      <c r="E102" t="s">
        <v>3623</v>
      </c>
      <c r="F102">
        <v>0</v>
      </c>
      <c r="G102">
        <v>10</v>
      </c>
      <c r="H102">
        <v>1</v>
      </c>
      <c r="I102" t="s">
        <v>2924</v>
      </c>
      <c r="J102"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46" t="str">
        <f t="shared" si="5"/>
        <v>io-model.html</v>
      </c>
    </row>
    <row r="103" spans="1:13" x14ac:dyDescent="0.75">
      <c r="A103" t="s">
        <v>2946</v>
      </c>
      <c r="B103" t="s">
        <v>2949</v>
      </c>
      <c r="C103" t="s">
        <v>2956</v>
      </c>
      <c r="D103" s="178"/>
      <c r="E103" t="s">
        <v>2982</v>
      </c>
      <c r="F103">
        <v>0</v>
      </c>
      <c r="G103">
        <v>10</v>
      </c>
      <c r="H103">
        <v>1</v>
      </c>
      <c r="I103" t="s">
        <v>2924</v>
      </c>
      <c r="J103"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46" t="str">
        <f t="shared" si="5"/>
        <v>io-model.html</v>
      </c>
    </row>
    <row r="104" spans="1:13" x14ac:dyDescent="0.75">
      <c r="A104" t="s">
        <v>2946</v>
      </c>
      <c r="B104" t="s">
        <v>2950</v>
      </c>
      <c r="C104" t="s">
        <v>2957</v>
      </c>
      <c r="D104" s="178"/>
      <c r="E104" t="s">
        <v>2983</v>
      </c>
      <c r="F104">
        <v>0</v>
      </c>
      <c r="G104">
        <v>10</v>
      </c>
      <c r="H104">
        <v>1</v>
      </c>
      <c r="I104" t="s">
        <v>2924</v>
      </c>
      <c r="J104"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46" t="str">
        <f t="shared" si="5"/>
        <v>io-model.html</v>
      </c>
    </row>
    <row r="105" spans="1:13" x14ac:dyDescent="0.75">
      <c r="A105" t="s">
        <v>2946</v>
      </c>
      <c r="B105" t="s">
        <v>264</v>
      </c>
      <c r="C105" t="s">
        <v>2958</v>
      </c>
      <c r="D105" s="178"/>
      <c r="E105" t="s">
        <v>2984</v>
      </c>
      <c r="F105">
        <v>0</v>
      </c>
      <c r="G105">
        <v>10</v>
      </c>
      <c r="H105">
        <v>1</v>
      </c>
      <c r="I105" t="s">
        <v>2924</v>
      </c>
      <c r="J105"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46" t="str">
        <f t="shared" si="5"/>
        <v>io-model.html</v>
      </c>
    </row>
    <row r="106" spans="1:13" x14ac:dyDescent="0.75">
      <c r="A106" t="s">
        <v>2946</v>
      </c>
      <c r="B106" t="s">
        <v>2951</v>
      </c>
      <c r="C106" t="s">
        <v>2959</v>
      </c>
      <c r="D106" s="178"/>
      <c r="E106" t="s">
        <v>2985</v>
      </c>
      <c r="F106">
        <v>0</v>
      </c>
      <c r="G106">
        <v>10</v>
      </c>
      <c r="H106">
        <v>1</v>
      </c>
      <c r="I106" t="s">
        <v>2924</v>
      </c>
      <c r="J106"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46" t="str">
        <f t="shared" si="5"/>
        <v>io-model.html</v>
      </c>
    </row>
    <row r="107" spans="1:13" x14ac:dyDescent="0.75">
      <c r="A107" t="s">
        <v>2946</v>
      </c>
      <c r="B107" t="s">
        <v>3624</v>
      </c>
      <c r="C107" t="s">
        <v>3625</v>
      </c>
      <c r="D107" s="178"/>
      <c r="E107" t="s">
        <v>3626</v>
      </c>
      <c r="F107">
        <v>0</v>
      </c>
      <c r="G107">
        <v>10</v>
      </c>
      <c r="H107">
        <v>1</v>
      </c>
      <c r="I107" t="s">
        <v>2924</v>
      </c>
      <c r="J107"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46" t="str">
        <f t="shared" si="5"/>
        <v>io-model.html</v>
      </c>
    </row>
    <row r="108" spans="1:13" x14ac:dyDescent="0.75">
      <c r="A108" t="s">
        <v>2946</v>
      </c>
      <c r="B108" t="s">
        <v>2952</v>
      </c>
      <c r="C108" t="s">
        <v>2960</v>
      </c>
      <c r="D108" s="178"/>
      <c r="E108" t="s">
        <v>2986</v>
      </c>
      <c r="F108">
        <v>0</v>
      </c>
      <c r="G108">
        <v>10</v>
      </c>
      <c r="H108">
        <v>1</v>
      </c>
      <c r="I108" t="s">
        <v>2924</v>
      </c>
      <c r="J108"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46" t="str">
        <f t="shared" si="5"/>
        <v>io-model.html</v>
      </c>
    </row>
    <row r="109" spans="1:13" x14ac:dyDescent="0.75">
      <c r="A109" t="s">
        <v>2946</v>
      </c>
      <c r="B109" t="s">
        <v>2953</v>
      </c>
      <c r="C109" t="s">
        <v>2961</v>
      </c>
      <c r="D109" s="178"/>
      <c r="E109" t="s">
        <v>2987</v>
      </c>
      <c r="F109">
        <v>0</v>
      </c>
      <c r="G109">
        <v>10</v>
      </c>
      <c r="H109">
        <v>1</v>
      </c>
      <c r="I109" t="s">
        <v>2924</v>
      </c>
      <c r="J109"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46" t="str">
        <f t="shared" si="5"/>
        <v>io-model.html</v>
      </c>
    </row>
    <row r="110" spans="1:13" x14ac:dyDescent="0.75">
      <c r="A110" t="s">
        <v>2823</v>
      </c>
      <c r="B110" t="s">
        <v>2824</v>
      </c>
      <c r="C110" t="s">
        <v>3422</v>
      </c>
      <c r="D110" s="178"/>
      <c r="E110" t="s">
        <v>2825</v>
      </c>
      <c r="F110">
        <v>0</v>
      </c>
      <c r="G110">
        <v>1</v>
      </c>
      <c r="H110">
        <v>1</v>
      </c>
      <c r="I110" s="339" t="s">
        <v>29</v>
      </c>
      <c r="J110" t="s">
        <v>3423</v>
      </c>
      <c r="M110" s="458"/>
    </row>
    <row r="111" spans="1:13" x14ac:dyDescent="0.75">
      <c r="A111" t="s">
        <v>2823</v>
      </c>
      <c r="B111" t="s">
        <v>3285</v>
      </c>
      <c r="C111" t="s">
        <v>3283</v>
      </c>
      <c r="D111" s="178"/>
      <c r="E111" s="178"/>
      <c r="F111">
        <v>0</v>
      </c>
      <c r="G111">
        <v>1</v>
      </c>
      <c r="H111">
        <v>1</v>
      </c>
      <c r="I111" s="339" t="s">
        <v>29</v>
      </c>
      <c r="J111" t="s">
        <v>3284</v>
      </c>
    </row>
    <row r="112" spans="1:13" x14ac:dyDescent="0.75">
      <c r="A112" t="s">
        <v>10</v>
      </c>
      <c r="B112" t="s">
        <v>3722</v>
      </c>
      <c r="C112" t="s">
        <v>3725</v>
      </c>
      <c r="D112" s="178"/>
      <c r="E112" s="178"/>
      <c r="F112">
        <v>0</v>
      </c>
      <c r="G112">
        <v>1</v>
      </c>
      <c r="H112">
        <v>1</v>
      </c>
      <c r="I112" s="339" t="s">
        <v>29</v>
      </c>
      <c r="J112" t="s">
        <v>3728</v>
      </c>
    </row>
    <row r="113" spans="1:10" x14ac:dyDescent="0.75">
      <c r="A113" t="s">
        <v>10</v>
      </c>
      <c r="B113" t="s">
        <v>3723</v>
      </c>
      <c r="C113" t="s">
        <v>3726</v>
      </c>
      <c r="D113" s="178"/>
      <c r="E113" s="178"/>
      <c r="F113">
        <v>0</v>
      </c>
      <c r="G113">
        <v>1</v>
      </c>
      <c r="H113">
        <v>1</v>
      </c>
      <c r="I113" s="339" t="s">
        <v>29</v>
      </c>
      <c r="J113" t="s">
        <v>3729</v>
      </c>
    </row>
    <row r="114" spans="1:10" x14ac:dyDescent="0.75">
      <c r="A114" t="s">
        <v>10</v>
      </c>
      <c r="B114" t="s">
        <v>3724</v>
      </c>
      <c r="C114" t="s">
        <v>3727</v>
      </c>
      <c r="D114" s="178"/>
      <c r="E114" s="178"/>
      <c r="F114">
        <v>0</v>
      </c>
      <c r="G114">
        <v>1</v>
      </c>
      <c r="H114">
        <v>1</v>
      </c>
      <c r="I114" s="339" t="s">
        <v>29</v>
      </c>
      <c r="J114" t="s">
        <v>3730</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U16"/>
  <sheetViews>
    <sheetView topLeftCell="A2" zoomScale="55" zoomScaleNormal="40" workbookViewId="0">
      <selection activeCell="K3" sqref="K3"/>
    </sheetView>
  </sheetViews>
  <sheetFormatPr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33.2695312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1" ht="44.25" x14ac:dyDescent="0.75">
      <c r="A1" s="43" t="s">
        <v>3</v>
      </c>
      <c r="B1" s="43" t="s">
        <v>0</v>
      </c>
      <c r="C1" s="43" t="s">
        <v>1</v>
      </c>
      <c r="D1" s="369" t="s">
        <v>344</v>
      </c>
      <c r="E1" s="43" t="s">
        <v>2261</v>
      </c>
      <c r="F1" s="370" t="s">
        <v>69</v>
      </c>
      <c r="G1" s="370" t="s">
        <v>70</v>
      </c>
      <c r="H1" s="370" t="s">
        <v>81</v>
      </c>
      <c r="I1" s="43" t="s">
        <v>28</v>
      </c>
      <c r="J1" s="43" t="s">
        <v>3872</v>
      </c>
      <c r="K1" s="43" t="s">
        <v>3873</v>
      </c>
      <c r="L1" s="43" t="s">
        <v>2</v>
      </c>
      <c r="M1" s="43" t="s">
        <v>3874</v>
      </c>
      <c r="N1" s="43" t="s">
        <v>3875</v>
      </c>
      <c r="O1" s="43" t="s">
        <v>3876</v>
      </c>
      <c r="P1" s="43" t="s">
        <v>3877</v>
      </c>
      <c r="Q1" s="43" t="s">
        <v>3878</v>
      </c>
      <c r="R1" s="43" t="s">
        <v>3879</v>
      </c>
      <c r="S1" s="43" t="s">
        <v>3880</v>
      </c>
      <c r="T1" s="43" t="s">
        <v>3881</v>
      </c>
    </row>
    <row r="2" spans="1:21" ht="409.5" x14ac:dyDescent="0.75">
      <c r="A2" s="1" t="s">
        <v>71</v>
      </c>
      <c r="B2" s="1" t="s">
        <v>15</v>
      </c>
      <c r="C2" s="1" t="s">
        <v>2486</v>
      </c>
      <c r="D2" s="1" t="s">
        <v>15</v>
      </c>
      <c r="E2" s="1" t="s">
        <v>2485</v>
      </c>
      <c r="F2" s="371">
        <v>0</v>
      </c>
      <c r="G2" s="371">
        <v>1</v>
      </c>
      <c r="H2" s="371">
        <v>0.01</v>
      </c>
      <c r="I2" s="44" t="s">
        <v>114</v>
      </c>
      <c r="J2" s="44" t="s">
        <v>3882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75">
      <c r="A3" s="1" t="s">
        <v>8</v>
      </c>
      <c r="B3" s="44" t="s">
        <v>3127</v>
      </c>
      <c r="C3" s="372" t="s">
        <v>3883</v>
      </c>
      <c r="D3" s="44" t="s">
        <v>3127</v>
      </c>
      <c r="E3" s="1" t="s">
        <v>2281</v>
      </c>
      <c r="F3" s="371">
        <v>0</v>
      </c>
      <c r="G3" s="373">
        <v>1</v>
      </c>
      <c r="H3" s="373">
        <v>0.01</v>
      </c>
      <c r="I3" s="44" t="s">
        <v>34</v>
      </c>
      <c r="J3" s="44" t="s">
        <v>4355</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1" ht="132.75" x14ac:dyDescent="0.75">
      <c r="A4" s="2" t="s">
        <v>8</v>
      </c>
      <c r="B4" s="2" t="s">
        <v>268</v>
      </c>
      <c r="C4" s="1" t="s">
        <v>271</v>
      </c>
      <c r="D4" s="2" t="s">
        <v>347</v>
      </c>
      <c r="E4" s="1" t="s">
        <v>2289</v>
      </c>
      <c r="F4" s="374">
        <v>-0.5</v>
      </c>
      <c r="G4" s="374">
        <v>1</v>
      </c>
      <c r="H4" s="374">
        <v>0.02</v>
      </c>
      <c r="I4" s="6" t="s">
        <v>272</v>
      </c>
      <c r="J4" s="44" t="s">
        <v>3884</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32.75" x14ac:dyDescent="0.75">
      <c r="A5" s="2" t="s">
        <v>8</v>
      </c>
      <c r="B5" s="2" t="s">
        <v>269</v>
      </c>
      <c r="C5" s="1" t="s">
        <v>270</v>
      </c>
      <c r="D5" s="2" t="s">
        <v>347</v>
      </c>
      <c r="E5" s="1" t="s">
        <v>2288</v>
      </c>
      <c r="F5" s="374">
        <v>-0.5</v>
      </c>
      <c r="G5" s="374">
        <v>1</v>
      </c>
      <c r="H5" s="374">
        <v>0.02</v>
      </c>
      <c r="I5" s="6" t="s">
        <v>273</v>
      </c>
      <c r="J5" s="44" t="s">
        <v>3885</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39.25" x14ac:dyDescent="0.75">
      <c r="A6" s="1" t="s">
        <v>8</v>
      </c>
      <c r="B6" s="1" t="s">
        <v>17</v>
      </c>
      <c r="C6" s="1" t="s">
        <v>27</v>
      </c>
      <c r="D6" s="1" t="s">
        <v>17</v>
      </c>
      <c r="E6" s="1" t="s">
        <v>2286</v>
      </c>
      <c r="F6" s="371">
        <v>0</v>
      </c>
      <c r="G6" s="373">
        <v>1</v>
      </c>
      <c r="H6" s="373">
        <v>0.01</v>
      </c>
      <c r="I6" s="44" t="s">
        <v>33</v>
      </c>
      <c r="J6" s="44" t="s">
        <v>3886</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75">
      <c r="A7" s="2" t="s">
        <v>8</v>
      </c>
      <c r="B7" s="1" t="s">
        <v>2787</v>
      </c>
      <c r="C7" s="1" t="s">
        <v>2789</v>
      </c>
      <c r="D7" s="1" t="s">
        <v>2787</v>
      </c>
      <c r="E7" s="1" t="s">
        <v>2790</v>
      </c>
      <c r="F7" s="374">
        <v>0</v>
      </c>
      <c r="G7" s="374">
        <v>0.95</v>
      </c>
      <c r="H7" s="374">
        <v>0.01</v>
      </c>
      <c r="I7" s="6" t="s">
        <v>2791</v>
      </c>
      <c r="J7" s="44" t="s">
        <v>3887</v>
      </c>
      <c r="K7" s="1" t="s">
        <v>3888</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s="1"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s="1" t="s">
        <v>3889</v>
      </c>
      <c r="O7" s="1"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s="1" t="s">
        <v>3890</v>
      </c>
      <c r="Q7" s="1"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1" ht="147.5" x14ac:dyDescent="0.75">
      <c r="A8" s="1" t="s">
        <v>133</v>
      </c>
      <c r="B8" s="1" t="s">
        <v>135</v>
      </c>
      <c r="C8" s="1" t="s">
        <v>431</v>
      </c>
      <c r="D8" s="1" t="s">
        <v>135</v>
      </c>
      <c r="E8" s="1" t="s">
        <v>2274</v>
      </c>
      <c r="F8" s="371">
        <v>0</v>
      </c>
      <c r="G8" s="373">
        <v>1</v>
      </c>
      <c r="H8" s="373">
        <v>0.01</v>
      </c>
      <c r="I8" s="44" t="s">
        <v>33</v>
      </c>
      <c r="J8" s="44" t="s">
        <v>3891</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73.75" x14ac:dyDescent="0.75">
      <c r="A9" s="2" t="s">
        <v>8</v>
      </c>
      <c r="B9" s="2" t="s">
        <v>329</v>
      </c>
      <c r="C9" s="1" t="s">
        <v>330</v>
      </c>
      <c r="D9" s="2" t="s">
        <v>329</v>
      </c>
      <c r="E9" s="1" t="s">
        <v>2290</v>
      </c>
      <c r="F9" s="2">
        <v>0</v>
      </c>
      <c r="G9" s="2">
        <v>1</v>
      </c>
      <c r="H9" s="2">
        <v>1</v>
      </c>
      <c r="I9" s="6" t="s">
        <v>29</v>
      </c>
      <c r="J9" s="44" t="s">
        <v>3892</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51"/>
    </row>
    <row r="10" spans="1:21" ht="250.75" x14ac:dyDescent="0.75">
      <c r="A10" s="2" t="s">
        <v>4</v>
      </c>
      <c r="B10" s="2" t="s">
        <v>3439</v>
      </c>
      <c r="C10" s="1" t="s">
        <v>3441</v>
      </c>
      <c r="D10" s="2" t="s">
        <v>3443</v>
      </c>
      <c r="E10" s="1" t="s">
        <v>3444</v>
      </c>
      <c r="F10" s="375">
        <v>0</v>
      </c>
      <c r="G10" s="375">
        <v>50000</v>
      </c>
      <c r="H10" s="375">
        <v>100</v>
      </c>
      <c r="I10" s="375" t="s">
        <v>3446</v>
      </c>
      <c r="J10" s="376" t="s">
        <v>3893</v>
      </c>
      <c r="K10" s="37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7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77"/>
      <c r="N10" s="378"/>
    </row>
    <row r="11" spans="1:21" ht="147.5" x14ac:dyDescent="0.75">
      <c r="A11" s="2" t="s">
        <v>4</v>
      </c>
      <c r="B11" s="2" t="s">
        <v>3440</v>
      </c>
      <c r="C11" s="1" t="s">
        <v>3442</v>
      </c>
      <c r="D11" s="2" t="s">
        <v>3443</v>
      </c>
      <c r="E11" s="1" t="s">
        <v>3445</v>
      </c>
      <c r="F11" s="375">
        <v>0</v>
      </c>
      <c r="G11" s="375">
        <v>50000</v>
      </c>
      <c r="H11" s="375">
        <v>100</v>
      </c>
      <c r="I11" s="375" t="s">
        <v>3446</v>
      </c>
      <c r="J11" s="376" t="s">
        <v>3894</v>
      </c>
      <c r="K11" s="375" t="str">
        <f>_xlfn.CONCAT(IF('Supporting Data'!$AO$3=0," This state has no additional state subsidies. ",_xlfn.CONCAT(" As of late 2020, there is an additional state subsidy of $",'Supporting Data'!$AO$3,".")))</f>
        <v xml:space="preserve"> This state has no additional state subsidies. </v>
      </c>
      <c r="L11" s="37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77"/>
      <c r="N11" s="378"/>
    </row>
    <row r="12" spans="1:21" ht="368.75" x14ac:dyDescent="0.75">
      <c r="A12" s="1" t="s">
        <v>8</v>
      </c>
      <c r="B12" s="1" t="s">
        <v>129</v>
      </c>
      <c r="C12" s="1" t="s">
        <v>128</v>
      </c>
      <c r="D12" s="1" t="s">
        <v>129</v>
      </c>
      <c r="E12" s="1" t="s">
        <v>2285</v>
      </c>
      <c r="F12" s="5">
        <v>0</v>
      </c>
      <c r="G12" s="5">
        <v>25000</v>
      </c>
      <c r="H12" s="5">
        <v>500</v>
      </c>
      <c r="I12" s="44" t="s">
        <v>187</v>
      </c>
      <c r="J12" s="44" t="s">
        <v>3895</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6"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7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7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75">
      <c r="A13" s="1" t="s">
        <v>9</v>
      </c>
      <c r="B13" s="1" t="s">
        <v>2490</v>
      </c>
      <c r="C13" s="1" t="s">
        <v>2491</v>
      </c>
      <c r="D13" s="1" t="s">
        <v>2491</v>
      </c>
      <c r="E13" s="1" t="s">
        <v>2492</v>
      </c>
      <c r="F13" s="371">
        <v>0</v>
      </c>
      <c r="G13" s="373">
        <v>1</v>
      </c>
      <c r="H13" s="373">
        <v>0.01</v>
      </c>
      <c r="I13" s="44" t="s">
        <v>2493</v>
      </c>
      <c r="J13" s="44" t="s">
        <v>3896</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7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09.75" x14ac:dyDescent="0.75">
      <c r="A14" s="1" t="s">
        <v>71</v>
      </c>
      <c r="B14" s="1" t="s">
        <v>100</v>
      </c>
      <c r="C14" s="1" t="s">
        <v>300</v>
      </c>
      <c r="D14" s="1" t="s">
        <v>100</v>
      </c>
      <c r="E14" s="1" t="s">
        <v>2297</v>
      </c>
      <c r="F14" s="371">
        <v>0</v>
      </c>
      <c r="G14" s="371">
        <v>0.75</v>
      </c>
      <c r="H14" s="371">
        <v>0.01</v>
      </c>
      <c r="I14" s="44" t="s">
        <v>30</v>
      </c>
      <c r="J14" s="44" t="s">
        <v>3193</v>
      </c>
      <c r="K14" s="44" t="s">
        <v>3897</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80" t="s">
        <v>3898</v>
      </c>
      <c r="N14" s="44"/>
    </row>
    <row r="15" spans="1:21" x14ac:dyDescent="0.75">
      <c r="K15" s="178" t="s">
        <v>3899</v>
      </c>
      <c r="M15" s="178" t="s">
        <v>3900</v>
      </c>
    </row>
    <row r="16" spans="1:21" s="1" customFormat="1" ht="348" customHeight="1" x14ac:dyDescent="0.75">
      <c r="A16" s="2" t="s">
        <v>4</v>
      </c>
      <c r="B16" s="2" t="s">
        <v>3430</v>
      </c>
      <c r="C16" s="1" t="s">
        <v>3431</v>
      </c>
      <c r="D16" s="2" t="s">
        <v>3432</v>
      </c>
      <c r="E16" s="1" t="s">
        <v>3433</v>
      </c>
      <c r="F16" s="371">
        <v>0</v>
      </c>
      <c r="G16" s="371">
        <v>1</v>
      </c>
      <c r="H16" s="371">
        <v>0.01</v>
      </c>
      <c r="I16" s="44" t="s">
        <v>3686</v>
      </c>
      <c r="J16" s="44" t="s">
        <v>3901</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3902</v>
      </c>
      <c r="N16" s="1" t="s">
        <v>3903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K54"/>
  <sheetViews>
    <sheetView tabSelected="1" topLeftCell="A12" workbookViewId="0">
      <pane xSplit="1" topLeftCell="AG1" activePane="topRight" state="frozen"/>
      <selection pane="topRight" activeCell="AM27" sqref="AM27"/>
    </sheetView>
  </sheetViews>
  <sheetFormatPr defaultRowHeight="14.75" x14ac:dyDescent="0.75"/>
  <cols>
    <col min="1" max="1" width="11.7265625" customWidth="1"/>
    <col min="2" max="2" width="16.26953125" customWidth="1"/>
    <col min="3" max="3" width="11.1328125" style="384" bestFit="1" customWidth="1"/>
    <col min="4" max="4" width="11.1328125" customWidth="1"/>
    <col min="6" max="6" width="17.86328125" style="384" customWidth="1"/>
    <col min="9" max="9" width="16" style="384" customWidth="1"/>
    <col min="10" max="10" width="21.1328125" style="384" customWidth="1"/>
    <col min="11" max="11" width="16" customWidth="1"/>
    <col min="12" max="12" width="14.7265625" style="384" customWidth="1"/>
    <col min="19" max="19" width="8.7265625" style="384"/>
    <col min="35" max="35" width="8.7265625" style="384"/>
    <col min="39" max="39" width="8.7265625" style="384"/>
    <col min="40" max="40" width="10.54296875" bestFit="1" customWidth="1"/>
    <col min="41" max="41" width="8.7265625" style="384"/>
    <col min="43" max="43" width="13.86328125" customWidth="1"/>
    <col min="44" max="44" width="8.7265625" style="384"/>
    <col min="45" max="45" width="11.54296875" bestFit="1" customWidth="1"/>
    <col min="52" max="52" width="8.7265625" style="384"/>
    <col min="60" max="60" width="8.7265625" style="384"/>
    <col min="68" max="68" width="8.7265625" style="384"/>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384"/>
  </cols>
  <sheetData>
    <row r="1" spans="1:89" x14ac:dyDescent="0.75">
      <c r="B1" s="506" t="s">
        <v>3904</v>
      </c>
      <c r="C1" s="506"/>
      <c r="D1" s="381"/>
      <c r="E1" s="382" t="s">
        <v>3905</v>
      </c>
      <c r="F1" s="383"/>
      <c r="H1" s="382" t="s">
        <v>3906</v>
      </c>
      <c r="J1" s="385" t="s">
        <v>3907</v>
      </c>
      <c r="K1" s="506" t="s">
        <v>3908</v>
      </c>
      <c r="L1" s="506"/>
      <c r="M1" s="506" t="s">
        <v>3909</v>
      </c>
      <c r="N1" s="506"/>
      <c r="O1" s="506"/>
      <c r="P1" s="506"/>
      <c r="Q1" s="506"/>
      <c r="R1" s="506"/>
      <c r="S1" s="506"/>
      <c r="T1" s="506" t="s">
        <v>3910</v>
      </c>
      <c r="U1" s="506"/>
      <c r="V1" s="506"/>
      <c r="W1" s="506"/>
      <c r="X1" s="506"/>
      <c r="Y1" s="506"/>
      <c r="Z1" s="506"/>
      <c r="AA1" s="506"/>
      <c r="AB1" s="506"/>
      <c r="AC1" s="506"/>
      <c r="AD1" s="506"/>
      <c r="AE1" s="506"/>
      <c r="AF1" s="506"/>
      <c r="AG1" s="506"/>
      <c r="AH1" s="506"/>
      <c r="AI1" s="507"/>
      <c r="AJ1" s="501" t="s">
        <v>4357</v>
      </c>
      <c r="AK1" s="501"/>
      <c r="AL1" s="501"/>
      <c r="AM1"/>
      <c r="AN1" s="505" t="s">
        <v>3911</v>
      </c>
      <c r="AO1" s="505"/>
      <c r="AQ1" t="s">
        <v>3912</v>
      </c>
      <c r="AS1" s="497" t="s">
        <v>3913</v>
      </c>
      <c r="AT1" s="498"/>
      <c r="AU1" s="498"/>
      <c r="AV1" s="498"/>
      <c r="AW1" s="498"/>
      <c r="AX1" s="498"/>
      <c r="AY1" s="498"/>
      <c r="AZ1" s="498"/>
      <c r="BA1" s="497" t="s">
        <v>3914</v>
      </c>
      <c r="BB1" s="498"/>
      <c r="BC1" s="498"/>
      <c r="BD1" s="498"/>
      <c r="BE1" s="498"/>
      <c r="BF1" s="498"/>
      <c r="BG1" s="498"/>
      <c r="BH1" s="498"/>
      <c r="BI1" s="499" t="s">
        <v>3915</v>
      </c>
      <c r="BJ1" s="500"/>
      <c r="BK1" s="500"/>
      <c r="BL1" s="500"/>
      <c r="BM1" s="500"/>
      <c r="BN1" s="500"/>
      <c r="BO1" s="500"/>
      <c r="BP1" s="500"/>
      <c r="BQ1" s="501" t="s">
        <v>3916</v>
      </c>
      <c r="BR1" s="501"/>
      <c r="BS1" s="501"/>
      <c r="BT1" s="501"/>
      <c r="BU1" s="501"/>
      <c r="BV1" s="501"/>
      <c r="BW1" s="501"/>
      <c r="BX1" s="501"/>
      <c r="BY1" s="501"/>
      <c r="BZ1" s="501"/>
      <c r="CA1" s="501"/>
      <c r="CB1" s="501"/>
      <c r="CC1" s="501"/>
      <c r="CD1" s="501"/>
      <c r="CE1" s="501"/>
      <c r="CF1" s="501"/>
      <c r="CG1" s="501"/>
      <c r="CH1" s="501"/>
      <c r="CI1" s="502" t="s">
        <v>3917</v>
      </c>
      <c r="CJ1" s="503"/>
      <c r="CK1" s="504"/>
    </row>
    <row r="2" spans="1:89" s="394" customFormat="1" ht="59.15" customHeight="1" thickBot="1" x14ac:dyDescent="0.9">
      <c r="A2" s="185"/>
      <c r="B2" s="386" t="s">
        <v>3918</v>
      </c>
      <c r="C2" s="387" t="s">
        <v>3919</v>
      </c>
      <c r="D2" s="185" t="s">
        <v>3920</v>
      </c>
      <c r="E2" s="185" t="s">
        <v>3921</v>
      </c>
      <c r="F2" s="387" t="s">
        <v>3922</v>
      </c>
      <c r="G2" s="185" t="s">
        <v>3923</v>
      </c>
      <c r="H2" s="185" t="s">
        <v>3924</v>
      </c>
      <c r="I2" s="387" t="s">
        <v>3925</v>
      </c>
      <c r="J2" s="387" t="s">
        <v>3926</v>
      </c>
      <c r="K2" s="388" t="s">
        <v>3927</v>
      </c>
      <c r="L2" s="389" t="s">
        <v>3928</v>
      </c>
      <c r="M2" s="390" t="s">
        <v>3929</v>
      </c>
      <c r="N2" s="390" t="s">
        <v>3930</v>
      </c>
      <c r="O2" s="390" t="s">
        <v>3931</v>
      </c>
      <c r="P2" s="390" t="s">
        <v>3932</v>
      </c>
      <c r="Q2" s="390" t="s">
        <v>3933</v>
      </c>
      <c r="R2" s="390" t="s">
        <v>3934</v>
      </c>
      <c r="S2" s="391" t="s">
        <v>3935</v>
      </c>
      <c r="T2" s="392" t="s">
        <v>3936</v>
      </c>
      <c r="U2" s="392" t="s">
        <v>3937</v>
      </c>
      <c r="V2" s="392" t="s">
        <v>3938</v>
      </c>
      <c r="W2" s="392" t="s">
        <v>3939</v>
      </c>
      <c r="X2" s="392" t="s">
        <v>3940</v>
      </c>
      <c r="Y2" s="392" t="s">
        <v>3941</v>
      </c>
      <c r="Z2" s="392" t="s">
        <v>3942</v>
      </c>
      <c r="AA2" s="392" t="s">
        <v>3943</v>
      </c>
      <c r="AB2" s="392" t="s">
        <v>3944</v>
      </c>
      <c r="AC2" s="392" t="s">
        <v>3945</v>
      </c>
      <c r="AD2" s="392" t="s">
        <v>3946</v>
      </c>
      <c r="AE2" s="392" t="s">
        <v>3947</v>
      </c>
      <c r="AF2" s="392" t="s">
        <v>3948</v>
      </c>
      <c r="AG2" s="392" t="s">
        <v>3949</v>
      </c>
      <c r="AH2" s="392" t="s">
        <v>3950</v>
      </c>
      <c r="AI2" s="393" t="s">
        <v>3951</v>
      </c>
      <c r="AJ2" s="394">
        <v>2021</v>
      </c>
      <c r="AK2" s="394">
        <v>2030</v>
      </c>
      <c r="AL2" s="394">
        <v>2050</v>
      </c>
      <c r="AM2" s="395" t="s">
        <v>3952</v>
      </c>
      <c r="AN2" s="396" t="s">
        <v>3953</v>
      </c>
      <c r="AO2" s="387" t="s">
        <v>3954</v>
      </c>
      <c r="AP2" s="397" t="s">
        <v>3955</v>
      </c>
      <c r="AQ2" s="397" t="s">
        <v>3956</v>
      </c>
      <c r="AR2" s="395" t="s">
        <v>3957</v>
      </c>
      <c r="AS2" s="398" t="s">
        <v>2464</v>
      </c>
      <c r="AT2" s="398" t="s">
        <v>450</v>
      </c>
      <c r="AU2" s="398" t="s">
        <v>3958</v>
      </c>
      <c r="AV2" s="398" t="s">
        <v>2472</v>
      </c>
      <c r="AW2" s="398" t="s">
        <v>2465</v>
      </c>
      <c r="AX2" s="398" t="s">
        <v>46</v>
      </c>
      <c r="AY2" s="398" t="s">
        <v>54</v>
      </c>
      <c r="AZ2" s="399" t="s">
        <v>53</v>
      </c>
      <c r="BA2" s="398" t="s">
        <v>2464</v>
      </c>
      <c r="BB2" s="398" t="s">
        <v>450</v>
      </c>
      <c r="BC2" s="398" t="s">
        <v>3958</v>
      </c>
      <c r="BD2" s="398" t="s">
        <v>2472</v>
      </c>
      <c r="BE2" s="398" t="s">
        <v>2465</v>
      </c>
      <c r="BF2" s="398" t="s">
        <v>46</v>
      </c>
      <c r="BG2" s="398" t="s">
        <v>54</v>
      </c>
      <c r="BH2" s="399" t="s">
        <v>53</v>
      </c>
      <c r="BI2" s="398" t="s">
        <v>2464</v>
      </c>
      <c r="BJ2" s="398" t="s">
        <v>450</v>
      </c>
      <c r="BK2" s="398" t="s">
        <v>3958</v>
      </c>
      <c r="BL2" s="398" t="s">
        <v>2472</v>
      </c>
      <c r="BM2" s="398" t="s">
        <v>2465</v>
      </c>
      <c r="BN2" s="398" t="s">
        <v>46</v>
      </c>
      <c r="BO2" s="398" t="s">
        <v>54</v>
      </c>
      <c r="BP2" s="399" t="s">
        <v>53</v>
      </c>
      <c r="BQ2" s="185" t="s">
        <v>3959</v>
      </c>
      <c r="BR2" s="185" t="s">
        <v>3960</v>
      </c>
      <c r="BS2" s="185" t="s">
        <v>3961</v>
      </c>
      <c r="BT2" s="185" t="s">
        <v>3962</v>
      </c>
      <c r="BU2" s="185" t="s">
        <v>3963</v>
      </c>
      <c r="BV2" s="185" t="s">
        <v>3964</v>
      </c>
      <c r="BW2" s="185" t="s">
        <v>3965</v>
      </c>
      <c r="BX2" s="185" t="s">
        <v>3966</v>
      </c>
      <c r="BY2" s="185" t="s">
        <v>3967</v>
      </c>
      <c r="BZ2" s="185" t="s">
        <v>3968</v>
      </c>
      <c r="CA2" s="185" t="s">
        <v>3969</v>
      </c>
      <c r="CB2" s="185" t="s">
        <v>3970</v>
      </c>
      <c r="CC2" s="185" t="s">
        <v>3971</v>
      </c>
      <c r="CD2" s="185" t="s">
        <v>3972</v>
      </c>
      <c r="CE2" s="185" t="s">
        <v>3973</v>
      </c>
      <c r="CF2" s="185" t="s">
        <v>3974</v>
      </c>
      <c r="CG2" s="185" t="s">
        <v>3975</v>
      </c>
      <c r="CH2" s="387" t="s">
        <v>3976</v>
      </c>
      <c r="CI2" s="400" t="s">
        <v>3977</v>
      </c>
      <c r="CJ2" s="401" t="s">
        <v>3978</v>
      </c>
      <c r="CK2" s="402" t="s">
        <v>3979</v>
      </c>
    </row>
    <row r="3" spans="1:89" s="178" customFormat="1" x14ac:dyDescent="0.75">
      <c r="A3" s="403" t="str">
        <f>About!$C$2</f>
        <v>Nebraska</v>
      </c>
      <c r="B3" s="404">
        <f>ROUND(SUMIFS(B$4:B$54, $A$4:$A$54, $A$3),0)</f>
        <v>60527</v>
      </c>
      <c r="C3" s="405">
        <f t="shared" ref="C3" si="0">ROUND(SUMIFS(C$4:C$54, $A$4:$A$54, $A$3),0)</f>
        <v>61</v>
      </c>
      <c r="D3" s="404">
        <f>SUMIFS(D$4:D$54, $A$4:$A$54, $A$3)</f>
        <v>257</v>
      </c>
      <c r="E3" s="404">
        <f>SUMIFS(E$4:E$54, $A$4:$A$54, $A$3)</f>
        <v>0</v>
      </c>
      <c r="F3" s="406">
        <f>ROUND(SUMIFS(F$4:F$54,$A$4:$A$54,$A$3)*100,0)</f>
        <v>-100</v>
      </c>
      <c r="G3" s="178">
        <f>SUMIFS(G$4:G$54, $A$4:$A$54, $A$3)</f>
        <v>1322615</v>
      </c>
      <c r="H3" s="178">
        <f>SUMIFS(H$4:H$54, $A$4:$A$54, $A$3)</f>
        <v>3400152</v>
      </c>
      <c r="I3" s="406">
        <f>ROUND(SUMIFS(I$4:I$54,$A$4:$A$54,$A$3)*100,0)</f>
        <v>157</v>
      </c>
      <c r="J3" s="406">
        <f>ROUND(SUMIFS(J$4:J$54, $A$4:$A$54, $A$3),0)</f>
        <v>1764</v>
      </c>
      <c r="K3" s="178">
        <f t="shared" ref="K3:AI3" si="1">ROUND(SUMIFS(K$4:K$54, $A$4:$A$54, $A$3),0)</f>
        <v>642</v>
      </c>
      <c r="L3" s="406">
        <f t="shared" si="1"/>
        <v>844</v>
      </c>
      <c r="M3" s="178">
        <f t="shared" si="1"/>
        <v>0</v>
      </c>
      <c r="N3" s="178">
        <f t="shared" si="1"/>
        <v>200</v>
      </c>
      <c r="O3" s="178">
        <f t="shared" si="1"/>
        <v>0</v>
      </c>
      <c r="P3" s="178">
        <f t="shared" si="1"/>
        <v>0</v>
      </c>
      <c r="Q3" s="178">
        <f t="shared" si="1"/>
        <v>0</v>
      </c>
      <c r="R3" s="178">
        <f t="shared" si="1"/>
        <v>0</v>
      </c>
      <c r="S3" s="406">
        <f t="shared" si="1"/>
        <v>0</v>
      </c>
      <c r="T3" s="178">
        <f t="shared" si="1"/>
        <v>3793</v>
      </c>
      <c r="U3" s="178">
        <f t="shared" si="1"/>
        <v>338</v>
      </c>
      <c r="V3" s="178">
        <f t="shared" si="1"/>
        <v>770</v>
      </c>
      <c r="W3" s="178">
        <f t="shared" si="1"/>
        <v>280</v>
      </c>
      <c r="X3" s="178">
        <f t="shared" si="1"/>
        <v>2181</v>
      </c>
      <c r="Y3" s="178">
        <f t="shared" si="1"/>
        <v>23</v>
      </c>
      <c r="Z3" s="178">
        <f t="shared" si="1"/>
        <v>0</v>
      </c>
      <c r="AA3" s="178">
        <f t="shared" si="1"/>
        <v>11</v>
      </c>
      <c r="AB3" s="178">
        <f t="shared" si="1"/>
        <v>0</v>
      </c>
      <c r="AC3" s="178">
        <f t="shared" si="1"/>
        <v>321</v>
      </c>
      <c r="AD3" s="178">
        <f t="shared" si="1"/>
        <v>1670</v>
      </c>
      <c r="AE3" s="178">
        <f t="shared" si="1"/>
        <v>0</v>
      </c>
      <c r="AF3" s="178">
        <f t="shared" si="1"/>
        <v>0</v>
      </c>
      <c r="AG3" s="178">
        <f t="shared" si="1"/>
        <v>0</v>
      </c>
      <c r="AH3" s="178">
        <f t="shared" si="1"/>
        <v>0</v>
      </c>
      <c r="AI3" s="406">
        <f t="shared" si="1"/>
        <v>0</v>
      </c>
      <c r="AJ3" s="178">
        <f>ROUND(SUMIFS(AJ$4:AJ$54,$A$4:$A$54,$A$3)*100,0)</f>
        <v>21</v>
      </c>
      <c r="AK3" s="178">
        <f t="shared" ref="AK3:AL3" si="2">ROUND(SUMIFS(AK$4:AK$54,$A$4:$A$54,$A$3)*100,0)</f>
        <v>21</v>
      </c>
      <c r="AL3" s="178">
        <f t="shared" si="2"/>
        <v>21</v>
      </c>
      <c r="AM3" s="178">
        <f>SUMIFS(AM$4:AM$54, $A$4:$A$54, $A$3)</f>
        <v>1</v>
      </c>
      <c r="AN3" s="178">
        <f t="shared" ref="AN3:AQ3" si="3">SUMIFS(AN$4:AN$54, $A$4:$A$54, $A$3)</f>
        <v>0</v>
      </c>
      <c r="AO3" s="406">
        <f t="shared" si="3"/>
        <v>0</v>
      </c>
      <c r="AP3" s="406">
        <f t="shared" si="3"/>
        <v>345</v>
      </c>
      <c r="AQ3" s="406">
        <f t="shared" si="3"/>
        <v>1988698</v>
      </c>
      <c r="AR3" s="406">
        <f>ROUND(SUMIFS(AR$4:AR$54,$A$4:$A$54,$A$3),2)</f>
        <v>17.350000000000001</v>
      </c>
      <c r="AS3" s="178">
        <f>SUMIFS(AS$4:AS$54, $A$4:$A$54, $A$3)</f>
        <v>10444475000000</v>
      </c>
      <c r="AT3" s="178">
        <f t="shared" ref="AT3:BH3" si="4">SUMIFS(AT$4:AT$54, $A$4:$A$54, $A$3)</f>
        <v>0</v>
      </c>
      <c r="AU3" s="178">
        <f t="shared" si="4"/>
        <v>0</v>
      </c>
      <c r="AV3" s="178">
        <f t="shared" si="4"/>
        <v>0</v>
      </c>
      <c r="AW3" s="178">
        <f t="shared" si="4"/>
        <v>0</v>
      </c>
      <c r="AX3" s="178">
        <f t="shared" si="4"/>
        <v>0</v>
      </c>
      <c r="AY3" s="178">
        <f t="shared" si="4"/>
        <v>0</v>
      </c>
      <c r="AZ3" s="178">
        <f t="shared" si="4"/>
        <v>0</v>
      </c>
      <c r="BA3" s="178">
        <f t="shared" si="4"/>
        <v>11068100589599.801</v>
      </c>
      <c r="BB3" s="178">
        <f t="shared" si="4"/>
        <v>0</v>
      </c>
      <c r="BC3" s="178">
        <f t="shared" si="4"/>
        <v>0</v>
      </c>
      <c r="BD3" s="178">
        <f t="shared" si="4"/>
        <v>0</v>
      </c>
      <c r="BE3" s="178">
        <f t="shared" si="4"/>
        <v>0</v>
      </c>
      <c r="BF3" s="178">
        <f t="shared" si="4"/>
        <v>421984465431.09003</v>
      </c>
      <c r="BG3" s="178">
        <f t="shared" si="4"/>
        <v>0</v>
      </c>
      <c r="BH3" s="178">
        <f t="shared" si="4"/>
        <v>0</v>
      </c>
      <c r="BI3" s="178">
        <f>ROUND(SUMIFS(BI$4:BI$54,$A$4:$A$54,$A$3),2)</f>
        <v>94.37</v>
      </c>
      <c r="BJ3" s="178">
        <f t="shared" ref="BJ3:BP3" si="5">ROUND(SUMIFS(BJ$4:BJ$54,$A$4:$A$54,$A$3),2)</f>
        <v>0</v>
      </c>
      <c r="BK3" s="178">
        <f t="shared" si="5"/>
        <v>0</v>
      </c>
      <c r="BL3" s="178">
        <f t="shared" si="5"/>
        <v>0</v>
      </c>
      <c r="BM3" s="178">
        <f t="shared" si="5"/>
        <v>0</v>
      </c>
      <c r="BN3" s="178">
        <f t="shared" si="5"/>
        <v>0</v>
      </c>
      <c r="BO3" s="178">
        <f t="shared" si="5"/>
        <v>0</v>
      </c>
      <c r="BP3" s="406">
        <f t="shared" si="5"/>
        <v>0</v>
      </c>
      <c r="BQ3" s="406">
        <f t="shared" ref="BQ3:BR3" si="6">ROUND(SUMIFS(BQ$4:BQ$54,$A$4:$A$54,$A$3)*100,0)</f>
        <v>4</v>
      </c>
      <c r="BR3" s="406">
        <f t="shared" si="6"/>
        <v>4</v>
      </c>
      <c r="BS3" s="406">
        <f>ROUND(SUMIFS(BS$4:BS$54,$A$4:$A$54,$A$3)*100,0)</f>
        <v>43</v>
      </c>
      <c r="BT3" s="406">
        <f>ROUND(SUMIFS(BT$4:BT$54,$A$4:$A$54,$A$3)*100,0)</f>
        <v>40</v>
      </c>
      <c r="BU3" s="406">
        <f t="shared" ref="BU3:CH3" si="7">ROUND(SUMIFS(BU$4:BU$54,$A$4:$A$54,$A$3)*100,0)</f>
        <v>61</v>
      </c>
      <c r="BV3" s="406">
        <f t="shared" si="7"/>
        <v>72</v>
      </c>
      <c r="BW3" s="406">
        <f t="shared" si="7"/>
        <v>13</v>
      </c>
      <c r="BX3" s="406">
        <f t="shared" si="7"/>
        <v>19</v>
      </c>
      <c r="BY3" s="406">
        <f t="shared" si="7"/>
        <v>45</v>
      </c>
      <c r="BZ3" s="406">
        <f>ROUND(SUMIFS(BZ$4:BZ$54,$A$4:$A$54,$A$3)*100,0)</f>
        <v>46</v>
      </c>
      <c r="CA3" s="406">
        <f>ROUND(SUMIFS(CA$4:CA$54,$A$4:$A$54,$A$3)*100,0)</f>
        <v>100</v>
      </c>
      <c r="CB3" s="406">
        <f>ROUND(SUMIFS(CB$4:CB$54,$A$4:$A$54,$A$3)*100,0)</f>
        <v>100</v>
      </c>
      <c r="CC3" s="406">
        <f t="shared" si="7"/>
        <v>13</v>
      </c>
      <c r="CD3" s="406">
        <f t="shared" si="7"/>
        <v>19</v>
      </c>
      <c r="CE3" s="406">
        <f t="shared" si="7"/>
        <v>45</v>
      </c>
      <c r="CF3" s="406">
        <f t="shared" si="7"/>
        <v>46</v>
      </c>
      <c r="CG3" s="406">
        <f t="shared" si="7"/>
        <v>100</v>
      </c>
      <c r="CH3" s="406">
        <f t="shared" si="7"/>
        <v>100</v>
      </c>
      <c r="CI3" s="178">
        <f>SUMIFS(CI$4:CI$54, $A$4:$A$54, $A$3)</f>
        <v>0</v>
      </c>
      <c r="CJ3" s="178">
        <f t="shared" ref="CJ3:CK3" si="8">SUMIFS(CJ$4:CJ$54, $A$4:$A$54, $A$3)</f>
        <v>0</v>
      </c>
      <c r="CK3" s="178">
        <f t="shared" si="8"/>
        <v>0</v>
      </c>
    </row>
    <row r="4" spans="1:89" x14ac:dyDescent="0.75">
      <c r="A4" t="s">
        <v>3766</v>
      </c>
      <c r="B4" s="39">
        <v>0</v>
      </c>
      <c r="C4" s="407">
        <f>B4/1000</f>
        <v>0</v>
      </c>
      <c r="D4" s="408">
        <v>0</v>
      </c>
      <c r="E4">
        <v>0</v>
      </c>
      <c r="F4" s="384">
        <f>IFERROR(($E4/$D4) - 1, 0)</f>
        <v>0</v>
      </c>
      <c r="G4" s="409">
        <v>0</v>
      </c>
      <c r="H4">
        <v>0</v>
      </c>
      <c r="I4" s="384">
        <f>IFERROR(($H4/$G4)-1,0)</f>
        <v>0</v>
      </c>
      <c r="J4" s="384">
        <v>420.624922029</v>
      </c>
      <c r="K4">
        <v>153.06936209200001</v>
      </c>
      <c r="L4" s="384">
        <v>201.186439869</v>
      </c>
      <c r="M4">
        <v>0</v>
      </c>
      <c r="N4">
        <v>0</v>
      </c>
      <c r="O4">
        <v>0</v>
      </c>
      <c r="P4">
        <v>0</v>
      </c>
      <c r="Q4">
        <v>0</v>
      </c>
      <c r="R4">
        <v>0</v>
      </c>
      <c r="S4" s="384">
        <v>0</v>
      </c>
      <c r="T4">
        <v>47.800000000000004</v>
      </c>
      <c r="U4">
        <v>477.20000000000005</v>
      </c>
      <c r="V4">
        <v>0</v>
      </c>
      <c r="W4">
        <v>425.4</v>
      </c>
      <c r="X4">
        <v>61</v>
      </c>
      <c r="Y4">
        <v>0</v>
      </c>
      <c r="Z4">
        <v>0</v>
      </c>
      <c r="AA4">
        <v>0</v>
      </c>
      <c r="AB4">
        <v>0</v>
      </c>
      <c r="AC4">
        <v>694.69999999999891</v>
      </c>
      <c r="AD4">
        <v>785.19999999999993</v>
      </c>
      <c r="AE4">
        <v>75</v>
      </c>
      <c r="AF4">
        <v>0</v>
      </c>
      <c r="AG4">
        <v>0</v>
      </c>
      <c r="AH4">
        <v>0</v>
      </c>
      <c r="AI4" s="384">
        <v>0</v>
      </c>
      <c r="AJ4" s="410">
        <v>0.25605600000000001</v>
      </c>
      <c r="AK4" s="496">
        <v>0.25605600000000001</v>
      </c>
      <c r="AL4" s="496">
        <v>0.25605600000000001</v>
      </c>
      <c r="AM4" s="383">
        <v>0</v>
      </c>
      <c r="AN4" s="411">
        <v>0</v>
      </c>
      <c r="AO4" s="412">
        <v>0</v>
      </c>
      <c r="AP4">
        <v>81</v>
      </c>
      <c r="AQ4">
        <v>733536</v>
      </c>
      <c r="AR4" s="384">
        <f>$AP4/($AQ4/100000)</f>
        <v>11.042402826855124</v>
      </c>
      <c r="AS4">
        <v>0</v>
      </c>
      <c r="AT4">
        <v>0</v>
      </c>
      <c r="AU4">
        <v>16662028932394.301</v>
      </c>
      <c r="AV4">
        <v>65669313126760.5</v>
      </c>
      <c r="AW4">
        <v>0</v>
      </c>
      <c r="AX4">
        <v>0</v>
      </c>
      <c r="AY4">
        <v>0</v>
      </c>
      <c r="AZ4" s="384">
        <v>123581068315118</v>
      </c>
      <c r="BA4">
        <v>985029102555240</v>
      </c>
      <c r="BB4">
        <v>19171596701244.102</v>
      </c>
      <c r="BC4">
        <v>15471733556780.6</v>
      </c>
      <c r="BD4">
        <v>56020449481944.602</v>
      </c>
      <c r="BE4">
        <v>12633681206114.699</v>
      </c>
      <c r="BF4">
        <v>324781704984725</v>
      </c>
      <c r="BG4">
        <v>73371716298245</v>
      </c>
      <c r="BH4" s="38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84">
        <f>IFERROR($AZ4/$BH4,0)*100</f>
        <v>71.289903280911531</v>
      </c>
      <c r="BQ4" s="413">
        <v>6.8524148269979837E-2</v>
      </c>
      <c r="BR4" s="413">
        <v>6.210065353833736E-2</v>
      </c>
      <c r="BS4" s="413">
        <v>0.28467688522687823</v>
      </c>
      <c r="BT4" s="413">
        <v>0.25560039503346799</v>
      </c>
      <c r="BU4" s="413">
        <v>0.273667327610779</v>
      </c>
      <c r="BV4" s="413">
        <v>0.37469110372694958</v>
      </c>
      <c r="BW4" s="413">
        <v>5.9503822671797428E-2</v>
      </c>
      <c r="BX4" s="413">
        <v>0.10054067064808749</v>
      </c>
      <c r="BY4" s="413">
        <v>0.27923582562443172</v>
      </c>
      <c r="BZ4" s="413">
        <v>0.26232587030922982</v>
      </c>
      <c r="CA4" s="413">
        <v>1</v>
      </c>
      <c r="CB4" s="413">
        <v>1</v>
      </c>
      <c r="CC4" s="413">
        <v>5.9503822671797463E-2</v>
      </c>
      <c r="CD4" s="413">
        <v>0.10054067064808786</v>
      </c>
      <c r="CE4" s="413">
        <v>0.27923582562443222</v>
      </c>
      <c r="CF4" s="413">
        <v>0.26232587030923121</v>
      </c>
      <c r="CG4" s="413">
        <v>1</v>
      </c>
      <c r="CH4" s="414">
        <v>1</v>
      </c>
      <c r="CI4" s="415">
        <v>0</v>
      </c>
      <c r="CJ4">
        <v>0</v>
      </c>
      <c r="CK4" s="384">
        <v>0</v>
      </c>
    </row>
    <row r="5" spans="1:89" x14ac:dyDescent="0.75">
      <c r="A5" t="s">
        <v>3768</v>
      </c>
      <c r="B5" s="39">
        <v>121652.039466667</v>
      </c>
      <c r="C5" s="407">
        <f t="shared" ref="C5:C54" si="9">B5/1000</f>
        <v>121.65203946666701</v>
      </c>
      <c r="D5" s="408">
        <v>0</v>
      </c>
      <c r="E5">
        <v>0</v>
      </c>
      <c r="F5" s="384">
        <f t="shared" ref="F5:F54" si="10">IFERROR(($E5/$D5) - 1, 0)</f>
        <v>0</v>
      </c>
      <c r="G5" s="409">
        <v>44550279</v>
      </c>
      <c r="H5">
        <v>47230739</v>
      </c>
      <c r="I5" s="384">
        <f t="shared" ref="I5:I54" si="11">IFERROR(($H5/$G5)-1,0)</f>
        <v>6.0167075496878386E-2</v>
      </c>
      <c r="J5" s="384">
        <v>5932.9171933309999</v>
      </c>
      <c r="K5">
        <v>2159.0443232590001</v>
      </c>
      <c r="L5" s="384">
        <v>2837.736010522</v>
      </c>
      <c r="M5">
        <v>0</v>
      </c>
      <c r="N5">
        <v>1550</v>
      </c>
      <c r="O5">
        <v>0</v>
      </c>
      <c r="P5">
        <v>0</v>
      </c>
      <c r="Q5">
        <v>0</v>
      </c>
      <c r="R5">
        <v>50</v>
      </c>
      <c r="S5" s="38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84">
        <v>0</v>
      </c>
      <c r="AJ5" s="410">
        <v>0.40325100000000003</v>
      </c>
      <c r="AK5" s="496">
        <v>0.40325100000000003</v>
      </c>
      <c r="AL5" s="496">
        <v>0.40325100000000003</v>
      </c>
      <c r="AM5" s="383">
        <v>0</v>
      </c>
      <c r="AN5" s="411">
        <v>0</v>
      </c>
      <c r="AO5" s="412">
        <v>0</v>
      </c>
      <c r="AP5">
        <v>480</v>
      </c>
      <c r="AQ5" s="416">
        <v>5143033</v>
      </c>
      <c r="AR5" s="384">
        <f t="shared" ref="AR5:AR54" si="12">$AP5/($AQ5/100000)</f>
        <v>9.3330141960979063</v>
      </c>
      <c r="AS5">
        <v>27155635000000</v>
      </c>
      <c r="AT5">
        <v>5059944575163</v>
      </c>
      <c r="AU5">
        <v>0</v>
      </c>
      <c r="AV5">
        <v>0</v>
      </c>
      <c r="AW5">
        <v>76619246504258.594</v>
      </c>
      <c r="AX5">
        <v>0</v>
      </c>
      <c r="AY5">
        <v>0</v>
      </c>
      <c r="AZ5" s="384">
        <v>0</v>
      </c>
      <c r="BA5">
        <v>28777061532959.602</v>
      </c>
      <c r="BB5">
        <v>290930930237375</v>
      </c>
      <c r="BC5">
        <v>5488073861132.6104</v>
      </c>
      <c r="BD5">
        <v>29520178386628.102</v>
      </c>
      <c r="BE5">
        <v>88177522699640</v>
      </c>
      <c r="BF5">
        <v>139449382056794</v>
      </c>
      <c r="BG5">
        <v>94233094924585.594</v>
      </c>
      <c r="BH5" s="38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84">
        <f t="shared" ref="BP5:BP54" si="20">IFERROR($AZ5/$BH5,0)*100</f>
        <v>0</v>
      </c>
      <c r="BQ5" s="413">
        <v>8.5789391626109657E-2</v>
      </c>
      <c r="BR5" s="413">
        <v>0.11229566953574503</v>
      </c>
      <c r="BS5" s="413">
        <v>0.59595277548008685</v>
      </c>
      <c r="BT5" s="413">
        <v>0.57754600075119744</v>
      </c>
      <c r="BU5" s="413">
        <v>0.66876054265908991</v>
      </c>
      <c r="BV5" s="413">
        <v>0.77454566785785572</v>
      </c>
      <c r="BW5" s="413">
        <v>0.3068028798736584</v>
      </c>
      <c r="BX5" s="413">
        <v>0.411480131701147</v>
      </c>
      <c r="BY5" s="413">
        <v>0.68501844803566325</v>
      </c>
      <c r="BZ5" s="413">
        <v>0.67974705962824589</v>
      </c>
      <c r="CA5" s="413">
        <v>1</v>
      </c>
      <c r="CB5" s="413">
        <v>1</v>
      </c>
      <c r="CC5" s="413">
        <v>0.30679662407504193</v>
      </c>
      <c r="CD5" s="413">
        <v>0.41087332831568268</v>
      </c>
      <c r="CE5" s="413">
        <v>0.68501210117746303</v>
      </c>
      <c r="CF5" s="413">
        <v>0.67919526509404216</v>
      </c>
      <c r="CG5" s="413">
        <v>1</v>
      </c>
      <c r="CH5" s="414">
        <v>1</v>
      </c>
      <c r="CI5" s="415">
        <v>0</v>
      </c>
      <c r="CJ5">
        <v>0</v>
      </c>
      <c r="CK5" s="384">
        <v>0</v>
      </c>
    </row>
    <row r="6" spans="1:89" x14ac:dyDescent="0.75">
      <c r="A6" t="s">
        <v>3770</v>
      </c>
      <c r="B6" s="39">
        <v>68319.005066666999</v>
      </c>
      <c r="C6" s="407">
        <f t="shared" si="9"/>
        <v>68.319005066667003</v>
      </c>
      <c r="D6" s="408">
        <v>0</v>
      </c>
      <c r="E6">
        <v>0</v>
      </c>
      <c r="F6" s="384">
        <f t="shared" si="10"/>
        <v>0</v>
      </c>
      <c r="G6" s="409">
        <v>3387482</v>
      </c>
      <c r="H6">
        <v>8613908</v>
      </c>
      <c r="I6" s="384">
        <f t="shared" si="11"/>
        <v>1.5428645820110631</v>
      </c>
      <c r="J6" s="384">
        <v>5016.7880958340002</v>
      </c>
      <c r="K6">
        <v>1825.6563350460001</v>
      </c>
      <c r="L6" s="384">
        <v>2399.5481097749998</v>
      </c>
      <c r="M6">
        <v>2150</v>
      </c>
      <c r="N6">
        <v>500</v>
      </c>
      <c r="O6">
        <v>0</v>
      </c>
      <c r="P6">
        <v>0</v>
      </c>
      <c r="Q6">
        <v>0</v>
      </c>
      <c r="R6">
        <v>0</v>
      </c>
      <c r="S6" s="384">
        <v>0</v>
      </c>
      <c r="T6">
        <v>5163.3999999999996</v>
      </c>
      <c r="U6">
        <v>4609.8</v>
      </c>
      <c r="V6">
        <v>1817.8</v>
      </c>
      <c r="W6">
        <v>1265.8</v>
      </c>
      <c r="X6">
        <v>0</v>
      </c>
      <c r="Y6">
        <v>102.2</v>
      </c>
      <c r="Z6">
        <v>0</v>
      </c>
      <c r="AA6">
        <v>16.800000000000008</v>
      </c>
      <c r="AB6">
        <v>0</v>
      </c>
      <c r="AC6">
        <v>9</v>
      </c>
      <c r="AD6">
        <v>1493.6</v>
      </c>
      <c r="AE6">
        <v>0</v>
      </c>
      <c r="AF6">
        <v>0</v>
      </c>
      <c r="AG6">
        <v>0</v>
      </c>
      <c r="AH6">
        <v>0</v>
      </c>
      <c r="AI6" s="384">
        <v>0</v>
      </c>
      <c r="AJ6" s="410">
        <v>0.287796</v>
      </c>
      <c r="AK6" s="496">
        <v>0.287796</v>
      </c>
      <c r="AL6" s="496">
        <v>0.287796</v>
      </c>
      <c r="AM6" s="383">
        <v>0</v>
      </c>
      <c r="AN6" s="411">
        <v>0</v>
      </c>
      <c r="AO6" s="412">
        <v>0</v>
      </c>
      <c r="AP6">
        <v>412</v>
      </c>
      <c r="AQ6" s="416">
        <v>3089060</v>
      </c>
      <c r="AR6" s="384">
        <f t="shared" si="12"/>
        <v>13.337390662531645</v>
      </c>
      <c r="AS6">
        <v>27155635000000</v>
      </c>
      <c r="AT6">
        <v>0</v>
      </c>
      <c r="AU6">
        <v>0</v>
      </c>
      <c r="AV6">
        <v>0</v>
      </c>
      <c r="AW6">
        <v>44661854438171.203</v>
      </c>
      <c r="AX6">
        <v>162908552000000</v>
      </c>
      <c r="AY6">
        <v>0</v>
      </c>
      <c r="AZ6" s="384">
        <v>0</v>
      </c>
      <c r="BA6">
        <v>28777061532959.602</v>
      </c>
      <c r="BB6">
        <v>0</v>
      </c>
      <c r="BC6">
        <v>3380361773601.2798</v>
      </c>
      <c r="BD6">
        <v>18182860707245.301</v>
      </c>
      <c r="BE6">
        <v>54312666805691.898</v>
      </c>
      <c r="BF6">
        <v>576325283662511</v>
      </c>
      <c r="BG6">
        <v>58042577405376</v>
      </c>
      <c r="BH6" s="384">
        <v>40219380721322.398</v>
      </c>
      <c r="BI6">
        <f t="shared" si="13"/>
        <v>94.365559071754035</v>
      </c>
      <c r="BJ6">
        <f t="shared" si="14"/>
        <v>0</v>
      </c>
      <c r="BK6">
        <f t="shared" si="15"/>
        <v>0</v>
      </c>
      <c r="BL6">
        <f t="shared" si="16"/>
        <v>0</v>
      </c>
      <c r="BM6">
        <f t="shared" si="17"/>
        <v>82.231009937244863</v>
      </c>
      <c r="BN6">
        <f t="shared" si="18"/>
        <v>28.266771668375608</v>
      </c>
      <c r="BO6">
        <f t="shared" si="19"/>
        <v>0</v>
      </c>
      <c r="BP6" s="384">
        <f t="shared" si="20"/>
        <v>0</v>
      </c>
      <c r="BQ6" s="413">
        <v>3.4657057842495002E-2</v>
      </c>
      <c r="BR6" s="413">
        <v>4.390581892992939E-2</v>
      </c>
      <c r="BS6" s="413">
        <v>0.26374900208063512</v>
      </c>
      <c r="BT6" s="413">
        <v>0.2510004875088831</v>
      </c>
      <c r="BU6" s="413">
        <v>0.48970893872339627</v>
      </c>
      <c r="BV6" s="413">
        <v>0.62415124740739314</v>
      </c>
      <c r="BW6" s="413">
        <v>0.23737193566655659</v>
      </c>
      <c r="BX6" s="413">
        <v>0.35822978376636</v>
      </c>
      <c r="BY6" s="413">
        <v>0.49724639834412032</v>
      </c>
      <c r="BZ6" s="413">
        <v>0.51031827855929546</v>
      </c>
      <c r="CA6" s="413">
        <v>1</v>
      </c>
      <c r="CB6" s="413">
        <v>1</v>
      </c>
      <c r="CC6" s="413">
        <v>0.2373631741470156</v>
      </c>
      <c r="CD6" s="413">
        <v>0.35754467454262595</v>
      </c>
      <c r="CE6" s="413">
        <v>0.49723429878408876</v>
      </c>
      <c r="CF6" s="413">
        <v>0.50954398184760386</v>
      </c>
      <c r="CG6" s="413">
        <v>1</v>
      </c>
      <c r="CH6" s="414">
        <v>1</v>
      </c>
      <c r="CI6" s="415">
        <v>0</v>
      </c>
      <c r="CJ6">
        <v>0</v>
      </c>
      <c r="CK6" s="384">
        <v>0</v>
      </c>
    </row>
    <row r="7" spans="1:89" x14ac:dyDescent="0.75">
      <c r="A7" t="s">
        <v>3772</v>
      </c>
      <c r="B7" s="39">
        <v>106989.80336666699</v>
      </c>
      <c r="C7" s="407">
        <f t="shared" si="9"/>
        <v>106.98980336666699</v>
      </c>
      <c r="D7" s="408">
        <v>87916</v>
      </c>
      <c r="E7">
        <v>0</v>
      </c>
      <c r="F7" s="384">
        <f t="shared" si="10"/>
        <v>-1</v>
      </c>
      <c r="G7" s="409">
        <v>36968920</v>
      </c>
      <c r="H7">
        <v>22825079</v>
      </c>
      <c r="I7" s="384">
        <f t="shared" si="11"/>
        <v>-0.3825873463439019</v>
      </c>
      <c r="J7" s="384">
        <v>4244.4475001600003</v>
      </c>
      <c r="K7">
        <v>1544.594333947</v>
      </c>
      <c r="L7" s="384">
        <v>2030.134775775</v>
      </c>
      <c r="M7">
        <v>1900</v>
      </c>
      <c r="N7">
        <v>0</v>
      </c>
      <c r="O7">
        <v>0</v>
      </c>
      <c r="P7">
        <v>0</v>
      </c>
      <c r="Q7">
        <v>0</v>
      </c>
      <c r="R7">
        <v>0</v>
      </c>
      <c r="S7" s="38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84">
        <v>0</v>
      </c>
      <c r="AJ7" s="410">
        <v>0.456235</v>
      </c>
      <c r="AK7" s="496">
        <v>0.49623499999999998</v>
      </c>
      <c r="AL7" s="496">
        <v>0.49623499999999998</v>
      </c>
      <c r="AM7" s="383">
        <v>0</v>
      </c>
      <c r="AN7" s="411">
        <v>0</v>
      </c>
      <c r="AO7" s="412">
        <v>0</v>
      </c>
      <c r="AP7">
        <v>1952</v>
      </c>
      <c r="AQ7" s="416">
        <v>7497004</v>
      </c>
      <c r="AR7" s="384">
        <f t="shared" si="12"/>
        <v>26.037067607273521</v>
      </c>
      <c r="AS7">
        <v>0</v>
      </c>
      <c r="AT7">
        <v>0</v>
      </c>
      <c r="AU7">
        <v>0</v>
      </c>
      <c r="AV7">
        <v>0</v>
      </c>
      <c r="AW7">
        <v>0</v>
      </c>
      <c r="AX7">
        <v>0</v>
      </c>
      <c r="AY7">
        <v>0</v>
      </c>
      <c r="AZ7" s="384">
        <v>0</v>
      </c>
      <c r="BA7">
        <v>0</v>
      </c>
      <c r="BB7">
        <v>79148220608245.594</v>
      </c>
      <c r="BC7">
        <v>0</v>
      </c>
      <c r="BD7">
        <v>0</v>
      </c>
      <c r="BE7">
        <v>0</v>
      </c>
      <c r="BF7">
        <v>72528579995.968597</v>
      </c>
      <c r="BG7">
        <v>0</v>
      </c>
      <c r="BH7" s="384">
        <v>0</v>
      </c>
      <c r="BI7">
        <f t="shared" si="13"/>
        <v>0</v>
      </c>
      <c r="BJ7">
        <f t="shared" si="14"/>
        <v>0</v>
      </c>
      <c r="BK7">
        <f t="shared" si="15"/>
        <v>0</v>
      </c>
      <c r="BL7">
        <f t="shared" si="16"/>
        <v>0</v>
      </c>
      <c r="BM7">
        <f t="shared" si="17"/>
        <v>0</v>
      </c>
      <c r="BN7">
        <f t="shared" si="18"/>
        <v>0</v>
      </c>
      <c r="BO7">
        <f t="shared" si="19"/>
        <v>0</v>
      </c>
      <c r="BP7" s="384">
        <f t="shared" si="20"/>
        <v>0</v>
      </c>
      <c r="BQ7" s="413">
        <v>5.5702456826177249E-2</v>
      </c>
      <c r="BR7" s="413">
        <v>6.9434030810889946E-2</v>
      </c>
      <c r="BS7" s="413">
        <v>0.50713130719514399</v>
      </c>
      <c r="BT7" s="413">
        <v>0.48224196260864993</v>
      </c>
      <c r="BU7" s="413">
        <v>0.67434715270698509</v>
      </c>
      <c r="BV7" s="413">
        <v>0.77055494865401164</v>
      </c>
      <c r="BW7" s="413">
        <v>0.29309353169916025</v>
      </c>
      <c r="BX7" s="413">
        <v>0.40447901088912536</v>
      </c>
      <c r="BY7" s="413">
        <v>0.56551533858970104</v>
      </c>
      <c r="BZ7" s="413">
        <v>0.56526797282189611</v>
      </c>
      <c r="CA7" s="413">
        <v>1</v>
      </c>
      <c r="CB7" s="413">
        <v>1</v>
      </c>
      <c r="CC7" s="413">
        <v>0.29255560730485242</v>
      </c>
      <c r="CD7" s="413">
        <v>0.40330033603765575</v>
      </c>
      <c r="CE7" s="413">
        <v>0.56487695874470234</v>
      </c>
      <c r="CF7" s="413">
        <v>0.56396139190840056</v>
      </c>
      <c r="CG7" s="413">
        <v>1</v>
      </c>
      <c r="CH7" s="414">
        <v>1</v>
      </c>
      <c r="CI7" s="415">
        <v>0</v>
      </c>
      <c r="CJ7">
        <v>0</v>
      </c>
      <c r="CK7" s="384">
        <v>0</v>
      </c>
    </row>
    <row r="8" spans="1:89" x14ac:dyDescent="0.75">
      <c r="A8" t="s">
        <v>3774</v>
      </c>
      <c r="B8" s="39">
        <v>226073.1684</v>
      </c>
      <c r="C8" s="407">
        <f t="shared" si="9"/>
        <v>226.07316839999999</v>
      </c>
      <c r="D8" s="408">
        <v>94891488</v>
      </c>
      <c r="E8">
        <v>80377637.999999851</v>
      </c>
      <c r="F8" s="384">
        <f t="shared" si="10"/>
        <v>-0.15295207511131192</v>
      </c>
      <c r="G8" s="409">
        <v>674638</v>
      </c>
      <c r="H8">
        <v>1233980</v>
      </c>
      <c r="I8" s="384">
        <f t="shared" si="11"/>
        <v>0.82909945778328531</v>
      </c>
      <c r="J8" s="384">
        <v>18070.645179894</v>
      </c>
      <c r="K8">
        <v>6576.0776059950003</v>
      </c>
      <c r="L8" s="384">
        <v>8643.2557356430007</v>
      </c>
      <c r="M8">
        <v>0</v>
      </c>
      <c r="N8">
        <v>3950</v>
      </c>
      <c r="O8">
        <v>2000</v>
      </c>
      <c r="P8">
        <v>30</v>
      </c>
      <c r="Q8">
        <v>0</v>
      </c>
      <c r="R8">
        <v>100</v>
      </c>
      <c r="S8" s="38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84">
        <v>47.9</v>
      </c>
      <c r="AJ8" s="410">
        <v>0.31444100000000003</v>
      </c>
      <c r="AK8" s="496">
        <v>0.52773300000000001</v>
      </c>
      <c r="AL8" s="496">
        <v>0.87955399999999995</v>
      </c>
      <c r="AM8" s="383">
        <v>1</v>
      </c>
      <c r="AN8" s="411">
        <v>2500</v>
      </c>
      <c r="AO8" s="412">
        <v>0</v>
      </c>
      <c r="AP8">
        <v>34185</v>
      </c>
      <c r="AQ8" s="416">
        <v>38889770</v>
      </c>
      <c r="AR8" s="384">
        <f t="shared" si="12"/>
        <v>87.902294099450842</v>
      </c>
      <c r="AS8">
        <v>923291590000000</v>
      </c>
      <c r="AT8">
        <v>0</v>
      </c>
      <c r="AU8">
        <v>187227182553239</v>
      </c>
      <c r="AV8">
        <v>743523232912676</v>
      </c>
      <c r="AW8">
        <v>234216731265149</v>
      </c>
      <c r="AX8">
        <v>0</v>
      </c>
      <c r="AY8">
        <v>738063389239436</v>
      </c>
      <c r="AZ8" s="384">
        <v>1789078414747330</v>
      </c>
      <c r="BA8">
        <v>978420092120629</v>
      </c>
      <c r="BB8">
        <v>0</v>
      </c>
      <c r="BC8">
        <v>182392553336683</v>
      </c>
      <c r="BD8">
        <v>660411632774181</v>
      </c>
      <c r="BE8">
        <v>148935435371110</v>
      </c>
      <c r="BF8">
        <v>206666891944876</v>
      </c>
      <c r="BG8">
        <v>864961552577066</v>
      </c>
      <c r="BH8" s="38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84">
        <f t="shared" si="20"/>
        <v>87.546206216796577</v>
      </c>
      <c r="BQ8" s="413">
        <v>9.471449488546356E-2</v>
      </c>
      <c r="BR8" s="413">
        <v>0.10006029144496795</v>
      </c>
      <c r="BS8" s="413">
        <v>0.39190810331637554</v>
      </c>
      <c r="BT8" s="413">
        <v>0.37080992324239975</v>
      </c>
      <c r="BU8" s="413">
        <v>0.57072795584960312</v>
      </c>
      <c r="BV8" s="413">
        <v>0.68511780926718457</v>
      </c>
      <c r="BW8" s="413">
        <v>0.13396842048158894</v>
      </c>
      <c r="BX8" s="413">
        <v>0.22272940796282886</v>
      </c>
      <c r="BY8" s="413">
        <v>0.30757766858452601</v>
      </c>
      <c r="BZ8" s="413">
        <v>0.32534458805559646</v>
      </c>
      <c r="CA8" s="413">
        <v>1</v>
      </c>
      <c r="CB8" s="413">
        <v>1</v>
      </c>
      <c r="CC8" s="413">
        <v>0.13165795606163594</v>
      </c>
      <c r="CD8" s="413">
        <v>0.21690918845863089</v>
      </c>
      <c r="CE8" s="413">
        <v>0.30332175236498166</v>
      </c>
      <c r="CF8" s="413">
        <v>0.31731580536912446</v>
      </c>
      <c r="CG8" s="413">
        <v>1</v>
      </c>
      <c r="CH8" s="414">
        <v>1</v>
      </c>
      <c r="CI8" s="415">
        <v>1</v>
      </c>
      <c r="CJ8">
        <v>1</v>
      </c>
      <c r="CK8" s="384">
        <v>1</v>
      </c>
    </row>
    <row r="9" spans="1:89" x14ac:dyDescent="0.75">
      <c r="A9" t="s">
        <v>3775</v>
      </c>
      <c r="B9" s="39">
        <v>219494.68506666701</v>
      </c>
      <c r="C9" s="407">
        <f t="shared" si="9"/>
        <v>219.49468506666702</v>
      </c>
      <c r="D9" s="408">
        <v>2807326</v>
      </c>
      <c r="E9">
        <v>2791383.9999999963</v>
      </c>
      <c r="F9" s="384">
        <f t="shared" si="10"/>
        <v>-5.6787134803737427E-3</v>
      </c>
      <c r="G9" s="409">
        <v>3200</v>
      </c>
      <c r="H9">
        <v>0</v>
      </c>
      <c r="I9" s="384">
        <f t="shared" si="11"/>
        <v>-1</v>
      </c>
      <c r="J9" s="384">
        <v>2693.1729121990002</v>
      </c>
      <c r="K9">
        <v>980.07093275700004</v>
      </c>
      <c r="L9" s="384">
        <v>1288.154462041</v>
      </c>
      <c r="M9">
        <v>3300</v>
      </c>
      <c r="N9">
        <v>300</v>
      </c>
      <c r="O9">
        <v>0</v>
      </c>
      <c r="P9">
        <v>0</v>
      </c>
      <c r="Q9">
        <v>0</v>
      </c>
      <c r="R9">
        <v>150</v>
      </c>
      <c r="S9" s="38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84">
        <v>0</v>
      </c>
      <c r="AJ9" s="410">
        <v>0.27271800000000002</v>
      </c>
      <c r="AK9" s="496">
        <v>0.35934500000000003</v>
      </c>
      <c r="AL9" s="496">
        <v>0.55184699999999998</v>
      </c>
      <c r="AM9" s="383">
        <v>1</v>
      </c>
      <c r="AN9" s="411">
        <v>2400</v>
      </c>
      <c r="AO9" s="412">
        <v>4000</v>
      </c>
      <c r="AP9">
        <v>3355</v>
      </c>
      <c r="AQ9" s="416">
        <v>5914181</v>
      </c>
      <c r="AR9" s="384">
        <f t="shared" si="12"/>
        <v>56.728057528168314</v>
      </c>
      <c r="AS9">
        <v>1086225400000000</v>
      </c>
      <c r="AT9">
        <v>95209854964974</v>
      </c>
      <c r="AU9">
        <v>0</v>
      </c>
      <c r="AV9">
        <v>0</v>
      </c>
      <c r="AW9">
        <v>142219417683423</v>
      </c>
      <c r="AX9">
        <v>1252778960000000</v>
      </c>
      <c r="AY9">
        <v>0</v>
      </c>
      <c r="AZ9" s="384">
        <v>0</v>
      </c>
      <c r="BA9">
        <v>1151082461318380</v>
      </c>
      <c r="BB9">
        <v>265058383448991</v>
      </c>
      <c r="BC9">
        <v>4538324965609.2998</v>
      </c>
      <c r="BD9">
        <v>11064715337262.6</v>
      </c>
      <c r="BE9">
        <v>151828806635462</v>
      </c>
      <c r="BF9">
        <v>2028127671606050</v>
      </c>
      <c r="BG9">
        <v>71994376337266.094</v>
      </c>
      <c r="BH9" s="38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84">
        <f t="shared" si="20"/>
        <v>0</v>
      </c>
      <c r="BQ9" s="413">
        <v>4.7499800098794447E-2</v>
      </c>
      <c r="BR9" s="413">
        <v>5.2728436436463556E-2</v>
      </c>
      <c r="BS9" s="413">
        <v>0.42961481850489031</v>
      </c>
      <c r="BT9" s="413">
        <v>0.40757344967609221</v>
      </c>
      <c r="BU9" s="413">
        <v>0.63551481560151923</v>
      </c>
      <c r="BV9" s="413">
        <v>0.74097400776675715</v>
      </c>
      <c r="BW9" s="413">
        <v>9.1777266030595758E-2</v>
      </c>
      <c r="BX9" s="413">
        <v>0.12816516237454695</v>
      </c>
      <c r="BY9" s="413">
        <v>0.33922668511490889</v>
      </c>
      <c r="BZ9" s="413">
        <v>0.34832920567192738</v>
      </c>
      <c r="CA9" s="413">
        <v>1</v>
      </c>
      <c r="CB9" s="413">
        <v>1</v>
      </c>
      <c r="CC9" s="413">
        <v>9.1731581022439931E-2</v>
      </c>
      <c r="CD9" s="413">
        <v>0.12795607740584078</v>
      </c>
      <c r="CE9" s="413">
        <v>0.33910381461353445</v>
      </c>
      <c r="CF9" s="413">
        <v>0.34790879390585028</v>
      </c>
      <c r="CG9" s="413">
        <v>1</v>
      </c>
      <c r="CH9" s="414">
        <v>1</v>
      </c>
      <c r="CI9" s="415">
        <v>1</v>
      </c>
      <c r="CJ9" s="178">
        <v>0.82</v>
      </c>
      <c r="CK9" s="384">
        <v>1</v>
      </c>
    </row>
    <row r="10" spans="1:89" x14ac:dyDescent="0.75">
      <c r="A10" t="s">
        <v>3777</v>
      </c>
      <c r="B10" s="39">
        <v>3467.3275866670001</v>
      </c>
      <c r="C10" s="407">
        <f t="shared" si="9"/>
        <v>3.4673275866669999</v>
      </c>
      <c r="D10" s="408">
        <v>3587296</v>
      </c>
      <c r="E10">
        <v>73555</v>
      </c>
      <c r="F10" s="384">
        <f t="shared" si="10"/>
        <v>-0.97949569815259185</v>
      </c>
      <c r="G10" s="409">
        <v>171332</v>
      </c>
      <c r="H10">
        <v>13974993</v>
      </c>
      <c r="I10" s="384">
        <f t="shared" si="11"/>
        <v>80.56674176452735</v>
      </c>
      <c r="J10" s="384">
        <v>1855.0621648010001</v>
      </c>
      <c r="K10">
        <v>675.07455534799999</v>
      </c>
      <c r="L10" s="384">
        <v>887.28302372600001</v>
      </c>
      <c r="M10">
        <v>0</v>
      </c>
      <c r="N10">
        <v>0</v>
      </c>
      <c r="O10">
        <v>0</v>
      </c>
      <c r="P10">
        <v>0</v>
      </c>
      <c r="Q10">
        <v>0</v>
      </c>
      <c r="R10">
        <v>50</v>
      </c>
      <c r="S10" s="38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84">
        <v>160</v>
      </c>
      <c r="AJ10" s="410">
        <v>0.70640899999999995</v>
      </c>
      <c r="AK10" s="496">
        <v>0.881409</v>
      </c>
      <c r="AL10" s="496">
        <v>0.69140900000000005</v>
      </c>
      <c r="AM10" s="383">
        <v>0</v>
      </c>
      <c r="AN10" s="411">
        <v>2250</v>
      </c>
      <c r="AO10" s="412">
        <v>0</v>
      </c>
      <c r="AP10">
        <v>1216</v>
      </c>
      <c r="AQ10" s="416">
        <v>3625646</v>
      </c>
      <c r="AR10" s="384">
        <f t="shared" si="12"/>
        <v>33.538850731704088</v>
      </c>
      <c r="AS10">
        <v>0</v>
      </c>
      <c r="AT10">
        <v>0</v>
      </c>
      <c r="AU10">
        <v>0</v>
      </c>
      <c r="AV10">
        <v>0</v>
      </c>
      <c r="AW10">
        <v>0</v>
      </c>
      <c r="AX10">
        <v>0</v>
      </c>
      <c r="AY10">
        <v>0</v>
      </c>
      <c r="AZ10" s="384">
        <v>0</v>
      </c>
      <c r="BA10">
        <v>0</v>
      </c>
      <c r="BB10">
        <v>0</v>
      </c>
      <c r="BC10">
        <v>0</v>
      </c>
      <c r="BD10">
        <v>0</v>
      </c>
      <c r="BE10">
        <v>0</v>
      </c>
      <c r="BF10">
        <v>0</v>
      </c>
      <c r="BG10">
        <v>0</v>
      </c>
      <c r="BH10" s="384">
        <v>0</v>
      </c>
      <c r="BI10">
        <f t="shared" si="13"/>
        <v>0</v>
      </c>
      <c r="BJ10">
        <f t="shared" si="14"/>
        <v>0</v>
      </c>
      <c r="BK10">
        <f t="shared" si="15"/>
        <v>0</v>
      </c>
      <c r="BL10">
        <f t="shared" si="16"/>
        <v>0</v>
      </c>
      <c r="BM10">
        <f t="shared" si="17"/>
        <v>0</v>
      </c>
      <c r="BN10">
        <f t="shared" si="18"/>
        <v>0</v>
      </c>
      <c r="BO10">
        <f t="shared" si="19"/>
        <v>0</v>
      </c>
      <c r="BP10" s="384">
        <f t="shared" si="20"/>
        <v>0</v>
      </c>
      <c r="BQ10" s="413">
        <v>1.8606315515451347E-2</v>
      </c>
      <c r="BR10" s="413">
        <v>1.8449311164725996E-2</v>
      </c>
      <c r="BS10" s="413">
        <v>0.44621209390087679</v>
      </c>
      <c r="BT10" s="413">
        <v>0.40396344583897059</v>
      </c>
      <c r="BU10" s="413">
        <v>0.50472799829030091</v>
      </c>
      <c r="BV10" s="413">
        <v>0.62794652660455186</v>
      </c>
      <c r="BW10" s="413">
        <v>6.388548270624736E-2</v>
      </c>
      <c r="BX10" s="413">
        <v>0.12517229317301082</v>
      </c>
      <c r="BY10" s="413">
        <v>0.42339737656280496</v>
      </c>
      <c r="BZ10" s="413">
        <v>0.42646895871886131</v>
      </c>
      <c r="CA10" s="413">
        <v>1</v>
      </c>
      <c r="CB10" s="413">
        <v>1</v>
      </c>
      <c r="CC10" s="413">
        <v>6.3509105459469098E-2</v>
      </c>
      <c r="CD10" s="413">
        <v>0.12403024851106161</v>
      </c>
      <c r="CE10" s="413">
        <v>0.42185744748507192</v>
      </c>
      <c r="CF10" s="413">
        <v>0.42271741854096567</v>
      </c>
      <c r="CG10" s="413">
        <v>1</v>
      </c>
      <c r="CH10" s="414">
        <v>1</v>
      </c>
      <c r="CI10" s="415">
        <v>1</v>
      </c>
      <c r="CJ10">
        <v>0</v>
      </c>
      <c r="CK10" s="384">
        <v>0</v>
      </c>
    </row>
    <row r="11" spans="1:89" x14ac:dyDescent="0.75">
      <c r="A11" t="s">
        <v>3778</v>
      </c>
      <c r="B11" s="39">
        <v>0</v>
      </c>
      <c r="C11" s="407">
        <f t="shared" si="9"/>
        <v>0</v>
      </c>
      <c r="D11" s="39"/>
      <c r="T11">
        <v>0</v>
      </c>
      <c r="U11">
        <v>0</v>
      </c>
      <c r="V11">
        <v>0</v>
      </c>
      <c r="W11">
        <v>0</v>
      </c>
      <c r="X11">
        <v>0</v>
      </c>
      <c r="Y11">
        <v>6.9</v>
      </c>
      <c r="Z11">
        <v>0</v>
      </c>
      <c r="AA11">
        <v>0</v>
      </c>
      <c r="AB11">
        <v>0</v>
      </c>
      <c r="AC11">
        <v>0</v>
      </c>
      <c r="AD11">
        <v>0</v>
      </c>
      <c r="AE11">
        <v>0</v>
      </c>
      <c r="AF11">
        <v>0</v>
      </c>
      <c r="AG11">
        <v>0</v>
      </c>
      <c r="AH11">
        <v>0</v>
      </c>
      <c r="AI11" s="384">
        <v>0</v>
      </c>
      <c r="AJ11" s="410">
        <v>0</v>
      </c>
      <c r="AK11" s="496">
        <v>0</v>
      </c>
      <c r="AL11" s="496">
        <v>0</v>
      </c>
      <c r="AM11" s="383"/>
      <c r="AP11">
        <v>671</v>
      </c>
      <c r="AQ11" s="416">
        <v>686995</v>
      </c>
      <c r="AR11" s="384">
        <f t="shared" si="12"/>
        <v>97.671744335839406</v>
      </c>
      <c r="AS11">
        <v>0</v>
      </c>
      <c r="AT11">
        <v>0</v>
      </c>
      <c r="AU11">
        <v>0</v>
      </c>
      <c r="AV11">
        <v>0</v>
      </c>
      <c r="AW11">
        <v>0</v>
      </c>
      <c r="AX11">
        <v>0</v>
      </c>
      <c r="AY11">
        <v>0</v>
      </c>
      <c r="AZ11" s="384">
        <v>0</v>
      </c>
      <c r="BA11">
        <v>0</v>
      </c>
      <c r="BB11">
        <v>0</v>
      </c>
      <c r="BC11">
        <v>0</v>
      </c>
      <c r="BD11">
        <v>0</v>
      </c>
      <c r="BE11">
        <v>0</v>
      </c>
      <c r="BF11">
        <v>0</v>
      </c>
      <c r="BG11">
        <v>0</v>
      </c>
      <c r="BH11" s="384">
        <v>0</v>
      </c>
      <c r="BI11">
        <f t="shared" si="13"/>
        <v>0</v>
      </c>
      <c r="BJ11">
        <f t="shared" si="14"/>
        <v>0</v>
      </c>
      <c r="BK11">
        <f t="shared" si="15"/>
        <v>0</v>
      </c>
      <c r="BL11">
        <f t="shared" si="16"/>
        <v>0</v>
      </c>
      <c r="BM11">
        <f t="shared" si="17"/>
        <v>0</v>
      </c>
      <c r="BN11">
        <f t="shared" si="18"/>
        <v>0</v>
      </c>
      <c r="BO11">
        <f t="shared" si="19"/>
        <v>0</v>
      </c>
      <c r="BP11" s="384">
        <f t="shared" si="20"/>
        <v>0</v>
      </c>
      <c r="BQ11" s="413"/>
      <c r="BR11" s="413"/>
      <c r="BS11" s="413"/>
      <c r="BT11" s="413"/>
      <c r="BU11" s="413"/>
      <c r="BV11" s="413"/>
      <c r="BW11" s="413"/>
      <c r="BX11" s="413"/>
      <c r="BY11" s="413"/>
      <c r="BZ11" s="413"/>
      <c r="CA11" s="413"/>
      <c r="CB11" s="413"/>
      <c r="CC11" s="413"/>
      <c r="CD11" s="413"/>
      <c r="CE11" s="413"/>
      <c r="CF11" s="413"/>
      <c r="CG11" s="413"/>
      <c r="CH11" s="414"/>
      <c r="CI11" s="415">
        <v>0</v>
      </c>
      <c r="CJ11" s="178">
        <v>0.82</v>
      </c>
      <c r="CK11" s="384">
        <v>0</v>
      </c>
    </row>
    <row r="12" spans="1:89" x14ac:dyDescent="0.75">
      <c r="A12" t="s">
        <v>3780</v>
      </c>
      <c r="B12" s="39">
        <v>3008.482745667</v>
      </c>
      <c r="C12" s="407">
        <f t="shared" si="9"/>
        <v>3.008482745667</v>
      </c>
      <c r="D12" s="408">
        <v>5877137</v>
      </c>
      <c r="E12">
        <v>8705705.9999999851</v>
      </c>
      <c r="F12" s="384">
        <f t="shared" si="10"/>
        <v>0.48128348888242445</v>
      </c>
      <c r="G12" s="409">
        <v>0</v>
      </c>
      <c r="H12">
        <v>0</v>
      </c>
      <c r="I12" s="384">
        <f t="shared" si="11"/>
        <v>0</v>
      </c>
      <c r="J12" s="384">
        <v>932.68650202100002</v>
      </c>
      <c r="K12">
        <v>339.41338332399999</v>
      </c>
      <c r="L12" s="384">
        <v>446.10736793799998</v>
      </c>
      <c r="M12">
        <v>400</v>
      </c>
      <c r="N12">
        <v>0</v>
      </c>
      <c r="O12">
        <v>0</v>
      </c>
      <c r="P12">
        <v>3</v>
      </c>
      <c r="Q12">
        <v>0</v>
      </c>
      <c r="R12">
        <v>0</v>
      </c>
      <c r="S12" s="384">
        <v>0</v>
      </c>
      <c r="T12">
        <v>410</v>
      </c>
      <c r="U12">
        <v>1504</v>
      </c>
      <c r="V12">
        <v>0</v>
      </c>
      <c r="W12">
        <v>0</v>
      </c>
      <c r="X12">
        <v>0</v>
      </c>
      <c r="Y12">
        <v>36.199999999999996</v>
      </c>
      <c r="Z12">
        <v>0</v>
      </c>
      <c r="AA12">
        <v>10</v>
      </c>
      <c r="AB12">
        <v>0</v>
      </c>
      <c r="AC12">
        <v>158.5</v>
      </c>
      <c r="AD12">
        <v>955.1</v>
      </c>
      <c r="AE12">
        <v>0</v>
      </c>
      <c r="AF12">
        <v>0</v>
      </c>
      <c r="AG12">
        <v>0</v>
      </c>
      <c r="AH12">
        <v>0</v>
      </c>
      <c r="AI12" s="384">
        <v>0</v>
      </c>
      <c r="AJ12" s="410">
        <v>0.21</v>
      </c>
      <c r="AK12" s="496">
        <v>0.25</v>
      </c>
      <c r="AL12" s="496">
        <v>0.25</v>
      </c>
      <c r="AM12" s="383">
        <v>0</v>
      </c>
      <c r="AN12" s="411">
        <v>2500</v>
      </c>
      <c r="AO12" s="412">
        <v>0</v>
      </c>
      <c r="AP12">
        <v>271</v>
      </c>
      <c r="AQ12" s="416">
        <v>1044321</v>
      </c>
      <c r="AR12" s="384">
        <f t="shared" si="12"/>
        <v>25.949875565080085</v>
      </c>
      <c r="AS12">
        <v>0</v>
      </c>
      <c r="AT12">
        <v>0</v>
      </c>
      <c r="AU12">
        <v>25133445696537.801</v>
      </c>
      <c r="AV12">
        <v>15319580184338.9</v>
      </c>
      <c r="AW12">
        <v>183018339214898</v>
      </c>
      <c r="AX12">
        <v>0</v>
      </c>
      <c r="AY12">
        <v>45438135663387.797</v>
      </c>
      <c r="AZ12" s="384">
        <v>750891694849213</v>
      </c>
      <c r="BA12">
        <v>0</v>
      </c>
      <c r="BB12">
        <v>0</v>
      </c>
      <c r="BC12">
        <v>11994642785155.699</v>
      </c>
      <c r="BD12">
        <v>32343626721030.801</v>
      </c>
      <c r="BE12">
        <v>184631397161521</v>
      </c>
      <c r="BF12">
        <v>0</v>
      </c>
      <c r="BG12">
        <v>92424025788894.297</v>
      </c>
      <c r="BH12" s="38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84">
        <f t="shared" si="20"/>
        <v>79.565079382643418</v>
      </c>
      <c r="BQ12" s="413">
        <v>4.4924604715033338E-2</v>
      </c>
      <c r="BR12" s="413">
        <v>5.0296834863836751E-2</v>
      </c>
      <c r="BS12" s="413">
        <v>0.34603106861694394</v>
      </c>
      <c r="BT12" s="413">
        <v>0.3130539629364858</v>
      </c>
      <c r="BU12" s="413">
        <v>0.52940701362740583</v>
      </c>
      <c r="BV12" s="413">
        <v>0.64967905145798666</v>
      </c>
      <c r="BW12" s="413">
        <v>0.19672869866565834</v>
      </c>
      <c r="BX12" s="413">
        <v>0.27794117321464684</v>
      </c>
      <c r="BY12" s="413">
        <v>0.57780217696183855</v>
      </c>
      <c r="BZ12" s="413">
        <v>0.5772066078504462</v>
      </c>
      <c r="CA12" s="413">
        <v>1</v>
      </c>
      <c r="CB12" s="413">
        <v>1</v>
      </c>
      <c r="CC12" s="413">
        <v>0.19652807712949308</v>
      </c>
      <c r="CD12" s="413">
        <v>0.276909795809475</v>
      </c>
      <c r="CE12" s="413">
        <v>0.57749232596152722</v>
      </c>
      <c r="CF12" s="413">
        <v>0.57608392852489632</v>
      </c>
      <c r="CG12" s="413">
        <v>1</v>
      </c>
      <c r="CH12" s="414">
        <v>1</v>
      </c>
      <c r="CI12" s="415">
        <v>0</v>
      </c>
      <c r="CJ12">
        <v>1</v>
      </c>
      <c r="CK12" s="384">
        <v>0</v>
      </c>
    </row>
    <row r="13" spans="1:89" x14ac:dyDescent="0.75">
      <c r="A13" t="s">
        <v>3782</v>
      </c>
      <c r="B13" s="39">
        <v>99253.471433333005</v>
      </c>
      <c r="C13" s="407">
        <f t="shared" si="9"/>
        <v>99.253471433333004</v>
      </c>
      <c r="D13" s="408">
        <v>28820791</v>
      </c>
      <c r="E13">
        <v>13186726.999999989</v>
      </c>
      <c r="F13" s="384">
        <f t="shared" si="10"/>
        <v>-0.54245783885667853</v>
      </c>
      <c r="G13" s="409">
        <v>0</v>
      </c>
      <c r="H13">
        <v>0</v>
      </c>
      <c r="I13" s="384">
        <f t="shared" si="11"/>
        <v>0</v>
      </c>
      <c r="J13" s="384">
        <v>9413.5041987749992</v>
      </c>
      <c r="K13">
        <v>3425.6626445400002</v>
      </c>
      <c r="L13" s="384">
        <v>4502.5135156260003</v>
      </c>
      <c r="M13">
        <v>2100</v>
      </c>
      <c r="N13">
        <v>0</v>
      </c>
      <c r="O13">
        <v>0</v>
      </c>
      <c r="P13">
        <v>21</v>
      </c>
      <c r="Q13">
        <v>0</v>
      </c>
      <c r="R13">
        <v>500</v>
      </c>
      <c r="S13" s="38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84">
        <v>482.2</v>
      </c>
      <c r="AJ13" s="410">
        <v>0.127695</v>
      </c>
      <c r="AK13" s="496">
        <v>0.127695</v>
      </c>
      <c r="AL13" s="496">
        <v>0.127695</v>
      </c>
      <c r="AM13" s="383">
        <v>0</v>
      </c>
      <c r="AN13" s="411">
        <v>0</v>
      </c>
      <c r="AO13" s="412">
        <v>0</v>
      </c>
      <c r="AP13">
        <v>5644</v>
      </c>
      <c r="AQ13" s="416">
        <v>22975931</v>
      </c>
      <c r="AR13" s="384">
        <f t="shared" si="12"/>
        <v>24.564837002687725</v>
      </c>
      <c r="AS13">
        <v>10444475000000</v>
      </c>
      <c r="AT13">
        <v>0</v>
      </c>
      <c r="AU13">
        <v>0</v>
      </c>
      <c r="AV13">
        <v>0</v>
      </c>
      <c r="AW13">
        <v>0</v>
      </c>
      <c r="AX13">
        <v>0</v>
      </c>
      <c r="AY13">
        <v>0</v>
      </c>
      <c r="AZ13" s="384">
        <v>0</v>
      </c>
      <c r="BA13">
        <v>11068100589599.801</v>
      </c>
      <c r="BB13">
        <v>0</v>
      </c>
      <c r="BC13">
        <v>0</v>
      </c>
      <c r="BD13">
        <v>0</v>
      </c>
      <c r="BE13">
        <v>0</v>
      </c>
      <c r="BF13">
        <v>512095731486.68799</v>
      </c>
      <c r="BG13">
        <v>0</v>
      </c>
      <c r="BH13" s="384">
        <v>0</v>
      </c>
      <c r="BI13">
        <f t="shared" si="13"/>
        <v>94.365559071754419</v>
      </c>
      <c r="BJ13">
        <f t="shared" si="14"/>
        <v>0</v>
      </c>
      <c r="BK13">
        <f t="shared" si="15"/>
        <v>0</v>
      </c>
      <c r="BL13">
        <f t="shared" si="16"/>
        <v>0</v>
      </c>
      <c r="BM13">
        <f t="shared" si="17"/>
        <v>0</v>
      </c>
      <c r="BN13">
        <f t="shared" si="18"/>
        <v>0</v>
      </c>
      <c r="BO13">
        <f t="shared" si="19"/>
        <v>0</v>
      </c>
      <c r="BP13" s="384">
        <f t="shared" si="20"/>
        <v>0</v>
      </c>
      <c r="BQ13" s="413">
        <v>4.7655825475999752E-2</v>
      </c>
      <c r="BR13" s="413">
        <v>5.0352665111781408E-2</v>
      </c>
      <c r="BS13" s="413">
        <v>0.62784483873658514</v>
      </c>
      <c r="BT13" s="413">
        <v>0.59516607613099193</v>
      </c>
      <c r="BU13" s="413">
        <v>0.67586841621176508</v>
      </c>
      <c r="BV13" s="413">
        <v>0.77121589057112527</v>
      </c>
      <c r="BW13" s="413">
        <v>0.66470590629020254</v>
      </c>
      <c r="BX13" s="413">
        <v>0.76887318040580099</v>
      </c>
      <c r="BY13" s="413">
        <v>0.88980166298015628</v>
      </c>
      <c r="BZ13" s="413">
        <v>0.89265521701713946</v>
      </c>
      <c r="CA13" s="413">
        <v>1</v>
      </c>
      <c r="CB13" s="413">
        <v>1</v>
      </c>
      <c r="CC13" s="413">
        <v>0.66481586541285931</v>
      </c>
      <c r="CD13" s="413">
        <v>0.76973149311559663</v>
      </c>
      <c r="CE13" s="413">
        <v>0.88985003518132555</v>
      </c>
      <c r="CF13" s="413">
        <v>0.89311244524330602</v>
      </c>
      <c r="CG13" s="413">
        <v>1</v>
      </c>
      <c r="CH13" s="414">
        <v>1</v>
      </c>
      <c r="CI13" s="415">
        <v>0</v>
      </c>
      <c r="CJ13">
        <v>0</v>
      </c>
      <c r="CK13" s="384">
        <v>0</v>
      </c>
    </row>
    <row r="14" spans="1:89" x14ac:dyDescent="0.75">
      <c r="A14" t="s">
        <v>3784</v>
      </c>
      <c r="B14" s="39">
        <v>122035.6669</v>
      </c>
      <c r="C14" s="407">
        <f t="shared" si="9"/>
        <v>122.0356669</v>
      </c>
      <c r="D14" s="408">
        <v>14025574</v>
      </c>
      <c r="E14">
        <v>25641905.999999981</v>
      </c>
      <c r="F14" s="384">
        <f t="shared" si="10"/>
        <v>0.82822506943387708</v>
      </c>
      <c r="G14" s="409">
        <v>0</v>
      </c>
      <c r="H14">
        <v>0</v>
      </c>
      <c r="I14" s="384">
        <f t="shared" si="11"/>
        <v>0</v>
      </c>
      <c r="J14" s="384">
        <v>5597.1159990059996</v>
      </c>
      <c r="K14">
        <v>2036.843112839</v>
      </c>
      <c r="L14" s="384">
        <v>2677.121070104</v>
      </c>
      <c r="M14">
        <v>2650</v>
      </c>
      <c r="N14">
        <v>0</v>
      </c>
      <c r="O14">
        <v>0</v>
      </c>
      <c r="P14">
        <v>0</v>
      </c>
      <c r="Q14">
        <v>0</v>
      </c>
      <c r="R14">
        <v>0</v>
      </c>
      <c r="S14" s="38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84">
        <v>0</v>
      </c>
      <c r="AJ14" s="410">
        <v>0.30284100000000003</v>
      </c>
      <c r="AK14" s="496">
        <v>0.30284100000000003</v>
      </c>
      <c r="AL14" s="496">
        <v>0.30284100000000003</v>
      </c>
      <c r="AM14" s="383">
        <v>0</v>
      </c>
      <c r="AN14" s="411">
        <v>0</v>
      </c>
      <c r="AO14" s="412">
        <v>0</v>
      </c>
      <c r="AP14">
        <v>3754</v>
      </c>
      <c r="AQ14" s="416">
        <v>11145304</v>
      </c>
      <c r="AR14" s="384">
        <f t="shared" si="12"/>
        <v>33.682347291738296</v>
      </c>
      <c r="AS14">
        <v>0</v>
      </c>
      <c r="AT14">
        <v>0</v>
      </c>
      <c r="AU14">
        <v>0</v>
      </c>
      <c r="AV14">
        <v>0</v>
      </c>
      <c r="AW14">
        <v>0</v>
      </c>
      <c r="AX14">
        <v>0</v>
      </c>
      <c r="AY14">
        <v>0</v>
      </c>
      <c r="AZ14" s="384">
        <v>0</v>
      </c>
      <c r="BA14">
        <v>0</v>
      </c>
      <c r="BB14">
        <v>0</v>
      </c>
      <c r="BC14">
        <v>0</v>
      </c>
      <c r="BD14">
        <v>0</v>
      </c>
      <c r="BE14">
        <v>0</v>
      </c>
      <c r="BF14">
        <v>0</v>
      </c>
      <c r="BG14">
        <v>0</v>
      </c>
      <c r="BH14" s="384">
        <v>0</v>
      </c>
      <c r="BI14">
        <f t="shared" si="13"/>
        <v>0</v>
      </c>
      <c r="BJ14">
        <f t="shared" si="14"/>
        <v>0</v>
      </c>
      <c r="BK14">
        <f t="shared" si="15"/>
        <v>0</v>
      </c>
      <c r="BL14">
        <f t="shared" si="16"/>
        <v>0</v>
      </c>
      <c r="BM14">
        <f t="shared" si="17"/>
        <v>0</v>
      </c>
      <c r="BN14">
        <f t="shared" si="18"/>
        <v>0</v>
      </c>
      <c r="BO14">
        <f t="shared" si="19"/>
        <v>0</v>
      </c>
      <c r="BP14" s="384">
        <f t="shared" si="20"/>
        <v>0</v>
      </c>
      <c r="BQ14" s="413">
        <v>8.4643674009203709E-2</v>
      </c>
      <c r="BR14" s="413">
        <v>8.9127144083477869E-2</v>
      </c>
      <c r="BS14" s="413">
        <v>0.58201811714631957</v>
      </c>
      <c r="BT14" s="413">
        <v>0.54521743804940181</v>
      </c>
      <c r="BU14" s="413">
        <v>0.68907229982770546</v>
      </c>
      <c r="BV14" s="413">
        <v>0.78281016091056477</v>
      </c>
      <c r="BW14" s="413">
        <v>0.21972716363920794</v>
      </c>
      <c r="BX14" s="413">
        <v>0.28262390583352842</v>
      </c>
      <c r="BY14" s="413">
        <v>0.54077375082950441</v>
      </c>
      <c r="BZ14" s="413">
        <v>0.52821561642615522</v>
      </c>
      <c r="CA14" s="413">
        <v>1</v>
      </c>
      <c r="CB14" s="413">
        <v>1</v>
      </c>
      <c r="CC14" s="413">
        <v>0.21971475641967805</v>
      </c>
      <c r="CD14" s="413">
        <v>0.28221683456611885</v>
      </c>
      <c r="CE14" s="413">
        <v>0.54075577882056047</v>
      </c>
      <c r="CF14" s="413">
        <v>0.52776244845813158</v>
      </c>
      <c r="CG14" s="413">
        <v>1</v>
      </c>
      <c r="CH14" s="414">
        <v>1</v>
      </c>
      <c r="CI14" s="415">
        <v>0</v>
      </c>
      <c r="CJ14">
        <v>0</v>
      </c>
      <c r="CK14" s="384">
        <v>0</v>
      </c>
    </row>
    <row r="15" spans="1:89" x14ac:dyDescent="0.75">
      <c r="A15" t="s">
        <v>3786</v>
      </c>
      <c r="B15" s="39">
        <v>0</v>
      </c>
      <c r="C15" s="407">
        <f t="shared" si="9"/>
        <v>0</v>
      </c>
      <c r="D15" s="408">
        <v>0</v>
      </c>
      <c r="E15">
        <v>0</v>
      </c>
      <c r="F15" s="384">
        <f t="shared" si="10"/>
        <v>0</v>
      </c>
      <c r="G15" s="409">
        <v>0</v>
      </c>
      <c r="H15">
        <v>0</v>
      </c>
      <c r="I15" s="384">
        <f t="shared" si="11"/>
        <v>0</v>
      </c>
      <c r="J15" s="384">
        <v>450.27921482400001</v>
      </c>
      <c r="K15">
        <v>163.86083792700001</v>
      </c>
      <c r="L15" s="384">
        <v>215.37019666</v>
      </c>
      <c r="M15">
        <v>0</v>
      </c>
      <c r="N15">
        <v>0</v>
      </c>
      <c r="O15">
        <v>0</v>
      </c>
      <c r="P15">
        <v>0</v>
      </c>
      <c r="Q15">
        <v>0</v>
      </c>
      <c r="R15">
        <v>0</v>
      </c>
      <c r="S15" s="38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84">
        <v>0</v>
      </c>
      <c r="AJ15" s="410">
        <v>0.322521</v>
      </c>
      <c r="AK15" s="496">
        <v>0.41252100000000003</v>
      </c>
      <c r="AL15" s="496">
        <v>1</v>
      </c>
      <c r="AM15" s="383">
        <v>1</v>
      </c>
      <c r="AN15" s="411">
        <v>0</v>
      </c>
      <c r="AO15" s="412">
        <v>0</v>
      </c>
      <c r="AP15">
        <v>751</v>
      </c>
      <c r="AQ15" s="416">
        <v>1430877</v>
      </c>
      <c r="AR15" s="384">
        <f t="shared" si="12"/>
        <v>52.485293984039153</v>
      </c>
      <c r="AS15">
        <v>0</v>
      </c>
      <c r="AT15">
        <v>0</v>
      </c>
      <c r="AU15">
        <v>14053320841590.699</v>
      </c>
      <c r="AV15">
        <v>55440619973487.898</v>
      </c>
      <c r="AW15">
        <v>0</v>
      </c>
      <c r="AX15">
        <v>0</v>
      </c>
      <c r="AY15">
        <v>0</v>
      </c>
      <c r="AZ15" s="384">
        <v>97878225680100.703</v>
      </c>
      <c r="BA15">
        <v>0</v>
      </c>
      <c r="BB15">
        <v>0</v>
      </c>
      <c r="BC15">
        <v>13174809527342.6</v>
      </c>
      <c r="BD15">
        <v>47703688074261</v>
      </c>
      <c r="BE15">
        <v>10758092679716.699</v>
      </c>
      <c r="BF15">
        <v>0</v>
      </c>
      <c r="BG15">
        <v>62478996511670.797</v>
      </c>
      <c r="BH15" s="384">
        <v>147614590883634</v>
      </c>
      <c r="BI15">
        <f t="shared" si="13"/>
        <v>0</v>
      </c>
      <c r="BJ15">
        <f t="shared" si="14"/>
        <v>0</v>
      </c>
      <c r="BK15">
        <f t="shared" si="15"/>
        <v>106.66811396722559</v>
      </c>
      <c r="BL15">
        <f t="shared" si="16"/>
        <v>116.21872901563231</v>
      </c>
      <c r="BM15">
        <f t="shared" si="17"/>
        <v>0</v>
      </c>
      <c r="BN15">
        <f t="shared" si="18"/>
        <v>0</v>
      </c>
      <c r="BO15">
        <f t="shared" si="19"/>
        <v>0</v>
      </c>
      <c r="BP15" s="384">
        <f t="shared" si="20"/>
        <v>66.306606341685466</v>
      </c>
      <c r="BQ15" s="413">
        <v>2.9999707422524551E-4</v>
      </c>
      <c r="BR15" s="413">
        <v>4.0906165691248161E-4</v>
      </c>
      <c r="BS15" s="413">
        <v>0.56046021612016694</v>
      </c>
      <c r="BT15" s="413">
        <v>0.527694774316949</v>
      </c>
      <c r="BU15" s="413">
        <v>0.50598865796770209</v>
      </c>
      <c r="BV15" s="413">
        <v>0.61934885777968152</v>
      </c>
      <c r="BW15" s="413">
        <v>0.62782514211530382</v>
      </c>
      <c r="BX15" s="413">
        <v>0.74531223271681013</v>
      </c>
      <c r="BY15" s="413">
        <v>0.72788754375712761</v>
      </c>
      <c r="BZ15" s="413">
        <v>0.72518805837098288</v>
      </c>
      <c r="CA15" s="413">
        <v>1</v>
      </c>
      <c r="CB15" s="413">
        <v>1</v>
      </c>
      <c r="CC15" s="413">
        <v>0.62782514211530294</v>
      </c>
      <c r="CD15" s="413">
        <v>0.74531223271681069</v>
      </c>
      <c r="CE15" s="413">
        <v>0.72788754375712716</v>
      </c>
      <c r="CF15" s="413">
        <v>0.7251880583709821</v>
      </c>
      <c r="CG15" s="413">
        <v>1</v>
      </c>
      <c r="CH15" s="414">
        <v>1</v>
      </c>
      <c r="CI15" s="415">
        <v>0</v>
      </c>
      <c r="CJ15">
        <v>0</v>
      </c>
      <c r="CK15" s="384">
        <v>0</v>
      </c>
    </row>
    <row r="16" spans="1:89" x14ac:dyDescent="0.75">
      <c r="A16" t="s">
        <v>3788</v>
      </c>
      <c r="B16" s="39">
        <v>64827.355633332998</v>
      </c>
      <c r="C16" s="407">
        <f t="shared" si="9"/>
        <v>64.827355633332999</v>
      </c>
      <c r="D16" s="408">
        <v>0</v>
      </c>
      <c r="E16">
        <v>24479.999999999996</v>
      </c>
      <c r="F16" s="384">
        <f t="shared" si="10"/>
        <v>0</v>
      </c>
      <c r="G16" s="409">
        <v>2933106</v>
      </c>
      <c r="H16">
        <v>9314891</v>
      </c>
      <c r="I16" s="384">
        <f t="shared" si="11"/>
        <v>2.1757771454560455</v>
      </c>
      <c r="J16" s="384">
        <v>7193.6428573499998</v>
      </c>
      <c r="K16">
        <v>2617.8342404939999</v>
      </c>
      <c r="L16" s="384">
        <v>3440.745710404</v>
      </c>
      <c r="M16">
        <v>50</v>
      </c>
      <c r="N16">
        <v>0</v>
      </c>
      <c r="O16">
        <v>0</v>
      </c>
      <c r="P16">
        <v>0</v>
      </c>
      <c r="Q16">
        <v>0</v>
      </c>
      <c r="R16">
        <v>50</v>
      </c>
      <c r="S16" s="38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84">
        <v>0</v>
      </c>
      <c r="AJ16" s="410">
        <v>1.4583E-2</v>
      </c>
      <c r="AK16" s="496">
        <v>1.4583E-2</v>
      </c>
      <c r="AL16" s="496">
        <v>1.4583E-2</v>
      </c>
      <c r="AM16" s="383">
        <v>0</v>
      </c>
      <c r="AN16" s="411">
        <v>0</v>
      </c>
      <c r="AO16" s="412">
        <v>0</v>
      </c>
      <c r="AP16">
        <v>523</v>
      </c>
      <c r="AQ16" s="416">
        <v>3214315</v>
      </c>
      <c r="AR16" s="384">
        <f t="shared" si="12"/>
        <v>16.27096286456057</v>
      </c>
      <c r="AS16">
        <v>0</v>
      </c>
      <c r="AT16">
        <v>0</v>
      </c>
      <c r="AU16">
        <v>0</v>
      </c>
      <c r="AV16">
        <v>0</v>
      </c>
      <c r="AW16">
        <v>0</v>
      </c>
      <c r="AX16">
        <v>0</v>
      </c>
      <c r="AY16">
        <v>0</v>
      </c>
      <c r="AZ16" s="384">
        <v>0</v>
      </c>
      <c r="BA16">
        <v>0</v>
      </c>
      <c r="BB16">
        <v>0</v>
      </c>
      <c r="BC16">
        <v>0</v>
      </c>
      <c r="BD16">
        <v>0</v>
      </c>
      <c r="BE16">
        <v>0</v>
      </c>
      <c r="BF16">
        <v>0</v>
      </c>
      <c r="BG16">
        <v>0</v>
      </c>
      <c r="BH16" s="384">
        <v>0</v>
      </c>
      <c r="BI16">
        <f t="shared" si="13"/>
        <v>0</v>
      </c>
      <c r="BJ16">
        <f t="shared" si="14"/>
        <v>0</v>
      </c>
      <c r="BK16">
        <f t="shared" si="15"/>
        <v>0</v>
      </c>
      <c r="BL16">
        <f t="shared" si="16"/>
        <v>0</v>
      </c>
      <c r="BM16">
        <f t="shared" si="17"/>
        <v>0</v>
      </c>
      <c r="BN16">
        <f t="shared" si="18"/>
        <v>0</v>
      </c>
      <c r="BO16">
        <f t="shared" si="19"/>
        <v>0</v>
      </c>
      <c r="BP16" s="384">
        <f t="shared" si="20"/>
        <v>0</v>
      </c>
      <c r="BQ16" s="413">
        <v>3.437321600316505E-2</v>
      </c>
      <c r="BR16" s="413">
        <v>3.8052460535847606E-2</v>
      </c>
      <c r="BS16" s="413">
        <v>0.39824130513933081</v>
      </c>
      <c r="BT16" s="413">
        <v>0.37843320078113546</v>
      </c>
      <c r="BU16" s="413">
        <v>0.55306068930255969</v>
      </c>
      <c r="BV16" s="413">
        <v>0.67777045808970948</v>
      </c>
      <c r="BW16" s="413">
        <v>9.9086115233292554E-2</v>
      </c>
      <c r="BX16" s="413">
        <v>0.13684800012936954</v>
      </c>
      <c r="BY16" s="413">
        <v>0.39964564339841174</v>
      </c>
      <c r="BZ16" s="413">
        <v>0.39779267536405194</v>
      </c>
      <c r="CA16" s="413">
        <v>1</v>
      </c>
      <c r="CB16" s="413">
        <v>1</v>
      </c>
      <c r="CC16" s="413">
        <v>9.9073291376579789E-2</v>
      </c>
      <c r="CD16" s="413">
        <v>0.13664637019030532</v>
      </c>
      <c r="CE16" s="413">
        <v>0.3996111747641195</v>
      </c>
      <c r="CF16" s="413">
        <v>0.39731573083500238</v>
      </c>
      <c r="CG16" s="413">
        <v>1</v>
      </c>
      <c r="CH16" s="414">
        <v>1</v>
      </c>
      <c r="CI16" s="415">
        <v>0</v>
      </c>
      <c r="CJ16">
        <v>0</v>
      </c>
      <c r="CK16" s="384">
        <v>0</v>
      </c>
    </row>
    <row r="17" spans="1:89" x14ac:dyDescent="0.75">
      <c r="A17" t="s">
        <v>3790</v>
      </c>
      <c r="B17" s="39">
        <v>199705.748066667</v>
      </c>
      <c r="C17" s="407">
        <f t="shared" si="9"/>
        <v>199.70574806666701</v>
      </c>
      <c r="D17" s="408">
        <v>14467241</v>
      </c>
      <c r="E17">
        <v>10428326.999999989</v>
      </c>
      <c r="F17" s="384">
        <f t="shared" si="10"/>
        <v>-0.27917652025013007</v>
      </c>
      <c r="G17" s="409">
        <v>88678</v>
      </c>
      <c r="H17">
        <v>0</v>
      </c>
      <c r="I17" s="384">
        <f t="shared" si="11"/>
        <v>-1</v>
      </c>
      <c r="J17" s="384">
        <v>1449.6370974659999</v>
      </c>
      <c r="K17">
        <v>527.53656322500001</v>
      </c>
      <c r="L17" s="384">
        <v>693.36672999500001</v>
      </c>
      <c r="M17">
        <v>0</v>
      </c>
      <c r="N17">
        <v>0</v>
      </c>
      <c r="O17">
        <v>0</v>
      </c>
      <c r="P17">
        <v>0</v>
      </c>
      <c r="Q17">
        <v>0</v>
      </c>
      <c r="R17">
        <v>0</v>
      </c>
      <c r="S17" s="384">
        <v>0</v>
      </c>
      <c r="T17">
        <v>0</v>
      </c>
      <c r="U17">
        <v>547.69999999999993</v>
      </c>
      <c r="V17">
        <v>0</v>
      </c>
      <c r="W17">
        <v>2764.2000000000007</v>
      </c>
      <c r="X17">
        <v>970.4</v>
      </c>
      <c r="Y17">
        <v>240</v>
      </c>
      <c r="Z17">
        <v>0</v>
      </c>
      <c r="AA17">
        <v>26.400000000000006</v>
      </c>
      <c r="AB17">
        <v>10</v>
      </c>
      <c r="AC17">
        <v>5.4</v>
      </c>
      <c r="AD17">
        <v>547.4</v>
      </c>
      <c r="AE17">
        <v>0</v>
      </c>
      <c r="AF17">
        <v>0</v>
      </c>
      <c r="AG17">
        <v>0</v>
      </c>
      <c r="AH17">
        <v>0</v>
      </c>
      <c r="AI17" s="384">
        <v>0</v>
      </c>
      <c r="AJ17" s="410">
        <v>0.47487499999999999</v>
      </c>
      <c r="AK17" s="496">
        <v>0.47487499999999999</v>
      </c>
      <c r="AL17" s="496">
        <v>0.47487499999999999</v>
      </c>
      <c r="AM17" s="383">
        <v>0</v>
      </c>
      <c r="AN17" s="411">
        <v>0</v>
      </c>
      <c r="AO17" s="412">
        <v>0</v>
      </c>
      <c r="AP17">
        <v>260</v>
      </c>
      <c r="AQ17" s="416">
        <v>1990456</v>
      </c>
      <c r="AR17" s="384">
        <f t="shared" si="12"/>
        <v>13.062333455248446</v>
      </c>
      <c r="AS17">
        <v>0</v>
      </c>
      <c r="AT17">
        <v>0</v>
      </c>
      <c r="AU17">
        <v>0</v>
      </c>
      <c r="AV17">
        <v>0</v>
      </c>
      <c r="AW17">
        <v>0</v>
      </c>
      <c r="AX17">
        <v>0</v>
      </c>
      <c r="AY17">
        <v>0</v>
      </c>
      <c r="AZ17" s="384">
        <v>0</v>
      </c>
      <c r="BA17">
        <v>0</v>
      </c>
      <c r="BB17">
        <v>0</v>
      </c>
      <c r="BC17">
        <v>0</v>
      </c>
      <c r="BD17">
        <v>0</v>
      </c>
      <c r="BE17">
        <v>0</v>
      </c>
      <c r="BF17">
        <v>1083533028424.62</v>
      </c>
      <c r="BG17">
        <v>0</v>
      </c>
      <c r="BH17" s="384">
        <v>0</v>
      </c>
      <c r="BI17">
        <f t="shared" si="13"/>
        <v>0</v>
      </c>
      <c r="BJ17">
        <f t="shared" si="14"/>
        <v>0</v>
      </c>
      <c r="BK17">
        <f t="shared" si="15"/>
        <v>0</v>
      </c>
      <c r="BL17">
        <f t="shared" si="16"/>
        <v>0</v>
      </c>
      <c r="BM17">
        <f t="shared" si="17"/>
        <v>0</v>
      </c>
      <c r="BN17">
        <f t="shared" si="18"/>
        <v>0</v>
      </c>
      <c r="BO17">
        <f t="shared" si="19"/>
        <v>0</v>
      </c>
      <c r="BP17" s="384">
        <f t="shared" si="20"/>
        <v>0</v>
      </c>
      <c r="BQ17" s="413">
        <v>3.9382038104106967E-2</v>
      </c>
      <c r="BR17" s="413">
        <v>4.2626525901697791E-2</v>
      </c>
      <c r="BS17" s="413">
        <v>0.41312259945297664</v>
      </c>
      <c r="BT17" s="413">
        <v>0.38638519749448419</v>
      </c>
      <c r="BU17" s="413">
        <v>0.62733717599892058</v>
      </c>
      <c r="BV17" s="413">
        <v>0.73139706461426413</v>
      </c>
      <c r="BW17" s="413">
        <v>0.11809843237642104</v>
      </c>
      <c r="BX17" s="413">
        <v>0.1499016180095985</v>
      </c>
      <c r="BY17" s="413">
        <v>0.49445255900765872</v>
      </c>
      <c r="BZ17" s="413">
        <v>0.50242416120988609</v>
      </c>
      <c r="CA17" s="413">
        <v>1</v>
      </c>
      <c r="CB17" s="413">
        <v>1</v>
      </c>
      <c r="CC17" s="413">
        <v>0.11800170803599717</v>
      </c>
      <c r="CD17" s="413">
        <v>0.14912560803679847</v>
      </c>
      <c r="CE17" s="413">
        <v>0.49422033351412875</v>
      </c>
      <c r="CF17" s="413">
        <v>0.50092122056164756</v>
      </c>
      <c r="CG17" s="413">
        <v>1</v>
      </c>
      <c r="CH17" s="414">
        <v>1</v>
      </c>
      <c r="CI17" s="415">
        <v>0</v>
      </c>
      <c r="CJ17">
        <v>0</v>
      </c>
      <c r="CK17" s="384">
        <v>0</v>
      </c>
    </row>
    <row r="18" spans="1:89" x14ac:dyDescent="0.75">
      <c r="A18" t="s">
        <v>3792</v>
      </c>
      <c r="B18" s="39">
        <v>68672.634866666995</v>
      </c>
      <c r="C18" s="407">
        <f t="shared" si="9"/>
        <v>68.672634866666996</v>
      </c>
      <c r="D18" s="408">
        <v>52802</v>
      </c>
      <c r="E18">
        <v>0</v>
      </c>
      <c r="F18" s="384">
        <f t="shared" si="10"/>
        <v>-1</v>
      </c>
      <c r="G18" s="409">
        <v>40457236</v>
      </c>
      <c r="H18">
        <v>34602295</v>
      </c>
      <c r="I18" s="384">
        <f t="shared" si="11"/>
        <v>-0.14471925368307414</v>
      </c>
      <c r="J18" s="384">
        <v>9458.5315348629993</v>
      </c>
      <c r="K18">
        <v>3442.0485153019999</v>
      </c>
      <c r="L18" s="384">
        <v>4524.0502552959997</v>
      </c>
      <c r="M18">
        <v>6400</v>
      </c>
      <c r="N18">
        <v>3550</v>
      </c>
      <c r="O18">
        <v>0</v>
      </c>
      <c r="P18">
        <v>0</v>
      </c>
      <c r="Q18">
        <v>0</v>
      </c>
      <c r="R18">
        <v>10700</v>
      </c>
      <c r="S18" s="38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84">
        <v>0</v>
      </c>
      <c r="AJ18" s="410">
        <v>0.70970800000000001</v>
      </c>
      <c r="AK18" s="496">
        <v>0.93470799999999998</v>
      </c>
      <c r="AL18" s="496">
        <v>1</v>
      </c>
      <c r="AM18" s="383">
        <v>1</v>
      </c>
      <c r="AN18" s="411">
        <v>0</v>
      </c>
      <c r="AO18" s="412">
        <v>0</v>
      </c>
      <c r="AP18">
        <v>2251</v>
      </c>
      <c r="AQ18" s="416">
        <v>12516863</v>
      </c>
      <c r="AR18" s="384">
        <f t="shared" si="12"/>
        <v>17.983739216447443</v>
      </c>
      <c r="AS18">
        <v>48044585000000</v>
      </c>
      <c r="AT18">
        <v>462623653961154</v>
      </c>
      <c r="AU18">
        <v>16599279669050.801</v>
      </c>
      <c r="AV18">
        <v>111072071198079</v>
      </c>
      <c r="AW18">
        <v>624173403723381</v>
      </c>
      <c r="AX18">
        <v>0</v>
      </c>
      <c r="AY18">
        <v>511714473125996</v>
      </c>
      <c r="AZ18" s="384">
        <v>1036386255916730</v>
      </c>
      <c r="BA18">
        <v>50913262712159.398</v>
      </c>
      <c r="BB18">
        <v>944481216942459</v>
      </c>
      <c r="BC18">
        <v>26993931907905.699</v>
      </c>
      <c r="BD18">
        <v>151701502758254</v>
      </c>
      <c r="BE18">
        <v>613024925192508</v>
      </c>
      <c r="BF18">
        <v>2386849632594.6001</v>
      </c>
      <c r="BG18">
        <v>639364826547338</v>
      </c>
      <c r="BH18" s="38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84">
        <f t="shared" si="20"/>
        <v>81.754039153083852</v>
      </c>
      <c r="BQ18" s="413">
        <v>2.5383592232339484E-2</v>
      </c>
      <c r="BR18" s="413">
        <v>2.9313160412152379E-2</v>
      </c>
      <c r="BS18" s="413">
        <v>0.32912647192630529</v>
      </c>
      <c r="BT18" s="413">
        <v>0.30062602113969605</v>
      </c>
      <c r="BU18" s="413">
        <v>0.60123649851970684</v>
      </c>
      <c r="BV18" s="413">
        <v>0.71481889537557297</v>
      </c>
      <c r="BW18" s="413">
        <v>7.5302591742216624E-2</v>
      </c>
      <c r="BX18" s="413">
        <v>0.11178244158150062</v>
      </c>
      <c r="BY18" s="413">
        <v>0.29590059873644314</v>
      </c>
      <c r="BZ18" s="413">
        <v>0.29281164178401481</v>
      </c>
      <c r="CA18" s="413">
        <v>1</v>
      </c>
      <c r="CB18" s="413">
        <v>1</v>
      </c>
      <c r="CC18" s="413">
        <v>7.5282060991799862E-2</v>
      </c>
      <c r="CD18" s="413">
        <v>0.11114283677131588</v>
      </c>
      <c r="CE18" s="413">
        <v>0.29583916550974426</v>
      </c>
      <c r="CF18" s="413">
        <v>0.29127879866835865</v>
      </c>
      <c r="CG18" s="413">
        <v>1</v>
      </c>
      <c r="CH18" s="414">
        <v>1</v>
      </c>
      <c r="CI18" s="415">
        <v>0</v>
      </c>
      <c r="CJ18">
        <v>0</v>
      </c>
      <c r="CK18" s="384">
        <v>0</v>
      </c>
    </row>
    <row r="19" spans="1:89" x14ac:dyDescent="0.75">
      <c r="A19" t="s">
        <v>3794</v>
      </c>
      <c r="B19" s="39">
        <v>87980.974066666997</v>
      </c>
      <c r="C19" s="407">
        <f t="shared" si="9"/>
        <v>87.980974066667002</v>
      </c>
      <c r="D19" s="408">
        <v>22719</v>
      </c>
      <c r="E19">
        <v>18310965.999999981</v>
      </c>
      <c r="F19" s="384">
        <f t="shared" si="10"/>
        <v>804.97587922003527</v>
      </c>
      <c r="G19" s="409">
        <v>6444160</v>
      </c>
      <c r="H19">
        <v>0</v>
      </c>
      <c r="I19" s="384">
        <f t="shared" si="11"/>
        <v>-1</v>
      </c>
      <c r="J19" s="384">
        <v>8251.2961933820006</v>
      </c>
      <c r="K19">
        <v>3002.7242291329999</v>
      </c>
      <c r="L19" s="384">
        <v>3946.6251724809999</v>
      </c>
      <c r="M19">
        <v>8500</v>
      </c>
      <c r="N19">
        <v>0</v>
      </c>
      <c r="O19">
        <v>0</v>
      </c>
      <c r="P19">
        <v>0</v>
      </c>
      <c r="Q19">
        <v>0</v>
      </c>
      <c r="R19">
        <v>250</v>
      </c>
      <c r="S19" s="38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84">
        <v>0</v>
      </c>
      <c r="AJ19" s="410">
        <v>8.4110000000000004E-2</v>
      </c>
      <c r="AK19" s="496">
        <v>0.10410999999999999</v>
      </c>
      <c r="AL19" s="496">
        <v>0.10410999999999999</v>
      </c>
      <c r="AM19" s="383">
        <v>0</v>
      </c>
      <c r="AN19" s="411">
        <v>0</v>
      </c>
      <c r="AO19" s="412">
        <v>0</v>
      </c>
      <c r="AP19">
        <v>830</v>
      </c>
      <c r="AQ19" s="416">
        <v>6892124</v>
      </c>
      <c r="AR19" s="384">
        <f t="shared" si="12"/>
        <v>12.042731674589721</v>
      </c>
      <c r="AS19">
        <v>8355580000000</v>
      </c>
      <c r="AT19">
        <v>141831090611445</v>
      </c>
      <c r="AU19">
        <v>1167054487871.05</v>
      </c>
      <c r="AV19">
        <v>29795523466815.602</v>
      </c>
      <c r="AW19">
        <v>266052687154763</v>
      </c>
      <c r="AX19">
        <v>0</v>
      </c>
      <c r="AY19">
        <v>166717292717333</v>
      </c>
      <c r="AZ19" s="384">
        <v>357201001547554</v>
      </c>
      <c r="BA19">
        <v>8854480471679.9004</v>
      </c>
      <c r="BB19">
        <v>650047091793914</v>
      </c>
      <c r="BC19">
        <v>11667961019318.699</v>
      </c>
      <c r="BD19">
        <v>65572041405239</v>
      </c>
      <c r="BE19">
        <v>264976253011965</v>
      </c>
      <c r="BF19">
        <v>5542941780297.9697</v>
      </c>
      <c r="BG19">
        <v>276361513347857</v>
      </c>
      <c r="BH19" s="38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84">
        <f t="shared" si="20"/>
        <v>65.188564876629499</v>
      </c>
      <c r="BQ19" s="413">
        <v>2.635464268260506E-2</v>
      </c>
      <c r="BR19" s="413">
        <v>3.3307416236769825E-2</v>
      </c>
      <c r="BS19" s="413">
        <v>0.35992150631790143</v>
      </c>
      <c r="BT19" s="413">
        <v>0.34616492796128395</v>
      </c>
      <c r="BU19" s="413">
        <v>0.60958834749645574</v>
      </c>
      <c r="BV19" s="413">
        <v>0.73096952794583669</v>
      </c>
      <c r="BW19" s="413">
        <v>0.12944087816476291</v>
      </c>
      <c r="BX19" s="413">
        <v>0.18336619467159551</v>
      </c>
      <c r="BY19" s="413">
        <v>0.44888058600606473</v>
      </c>
      <c r="BZ19" s="413">
        <v>0.44714468441712368</v>
      </c>
      <c r="CA19" s="413">
        <v>1</v>
      </c>
      <c r="CB19" s="413">
        <v>1</v>
      </c>
      <c r="CC19" s="413">
        <v>0.12941921880397442</v>
      </c>
      <c r="CD19" s="413">
        <v>0.1828861434082302</v>
      </c>
      <c r="CE19" s="413">
        <v>0.44883303287547516</v>
      </c>
      <c r="CF19" s="413">
        <v>0.44624219924069652</v>
      </c>
      <c r="CG19" s="413">
        <v>1</v>
      </c>
      <c r="CH19" s="414">
        <v>1</v>
      </c>
      <c r="CI19" s="415">
        <v>0</v>
      </c>
      <c r="CJ19">
        <v>0</v>
      </c>
      <c r="CK19" s="384">
        <v>0</v>
      </c>
    </row>
    <row r="20" spans="1:89" x14ac:dyDescent="0.75">
      <c r="A20" t="s">
        <v>3796</v>
      </c>
      <c r="B20" s="39">
        <v>53004.2019</v>
      </c>
      <c r="C20" s="407">
        <f t="shared" si="9"/>
        <v>53.004201899999998</v>
      </c>
      <c r="D20" s="408">
        <v>0</v>
      </c>
      <c r="E20">
        <v>0</v>
      </c>
      <c r="F20" s="384">
        <f t="shared" si="10"/>
        <v>0</v>
      </c>
      <c r="G20" s="409">
        <v>3597275</v>
      </c>
      <c r="H20">
        <v>13717698</v>
      </c>
      <c r="I20" s="384">
        <f t="shared" si="11"/>
        <v>2.8133581669458132</v>
      </c>
      <c r="J20" s="384">
        <v>2519.0891755900002</v>
      </c>
      <c r="K20">
        <v>916.72022499399998</v>
      </c>
      <c r="L20" s="384">
        <v>1204.8895736019999</v>
      </c>
      <c r="M20">
        <v>3600</v>
      </c>
      <c r="N20">
        <v>150</v>
      </c>
      <c r="O20">
        <v>0</v>
      </c>
      <c r="P20">
        <v>0</v>
      </c>
      <c r="Q20">
        <v>0</v>
      </c>
      <c r="R20">
        <v>0</v>
      </c>
      <c r="S20" s="38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84">
        <v>0</v>
      </c>
      <c r="AJ20" s="410">
        <v>0.151944</v>
      </c>
      <c r="AK20" s="496">
        <v>0.151944</v>
      </c>
      <c r="AL20" s="496">
        <v>0.151944</v>
      </c>
      <c r="AM20" s="383">
        <v>0</v>
      </c>
      <c r="AN20" s="411">
        <v>0</v>
      </c>
      <c r="AO20" s="412">
        <v>0</v>
      </c>
      <c r="AP20">
        <v>937</v>
      </c>
      <c r="AQ20" s="416">
        <v>2944376</v>
      </c>
      <c r="AR20" s="384">
        <f t="shared" si="12"/>
        <v>31.823381252937804</v>
      </c>
      <c r="AS20">
        <v>190089445000000</v>
      </c>
      <c r="AT20">
        <v>0</v>
      </c>
      <c r="AU20">
        <v>0</v>
      </c>
      <c r="AV20">
        <v>21199976536633.5</v>
      </c>
      <c r="AW20">
        <v>228178989121794</v>
      </c>
      <c r="AX20">
        <v>0</v>
      </c>
      <c r="AY20">
        <v>130231497764670</v>
      </c>
      <c r="AZ20" s="384">
        <v>285372548061551</v>
      </c>
      <c r="BA20">
        <v>201439430730717</v>
      </c>
      <c r="BB20">
        <v>0</v>
      </c>
      <c r="BC20">
        <v>10047135508138.9</v>
      </c>
      <c r="BD20">
        <v>56463265899923.297</v>
      </c>
      <c r="BE20">
        <v>228167742079547</v>
      </c>
      <c r="BF20">
        <v>184196219160670</v>
      </c>
      <c r="BG20">
        <v>237971447559943</v>
      </c>
      <c r="BH20" s="38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84">
        <f t="shared" si="20"/>
        <v>60.481653404429622</v>
      </c>
      <c r="BQ20" s="413">
        <v>4.9619555441662168E-2</v>
      </c>
      <c r="BR20" s="413">
        <v>5.8474483259616919E-2</v>
      </c>
      <c r="BS20" s="413">
        <v>0.46009995205354826</v>
      </c>
      <c r="BT20" s="413">
        <v>0.42909385507229719</v>
      </c>
      <c r="BU20" s="413">
        <v>0.63027476002153049</v>
      </c>
      <c r="BV20" s="413">
        <v>0.73838938152838396</v>
      </c>
      <c r="BW20" s="413">
        <v>0.10797167014658475</v>
      </c>
      <c r="BX20" s="413">
        <v>0.16465647213311085</v>
      </c>
      <c r="BY20" s="413">
        <v>0.36095743282887233</v>
      </c>
      <c r="BZ20" s="413">
        <v>0.37126915162577989</v>
      </c>
      <c r="CA20" s="413">
        <v>1</v>
      </c>
      <c r="CB20" s="413">
        <v>1</v>
      </c>
      <c r="CC20" s="413">
        <v>0.10791999570993627</v>
      </c>
      <c r="CD20" s="413">
        <v>0.16343277702128306</v>
      </c>
      <c r="CE20" s="413">
        <v>0.36083365809164869</v>
      </c>
      <c r="CF20" s="413">
        <v>0.36887116223210598</v>
      </c>
      <c r="CG20" s="413">
        <v>1</v>
      </c>
      <c r="CH20" s="414">
        <v>1</v>
      </c>
      <c r="CI20" s="415">
        <v>0</v>
      </c>
      <c r="CJ20">
        <v>0</v>
      </c>
      <c r="CK20" s="384">
        <v>0</v>
      </c>
    </row>
    <row r="21" spans="1:89" x14ac:dyDescent="0.75">
      <c r="A21" t="s">
        <v>3798</v>
      </c>
      <c r="B21" s="39">
        <v>0</v>
      </c>
      <c r="C21" s="407">
        <f t="shared" si="9"/>
        <v>0</v>
      </c>
      <c r="D21" s="408">
        <v>3102595</v>
      </c>
      <c r="E21">
        <v>9143235.999999987</v>
      </c>
      <c r="F21" s="384">
        <f t="shared" si="10"/>
        <v>1.946964073622238</v>
      </c>
      <c r="G21" s="409">
        <v>0</v>
      </c>
      <c r="H21">
        <v>0</v>
      </c>
      <c r="I21" s="384">
        <f t="shared" si="11"/>
        <v>0</v>
      </c>
      <c r="J21" s="384">
        <v>3169.289606331</v>
      </c>
      <c r="K21">
        <v>1153.33427222</v>
      </c>
      <c r="L21" s="384">
        <v>1515.8828196300001</v>
      </c>
      <c r="M21">
        <v>6100</v>
      </c>
      <c r="N21">
        <v>0</v>
      </c>
      <c r="O21">
        <v>0</v>
      </c>
      <c r="P21">
        <v>0</v>
      </c>
      <c r="Q21">
        <v>0</v>
      </c>
      <c r="R21">
        <v>0</v>
      </c>
      <c r="S21" s="38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84">
        <v>0</v>
      </c>
      <c r="AJ21" s="410">
        <v>6.9754999999999998E-2</v>
      </c>
      <c r="AK21" s="496">
        <v>6.9754999999999998E-2</v>
      </c>
      <c r="AL21" s="496">
        <v>6.9754999999999998E-2</v>
      </c>
      <c r="AM21" s="383">
        <v>0</v>
      </c>
      <c r="AN21" s="411">
        <v>0</v>
      </c>
      <c r="AO21" s="412">
        <v>0</v>
      </c>
      <c r="AP21">
        <v>399</v>
      </c>
      <c r="AQ21" s="416">
        <v>4540745</v>
      </c>
      <c r="AR21" s="384">
        <f t="shared" si="12"/>
        <v>8.787104318784694</v>
      </c>
      <c r="AS21">
        <v>14622265000000</v>
      </c>
      <c r="AT21">
        <v>323564250382524</v>
      </c>
      <c r="AU21">
        <v>0</v>
      </c>
      <c r="AV21">
        <v>7123782710601.3398</v>
      </c>
      <c r="AW21">
        <v>166156465278814</v>
      </c>
      <c r="AX21">
        <v>0</v>
      </c>
      <c r="AY21">
        <v>70481824378887.906</v>
      </c>
      <c r="AZ21" s="384">
        <v>167745218270253</v>
      </c>
      <c r="BA21">
        <v>15495340825439.801</v>
      </c>
      <c r="BB21">
        <v>741647685808990</v>
      </c>
      <c r="BC21">
        <v>7392847859096.8398</v>
      </c>
      <c r="BD21">
        <v>41546601425621.898</v>
      </c>
      <c r="BE21">
        <v>167889584268201</v>
      </c>
      <c r="BF21">
        <v>79985836721008.703</v>
      </c>
      <c r="BG21">
        <v>175103312301754</v>
      </c>
      <c r="BH21" s="38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84">
        <f t="shared" si="20"/>
        <v>48.316125661026348</v>
      </c>
      <c r="BQ21" s="413">
        <v>7.7970299613027733E-2</v>
      </c>
      <c r="BR21" s="413">
        <v>9.3221950228082551E-2</v>
      </c>
      <c r="BS21" s="413">
        <v>0.52150136613670361</v>
      </c>
      <c r="BT21" s="413">
        <v>0.48761769865635729</v>
      </c>
      <c r="BU21" s="413">
        <v>0.65922723566296959</v>
      </c>
      <c r="BV21" s="413">
        <v>0.7600564617932617</v>
      </c>
      <c r="BW21" s="413">
        <v>0.22413671319256201</v>
      </c>
      <c r="BX21" s="413">
        <v>0.30629535402097302</v>
      </c>
      <c r="BY21" s="413">
        <v>0.62391054769140708</v>
      </c>
      <c r="BZ21" s="413">
        <v>0.62721264412577815</v>
      </c>
      <c r="CA21" s="413">
        <v>1</v>
      </c>
      <c r="CB21" s="413">
        <v>1</v>
      </c>
      <c r="CC21" s="413">
        <v>0.22413832709974588</v>
      </c>
      <c r="CD21" s="413">
        <v>0.3065188240473033</v>
      </c>
      <c r="CE21" s="413">
        <v>0.62391272536218723</v>
      </c>
      <c r="CF21" s="413">
        <v>0.62745771014630469</v>
      </c>
      <c r="CG21" s="413">
        <v>1</v>
      </c>
      <c r="CH21" s="414">
        <v>1</v>
      </c>
      <c r="CI21" s="415">
        <v>0</v>
      </c>
      <c r="CJ21">
        <v>0</v>
      </c>
      <c r="CK21" s="384">
        <v>0</v>
      </c>
    </row>
    <row r="22" spans="1:89" x14ac:dyDescent="0.75">
      <c r="A22" t="s">
        <v>3800</v>
      </c>
      <c r="B22" s="39">
        <v>73514.234800000006</v>
      </c>
      <c r="C22" s="407">
        <f t="shared" si="9"/>
        <v>73.514234800000011</v>
      </c>
      <c r="D22" s="408">
        <v>11978785</v>
      </c>
      <c r="E22">
        <v>24913873.999999981</v>
      </c>
      <c r="F22" s="384">
        <f t="shared" si="10"/>
        <v>1.0798331383358146</v>
      </c>
      <c r="G22" s="409">
        <v>0</v>
      </c>
      <c r="H22">
        <v>0</v>
      </c>
      <c r="I22" s="384">
        <f t="shared" si="11"/>
        <v>0</v>
      </c>
      <c r="J22" s="384">
        <v>9282.5548276240006</v>
      </c>
      <c r="K22">
        <v>3378.008937737</v>
      </c>
      <c r="L22" s="384">
        <v>4439.8799520749999</v>
      </c>
      <c r="M22">
        <v>550</v>
      </c>
      <c r="N22">
        <v>1500</v>
      </c>
      <c r="O22">
        <v>0</v>
      </c>
      <c r="P22">
        <v>0</v>
      </c>
      <c r="Q22">
        <v>0</v>
      </c>
      <c r="R22">
        <v>0</v>
      </c>
      <c r="S22" s="38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84">
        <v>0</v>
      </c>
      <c r="AJ22" s="410">
        <v>0.18596799999999999</v>
      </c>
      <c r="AK22" s="496">
        <v>0.18596799999999999</v>
      </c>
      <c r="AL22" s="496">
        <v>0.18596799999999999</v>
      </c>
      <c r="AM22" s="383">
        <v>0</v>
      </c>
      <c r="AN22" s="411">
        <v>1500</v>
      </c>
      <c r="AO22" s="412">
        <v>0</v>
      </c>
      <c r="AP22">
        <v>339</v>
      </c>
      <c r="AQ22" s="416">
        <v>4559475</v>
      </c>
      <c r="AR22" s="384">
        <f t="shared" si="12"/>
        <v>7.4350665372658042</v>
      </c>
      <c r="AS22">
        <v>263200770000000</v>
      </c>
      <c r="AT22">
        <v>0</v>
      </c>
      <c r="AU22">
        <v>154656103049267</v>
      </c>
      <c r="AV22">
        <v>622685613631238</v>
      </c>
      <c r="AW22">
        <v>1949083754779250</v>
      </c>
      <c r="AX22">
        <v>1114465974000000</v>
      </c>
      <c r="AY22">
        <v>1997547162159500</v>
      </c>
      <c r="AZ22" s="384">
        <v>1289777973217470</v>
      </c>
      <c r="BA22">
        <v>278916134857916</v>
      </c>
      <c r="BB22">
        <v>0</v>
      </c>
      <c r="BC22">
        <v>128984261203424</v>
      </c>
      <c r="BD22">
        <v>693802324119365</v>
      </c>
      <c r="BE22">
        <v>2072405165810590</v>
      </c>
      <c r="BF22">
        <v>3485225744807190</v>
      </c>
      <c r="BG22">
        <v>2214727140580330</v>
      </c>
      <c r="BH22" s="38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84">
        <f t="shared" si="20"/>
        <v>84.043869161118479</v>
      </c>
      <c r="BQ22" s="413">
        <v>7.9603037018759162E-2</v>
      </c>
      <c r="BR22" s="413">
        <v>9.0441014115131016E-2</v>
      </c>
      <c r="BS22" s="413">
        <v>0.47970529517435279</v>
      </c>
      <c r="BT22" s="413">
        <v>0.44303781941484299</v>
      </c>
      <c r="BU22" s="413">
        <v>0.66226106206115876</v>
      </c>
      <c r="BV22" s="413">
        <v>0.76078053537924428</v>
      </c>
      <c r="BW22" s="413">
        <v>0.3273970589003331</v>
      </c>
      <c r="BX22" s="413">
        <v>0.53754771224839348</v>
      </c>
      <c r="BY22" s="413">
        <v>0.53043290198855364</v>
      </c>
      <c r="BZ22" s="413">
        <v>0.55043531923752997</v>
      </c>
      <c r="CA22" s="413">
        <v>1</v>
      </c>
      <c r="CB22" s="413">
        <v>1</v>
      </c>
      <c r="CC22" s="413">
        <v>0.32728774112263959</v>
      </c>
      <c r="CD22" s="413">
        <v>0.53494657748054142</v>
      </c>
      <c r="CE22" s="413">
        <v>0.53030924201525342</v>
      </c>
      <c r="CF22" s="413">
        <v>0.54771246110516469</v>
      </c>
      <c r="CG22" s="413">
        <v>1</v>
      </c>
      <c r="CH22" s="414">
        <v>1</v>
      </c>
      <c r="CI22" s="415">
        <v>0</v>
      </c>
      <c r="CJ22">
        <v>0</v>
      </c>
      <c r="CK22" s="384">
        <v>0</v>
      </c>
    </row>
    <row r="23" spans="1:89" x14ac:dyDescent="0.75">
      <c r="A23" t="s">
        <v>3802</v>
      </c>
      <c r="B23" s="39">
        <v>5379.790436667</v>
      </c>
      <c r="C23" s="407">
        <f t="shared" si="9"/>
        <v>5.3797904366670002</v>
      </c>
      <c r="D23" s="408">
        <v>18950009</v>
      </c>
      <c r="E23">
        <v>34836184.999999933</v>
      </c>
      <c r="F23" s="384">
        <f t="shared" si="10"/>
        <v>0.83832023509856546</v>
      </c>
      <c r="G23" s="409">
        <v>328490</v>
      </c>
      <c r="H23">
        <v>0</v>
      </c>
      <c r="I23" s="384">
        <f t="shared" si="11"/>
        <v>-1</v>
      </c>
      <c r="J23" s="384">
        <v>2423.815949415</v>
      </c>
      <c r="K23">
        <v>882.04940262699995</v>
      </c>
      <c r="L23" s="384">
        <v>1159.320040783</v>
      </c>
      <c r="M23">
        <v>0</v>
      </c>
      <c r="N23">
        <v>1450</v>
      </c>
      <c r="O23">
        <v>0</v>
      </c>
      <c r="P23">
        <v>0</v>
      </c>
      <c r="Q23">
        <v>0</v>
      </c>
      <c r="R23">
        <v>50</v>
      </c>
      <c r="S23" s="38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84">
        <v>232.3</v>
      </c>
      <c r="AJ23" s="410">
        <v>0.237375</v>
      </c>
      <c r="AK23" s="496">
        <v>0.45737499999999998</v>
      </c>
      <c r="AL23" s="496">
        <v>0.65737500000000004</v>
      </c>
      <c r="AM23" s="383">
        <v>1</v>
      </c>
      <c r="AN23" s="411">
        <v>2500</v>
      </c>
      <c r="AO23" s="412">
        <v>0</v>
      </c>
      <c r="AP23">
        <v>4110</v>
      </c>
      <c r="AQ23" s="416">
        <v>7020058</v>
      </c>
      <c r="AR23" s="384">
        <f t="shared" si="12"/>
        <v>58.546524829282035</v>
      </c>
      <c r="AS23">
        <v>0</v>
      </c>
      <c r="AT23">
        <v>0</v>
      </c>
      <c r="AU23">
        <v>0</v>
      </c>
      <c r="AV23">
        <v>0</v>
      </c>
      <c r="AW23">
        <v>0</v>
      </c>
      <c r="AX23">
        <v>0</v>
      </c>
      <c r="AY23">
        <v>0</v>
      </c>
      <c r="AZ23" s="384">
        <v>0</v>
      </c>
      <c r="BA23">
        <v>0</v>
      </c>
      <c r="BB23">
        <v>0</v>
      </c>
      <c r="BC23">
        <v>0</v>
      </c>
      <c r="BD23">
        <v>0</v>
      </c>
      <c r="BE23">
        <v>0</v>
      </c>
      <c r="BF23">
        <v>0</v>
      </c>
      <c r="BG23">
        <v>0</v>
      </c>
      <c r="BH23" s="384">
        <v>0</v>
      </c>
      <c r="BI23">
        <f t="shared" si="13"/>
        <v>0</v>
      </c>
      <c r="BJ23">
        <f t="shared" si="14"/>
        <v>0</v>
      </c>
      <c r="BK23">
        <f t="shared" si="15"/>
        <v>0</v>
      </c>
      <c r="BL23">
        <f t="shared" si="16"/>
        <v>0</v>
      </c>
      <c r="BM23">
        <f t="shared" si="17"/>
        <v>0</v>
      </c>
      <c r="BN23">
        <f t="shared" si="18"/>
        <v>0</v>
      </c>
      <c r="BO23">
        <f t="shared" si="19"/>
        <v>0</v>
      </c>
      <c r="BP23" s="384">
        <f t="shared" si="20"/>
        <v>0</v>
      </c>
      <c r="BQ23" s="413">
        <v>2.4066737703253602E-2</v>
      </c>
      <c r="BR23" s="413">
        <v>2.4358535668658751E-2</v>
      </c>
      <c r="BS23" s="413">
        <v>0.48570253832383431</v>
      </c>
      <c r="BT23" s="413">
        <v>0.44540855251205835</v>
      </c>
      <c r="BU23" s="413">
        <v>0.54876510236334963</v>
      </c>
      <c r="BV23" s="413">
        <v>0.66623413837705903</v>
      </c>
      <c r="BW23" s="413">
        <v>5.971073281295796E-2</v>
      </c>
      <c r="BX23" s="413">
        <v>9.9824284584590792E-2</v>
      </c>
      <c r="BY23" s="413">
        <v>0.35864111688084499</v>
      </c>
      <c r="BZ23" s="413">
        <v>0.35164843811702673</v>
      </c>
      <c r="CA23" s="413">
        <v>1</v>
      </c>
      <c r="CB23" s="413">
        <v>1</v>
      </c>
      <c r="CC23" s="413">
        <v>5.9386849561149001E-2</v>
      </c>
      <c r="CD23" s="413">
        <v>9.9275920295419789E-2</v>
      </c>
      <c r="CE23" s="413">
        <v>0.35731193210348061</v>
      </c>
      <c r="CF23" s="413">
        <v>0.34959320869506144</v>
      </c>
      <c r="CG23" s="413">
        <v>1</v>
      </c>
      <c r="CH23" s="414">
        <v>1</v>
      </c>
      <c r="CI23" s="415">
        <v>1</v>
      </c>
      <c r="CJ23">
        <v>1</v>
      </c>
      <c r="CK23" s="384">
        <v>1</v>
      </c>
    </row>
    <row r="24" spans="1:89" x14ac:dyDescent="0.75">
      <c r="A24" t="s">
        <v>3804</v>
      </c>
      <c r="B24" s="39">
        <v>19532.942066667001</v>
      </c>
      <c r="C24" s="407">
        <f t="shared" si="9"/>
        <v>19.532942066667001</v>
      </c>
      <c r="D24" s="408">
        <v>22029904</v>
      </c>
      <c r="E24">
        <v>24532371.999999989</v>
      </c>
      <c r="F24" s="384">
        <f t="shared" si="10"/>
        <v>0.11359414003801338</v>
      </c>
      <c r="G24" s="409">
        <v>0</v>
      </c>
      <c r="H24">
        <v>0</v>
      </c>
      <c r="I24" s="384">
        <f t="shared" si="11"/>
        <v>0</v>
      </c>
      <c r="J24" s="384">
        <v>3939.1251117060001</v>
      </c>
      <c r="K24">
        <v>1433.4846474169999</v>
      </c>
      <c r="L24" s="384">
        <v>1884.09795977</v>
      </c>
      <c r="M24">
        <v>1600</v>
      </c>
      <c r="N24">
        <v>0</v>
      </c>
      <c r="O24">
        <v>0</v>
      </c>
      <c r="P24">
        <v>0</v>
      </c>
      <c r="Q24">
        <v>0</v>
      </c>
      <c r="R24">
        <v>0</v>
      </c>
      <c r="S24" s="38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84">
        <v>115.3</v>
      </c>
      <c r="AJ24" s="410">
        <v>0.71664300000000003</v>
      </c>
      <c r="AK24" s="496">
        <v>0.89214300000000002</v>
      </c>
      <c r="AL24" s="496">
        <v>0.89214300000000002</v>
      </c>
      <c r="AM24" s="383">
        <v>0</v>
      </c>
      <c r="AN24" s="411">
        <v>2500</v>
      </c>
      <c r="AO24" s="412">
        <v>0</v>
      </c>
      <c r="AP24">
        <v>2815</v>
      </c>
      <c r="AQ24" s="416">
        <v>6196525</v>
      </c>
      <c r="AR24" s="384">
        <f t="shared" si="12"/>
        <v>45.428687853272599</v>
      </c>
      <c r="AS24">
        <v>0</v>
      </c>
      <c r="AT24">
        <v>15683730879237</v>
      </c>
      <c r="AU24">
        <v>0</v>
      </c>
      <c r="AV24">
        <v>0</v>
      </c>
      <c r="AW24">
        <v>0</v>
      </c>
      <c r="AX24">
        <v>0</v>
      </c>
      <c r="AY24">
        <v>0</v>
      </c>
      <c r="AZ24" s="384">
        <v>0</v>
      </c>
      <c r="BA24">
        <v>0</v>
      </c>
      <c r="BB24">
        <v>30300388732975.398</v>
      </c>
      <c r="BC24">
        <v>0</v>
      </c>
      <c r="BD24">
        <v>0</v>
      </c>
      <c r="BE24">
        <v>0</v>
      </c>
      <c r="BF24">
        <v>10989178787.2679</v>
      </c>
      <c r="BG24">
        <v>0</v>
      </c>
      <c r="BH24" s="384">
        <v>0</v>
      </c>
      <c r="BI24">
        <f t="shared" si="13"/>
        <v>0</v>
      </c>
      <c r="BJ24">
        <f t="shared" si="14"/>
        <v>51.760823986289864</v>
      </c>
      <c r="BK24">
        <f t="shared" si="15"/>
        <v>0</v>
      </c>
      <c r="BL24">
        <f t="shared" si="16"/>
        <v>0</v>
      </c>
      <c r="BM24">
        <f t="shared" si="17"/>
        <v>0</v>
      </c>
      <c r="BN24">
        <f t="shared" si="18"/>
        <v>0</v>
      </c>
      <c r="BO24">
        <f t="shared" si="19"/>
        <v>0</v>
      </c>
      <c r="BP24" s="384">
        <f t="shared" si="20"/>
        <v>0</v>
      </c>
      <c r="BQ24" s="413">
        <v>6.3947167262094096E-2</v>
      </c>
      <c r="BR24" s="413">
        <v>6.9669162949925173E-2</v>
      </c>
      <c r="BS24" s="413">
        <v>0.4530557992836155</v>
      </c>
      <c r="BT24" s="413">
        <v>0.41508452577491306</v>
      </c>
      <c r="BU24" s="413">
        <v>0.61119136444926481</v>
      </c>
      <c r="BV24" s="413">
        <v>0.71930393759799971</v>
      </c>
      <c r="BW24" s="413">
        <v>0.19780586385224383</v>
      </c>
      <c r="BX24" s="413">
        <v>0.27380956728141781</v>
      </c>
      <c r="BY24" s="413">
        <v>0.57291448751365648</v>
      </c>
      <c r="BZ24" s="413">
        <v>0.56507427165103619</v>
      </c>
      <c r="CA24" s="413">
        <v>1</v>
      </c>
      <c r="CB24" s="413">
        <v>1</v>
      </c>
      <c r="CC24" s="413">
        <v>0.1970314489226806</v>
      </c>
      <c r="CD24" s="413">
        <v>0.27139017314398517</v>
      </c>
      <c r="CE24" s="413">
        <v>0.57171814510416574</v>
      </c>
      <c r="CF24" s="413">
        <v>0.56241862218380434</v>
      </c>
      <c r="CG24" s="413">
        <v>1</v>
      </c>
      <c r="CH24" s="414">
        <v>1</v>
      </c>
      <c r="CI24" s="415">
        <v>1</v>
      </c>
      <c r="CJ24">
        <v>1</v>
      </c>
      <c r="CK24" s="384">
        <v>1</v>
      </c>
    </row>
    <row r="25" spans="1:89" x14ac:dyDescent="0.75">
      <c r="A25" t="s">
        <v>3806</v>
      </c>
      <c r="B25" s="39">
        <v>35771.111366666999</v>
      </c>
      <c r="C25" s="407">
        <f t="shared" si="9"/>
        <v>35.771111366667</v>
      </c>
      <c r="D25" s="408">
        <v>1743201</v>
      </c>
      <c r="E25">
        <v>3130907.9999999958</v>
      </c>
      <c r="F25" s="384">
        <f t="shared" si="10"/>
        <v>0.79606826751475923</v>
      </c>
      <c r="G25" s="409">
        <v>2632614</v>
      </c>
      <c r="H25">
        <v>45143</v>
      </c>
      <c r="I25" s="384">
        <f t="shared" si="11"/>
        <v>-0.98285240449226507</v>
      </c>
      <c r="J25" s="384">
        <v>837.24211953300005</v>
      </c>
      <c r="K25">
        <v>304.68027556599998</v>
      </c>
      <c r="L25" s="384">
        <v>400.455970428</v>
      </c>
      <c r="M25">
        <v>0</v>
      </c>
      <c r="N25">
        <v>0</v>
      </c>
      <c r="O25">
        <v>0</v>
      </c>
      <c r="P25">
        <v>54</v>
      </c>
      <c r="Q25">
        <v>0</v>
      </c>
      <c r="R25">
        <v>0</v>
      </c>
      <c r="S25" s="384">
        <v>0</v>
      </c>
      <c r="T25">
        <v>0</v>
      </c>
      <c r="U25">
        <v>1281.6000000000001</v>
      </c>
      <c r="V25">
        <v>0</v>
      </c>
      <c r="W25">
        <v>709.09999999999991</v>
      </c>
      <c r="X25">
        <v>921.6</v>
      </c>
      <c r="Y25">
        <v>5.6</v>
      </c>
      <c r="Z25">
        <v>0</v>
      </c>
      <c r="AA25">
        <v>220.7</v>
      </c>
      <c r="AB25">
        <v>0</v>
      </c>
      <c r="AC25">
        <v>877.09999999999991</v>
      </c>
      <c r="AD25">
        <v>178</v>
      </c>
      <c r="AE25">
        <v>0</v>
      </c>
      <c r="AF25">
        <v>0</v>
      </c>
      <c r="AG25">
        <v>0</v>
      </c>
      <c r="AH25">
        <v>0</v>
      </c>
      <c r="AI25" s="384">
        <v>11.5</v>
      </c>
      <c r="AJ25" s="410">
        <v>0.52307700000000001</v>
      </c>
      <c r="AK25" s="496">
        <v>0.8</v>
      </c>
      <c r="AL25" s="496">
        <v>1</v>
      </c>
      <c r="AM25" s="383">
        <v>1</v>
      </c>
      <c r="AN25" s="411">
        <v>2000</v>
      </c>
      <c r="AO25" s="412">
        <v>0</v>
      </c>
      <c r="AP25">
        <v>537</v>
      </c>
      <c r="AQ25" s="416">
        <v>1402106</v>
      </c>
      <c r="AR25" s="384">
        <f t="shared" si="12"/>
        <v>38.299529422169222</v>
      </c>
      <c r="AS25">
        <v>0</v>
      </c>
      <c r="AT25">
        <v>0</v>
      </c>
      <c r="AU25">
        <v>0</v>
      </c>
      <c r="AV25">
        <v>0</v>
      </c>
      <c r="AW25">
        <v>0</v>
      </c>
      <c r="AX25">
        <v>0</v>
      </c>
      <c r="AY25">
        <v>0</v>
      </c>
      <c r="AZ25" s="384">
        <v>0</v>
      </c>
      <c r="BA25">
        <v>0</v>
      </c>
      <c r="BB25">
        <v>0</v>
      </c>
      <c r="BC25">
        <v>0</v>
      </c>
      <c r="BD25">
        <v>0</v>
      </c>
      <c r="BE25">
        <v>0</v>
      </c>
      <c r="BF25">
        <v>0</v>
      </c>
      <c r="BG25">
        <v>0</v>
      </c>
      <c r="BH25" s="384">
        <v>0</v>
      </c>
      <c r="BI25">
        <f t="shared" si="13"/>
        <v>0</v>
      </c>
      <c r="BJ25">
        <f t="shared" si="14"/>
        <v>0</v>
      </c>
      <c r="BK25">
        <f t="shared" si="15"/>
        <v>0</v>
      </c>
      <c r="BL25">
        <f t="shared" si="16"/>
        <v>0</v>
      </c>
      <c r="BM25">
        <f t="shared" si="17"/>
        <v>0</v>
      </c>
      <c r="BN25">
        <f t="shared" si="18"/>
        <v>0</v>
      </c>
      <c r="BO25">
        <f t="shared" si="19"/>
        <v>0</v>
      </c>
      <c r="BP25" s="384">
        <f t="shared" si="20"/>
        <v>0</v>
      </c>
      <c r="BQ25" s="413">
        <v>1.4864613373627614E-2</v>
      </c>
      <c r="BR25" s="413">
        <v>1.5507322995286723E-2</v>
      </c>
      <c r="BS25" s="413">
        <v>0.65107516730786164</v>
      </c>
      <c r="BT25" s="413">
        <v>0.63656582031649034</v>
      </c>
      <c r="BU25" s="413">
        <v>0.66096728624776757</v>
      </c>
      <c r="BV25" s="413">
        <v>0.77468238183237603</v>
      </c>
      <c r="BW25" s="413">
        <v>5.3281832883351851E-2</v>
      </c>
      <c r="BX25" s="413">
        <v>0.11463756211123378</v>
      </c>
      <c r="BY25" s="413">
        <v>0.62952604000309087</v>
      </c>
      <c r="BZ25" s="413">
        <v>0.64014967149664936</v>
      </c>
      <c r="CA25" s="413">
        <v>1</v>
      </c>
      <c r="CB25" s="413">
        <v>1</v>
      </c>
      <c r="CC25" s="413">
        <v>5.3281257944299089E-2</v>
      </c>
      <c r="CD25" s="413">
        <v>0.11463155069651607</v>
      </c>
      <c r="CE25" s="413">
        <v>0.62952338175089728</v>
      </c>
      <c r="CF25" s="413">
        <v>0.64012894145822541</v>
      </c>
      <c r="CG25" s="413">
        <v>1</v>
      </c>
      <c r="CH25" s="414">
        <v>1</v>
      </c>
      <c r="CI25" s="415">
        <v>1</v>
      </c>
      <c r="CJ25">
        <v>0</v>
      </c>
      <c r="CK25" s="384">
        <v>0</v>
      </c>
    </row>
    <row r="26" spans="1:89" x14ac:dyDescent="0.75">
      <c r="A26" t="s">
        <v>3808</v>
      </c>
      <c r="B26" s="39">
        <v>115273.7062</v>
      </c>
      <c r="C26" s="407">
        <f t="shared" si="9"/>
        <v>115.27370620000001</v>
      </c>
      <c r="D26" s="408">
        <v>6305172</v>
      </c>
      <c r="E26">
        <v>5282203.9999999907</v>
      </c>
      <c r="F26" s="384">
        <f t="shared" si="10"/>
        <v>-0.16224267950184534</v>
      </c>
      <c r="G26" s="409">
        <v>5249898</v>
      </c>
      <c r="H26">
        <v>13267728</v>
      </c>
      <c r="I26" s="384">
        <f t="shared" si="11"/>
        <v>1.5272353862875052</v>
      </c>
      <c r="J26" s="384">
        <v>9693.5840229740006</v>
      </c>
      <c r="K26">
        <v>3527.5863247110001</v>
      </c>
      <c r="L26" s="384">
        <v>4636.4767207499999</v>
      </c>
      <c r="M26">
        <v>4600</v>
      </c>
      <c r="N26">
        <v>1200</v>
      </c>
      <c r="O26">
        <v>0</v>
      </c>
      <c r="P26">
        <v>0</v>
      </c>
      <c r="Q26">
        <v>0</v>
      </c>
      <c r="R26">
        <v>0</v>
      </c>
      <c r="S26" s="38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84">
        <v>0</v>
      </c>
      <c r="AJ26" s="410">
        <v>0.458866</v>
      </c>
      <c r="AK26" s="496">
        <v>0.458866</v>
      </c>
      <c r="AL26" s="496">
        <v>0.458866</v>
      </c>
      <c r="AM26" s="383">
        <v>1</v>
      </c>
      <c r="AN26" s="411">
        <v>0</v>
      </c>
      <c r="AO26" s="412">
        <v>0</v>
      </c>
      <c r="AP26">
        <v>1642</v>
      </c>
      <c r="AQ26" s="416">
        <v>10041241</v>
      </c>
      <c r="AR26" s="384">
        <f t="shared" si="12"/>
        <v>16.352560405631138</v>
      </c>
      <c r="AS26">
        <v>29244530000000</v>
      </c>
      <c r="AT26">
        <v>0</v>
      </c>
      <c r="AU26">
        <v>0</v>
      </c>
      <c r="AV26">
        <v>0</v>
      </c>
      <c r="AW26">
        <v>78537344294286.594</v>
      </c>
      <c r="AX26">
        <v>0</v>
      </c>
      <c r="AY26">
        <v>0</v>
      </c>
      <c r="AZ26" s="384">
        <v>1573276184134.46</v>
      </c>
      <c r="BA26">
        <v>30990681650879.602</v>
      </c>
      <c r="BB26">
        <v>0</v>
      </c>
      <c r="BC26">
        <v>3643139910450</v>
      </c>
      <c r="BD26">
        <v>20473853200021.5</v>
      </c>
      <c r="BE26">
        <v>82734726407729.203</v>
      </c>
      <c r="BF26">
        <v>90787100551014.406</v>
      </c>
      <c r="BG26">
        <v>86289597413201.094</v>
      </c>
      <c r="BH26" s="384">
        <v>171089015928062</v>
      </c>
      <c r="BI26">
        <f t="shared" si="13"/>
        <v>94.36555907175395</v>
      </c>
      <c r="BJ26">
        <f t="shared" si="14"/>
        <v>0</v>
      </c>
      <c r="BK26">
        <f t="shared" si="15"/>
        <v>0</v>
      </c>
      <c r="BL26">
        <f t="shared" si="16"/>
        <v>0</v>
      </c>
      <c r="BM26">
        <f t="shared" si="17"/>
        <v>94.926698502926968</v>
      </c>
      <c r="BN26">
        <f t="shared" si="18"/>
        <v>0</v>
      </c>
      <c r="BO26">
        <f t="shared" si="19"/>
        <v>0</v>
      </c>
      <c r="BP26" s="384">
        <f t="shared" si="20"/>
        <v>0.91956586201651735</v>
      </c>
      <c r="BQ26" s="413">
        <v>2.6968590087856702E-2</v>
      </c>
      <c r="BR26" s="413">
        <v>3.0464109295922925E-2</v>
      </c>
      <c r="BS26" s="413">
        <v>0.36109376566989831</v>
      </c>
      <c r="BT26" s="413">
        <v>0.3312541679789871</v>
      </c>
      <c r="BU26" s="413">
        <v>0.62117297500022828</v>
      </c>
      <c r="BV26" s="413">
        <v>0.73147157267974128</v>
      </c>
      <c r="BW26" s="413">
        <v>6.7563426009709479E-2</v>
      </c>
      <c r="BX26" s="413">
        <v>0.10347161836540777</v>
      </c>
      <c r="BY26" s="413">
        <v>0.30295022988509118</v>
      </c>
      <c r="BZ26" s="413">
        <v>0.31612244293988795</v>
      </c>
      <c r="CA26" s="413">
        <v>1</v>
      </c>
      <c r="CB26" s="413">
        <v>1</v>
      </c>
      <c r="CC26" s="413">
        <v>6.7554809614505579E-2</v>
      </c>
      <c r="CD26" s="413">
        <v>0.10289975356666793</v>
      </c>
      <c r="CE26" s="413">
        <v>0.30292134679178256</v>
      </c>
      <c r="CF26" s="413">
        <v>0.31460438515654665</v>
      </c>
      <c r="CG26" s="413">
        <v>1</v>
      </c>
      <c r="CH26" s="414">
        <v>1</v>
      </c>
      <c r="CI26" s="415">
        <v>0</v>
      </c>
      <c r="CJ26">
        <v>0</v>
      </c>
      <c r="CK26" s="384">
        <v>0</v>
      </c>
    </row>
    <row r="27" spans="1:89" x14ac:dyDescent="0.75">
      <c r="A27" t="s">
        <v>3810</v>
      </c>
      <c r="B27" s="39">
        <v>90029.208933332993</v>
      </c>
      <c r="C27" s="407">
        <f t="shared" si="9"/>
        <v>90.029208933332995</v>
      </c>
      <c r="D27" s="408">
        <v>21346284</v>
      </c>
      <c r="E27">
        <v>13010952.999999993</v>
      </c>
      <c r="F27" s="384">
        <f t="shared" si="10"/>
        <v>-0.390481593892408</v>
      </c>
      <c r="G27" s="409">
        <v>1010032</v>
      </c>
      <c r="H27">
        <v>659904</v>
      </c>
      <c r="I27" s="384">
        <f t="shared" si="11"/>
        <v>-0.34665040315554363</v>
      </c>
      <c r="J27" s="384">
        <v>9075.8508431539994</v>
      </c>
      <c r="K27">
        <v>3302.7874152170002</v>
      </c>
      <c r="L27" s="384">
        <v>4341.012679681</v>
      </c>
      <c r="M27">
        <v>3100</v>
      </c>
      <c r="N27">
        <v>0</v>
      </c>
      <c r="O27">
        <v>0</v>
      </c>
      <c r="P27">
        <v>0</v>
      </c>
      <c r="Q27">
        <v>0</v>
      </c>
      <c r="R27">
        <v>450</v>
      </c>
      <c r="S27" s="38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84">
        <v>69.7</v>
      </c>
      <c r="AJ27" s="410">
        <v>0.46956399999999998</v>
      </c>
      <c r="AK27" s="496">
        <v>0.50949999999999995</v>
      </c>
      <c r="AL27" s="496">
        <v>0.50949999999999995</v>
      </c>
      <c r="AM27" s="383">
        <v>1</v>
      </c>
      <c r="AN27" s="411">
        <v>0</v>
      </c>
      <c r="AO27" s="412">
        <v>0</v>
      </c>
      <c r="AP27">
        <v>1226</v>
      </c>
      <c r="AQ27" s="416">
        <v>5761530</v>
      </c>
      <c r="AR27" s="384">
        <f t="shared" si="12"/>
        <v>21.279069969261638</v>
      </c>
      <c r="AS27">
        <v>0</v>
      </c>
      <c r="AT27">
        <v>0</v>
      </c>
      <c r="AU27">
        <v>640502173312.68506</v>
      </c>
      <c r="AV27">
        <v>27022342423591.699</v>
      </c>
      <c r="AW27">
        <v>253833497116603</v>
      </c>
      <c r="AX27">
        <v>0</v>
      </c>
      <c r="AY27">
        <v>154945881807528</v>
      </c>
      <c r="AZ27" s="384">
        <v>334026989795954</v>
      </c>
      <c r="BA27">
        <v>0</v>
      </c>
      <c r="BB27">
        <v>0</v>
      </c>
      <c r="BC27">
        <v>11145034134213.301</v>
      </c>
      <c r="BD27">
        <v>62633277442514.797</v>
      </c>
      <c r="BE27">
        <v>253100724255482</v>
      </c>
      <c r="BF27">
        <v>0</v>
      </c>
      <c r="BG27">
        <v>263975727596711</v>
      </c>
      <c r="BH27" s="38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84">
        <f t="shared" si="20"/>
        <v>63.819570721555351</v>
      </c>
      <c r="BQ27" s="413">
        <v>3.8838365889638869E-2</v>
      </c>
      <c r="BR27" s="413">
        <v>4.0548066114314184E-2</v>
      </c>
      <c r="BS27" s="413">
        <v>0.41468035485321686</v>
      </c>
      <c r="BT27" s="413">
        <v>0.38588094150809776</v>
      </c>
      <c r="BU27" s="413">
        <v>0.58883677268470214</v>
      </c>
      <c r="BV27" s="413">
        <v>0.70381692574028742</v>
      </c>
      <c r="BW27" s="413">
        <v>8.9794303342942736E-2</v>
      </c>
      <c r="BX27" s="413">
        <v>0.12947017260288771</v>
      </c>
      <c r="BY27" s="413">
        <v>0.39535982574963696</v>
      </c>
      <c r="BZ27" s="413">
        <v>0.39930600029291669</v>
      </c>
      <c r="CA27" s="413">
        <v>1</v>
      </c>
      <c r="CB27" s="413">
        <v>1</v>
      </c>
      <c r="CC27" s="413">
        <v>8.9643851573683167E-2</v>
      </c>
      <c r="CD27" s="413">
        <v>0.12876052461544876</v>
      </c>
      <c r="CE27" s="413">
        <v>0.39491953166050831</v>
      </c>
      <c r="CF27" s="413">
        <v>0.39755749964818349</v>
      </c>
      <c r="CG27" s="413">
        <v>1</v>
      </c>
      <c r="CH27" s="414">
        <v>1</v>
      </c>
      <c r="CI27" s="415">
        <v>1</v>
      </c>
      <c r="CJ27">
        <v>0</v>
      </c>
      <c r="CK27" s="384">
        <v>0</v>
      </c>
    </row>
    <row r="28" spans="1:89" x14ac:dyDescent="0.75">
      <c r="A28" t="s">
        <v>3812</v>
      </c>
      <c r="B28" s="39">
        <v>121019.436966667</v>
      </c>
      <c r="C28" s="407">
        <f t="shared" si="9"/>
        <v>121.019436966667</v>
      </c>
      <c r="D28" s="408">
        <v>208971</v>
      </c>
      <c r="E28">
        <v>5266397.9999999814</v>
      </c>
      <c r="F28" s="384">
        <f t="shared" si="10"/>
        <v>24.201573424063536</v>
      </c>
      <c r="G28" s="409">
        <v>68212</v>
      </c>
      <c r="H28">
        <v>0</v>
      </c>
      <c r="I28" s="384">
        <f t="shared" si="11"/>
        <v>-1</v>
      </c>
      <c r="J28" s="384">
        <v>5127.96372144</v>
      </c>
      <c r="K28">
        <v>1866.1141900140001</v>
      </c>
      <c r="L28" s="384">
        <v>2452.7238184510002</v>
      </c>
      <c r="M28">
        <v>5250</v>
      </c>
      <c r="N28">
        <v>0</v>
      </c>
      <c r="O28">
        <v>0</v>
      </c>
      <c r="P28">
        <v>0</v>
      </c>
      <c r="Q28">
        <v>0</v>
      </c>
      <c r="R28">
        <v>200</v>
      </c>
      <c r="S28" s="384">
        <v>0</v>
      </c>
      <c r="T28">
        <v>10464.5</v>
      </c>
      <c r="U28">
        <v>1794.9</v>
      </c>
      <c r="V28">
        <v>1190</v>
      </c>
      <c r="W28">
        <v>548.5</v>
      </c>
      <c r="X28">
        <v>954.3</v>
      </c>
      <c r="Y28">
        <v>61.1</v>
      </c>
      <c r="Z28">
        <v>0</v>
      </c>
      <c r="AA28">
        <v>14.100000000000001</v>
      </c>
      <c r="AB28">
        <v>0</v>
      </c>
      <c r="AC28">
        <v>1082.7999999999981</v>
      </c>
      <c r="AD28">
        <v>4160.3</v>
      </c>
      <c r="AE28">
        <v>0</v>
      </c>
      <c r="AF28">
        <v>0</v>
      </c>
      <c r="AG28">
        <v>0</v>
      </c>
      <c r="AH28">
        <v>0</v>
      </c>
      <c r="AI28" s="384">
        <v>0</v>
      </c>
      <c r="AJ28" s="410">
        <v>0.17099200000000001</v>
      </c>
      <c r="AK28" s="496">
        <v>0.17945900000000001</v>
      </c>
      <c r="AL28" s="496">
        <v>0.17945900000000001</v>
      </c>
      <c r="AM28" s="383">
        <v>0</v>
      </c>
      <c r="AN28" s="411">
        <v>0</v>
      </c>
      <c r="AO28" s="412">
        <v>0</v>
      </c>
      <c r="AP28">
        <v>2045</v>
      </c>
      <c r="AQ28" s="416">
        <v>6215144</v>
      </c>
      <c r="AR28" s="384">
        <f t="shared" si="12"/>
        <v>32.903501511791198</v>
      </c>
      <c r="AS28">
        <v>0</v>
      </c>
      <c r="AT28">
        <v>3961377250077</v>
      </c>
      <c r="AU28">
        <v>0</v>
      </c>
      <c r="AV28">
        <v>0</v>
      </c>
      <c r="AW28">
        <v>0</v>
      </c>
      <c r="AX28">
        <v>0</v>
      </c>
      <c r="AY28">
        <v>0</v>
      </c>
      <c r="AZ28" s="384">
        <v>0</v>
      </c>
      <c r="BA28">
        <v>0</v>
      </c>
      <c r="BB28">
        <v>3898657116441.7798</v>
      </c>
      <c r="BC28">
        <v>0</v>
      </c>
      <c r="BD28">
        <v>0</v>
      </c>
      <c r="BE28">
        <v>0</v>
      </c>
      <c r="BF28">
        <v>1098917878.72679</v>
      </c>
      <c r="BG28">
        <v>0</v>
      </c>
      <c r="BH28" s="384">
        <v>0</v>
      </c>
      <c r="BI28">
        <f t="shared" si="13"/>
        <v>0</v>
      </c>
      <c r="BJ28">
        <f t="shared" si="14"/>
        <v>101.6087624985206</v>
      </c>
      <c r="BK28">
        <f t="shared" si="15"/>
        <v>0</v>
      </c>
      <c r="BL28">
        <f t="shared" si="16"/>
        <v>0</v>
      </c>
      <c r="BM28">
        <f t="shared" si="17"/>
        <v>0</v>
      </c>
      <c r="BN28">
        <f t="shared" si="18"/>
        <v>0</v>
      </c>
      <c r="BO28">
        <f t="shared" si="19"/>
        <v>0</v>
      </c>
      <c r="BP28" s="384">
        <f t="shared" si="20"/>
        <v>0</v>
      </c>
      <c r="BQ28" s="413">
        <v>5.8601056069016361E-2</v>
      </c>
      <c r="BR28" s="413">
        <v>6.8437208338393701E-2</v>
      </c>
      <c r="BS28" s="413">
        <v>0.55057909086193191</v>
      </c>
      <c r="BT28" s="413">
        <v>0.5216617988549459</v>
      </c>
      <c r="BU28" s="413">
        <v>0.68720880301734744</v>
      </c>
      <c r="BV28" s="413">
        <v>0.78488636792874289</v>
      </c>
      <c r="BW28" s="413">
        <v>0.14595807150908155</v>
      </c>
      <c r="BX28" s="413">
        <v>0.20488259216038002</v>
      </c>
      <c r="BY28" s="413">
        <v>0.49841163792539517</v>
      </c>
      <c r="BZ28" s="413">
        <v>0.50087519778250233</v>
      </c>
      <c r="CA28" s="413">
        <v>1</v>
      </c>
      <c r="CB28" s="413">
        <v>1</v>
      </c>
      <c r="CC28" s="413">
        <v>0.14593270431132904</v>
      </c>
      <c r="CD28" s="413">
        <v>0.20440280540378322</v>
      </c>
      <c r="CE28" s="413">
        <v>0.49836075969917426</v>
      </c>
      <c r="CF28" s="413">
        <v>0.50002528989381334</v>
      </c>
      <c r="CG28" s="413">
        <v>1</v>
      </c>
      <c r="CH28" s="414">
        <v>1</v>
      </c>
      <c r="CI28" s="415">
        <v>0</v>
      </c>
      <c r="CJ28">
        <v>0</v>
      </c>
      <c r="CK28" s="384">
        <v>0</v>
      </c>
    </row>
    <row r="29" spans="1:89" x14ac:dyDescent="0.75">
      <c r="A29" t="s">
        <v>3814</v>
      </c>
      <c r="B29" s="39">
        <v>111091.52413333301</v>
      </c>
      <c r="C29" s="407">
        <f t="shared" si="9"/>
        <v>111.09152413333301</v>
      </c>
      <c r="D29" s="408">
        <v>5054916</v>
      </c>
      <c r="E29">
        <v>85752.000000000015</v>
      </c>
      <c r="F29" s="384">
        <f t="shared" si="10"/>
        <v>-0.98303591988472216</v>
      </c>
      <c r="G29" s="409">
        <v>0</v>
      </c>
      <c r="H29">
        <v>15330151</v>
      </c>
      <c r="I29" s="384">
        <f t="shared" si="11"/>
        <v>0</v>
      </c>
      <c r="J29" s="384">
        <v>3263.3215680200001</v>
      </c>
      <c r="K29">
        <v>1187.553386776</v>
      </c>
      <c r="L29" s="384">
        <v>1560.8586511020001</v>
      </c>
      <c r="M29">
        <v>1000</v>
      </c>
      <c r="N29">
        <v>50</v>
      </c>
      <c r="O29">
        <v>0</v>
      </c>
      <c r="P29">
        <v>0</v>
      </c>
      <c r="Q29">
        <v>0</v>
      </c>
      <c r="R29">
        <v>0</v>
      </c>
      <c r="S29" s="384">
        <v>0</v>
      </c>
      <c r="T29">
        <v>1444</v>
      </c>
      <c r="U29">
        <v>7824.3</v>
      </c>
      <c r="V29">
        <v>1401</v>
      </c>
      <c r="W29">
        <v>0</v>
      </c>
      <c r="X29">
        <v>0</v>
      </c>
      <c r="Y29">
        <v>218.1</v>
      </c>
      <c r="Z29">
        <v>0</v>
      </c>
      <c r="AA29">
        <v>1.6</v>
      </c>
      <c r="AB29">
        <v>0</v>
      </c>
      <c r="AC29">
        <v>9</v>
      </c>
      <c r="AD29">
        <v>3306</v>
      </c>
      <c r="AE29">
        <v>0</v>
      </c>
      <c r="AF29">
        <v>0</v>
      </c>
      <c r="AG29">
        <v>0</v>
      </c>
      <c r="AH29">
        <v>0</v>
      </c>
      <c r="AI29" s="384">
        <v>0</v>
      </c>
      <c r="AJ29" s="410">
        <v>0.17382500000000001</v>
      </c>
      <c r="AK29" s="496">
        <v>0.17382500000000001</v>
      </c>
      <c r="AL29" s="496">
        <v>0.17382500000000001</v>
      </c>
      <c r="AM29" s="383">
        <v>0</v>
      </c>
      <c r="AN29" s="411">
        <v>0</v>
      </c>
      <c r="AO29" s="412">
        <v>0</v>
      </c>
      <c r="AP29">
        <v>281</v>
      </c>
      <c r="AQ29" s="416">
        <v>2940452</v>
      </c>
      <c r="AR29" s="384">
        <f t="shared" si="12"/>
        <v>9.5563539210978448</v>
      </c>
      <c r="AS29">
        <v>96089170000000</v>
      </c>
      <c r="AT29">
        <v>0</v>
      </c>
      <c r="AU29">
        <v>8804927189024.4492</v>
      </c>
      <c r="AV29">
        <v>44739452273030.797</v>
      </c>
      <c r="AW29">
        <v>222860253450281</v>
      </c>
      <c r="AX29">
        <v>0</v>
      </c>
      <c r="AY29">
        <v>149684498450266</v>
      </c>
      <c r="AZ29" s="384">
        <v>10206321178289.4</v>
      </c>
      <c r="BA29">
        <v>101826525424318</v>
      </c>
      <c r="BB29">
        <v>0</v>
      </c>
      <c r="BC29">
        <v>15133226926046.699</v>
      </c>
      <c r="BD29">
        <v>81401156348509.406</v>
      </c>
      <c r="BE29">
        <v>243147321729904</v>
      </c>
      <c r="BF29">
        <v>36596163197359.797</v>
      </c>
      <c r="BG29">
        <v>259845411253840</v>
      </c>
      <c r="BH29" s="38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84">
        <f t="shared" si="20"/>
        <v>5.6684652556724195</v>
      </c>
      <c r="BQ29" s="413">
        <v>7.2480947174019192E-2</v>
      </c>
      <c r="BR29" s="413">
        <v>9.0269709086841884E-2</v>
      </c>
      <c r="BS29" s="413">
        <v>0.54022435760128928</v>
      </c>
      <c r="BT29" s="413">
        <v>0.5172231966643438</v>
      </c>
      <c r="BU29" s="413">
        <v>0.65002438321968004</v>
      </c>
      <c r="BV29" s="413">
        <v>0.75794306005201928</v>
      </c>
      <c r="BW29" s="413">
        <v>0.25842372089036708</v>
      </c>
      <c r="BX29" s="413">
        <v>0.35356856973022299</v>
      </c>
      <c r="BY29" s="413">
        <v>0.62613736791592123</v>
      </c>
      <c r="BZ29" s="413">
        <v>0.62843612515938974</v>
      </c>
      <c r="CA29" s="413">
        <v>1</v>
      </c>
      <c r="CB29" s="413">
        <v>1</v>
      </c>
      <c r="CC29" s="413">
        <v>0.25841332549397411</v>
      </c>
      <c r="CD29" s="413">
        <v>0.35149006761623358</v>
      </c>
      <c r="CE29" s="413">
        <v>0.62612466968576064</v>
      </c>
      <c r="CF29" s="413">
        <v>0.62627734178162231</v>
      </c>
      <c r="CG29" s="413">
        <v>1</v>
      </c>
      <c r="CH29" s="414">
        <v>1</v>
      </c>
      <c r="CI29" s="415">
        <v>0</v>
      </c>
      <c r="CJ29">
        <v>0</v>
      </c>
      <c r="CK29" s="384">
        <v>0</v>
      </c>
    </row>
    <row r="30" spans="1:89" x14ac:dyDescent="0.75">
      <c r="A30" t="s">
        <v>3816</v>
      </c>
      <c r="B30" s="39">
        <v>270678.5416</v>
      </c>
      <c r="C30" s="407">
        <f t="shared" si="9"/>
        <v>270.67854160000002</v>
      </c>
      <c r="D30" s="408">
        <v>241397</v>
      </c>
      <c r="E30">
        <v>60054.999999999003</v>
      </c>
      <c r="F30" s="384">
        <f t="shared" si="10"/>
        <v>-0.75121894638293352</v>
      </c>
      <c r="G30" s="409">
        <v>13137788</v>
      </c>
      <c r="H30">
        <v>9211716</v>
      </c>
      <c r="I30" s="384">
        <f t="shared" si="11"/>
        <v>-0.29883813013271332</v>
      </c>
      <c r="J30" s="384">
        <v>873.04682546599997</v>
      </c>
      <c r="K30">
        <v>317.70994454200002</v>
      </c>
      <c r="L30" s="384">
        <v>417.581492336</v>
      </c>
      <c r="M30">
        <v>0</v>
      </c>
      <c r="N30">
        <v>0</v>
      </c>
      <c r="O30">
        <v>0</v>
      </c>
      <c r="P30">
        <v>0</v>
      </c>
      <c r="Q30">
        <v>0</v>
      </c>
      <c r="R30">
        <v>0</v>
      </c>
      <c r="S30" s="384">
        <v>0</v>
      </c>
      <c r="T30">
        <v>2239</v>
      </c>
      <c r="U30">
        <v>0</v>
      </c>
      <c r="V30">
        <v>0</v>
      </c>
      <c r="W30">
        <v>2782.7</v>
      </c>
      <c r="X30">
        <v>791.30000000000007</v>
      </c>
      <c r="Y30">
        <v>17</v>
      </c>
      <c r="Z30">
        <v>0</v>
      </c>
      <c r="AA30">
        <v>0</v>
      </c>
      <c r="AB30">
        <v>0</v>
      </c>
      <c r="AC30">
        <v>52</v>
      </c>
      <c r="AD30">
        <v>388.00000000000006</v>
      </c>
      <c r="AE30">
        <v>53.1</v>
      </c>
      <c r="AF30">
        <v>0</v>
      </c>
      <c r="AG30">
        <v>0</v>
      </c>
      <c r="AH30">
        <v>0</v>
      </c>
      <c r="AI30" s="384">
        <v>0</v>
      </c>
      <c r="AJ30" s="410">
        <v>0.52110800000000002</v>
      </c>
      <c r="AK30" s="496">
        <v>0.52110800000000002</v>
      </c>
      <c r="AL30" s="496">
        <v>0.52110800000000002</v>
      </c>
      <c r="AM30" s="383">
        <v>0</v>
      </c>
      <c r="AN30" s="411">
        <v>0</v>
      </c>
      <c r="AO30" s="412">
        <v>0</v>
      </c>
      <c r="AP30">
        <v>203</v>
      </c>
      <c r="AQ30" s="416">
        <v>1142746</v>
      </c>
      <c r="AR30" s="384">
        <f t="shared" si="12"/>
        <v>17.764227571131293</v>
      </c>
      <c r="AS30">
        <v>131600385000000</v>
      </c>
      <c r="AT30">
        <v>279144931005567</v>
      </c>
      <c r="AU30">
        <v>0</v>
      </c>
      <c r="AV30">
        <v>0</v>
      </c>
      <c r="AW30">
        <v>293028802945406</v>
      </c>
      <c r="AX30">
        <v>0</v>
      </c>
      <c r="AY30">
        <v>43338956082815.398</v>
      </c>
      <c r="AZ30" s="384">
        <v>14706013003041.9</v>
      </c>
      <c r="BA30">
        <v>139458067428958</v>
      </c>
      <c r="BB30">
        <v>703953498890908</v>
      </c>
      <c r="BC30">
        <v>9137594313030.7207</v>
      </c>
      <c r="BD30">
        <v>22278016824981</v>
      </c>
      <c r="BE30">
        <v>305696496081607</v>
      </c>
      <c r="BF30">
        <v>45938064084416.297</v>
      </c>
      <c r="BG30">
        <v>144955552714871</v>
      </c>
      <c r="BH30" s="38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84">
        <f t="shared" si="20"/>
        <v>7.9539752501683418</v>
      </c>
      <c r="BQ30" s="413">
        <v>3.0244396428805557E-2</v>
      </c>
      <c r="BR30" s="413">
        <v>3.1467479580026742E-2</v>
      </c>
      <c r="BS30" s="413">
        <v>0.31266925251910943</v>
      </c>
      <c r="BT30" s="413">
        <v>0.29098036786515519</v>
      </c>
      <c r="BU30" s="413">
        <v>0.61901285880869328</v>
      </c>
      <c r="BV30" s="413">
        <v>0.72746608936177393</v>
      </c>
      <c r="BW30" s="413">
        <v>8.6209749101452252E-2</v>
      </c>
      <c r="BX30" s="413">
        <v>0.10303423668214483</v>
      </c>
      <c r="BY30" s="413">
        <v>0.42998963207897156</v>
      </c>
      <c r="BZ30" s="413">
        <v>0.43161607096898053</v>
      </c>
      <c r="CA30" s="413">
        <v>1</v>
      </c>
      <c r="CB30" s="413">
        <v>1</v>
      </c>
      <c r="CC30" s="413">
        <v>8.6186839633959109E-2</v>
      </c>
      <c r="CD30" s="413">
        <v>0.10254696518438558</v>
      </c>
      <c r="CE30" s="413">
        <v>0.42991834739097468</v>
      </c>
      <c r="CF30" s="413">
        <v>0.43033914626452463</v>
      </c>
      <c r="CG30" s="413">
        <v>1</v>
      </c>
      <c r="CH30" s="414">
        <v>1</v>
      </c>
      <c r="CI30" s="415">
        <v>0</v>
      </c>
      <c r="CJ30">
        <v>0</v>
      </c>
      <c r="CK30" s="384">
        <v>0</v>
      </c>
    </row>
    <row r="31" spans="1:89" x14ac:dyDescent="0.75">
      <c r="A31" t="s">
        <v>3818</v>
      </c>
      <c r="B31" s="39">
        <v>79839.766900000002</v>
      </c>
      <c r="C31" s="407">
        <f t="shared" si="9"/>
        <v>79.839766900000001</v>
      </c>
      <c r="D31" s="408">
        <v>17693787</v>
      </c>
      <c r="E31">
        <v>15131735.999999991</v>
      </c>
      <c r="F31" s="384">
        <f t="shared" si="10"/>
        <v>-0.14479947113639435</v>
      </c>
      <c r="G31" s="409">
        <v>0</v>
      </c>
      <c r="H31">
        <v>0</v>
      </c>
      <c r="I31" s="384">
        <f t="shared" si="11"/>
        <v>0</v>
      </c>
      <c r="J31" s="384">
        <v>5710.1946750520001</v>
      </c>
      <c r="K31">
        <v>2077.9935057470002</v>
      </c>
      <c r="L31" s="384">
        <v>2731.2070147720001</v>
      </c>
      <c r="M31">
        <v>8450</v>
      </c>
      <c r="N31">
        <v>0</v>
      </c>
      <c r="O31">
        <v>0</v>
      </c>
      <c r="P31">
        <v>0</v>
      </c>
      <c r="Q31">
        <v>0</v>
      </c>
      <c r="R31">
        <v>0</v>
      </c>
      <c r="S31" s="38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84">
        <v>0</v>
      </c>
      <c r="AJ31" s="410">
        <v>0.497365</v>
      </c>
      <c r="AK31" s="496">
        <v>0.497365</v>
      </c>
      <c r="AL31" s="496">
        <v>0.497365</v>
      </c>
      <c r="AM31" s="383">
        <v>1</v>
      </c>
      <c r="AN31" s="411">
        <v>0</v>
      </c>
      <c r="AO31" s="412">
        <v>0</v>
      </c>
      <c r="AP31">
        <v>2287</v>
      </c>
      <c r="AQ31" s="416">
        <v>10975017</v>
      </c>
      <c r="AR31" s="384">
        <f t="shared" si="12"/>
        <v>20.838236514804489</v>
      </c>
      <c r="AS31">
        <v>0</v>
      </c>
      <c r="AT31">
        <v>0</v>
      </c>
      <c r="AU31">
        <v>0</v>
      </c>
      <c r="AV31">
        <v>0</v>
      </c>
      <c r="AW31">
        <v>0</v>
      </c>
      <c r="AX31">
        <v>0</v>
      </c>
      <c r="AY31">
        <v>0</v>
      </c>
      <c r="AZ31" s="384">
        <v>0</v>
      </c>
      <c r="BA31">
        <v>0</v>
      </c>
      <c r="BB31">
        <v>0</v>
      </c>
      <c r="BC31">
        <v>0</v>
      </c>
      <c r="BD31">
        <v>0</v>
      </c>
      <c r="BE31">
        <v>0</v>
      </c>
      <c r="BF31">
        <v>0</v>
      </c>
      <c r="BG31">
        <v>0</v>
      </c>
      <c r="BH31" s="384">
        <v>0</v>
      </c>
      <c r="BI31">
        <f t="shared" si="13"/>
        <v>0</v>
      </c>
      <c r="BJ31">
        <f t="shared" si="14"/>
        <v>0</v>
      </c>
      <c r="BK31">
        <f t="shared" si="15"/>
        <v>0</v>
      </c>
      <c r="BL31">
        <f t="shared" si="16"/>
        <v>0</v>
      </c>
      <c r="BM31">
        <f t="shared" si="17"/>
        <v>0</v>
      </c>
      <c r="BN31">
        <f t="shared" si="18"/>
        <v>0</v>
      </c>
      <c r="BO31">
        <f t="shared" si="19"/>
        <v>0</v>
      </c>
      <c r="BP31" s="384">
        <f t="shared" si="20"/>
        <v>0</v>
      </c>
      <c r="BQ31" s="413">
        <v>7.8225137625723154E-2</v>
      </c>
      <c r="BR31" s="413">
        <v>8.4645943851423877E-2</v>
      </c>
      <c r="BS31" s="413">
        <v>0.59017956590193144</v>
      </c>
      <c r="BT31" s="413">
        <v>0.55639349427395457</v>
      </c>
      <c r="BU31" s="413">
        <v>0.70540935059661836</v>
      </c>
      <c r="BV31" s="413">
        <v>0.79740087828781692</v>
      </c>
      <c r="BW31" s="413">
        <v>0.2858565004530112</v>
      </c>
      <c r="BX31" s="413">
        <v>0.37281693438136376</v>
      </c>
      <c r="BY31" s="413">
        <v>0.68220096670504526</v>
      </c>
      <c r="BZ31" s="413">
        <v>0.6890796422910106</v>
      </c>
      <c r="CA31" s="413">
        <v>1</v>
      </c>
      <c r="CB31" s="413">
        <v>1</v>
      </c>
      <c r="CC31" s="413">
        <v>0.28590337717933378</v>
      </c>
      <c r="CD31" s="413">
        <v>0.37361943951793558</v>
      </c>
      <c r="CE31" s="413">
        <v>0.68225074604031699</v>
      </c>
      <c r="CF31" s="413">
        <v>0.68974459950639777</v>
      </c>
      <c r="CG31" s="413">
        <v>1</v>
      </c>
      <c r="CH31" s="414">
        <v>1</v>
      </c>
      <c r="CI31" s="415">
        <v>0</v>
      </c>
      <c r="CJ31">
        <v>0</v>
      </c>
      <c r="CK31" s="384">
        <v>0</v>
      </c>
    </row>
    <row r="32" spans="1:89" x14ac:dyDescent="0.75">
      <c r="A32" t="s">
        <v>3820</v>
      </c>
      <c r="B32" s="39">
        <v>28456.966700000001</v>
      </c>
      <c r="C32" s="407">
        <f t="shared" si="9"/>
        <v>28.456966700000002</v>
      </c>
      <c r="D32" s="408">
        <v>1413663</v>
      </c>
      <c r="E32">
        <v>2982525.0000000009</v>
      </c>
      <c r="F32" s="384">
        <f t="shared" si="10"/>
        <v>1.1097850053371991</v>
      </c>
      <c r="G32" s="409">
        <v>20571248</v>
      </c>
      <c r="H32">
        <v>21752698</v>
      </c>
      <c r="I32" s="384">
        <f t="shared" si="11"/>
        <v>5.7432101348445119E-2</v>
      </c>
      <c r="J32" s="384">
        <v>3434.122623446</v>
      </c>
      <c r="K32">
        <v>1249.7094960070001</v>
      </c>
      <c r="L32" s="384">
        <v>1642.553421115</v>
      </c>
      <c r="M32">
        <v>0</v>
      </c>
      <c r="N32">
        <v>0</v>
      </c>
      <c r="O32">
        <v>0</v>
      </c>
      <c r="P32">
        <v>0</v>
      </c>
      <c r="Q32">
        <v>0</v>
      </c>
      <c r="R32">
        <v>0</v>
      </c>
      <c r="S32" s="38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84">
        <v>0</v>
      </c>
      <c r="AJ32" s="410">
        <v>4.6221999999999999E-2</v>
      </c>
      <c r="AK32" s="496">
        <v>4.6221999999999999E-2</v>
      </c>
      <c r="AL32" s="496">
        <v>4.6221999999999999E-2</v>
      </c>
      <c r="AM32" s="383">
        <v>0</v>
      </c>
      <c r="AN32" s="411">
        <v>0</v>
      </c>
      <c r="AO32" s="412">
        <v>0</v>
      </c>
      <c r="AP32">
        <v>134</v>
      </c>
      <c r="AQ32" s="416">
        <v>788940</v>
      </c>
      <c r="AR32" s="384">
        <f t="shared" si="12"/>
        <v>16.984815068319516</v>
      </c>
      <c r="AS32">
        <v>2970408690000000</v>
      </c>
      <c r="AT32">
        <v>0</v>
      </c>
      <c r="AU32">
        <v>0</v>
      </c>
      <c r="AV32">
        <v>0</v>
      </c>
      <c r="AW32">
        <v>47844592065734.297</v>
      </c>
      <c r="AX32">
        <v>554083618000000</v>
      </c>
      <c r="AY32">
        <v>0</v>
      </c>
      <c r="AZ32" s="384">
        <v>0</v>
      </c>
      <c r="BA32">
        <v>3147767807682200</v>
      </c>
      <c r="BB32">
        <v>0</v>
      </c>
      <c r="BC32">
        <v>2329626881512.2402</v>
      </c>
      <c r="BD32">
        <v>13092123814979.699</v>
      </c>
      <c r="BE32">
        <v>52905199199500.297</v>
      </c>
      <c r="BF32">
        <v>759448958973545</v>
      </c>
      <c r="BG32">
        <v>55178382019325.797</v>
      </c>
      <c r="BH32" s="38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84">
        <f t="shared" si="20"/>
        <v>0</v>
      </c>
      <c r="BQ32" s="413">
        <v>7.2463032732496629E-2</v>
      </c>
      <c r="BR32" s="413">
        <v>7.1145499063948528E-2</v>
      </c>
      <c r="BS32" s="413">
        <v>0.62159344461969224</v>
      </c>
      <c r="BT32" s="413">
        <v>0.58587472222935377</v>
      </c>
      <c r="BU32" s="413">
        <v>0.71239155402114163</v>
      </c>
      <c r="BV32" s="413">
        <v>0.80099348747105492</v>
      </c>
      <c r="BW32" s="413">
        <v>0.16259041824301534</v>
      </c>
      <c r="BX32" s="413">
        <v>0.20969137265672055</v>
      </c>
      <c r="BY32" s="413">
        <v>0.59274090163569437</v>
      </c>
      <c r="BZ32" s="413">
        <v>0.5843705490707285</v>
      </c>
      <c r="CA32" s="413">
        <v>1</v>
      </c>
      <c r="CB32" s="413">
        <v>1</v>
      </c>
      <c r="CC32" s="413">
        <v>0.16264612061306952</v>
      </c>
      <c r="CD32" s="413">
        <v>0.20997488534379549</v>
      </c>
      <c r="CE32" s="413">
        <v>0.59283964321561899</v>
      </c>
      <c r="CF32" s="413">
        <v>0.58484863176855517</v>
      </c>
      <c r="CG32" s="413">
        <v>1</v>
      </c>
      <c r="CH32" s="414">
        <v>1</v>
      </c>
      <c r="CI32" s="415">
        <v>0</v>
      </c>
      <c r="CJ32">
        <v>0</v>
      </c>
      <c r="CK32" s="384">
        <v>0</v>
      </c>
    </row>
    <row r="33" spans="1:89" x14ac:dyDescent="0.75">
      <c r="A33" t="s">
        <v>3821</v>
      </c>
      <c r="B33" s="39">
        <v>60527.139266667</v>
      </c>
      <c r="C33" s="407">
        <f t="shared" si="9"/>
        <v>60.527139266667</v>
      </c>
      <c r="D33" s="408">
        <v>257</v>
      </c>
      <c r="E33">
        <v>0</v>
      </c>
      <c r="F33" s="384">
        <f t="shared" si="10"/>
        <v>-1</v>
      </c>
      <c r="G33" s="409">
        <v>1322615</v>
      </c>
      <c r="H33">
        <v>3400152</v>
      </c>
      <c r="I33" s="384">
        <f t="shared" si="11"/>
        <v>1.5707798565720181</v>
      </c>
      <c r="J33" s="384">
        <v>1764.1923372860001</v>
      </c>
      <c r="K33">
        <v>642.00617113600003</v>
      </c>
      <c r="L33" s="384">
        <v>843.819652604</v>
      </c>
      <c r="M33">
        <v>0</v>
      </c>
      <c r="N33">
        <v>200</v>
      </c>
      <c r="O33">
        <v>0</v>
      </c>
      <c r="P33">
        <v>0</v>
      </c>
      <c r="Q33">
        <v>0</v>
      </c>
      <c r="R33">
        <v>0</v>
      </c>
      <c r="S33" s="38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84">
        <v>0</v>
      </c>
      <c r="AJ33" s="410">
        <v>0.211121</v>
      </c>
      <c r="AK33" s="496">
        <v>0.211121</v>
      </c>
      <c r="AL33" s="496">
        <v>0.211121</v>
      </c>
      <c r="AM33" s="383">
        <v>1</v>
      </c>
      <c r="AN33" s="411">
        <v>0</v>
      </c>
      <c r="AO33" s="412">
        <v>0</v>
      </c>
      <c r="AP33">
        <v>345</v>
      </c>
      <c r="AQ33" s="416">
        <v>1988698</v>
      </c>
      <c r="AR33" s="384">
        <f t="shared" si="12"/>
        <v>17.348033738657151</v>
      </c>
      <c r="AS33">
        <v>10444475000000</v>
      </c>
      <c r="AT33">
        <v>0</v>
      </c>
      <c r="AU33">
        <v>0</v>
      </c>
      <c r="AV33">
        <v>0</v>
      </c>
      <c r="AW33">
        <v>0</v>
      </c>
      <c r="AX33">
        <v>0</v>
      </c>
      <c r="AY33">
        <v>0</v>
      </c>
      <c r="AZ33" s="384">
        <v>0</v>
      </c>
      <c r="BA33">
        <v>11068100589599.801</v>
      </c>
      <c r="BB33">
        <v>0</v>
      </c>
      <c r="BC33">
        <v>0</v>
      </c>
      <c r="BD33">
        <v>0</v>
      </c>
      <c r="BE33">
        <v>0</v>
      </c>
      <c r="BF33">
        <v>421984465431.09003</v>
      </c>
      <c r="BG33">
        <v>0</v>
      </c>
      <c r="BH33" s="384">
        <v>0</v>
      </c>
      <c r="BI33">
        <f t="shared" si="13"/>
        <v>94.365559071754419</v>
      </c>
      <c r="BJ33">
        <f t="shared" si="14"/>
        <v>0</v>
      </c>
      <c r="BK33">
        <f t="shared" si="15"/>
        <v>0</v>
      </c>
      <c r="BL33">
        <f t="shared" si="16"/>
        <v>0</v>
      </c>
      <c r="BM33">
        <f t="shared" si="17"/>
        <v>0</v>
      </c>
      <c r="BN33">
        <f t="shared" si="18"/>
        <v>0</v>
      </c>
      <c r="BO33">
        <f t="shared" si="19"/>
        <v>0</v>
      </c>
      <c r="BP33" s="384">
        <f t="shared" si="20"/>
        <v>0</v>
      </c>
      <c r="BQ33" s="413">
        <v>4.0945399304812294E-2</v>
      </c>
      <c r="BR33" s="413">
        <v>4.3171571723123782E-2</v>
      </c>
      <c r="BS33" s="413">
        <v>0.43415703225010371</v>
      </c>
      <c r="BT33" s="413">
        <v>0.39948499865030013</v>
      </c>
      <c r="BU33" s="413">
        <v>0.60733244440982603</v>
      </c>
      <c r="BV33" s="413">
        <v>0.71684027098256764</v>
      </c>
      <c r="BW33" s="413">
        <v>0.13248801890855141</v>
      </c>
      <c r="BX33" s="413">
        <v>0.18990495464852622</v>
      </c>
      <c r="BY33" s="413">
        <v>0.4534015177046623</v>
      </c>
      <c r="BZ33" s="413">
        <v>0.45753961094301548</v>
      </c>
      <c r="CA33" s="413">
        <v>1</v>
      </c>
      <c r="CB33" s="413">
        <v>1</v>
      </c>
      <c r="CC33" s="413">
        <v>0.13248431982795411</v>
      </c>
      <c r="CD33" s="413">
        <v>0.18985080553832623</v>
      </c>
      <c r="CE33" s="413">
        <v>0.45339354147623684</v>
      </c>
      <c r="CF33" s="413">
        <v>0.45743847404055266</v>
      </c>
      <c r="CG33" s="413">
        <v>1</v>
      </c>
      <c r="CH33" s="414">
        <v>1</v>
      </c>
      <c r="CI33" s="415">
        <v>0</v>
      </c>
      <c r="CJ33">
        <v>0</v>
      </c>
      <c r="CK33" s="384">
        <v>0</v>
      </c>
    </row>
    <row r="34" spans="1:89" x14ac:dyDescent="0.75">
      <c r="A34" t="s">
        <v>3823</v>
      </c>
      <c r="B34" s="39">
        <v>9516.2785033330001</v>
      </c>
      <c r="C34" s="407">
        <f t="shared" si="9"/>
        <v>9.516278503333</v>
      </c>
      <c r="D34" s="408">
        <v>938788</v>
      </c>
      <c r="E34">
        <v>0</v>
      </c>
      <c r="F34" s="384">
        <f t="shared" si="10"/>
        <v>-1</v>
      </c>
      <c r="G34" s="409">
        <v>11944719</v>
      </c>
      <c r="H34">
        <v>5644666</v>
      </c>
      <c r="I34" s="384">
        <f t="shared" si="11"/>
        <v>-0.52743417404796211</v>
      </c>
      <c r="J34" s="384">
        <v>777.50560723399997</v>
      </c>
      <c r="K34">
        <v>282.94159734599998</v>
      </c>
      <c r="L34" s="384">
        <v>371.88377793500001</v>
      </c>
      <c r="M34">
        <v>0</v>
      </c>
      <c r="N34">
        <v>0</v>
      </c>
      <c r="O34">
        <v>0</v>
      </c>
      <c r="P34">
        <v>0</v>
      </c>
      <c r="Q34">
        <v>0</v>
      </c>
      <c r="R34">
        <v>0</v>
      </c>
      <c r="S34" s="38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84">
        <v>12</v>
      </c>
      <c r="AJ34" s="410">
        <v>0.83387199999999995</v>
      </c>
      <c r="AK34" s="496">
        <v>0.86987199999999998</v>
      </c>
      <c r="AL34" s="496">
        <v>0.86987199999999998</v>
      </c>
      <c r="AM34" s="383">
        <v>0</v>
      </c>
      <c r="AN34" s="411">
        <v>0</v>
      </c>
      <c r="AO34" s="412">
        <v>0</v>
      </c>
      <c r="AP34">
        <v>305</v>
      </c>
      <c r="AQ34" s="416">
        <v>1405105</v>
      </c>
      <c r="AR34" s="384">
        <f t="shared" si="12"/>
        <v>21.706562854733278</v>
      </c>
      <c r="AS34">
        <v>0</v>
      </c>
      <c r="AT34">
        <v>0</v>
      </c>
      <c r="AU34">
        <v>0</v>
      </c>
      <c r="AV34">
        <v>0</v>
      </c>
      <c r="AW34">
        <v>0</v>
      </c>
      <c r="AX34">
        <v>0</v>
      </c>
      <c r="AY34">
        <v>0</v>
      </c>
      <c r="AZ34" s="384">
        <v>0</v>
      </c>
      <c r="BA34">
        <v>0</v>
      </c>
      <c r="BB34">
        <v>0</v>
      </c>
      <c r="BC34">
        <v>0</v>
      </c>
      <c r="BD34">
        <v>0</v>
      </c>
      <c r="BE34">
        <v>0</v>
      </c>
      <c r="BF34">
        <v>0</v>
      </c>
      <c r="BG34">
        <v>0</v>
      </c>
      <c r="BH34" s="384">
        <v>0</v>
      </c>
      <c r="BI34">
        <f t="shared" si="13"/>
        <v>0</v>
      </c>
      <c r="BJ34">
        <f t="shared" si="14"/>
        <v>0</v>
      </c>
      <c r="BK34">
        <f t="shared" si="15"/>
        <v>0</v>
      </c>
      <c r="BL34">
        <f t="shared" si="16"/>
        <v>0</v>
      </c>
      <c r="BM34">
        <f t="shared" si="17"/>
        <v>0</v>
      </c>
      <c r="BN34">
        <f t="shared" si="18"/>
        <v>0</v>
      </c>
      <c r="BO34">
        <f t="shared" si="19"/>
        <v>0</v>
      </c>
      <c r="BP34" s="384">
        <f t="shared" si="20"/>
        <v>0</v>
      </c>
      <c r="BQ34" s="413">
        <v>1.7544028273402758E-2</v>
      </c>
      <c r="BR34" s="413">
        <v>1.7298663422753383E-2</v>
      </c>
      <c r="BS34" s="413">
        <v>0.64792294414282081</v>
      </c>
      <c r="BT34" s="413">
        <v>0.61538719317838209</v>
      </c>
      <c r="BU34" s="413">
        <v>0.67459657006390839</v>
      </c>
      <c r="BV34" s="413">
        <v>0.77747291374216143</v>
      </c>
      <c r="BW34" s="413">
        <v>5.945874625034301E-2</v>
      </c>
      <c r="BX34" s="413">
        <v>0.11340257083235025</v>
      </c>
      <c r="BY34" s="413">
        <v>0.56540858488216639</v>
      </c>
      <c r="BZ34" s="413">
        <v>0.58103733703937144</v>
      </c>
      <c r="CA34" s="413">
        <v>1</v>
      </c>
      <c r="CB34" s="413">
        <v>1</v>
      </c>
      <c r="CC34" s="413">
        <v>5.9369201137810995E-2</v>
      </c>
      <c r="CD34" s="413">
        <v>0.11286242306861811</v>
      </c>
      <c r="CE34" s="413">
        <v>0.56501481380854957</v>
      </c>
      <c r="CF34" s="413">
        <v>0.57908958431678903</v>
      </c>
      <c r="CG34" s="413">
        <v>1</v>
      </c>
      <c r="CH34" s="414">
        <v>1</v>
      </c>
      <c r="CI34" s="415">
        <v>1</v>
      </c>
      <c r="CJ34">
        <v>1</v>
      </c>
      <c r="CK34" s="384">
        <v>0</v>
      </c>
    </row>
    <row r="35" spans="1:89" x14ac:dyDescent="0.75">
      <c r="A35" t="s">
        <v>3825</v>
      </c>
      <c r="B35" s="39">
        <v>6819.1451566670003</v>
      </c>
      <c r="C35" s="407">
        <f t="shared" si="9"/>
        <v>6.8191451566670001</v>
      </c>
      <c r="D35" s="408">
        <v>24337437</v>
      </c>
      <c r="E35">
        <v>16636177.999999981</v>
      </c>
      <c r="F35" s="384">
        <f t="shared" si="10"/>
        <v>-0.316436730786402</v>
      </c>
      <c r="G35" s="409">
        <v>0</v>
      </c>
      <c r="H35">
        <v>0</v>
      </c>
      <c r="I35" s="384">
        <f t="shared" si="11"/>
        <v>0</v>
      </c>
      <c r="J35" s="384">
        <v>4751.0032766690001</v>
      </c>
      <c r="K35">
        <v>1728.9347415479999</v>
      </c>
      <c r="L35" s="384">
        <v>2272.4222578849999</v>
      </c>
      <c r="M35">
        <v>0</v>
      </c>
      <c r="N35">
        <v>0</v>
      </c>
      <c r="O35">
        <v>0</v>
      </c>
      <c r="P35">
        <v>0</v>
      </c>
      <c r="Q35">
        <v>0</v>
      </c>
      <c r="R35">
        <v>0</v>
      </c>
      <c r="S35" s="384">
        <v>0</v>
      </c>
      <c r="T35">
        <v>463</v>
      </c>
      <c r="U35">
        <v>8569.5</v>
      </c>
      <c r="V35">
        <v>3467.1</v>
      </c>
      <c r="W35">
        <v>12.3</v>
      </c>
      <c r="X35">
        <v>7.6</v>
      </c>
      <c r="Y35">
        <v>745.5</v>
      </c>
      <c r="Z35">
        <v>0</v>
      </c>
      <c r="AA35">
        <v>63.399999999999991</v>
      </c>
      <c r="AB35">
        <v>0</v>
      </c>
      <c r="AC35">
        <v>226.00000000000003</v>
      </c>
      <c r="AD35">
        <v>2769.8</v>
      </c>
      <c r="AE35">
        <v>0</v>
      </c>
      <c r="AF35">
        <v>0</v>
      </c>
      <c r="AG35">
        <v>0</v>
      </c>
      <c r="AH35">
        <v>0</v>
      </c>
      <c r="AI35" s="384">
        <v>105</v>
      </c>
      <c r="AJ35" s="410">
        <v>0.66838500000000001</v>
      </c>
      <c r="AK35" s="496">
        <v>0.95838500000000004</v>
      </c>
      <c r="AL35" s="496">
        <v>0.95838500000000004</v>
      </c>
      <c r="AM35" s="383">
        <v>0</v>
      </c>
      <c r="AN35" s="411">
        <v>5000</v>
      </c>
      <c r="AO35" s="412">
        <v>0</v>
      </c>
      <c r="AP35">
        <v>1610</v>
      </c>
      <c r="AQ35" s="416">
        <v>9320865</v>
      </c>
      <c r="AR35" s="384">
        <f t="shared" si="12"/>
        <v>17.273074977483311</v>
      </c>
      <c r="AS35">
        <v>0</v>
      </c>
      <c r="AT35">
        <v>0</v>
      </c>
      <c r="AU35">
        <v>71683442584927.594</v>
      </c>
      <c r="AV35">
        <v>77101004672759.594</v>
      </c>
      <c r="AW35">
        <v>430149287744727</v>
      </c>
      <c r="AX35">
        <v>0</v>
      </c>
      <c r="AY35">
        <v>229699958223607</v>
      </c>
      <c r="AZ35" s="384">
        <v>1937954321311460</v>
      </c>
      <c r="BA35">
        <v>0</v>
      </c>
      <c r="BB35">
        <v>0</v>
      </c>
      <c r="BC35">
        <v>27628038928373.898</v>
      </c>
      <c r="BD35">
        <v>74499173851123.094</v>
      </c>
      <c r="BE35">
        <v>425273475796333</v>
      </c>
      <c r="BF35">
        <v>0</v>
      </c>
      <c r="BG35">
        <v>212886254984829</v>
      </c>
      <c r="BH35" s="38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84">
        <f t="shared" si="20"/>
        <v>89.150954064122729</v>
      </c>
      <c r="BQ35" s="413">
        <v>2.8160411104317596E-2</v>
      </c>
      <c r="BR35" s="413">
        <v>3.3225739098298429E-2</v>
      </c>
      <c r="BS35" s="413">
        <v>0.29806788398605394</v>
      </c>
      <c r="BT35" s="413">
        <v>0.27880605929516089</v>
      </c>
      <c r="BU35" s="413">
        <v>0.65953711556983619</v>
      </c>
      <c r="BV35" s="413">
        <v>0.76140062985915502</v>
      </c>
      <c r="BW35" s="413">
        <v>7.1908575130339755E-2</v>
      </c>
      <c r="BX35" s="413">
        <v>0.11384127820330897</v>
      </c>
      <c r="BY35" s="413">
        <v>0.3053573789747131</v>
      </c>
      <c r="BZ35" s="413">
        <v>0.29923373056117331</v>
      </c>
      <c r="CA35" s="413">
        <v>1</v>
      </c>
      <c r="CB35" s="413">
        <v>1</v>
      </c>
      <c r="CC35" s="413">
        <v>7.1381462339902529E-2</v>
      </c>
      <c r="CD35" s="413">
        <v>0.1126194633996362</v>
      </c>
      <c r="CE35" s="413">
        <v>0.30367894807275525</v>
      </c>
      <c r="CF35" s="413">
        <v>0.29599971716484619</v>
      </c>
      <c r="CG35" s="413">
        <v>1</v>
      </c>
      <c r="CH35" s="414">
        <v>1</v>
      </c>
      <c r="CI35" s="415">
        <v>1</v>
      </c>
      <c r="CJ35" s="178">
        <v>0.82</v>
      </c>
      <c r="CK35" s="384">
        <v>1</v>
      </c>
    </row>
    <row r="36" spans="1:89" x14ac:dyDescent="0.75">
      <c r="A36" t="s">
        <v>3827</v>
      </c>
      <c r="B36" s="39">
        <v>131739.79323333301</v>
      </c>
      <c r="C36" s="407">
        <f t="shared" si="9"/>
        <v>131.73979323333302</v>
      </c>
      <c r="D36" s="408">
        <v>39073</v>
      </c>
      <c r="E36">
        <v>0</v>
      </c>
      <c r="F36" s="384">
        <f t="shared" si="10"/>
        <v>-1</v>
      </c>
      <c r="G36" s="409">
        <v>13046937</v>
      </c>
      <c r="H36">
        <v>8229984</v>
      </c>
      <c r="I36" s="384">
        <f t="shared" si="11"/>
        <v>-0.3692018287510701</v>
      </c>
      <c r="J36" s="384">
        <v>1357.106933688</v>
      </c>
      <c r="K36">
        <v>493.863967043</v>
      </c>
      <c r="L36" s="384">
        <v>649.10921396100002</v>
      </c>
      <c r="M36">
        <v>1550</v>
      </c>
      <c r="N36">
        <v>300</v>
      </c>
      <c r="O36">
        <v>0</v>
      </c>
      <c r="P36">
        <v>0</v>
      </c>
      <c r="Q36">
        <v>0</v>
      </c>
      <c r="R36">
        <v>100</v>
      </c>
      <c r="S36" s="384">
        <v>0</v>
      </c>
      <c r="T36">
        <v>2640</v>
      </c>
      <c r="U36">
        <v>1415.5</v>
      </c>
      <c r="V36">
        <v>0</v>
      </c>
      <c r="W36">
        <v>82.9</v>
      </c>
      <c r="X36">
        <v>2034.4000000000003</v>
      </c>
      <c r="Y36">
        <v>671.7</v>
      </c>
      <c r="Z36">
        <v>0</v>
      </c>
      <c r="AA36">
        <v>5.4</v>
      </c>
      <c r="AB36">
        <v>8.6000000000000014</v>
      </c>
      <c r="AC36">
        <v>19</v>
      </c>
      <c r="AD36">
        <v>1792.3</v>
      </c>
      <c r="AE36">
        <v>0</v>
      </c>
      <c r="AF36">
        <v>0</v>
      </c>
      <c r="AG36">
        <v>0</v>
      </c>
      <c r="AH36">
        <v>0</v>
      </c>
      <c r="AI36" s="384">
        <v>0</v>
      </c>
      <c r="AJ36" s="410">
        <v>0.20213</v>
      </c>
      <c r="AK36" s="496">
        <v>0.44662299999999999</v>
      </c>
      <c r="AL36" s="496">
        <v>0.78797799999999996</v>
      </c>
      <c r="AM36" s="383">
        <v>1</v>
      </c>
      <c r="AN36" s="411">
        <v>0</v>
      </c>
      <c r="AO36" s="412">
        <v>0</v>
      </c>
      <c r="AP36">
        <v>397</v>
      </c>
      <c r="AQ36" s="416">
        <v>2115266</v>
      </c>
      <c r="AR36" s="384">
        <f t="shared" si="12"/>
        <v>18.768325118448459</v>
      </c>
      <c r="AS36">
        <v>1886272185000000</v>
      </c>
      <c r="AT36">
        <v>95212517899323</v>
      </c>
      <c r="AU36">
        <v>0</v>
      </c>
      <c r="AV36">
        <v>0</v>
      </c>
      <c r="AW36">
        <v>76895694532511.906</v>
      </c>
      <c r="AX36">
        <v>1112442787000000</v>
      </c>
      <c r="AY36">
        <v>0</v>
      </c>
      <c r="AZ36" s="384">
        <v>0</v>
      </c>
      <c r="BA36">
        <v>1998898966481730</v>
      </c>
      <c r="BB36">
        <v>299406435683790</v>
      </c>
      <c r="BC36">
        <v>5506306664657.9697</v>
      </c>
      <c r="BD36">
        <v>29618252068975.699</v>
      </c>
      <c r="BE36">
        <v>88470471280037.5</v>
      </c>
      <c r="BF36">
        <v>1777122740008190</v>
      </c>
      <c r="BG36">
        <v>94546161685132.406</v>
      </c>
      <c r="BH36" s="38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84">
        <f t="shared" si="20"/>
        <v>0</v>
      </c>
      <c r="BQ36" s="413">
        <v>3.4370007123328744E-2</v>
      </c>
      <c r="BR36" s="413">
        <v>4.2409806679409537E-2</v>
      </c>
      <c r="BS36" s="413">
        <v>0.35602683800250323</v>
      </c>
      <c r="BT36" s="413">
        <v>0.33905809478493476</v>
      </c>
      <c r="BU36" s="413">
        <v>0.62994204285356581</v>
      </c>
      <c r="BV36" s="413">
        <v>0.73965683913752234</v>
      </c>
      <c r="BW36" s="413">
        <v>8.0988664887650899E-2</v>
      </c>
      <c r="BX36" s="413">
        <v>0.11765957472583793</v>
      </c>
      <c r="BY36" s="413">
        <v>0.32781501681874425</v>
      </c>
      <c r="BZ36" s="413">
        <v>0.35001975675757513</v>
      </c>
      <c r="CA36" s="413">
        <v>1</v>
      </c>
      <c r="CB36" s="413">
        <v>1</v>
      </c>
      <c r="CC36" s="413">
        <v>8.0497558206635525E-2</v>
      </c>
      <c r="CD36" s="413">
        <v>0.11500634336216209</v>
      </c>
      <c r="CE36" s="413">
        <v>0.32635869865507999</v>
      </c>
      <c r="CF36" s="413">
        <v>0.34397265111456171</v>
      </c>
      <c r="CG36" s="413">
        <v>1</v>
      </c>
      <c r="CH36" s="414">
        <v>1</v>
      </c>
      <c r="CI36" s="415">
        <v>1</v>
      </c>
      <c r="CJ36">
        <v>1</v>
      </c>
      <c r="CK36" s="384">
        <v>1</v>
      </c>
    </row>
    <row r="37" spans="1:89" x14ac:dyDescent="0.75">
      <c r="A37" t="s">
        <v>3829</v>
      </c>
      <c r="B37" s="39">
        <v>47252.35</v>
      </c>
      <c r="C37" s="407">
        <f t="shared" si="9"/>
        <v>47.25235</v>
      </c>
      <c r="D37" s="408">
        <v>2917972</v>
      </c>
      <c r="E37">
        <v>843788.00000000105</v>
      </c>
      <c r="F37" s="384">
        <f t="shared" si="10"/>
        <v>-0.71083067280974555</v>
      </c>
      <c r="G37" s="409">
        <v>66761</v>
      </c>
      <c r="H37">
        <v>527100</v>
      </c>
      <c r="I37" s="384">
        <f t="shared" si="11"/>
        <v>6.8953281107233266</v>
      </c>
      <c r="J37" s="384">
        <v>1907.861217271</v>
      </c>
      <c r="K37">
        <v>694.28862673900005</v>
      </c>
      <c r="L37" s="384">
        <v>912.53700378899998</v>
      </c>
      <c r="M37">
        <v>500</v>
      </c>
      <c r="N37">
        <v>700</v>
      </c>
      <c r="O37">
        <v>0</v>
      </c>
      <c r="P37">
        <v>0</v>
      </c>
      <c r="Q37">
        <v>0</v>
      </c>
      <c r="R37">
        <v>0</v>
      </c>
      <c r="S37" s="38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84">
        <v>0</v>
      </c>
      <c r="AJ37" s="410">
        <v>0.26702100000000001</v>
      </c>
      <c r="AK37" s="496">
        <v>0.49103200000000002</v>
      </c>
      <c r="AL37" s="496">
        <v>0.36658099999999999</v>
      </c>
      <c r="AM37" s="383">
        <v>0</v>
      </c>
      <c r="AN37" s="411">
        <v>0</v>
      </c>
      <c r="AO37" s="412">
        <v>0</v>
      </c>
      <c r="AP37">
        <v>1209</v>
      </c>
      <c r="AQ37" s="416">
        <v>3210931</v>
      </c>
      <c r="AR37" s="384">
        <f t="shared" si="12"/>
        <v>37.652630965909886</v>
      </c>
      <c r="AS37">
        <v>2088895000000</v>
      </c>
      <c r="AT37">
        <v>0</v>
      </c>
      <c r="AU37">
        <v>0</v>
      </c>
      <c r="AV37">
        <v>0</v>
      </c>
      <c r="AW37">
        <v>0</v>
      </c>
      <c r="AX37">
        <v>0</v>
      </c>
      <c r="AY37">
        <v>0</v>
      </c>
      <c r="AZ37" s="384">
        <v>0</v>
      </c>
      <c r="BA37">
        <v>2213620117919.9702</v>
      </c>
      <c r="BB37">
        <v>0</v>
      </c>
      <c r="BC37">
        <v>453848296348.87</v>
      </c>
      <c r="BD37">
        <v>1643305545869.8601</v>
      </c>
      <c r="BE37">
        <v>370596783545.11298</v>
      </c>
      <c r="BF37">
        <v>2197835757.4535899</v>
      </c>
      <c r="BG37">
        <v>2152288127244.6101</v>
      </c>
      <c r="BH37" s="384">
        <v>5085054964152.1699</v>
      </c>
      <c r="BI37">
        <f t="shared" si="13"/>
        <v>94.365559071754006</v>
      </c>
      <c r="BJ37">
        <f t="shared" si="14"/>
        <v>0</v>
      </c>
      <c r="BK37">
        <f t="shared" si="15"/>
        <v>0</v>
      </c>
      <c r="BL37">
        <f t="shared" si="16"/>
        <v>0</v>
      </c>
      <c r="BM37">
        <f t="shared" si="17"/>
        <v>0</v>
      </c>
      <c r="BN37">
        <f t="shared" si="18"/>
        <v>0</v>
      </c>
      <c r="BO37">
        <f t="shared" si="19"/>
        <v>0</v>
      </c>
      <c r="BP37" s="384">
        <f t="shared" si="20"/>
        <v>0</v>
      </c>
      <c r="BQ37" s="413">
        <v>4.0298519322841148E-2</v>
      </c>
      <c r="BR37" s="413">
        <v>4.8093012910775376E-2</v>
      </c>
      <c r="BS37" s="413">
        <v>0.37303226755270241</v>
      </c>
      <c r="BT37" s="413">
        <v>0.34771411367398014</v>
      </c>
      <c r="BU37" s="413">
        <v>0.60632412982256156</v>
      </c>
      <c r="BV37" s="413">
        <v>0.71396784698205107</v>
      </c>
      <c r="BW37" s="413">
        <v>0.15006140742063068</v>
      </c>
      <c r="BX37" s="413">
        <v>0.22546691780312014</v>
      </c>
      <c r="BY37" s="413">
        <v>0.40845798690680496</v>
      </c>
      <c r="BZ37" s="413">
        <v>0.41708861635937233</v>
      </c>
      <c r="CA37" s="413">
        <v>1</v>
      </c>
      <c r="CB37" s="413">
        <v>1</v>
      </c>
      <c r="CC37" s="413">
        <v>0.14995033748105213</v>
      </c>
      <c r="CD37" s="413">
        <v>0.22503929354737257</v>
      </c>
      <c r="CE37" s="413">
        <v>0.40824752635942857</v>
      </c>
      <c r="CF37" s="413">
        <v>0.41646850729815493</v>
      </c>
      <c r="CG37" s="413">
        <v>1</v>
      </c>
      <c r="CH37" s="414">
        <v>1</v>
      </c>
      <c r="CI37" s="415">
        <v>1</v>
      </c>
      <c r="CJ37">
        <v>0</v>
      </c>
      <c r="CK37" s="384">
        <v>0</v>
      </c>
    </row>
    <row r="38" spans="1:89" x14ac:dyDescent="0.75">
      <c r="A38" t="s">
        <v>3831</v>
      </c>
      <c r="B38" s="39">
        <v>65139.618300000002</v>
      </c>
      <c r="C38" s="407">
        <f t="shared" si="9"/>
        <v>65.139618299999995</v>
      </c>
      <c r="D38" s="408">
        <v>19936949</v>
      </c>
      <c r="E38">
        <v>27919145.999999937</v>
      </c>
      <c r="F38" s="384">
        <f t="shared" si="10"/>
        <v>0.40037204288379002</v>
      </c>
      <c r="G38" s="409">
        <v>3361222</v>
      </c>
      <c r="H38">
        <v>1750163</v>
      </c>
      <c r="I38" s="384">
        <f t="shared" si="11"/>
        <v>-0.47930752565584778</v>
      </c>
      <c r="J38" s="384">
        <v>9918.3281836429996</v>
      </c>
      <c r="K38">
        <v>3609.3728368880002</v>
      </c>
      <c r="L38" s="384">
        <v>4743.9726754550002</v>
      </c>
      <c r="M38">
        <v>0</v>
      </c>
      <c r="N38">
        <v>0</v>
      </c>
      <c r="O38">
        <v>0</v>
      </c>
      <c r="P38">
        <v>0</v>
      </c>
      <c r="Q38">
        <v>0</v>
      </c>
      <c r="R38">
        <v>50</v>
      </c>
      <c r="S38" s="38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84">
        <v>194.8</v>
      </c>
      <c r="AJ38" s="410">
        <v>0.45400000000000001</v>
      </c>
      <c r="AK38" s="496">
        <v>0.7</v>
      </c>
      <c r="AL38" s="496">
        <v>1</v>
      </c>
      <c r="AM38" s="383">
        <v>1</v>
      </c>
      <c r="AN38" s="411">
        <v>2000</v>
      </c>
      <c r="AO38" s="412">
        <v>0</v>
      </c>
      <c r="AP38">
        <v>6547</v>
      </c>
      <c r="AQ38" s="416">
        <v>19469232</v>
      </c>
      <c r="AR38" s="384">
        <f t="shared" si="12"/>
        <v>33.627417866303098</v>
      </c>
      <c r="AS38">
        <v>2088895000000</v>
      </c>
      <c r="AT38">
        <v>0</v>
      </c>
      <c r="AU38">
        <v>0</v>
      </c>
      <c r="AV38">
        <v>0</v>
      </c>
      <c r="AW38">
        <v>0</v>
      </c>
      <c r="AX38">
        <v>0</v>
      </c>
      <c r="AY38">
        <v>0</v>
      </c>
      <c r="AZ38" s="384">
        <v>0</v>
      </c>
      <c r="BA38">
        <v>2213620117919.9702</v>
      </c>
      <c r="BB38">
        <v>0</v>
      </c>
      <c r="BC38">
        <v>0</v>
      </c>
      <c r="BD38">
        <v>0</v>
      </c>
      <c r="BE38">
        <v>0</v>
      </c>
      <c r="BF38">
        <v>12046337786603.1</v>
      </c>
      <c r="BG38">
        <v>0</v>
      </c>
      <c r="BH38" s="384">
        <v>0</v>
      </c>
      <c r="BI38">
        <f t="shared" si="13"/>
        <v>94.365559071754006</v>
      </c>
      <c r="BJ38">
        <f t="shared" si="14"/>
        <v>0</v>
      </c>
      <c r="BK38">
        <f t="shared" si="15"/>
        <v>0</v>
      </c>
      <c r="BL38">
        <f t="shared" si="16"/>
        <v>0</v>
      </c>
      <c r="BM38">
        <f t="shared" si="17"/>
        <v>0</v>
      </c>
      <c r="BN38">
        <f t="shared" si="18"/>
        <v>0</v>
      </c>
      <c r="BO38">
        <f t="shared" si="19"/>
        <v>0</v>
      </c>
      <c r="BP38" s="384">
        <f t="shared" si="20"/>
        <v>0</v>
      </c>
      <c r="BQ38" s="413">
        <v>2.6460828731275171E-2</v>
      </c>
      <c r="BR38" s="413">
        <v>2.9938480810594595E-2</v>
      </c>
      <c r="BS38" s="413">
        <v>0.30977612223159928</v>
      </c>
      <c r="BT38" s="413">
        <v>0.28854985783495707</v>
      </c>
      <c r="BU38" s="413">
        <v>0.66010193873718592</v>
      </c>
      <c r="BV38" s="413">
        <v>0.76242707655357955</v>
      </c>
      <c r="BW38" s="413">
        <v>5.5836347418964392E-2</v>
      </c>
      <c r="BX38" s="413">
        <v>9.4843142397807029E-2</v>
      </c>
      <c r="BY38" s="413">
        <v>0.28870407769834683</v>
      </c>
      <c r="BZ38" s="413">
        <v>0.28336793465204657</v>
      </c>
      <c r="CA38" s="413">
        <v>1</v>
      </c>
      <c r="CB38" s="413">
        <v>1</v>
      </c>
      <c r="CC38" s="413">
        <v>5.5791853674318839E-2</v>
      </c>
      <c r="CD38" s="413">
        <v>9.4666171280818723E-2</v>
      </c>
      <c r="CE38" s="413">
        <v>0.28853072792425716</v>
      </c>
      <c r="CF38" s="413">
        <v>0.28282966903504952</v>
      </c>
      <c r="CG38" s="413">
        <v>1</v>
      </c>
      <c r="CH38" s="414">
        <v>1</v>
      </c>
      <c r="CI38" s="415">
        <v>1</v>
      </c>
      <c r="CJ38">
        <v>1</v>
      </c>
      <c r="CK38" s="384">
        <v>1</v>
      </c>
    </row>
    <row r="39" spans="1:89" x14ac:dyDescent="0.75">
      <c r="A39" t="s">
        <v>3833</v>
      </c>
      <c r="B39" s="39">
        <v>105180.238733333</v>
      </c>
      <c r="C39" s="407">
        <f t="shared" si="9"/>
        <v>105.180238733333</v>
      </c>
      <c r="D39" s="408">
        <v>19424322</v>
      </c>
      <c r="E39">
        <v>30782465.999999966</v>
      </c>
      <c r="F39" s="384">
        <f t="shared" si="10"/>
        <v>0.58473824723457346</v>
      </c>
      <c r="G39" s="409">
        <v>0</v>
      </c>
      <c r="H39">
        <v>0</v>
      </c>
      <c r="I39" s="384">
        <f t="shared" si="11"/>
        <v>0</v>
      </c>
      <c r="J39" s="384">
        <v>7628.6628929540002</v>
      </c>
      <c r="K39">
        <v>2776.142119699</v>
      </c>
      <c r="L39" s="384">
        <v>3648.8173857880001</v>
      </c>
      <c r="M39">
        <v>3100</v>
      </c>
      <c r="N39">
        <v>0</v>
      </c>
      <c r="O39">
        <v>1000</v>
      </c>
      <c r="P39">
        <v>0</v>
      </c>
      <c r="Q39">
        <v>0</v>
      </c>
      <c r="R39">
        <v>0</v>
      </c>
      <c r="S39" s="38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84">
        <v>0</v>
      </c>
      <c r="AJ39" s="410">
        <v>0.17366100000000001</v>
      </c>
      <c r="AK39" s="496">
        <v>0.13881199999999999</v>
      </c>
      <c r="AL39" s="496">
        <v>0.13881199999999999</v>
      </c>
      <c r="AM39" s="383">
        <v>0</v>
      </c>
      <c r="AN39" s="411">
        <v>0</v>
      </c>
      <c r="AO39" s="412">
        <v>0</v>
      </c>
      <c r="AP39">
        <v>1807</v>
      </c>
      <c r="AQ39" s="416">
        <v>11812173</v>
      </c>
      <c r="AR39" s="384">
        <f t="shared" si="12"/>
        <v>15.297777978700447</v>
      </c>
      <c r="AS39">
        <v>160844915000000</v>
      </c>
      <c r="AT39">
        <v>75444662102754</v>
      </c>
      <c r="AU39">
        <v>5214769436751.0098</v>
      </c>
      <c r="AV39">
        <v>51113531296716.797</v>
      </c>
      <c r="AW39">
        <v>359984091144785</v>
      </c>
      <c r="AX39">
        <v>1318758085000000</v>
      </c>
      <c r="AY39">
        <v>257206527294120</v>
      </c>
      <c r="AZ39" s="384">
        <v>535344352548007</v>
      </c>
      <c r="BA39">
        <v>170448749079838</v>
      </c>
      <c r="BB39">
        <v>160234430541210</v>
      </c>
      <c r="BC39">
        <v>15687806553162.199</v>
      </c>
      <c r="BD39">
        <v>88162918881725.297</v>
      </c>
      <c r="BE39">
        <v>356265862694507</v>
      </c>
      <c r="BF39">
        <v>2859610697530140</v>
      </c>
      <c r="BG39">
        <v>371573572534396</v>
      </c>
      <c r="BH39" s="38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84">
        <f t="shared" si="20"/>
        <v>72.664906986590552</v>
      </c>
      <c r="BQ39" s="413">
        <v>2.8603588876449797E-2</v>
      </c>
      <c r="BR39" s="413">
        <v>3.4508531869657653E-2</v>
      </c>
      <c r="BS39" s="413">
        <v>0.36908759610057357</v>
      </c>
      <c r="BT39" s="413">
        <v>0.34388909800285089</v>
      </c>
      <c r="BU39" s="413">
        <v>0.60017688885432119</v>
      </c>
      <c r="BV39" s="413">
        <v>0.7161287958787087</v>
      </c>
      <c r="BW39" s="413">
        <v>0.10450849944421357</v>
      </c>
      <c r="BX39" s="413">
        <v>0.15544161049013858</v>
      </c>
      <c r="BY39" s="413">
        <v>0.38362729839578374</v>
      </c>
      <c r="BZ39" s="413">
        <v>0.38383276511430064</v>
      </c>
      <c r="CA39" s="413">
        <v>1</v>
      </c>
      <c r="CB39" s="413">
        <v>1</v>
      </c>
      <c r="CC39" s="413">
        <v>0.10448686023519155</v>
      </c>
      <c r="CD39" s="413">
        <v>0.15473927705953133</v>
      </c>
      <c r="CE39" s="413">
        <v>0.38357262082257415</v>
      </c>
      <c r="CF39" s="413">
        <v>0.38238895426324143</v>
      </c>
      <c r="CG39" s="413">
        <v>1</v>
      </c>
      <c r="CH39" s="414">
        <v>1</v>
      </c>
      <c r="CI39" s="415">
        <v>0</v>
      </c>
      <c r="CJ39">
        <v>0</v>
      </c>
      <c r="CK39" s="384">
        <v>0</v>
      </c>
    </row>
    <row r="40" spans="1:89" x14ac:dyDescent="0.75">
      <c r="A40" t="s">
        <v>3835</v>
      </c>
      <c r="B40" s="39">
        <v>68399.361300000004</v>
      </c>
      <c r="C40" s="407">
        <f t="shared" si="9"/>
        <v>68.39936130000001</v>
      </c>
      <c r="D40" s="408">
        <v>0</v>
      </c>
      <c r="E40">
        <v>0</v>
      </c>
      <c r="F40" s="384">
        <f t="shared" si="10"/>
        <v>0</v>
      </c>
      <c r="G40" s="409">
        <v>14384521</v>
      </c>
      <c r="H40">
        <v>11919968</v>
      </c>
      <c r="I40" s="384">
        <f t="shared" si="11"/>
        <v>-0.17133368570284679</v>
      </c>
      <c r="J40" s="384">
        <v>4313.4096815339999</v>
      </c>
      <c r="K40">
        <v>1569.690319844</v>
      </c>
      <c r="L40" s="384">
        <v>2063.119639556</v>
      </c>
      <c r="M40">
        <v>1850</v>
      </c>
      <c r="N40">
        <v>250</v>
      </c>
      <c r="O40">
        <v>0</v>
      </c>
      <c r="P40">
        <v>0</v>
      </c>
      <c r="Q40">
        <v>0</v>
      </c>
      <c r="R40">
        <v>50</v>
      </c>
      <c r="S40" s="38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84">
        <v>0</v>
      </c>
      <c r="AJ40" s="410">
        <v>0</v>
      </c>
      <c r="AK40" s="496">
        <v>0</v>
      </c>
      <c r="AL40" s="496">
        <v>0</v>
      </c>
      <c r="AM40" s="383">
        <v>0</v>
      </c>
      <c r="AN40" s="411">
        <v>0</v>
      </c>
      <c r="AO40" s="412">
        <v>0</v>
      </c>
      <c r="AP40">
        <v>975</v>
      </c>
      <c r="AQ40" s="416">
        <v>4088377</v>
      </c>
      <c r="AR40" s="384">
        <f t="shared" si="12"/>
        <v>23.848094243754918</v>
      </c>
      <c r="AS40">
        <v>1211559100000000</v>
      </c>
      <c r="AT40">
        <v>3272182628088</v>
      </c>
      <c r="AU40">
        <v>3279078281142.0601</v>
      </c>
      <c r="AV40">
        <v>40918870918529.703</v>
      </c>
      <c r="AW40">
        <v>315064379595500</v>
      </c>
      <c r="AX40">
        <v>1799887716000000</v>
      </c>
      <c r="AY40">
        <v>213932923974652</v>
      </c>
      <c r="AZ40" s="384">
        <v>450152951148179</v>
      </c>
      <c r="BA40">
        <v>1283899668393580</v>
      </c>
      <c r="BB40">
        <v>4682784166304.7002</v>
      </c>
      <c r="BC40">
        <v>13765443060414.801</v>
      </c>
      <c r="BD40">
        <v>77359549009847.297</v>
      </c>
      <c r="BE40">
        <v>312609505393362</v>
      </c>
      <c r="BF40">
        <v>3175457278562280</v>
      </c>
      <c r="BG40">
        <v>326041428299364</v>
      </c>
      <c r="BH40" s="38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84">
        <f t="shared" si="20"/>
        <v>69.634366528526854</v>
      </c>
      <c r="BQ40" s="413">
        <v>7.2155482890882375E-2</v>
      </c>
      <c r="BR40" s="413">
        <v>8.4925066127456886E-2</v>
      </c>
      <c r="BS40" s="413">
        <v>0.45004907321300247</v>
      </c>
      <c r="BT40" s="413">
        <v>0.41941773626260376</v>
      </c>
      <c r="BU40" s="413">
        <v>0.62815632967419699</v>
      </c>
      <c r="BV40" s="413">
        <v>0.73582369550388926</v>
      </c>
      <c r="BW40" s="413">
        <v>0.18893915745484954</v>
      </c>
      <c r="BX40" s="413">
        <v>0.30726116166367817</v>
      </c>
      <c r="BY40" s="413">
        <v>0.40109872017145654</v>
      </c>
      <c r="BZ40" s="413">
        <v>0.42055112745754858</v>
      </c>
      <c r="CA40" s="413">
        <v>1</v>
      </c>
      <c r="CB40" s="413">
        <v>1</v>
      </c>
      <c r="CC40" s="413">
        <v>0.18892072314314551</v>
      </c>
      <c r="CD40" s="413">
        <v>0.30543598398136607</v>
      </c>
      <c r="CE40" s="413">
        <v>0.40106982208277941</v>
      </c>
      <c r="CF40" s="413">
        <v>0.41837975105754421</v>
      </c>
      <c r="CG40" s="413">
        <v>1</v>
      </c>
      <c r="CH40" s="414">
        <v>1</v>
      </c>
      <c r="CI40" s="415">
        <v>0</v>
      </c>
      <c r="CJ40">
        <v>0</v>
      </c>
      <c r="CK40" s="384">
        <v>0</v>
      </c>
    </row>
    <row r="41" spans="1:89" x14ac:dyDescent="0.75">
      <c r="A41" t="s">
        <v>3837</v>
      </c>
      <c r="B41" s="39">
        <v>144557.54870000001</v>
      </c>
      <c r="C41" s="407">
        <f t="shared" si="9"/>
        <v>144.55754870000001</v>
      </c>
      <c r="D41" s="408">
        <v>596545</v>
      </c>
      <c r="E41">
        <v>191994</v>
      </c>
      <c r="F41" s="384">
        <f t="shared" si="10"/>
        <v>-0.67815671910752751</v>
      </c>
      <c r="G41" s="409">
        <v>4892458</v>
      </c>
      <c r="H41">
        <v>3515910</v>
      </c>
      <c r="I41" s="384">
        <f t="shared" si="11"/>
        <v>-0.28136122987667955</v>
      </c>
      <c r="J41" s="384">
        <v>3057.5798465759999</v>
      </c>
      <c r="K41">
        <v>1112.6820408149999</v>
      </c>
      <c r="L41" s="384">
        <v>1462.4516326349999</v>
      </c>
      <c r="M41">
        <v>0</v>
      </c>
      <c r="N41">
        <v>450</v>
      </c>
      <c r="O41">
        <v>0</v>
      </c>
      <c r="P41">
        <v>6</v>
      </c>
      <c r="Q41">
        <v>0</v>
      </c>
      <c r="R41">
        <v>0</v>
      </c>
      <c r="S41" s="38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84">
        <v>11.5</v>
      </c>
      <c r="AJ41" s="410">
        <v>0.59795699999999996</v>
      </c>
      <c r="AK41" s="496">
        <v>0.72169899999999998</v>
      </c>
      <c r="AL41" s="496">
        <v>0.81916500000000003</v>
      </c>
      <c r="AM41" s="383">
        <v>1</v>
      </c>
      <c r="AN41" s="411">
        <v>2500</v>
      </c>
      <c r="AO41" s="412">
        <v>0</v>
      </c>
      <c r="AP41">
        <v>2142</v>
      </c>
      <c r="AQ41" s="416">
        <v>4227337</v>
      </c>
      <c r="AR41" s="384">
        <f t="shared" si="12"/>
        <v>50.670197336999628</v>
      </c>
      <c r="AS41">
        <v>0</v>
      </c>
      <c r="AT41">
        <v>0</v>
      </c>
      <c r="AU41">
        <v>0</v>
      </c>
      <c r="AV41">
        <v>0</v>
      </c>
      <c r="AW41">
        <v>0</v>
      </c>
      <c r="AX41">
        <v>0</v>
      </c>
      <c r="AY41">
        <v>0</v>
      </c>
      <c r="AZ41" s="384">
        <v>0</v>
      </c>
      <c r="BA41">
        <v>0</v>
      </c>
      <c r="BB41">
        <v>0</v>
      </c>
      <c r="BC41">
        <v>0</v>
      </c>
      <c r="BD41">
        <v>0</v>
      </c>
      <c r="BE41">
        <v>0</v>
      </c>
      <c r="BF41">
        <v>438468233611.992</v>
      </c>
      <c r="BG41">
        <v>0</v>
      </c>
      <c r="BH41" s="384">
        <v>0</v>
      </c>
      <c r="BI41">
        <f t="shared" si="13"/>
        <v>0</v>
      </c>
      <c r="BJ41">
        <f t="shared" si="14"/>
        <v>0</v>
      </c>
      <c r="BK41">
        <f t="shared" si="15"/>
        <v>0</v>
      </c>
      <c r="BL41">
        <f t="shared" si="16"/>
        <v>0</v>
      </c>
      <c r="BM41">
        <f t="shared" si="17"/>
        <v>0</v>
      </c>
      <c r="BN41">
        <f t="shared" si="18"/>
        <v>0</v>
      </c>
      <c r="BO41">
        <f t="shared" si="19"/>
        <v>0</v>
      </c>
      <c r="BP41" s="384">
        <f t="shared" si="20"/>
        <v>0</v>
      </c>
      <c r="BQ41" s="413">
        <v>0.11855881729552314</v>
      </c>
      <c r="BR41" s="413">
        <v>0.11829808305400182</v>
      </c>
      <c r="BS41" s="413">
        <v>0.48870707160197641</v>
      </c>
      <c r="BT41" s="413">
        <v>0.4610428649159895</v>
      </c>
      <c r="BU41" s="413">
        <v>0.66869035509867325</v>
      </c>
      <c r="BV41" s="413">
        <v>0.76666279651831304</v>
      </c>
      <c r="BW41" s="413">
        <v>0.16486545065007738</v>
      </c>
      <c r="BX41" s="413">
        <v>0.21946611468392432</v>
      </c>
      <c r="BY41" s="413">
        <v>0.51824043146660037</v>
      </c>
      <c r="BZ41" s="413">
        <v>0.51407361548861052</v>
      </c>
      <c r="CA41" s="413">
        <v>1</v>
      </c>
      <c r="CB41" s="413">
        <v>1</v>
      </c>
      <c r="CC41" s="413">
        <v>0.16482563030499447</v>
      </c>
      <c r="CD41" s="413">
        <v>0.21919798907351215</v>
      </c>
      <c r="CE41" s="413">
        <v>0.5181682168776548</v>
      </c>
      <c r="CF41" s="413">
        <v>0.51364560564845152</v>
      </c>
      <c r="CG41" s="413">
        <v>1</v>
      </c>
      <c r="CH41" s="414">
        <v>1</v>
      </c>
      <c r="CI41" s="415">
        <v>1</v>
      </c>
      <c r="CJ41">
        <v>1</v>
      </c>
      <c r="CK41" s="384">
        <v>1</v>
      </c>
    </row>
    <row r="42" spans="1:89" x14ac:dyDescent="0.75">
      <c r="A42" t="s">
        <v>3839</v>
      </c>
      <c r="B42" s="39">
        <v>86791.760999999999</v>
      </c>
      <c r="C42" s="407">
        <f t="shared" si="9"/>
        <v>86.791760999999994</v>
      </c>
      <c r="D42" s="408">
        <v>888943</v>
      </c>
      <c r="E42">
        <v>0</v>
      </c>
      <c r="F42" s="384">
        <f t="shared" si="10"/>
        <v>-1</v>
      </c>
      <c r="G42" s="409">
        <v>56834118</v>
      </c>
      <c r="H42">
        <v>84594859</v>
      </c>
      <c r="I42" s="384">
        <f t="shared" si="11"/>
        <v>0.48845204213426863</v>
      </c>
      <c r="J42" s="384">
        <v>13790.841918743001</v>
      </c>
      <c r="K42">
        <v>5018.6169783559999</v>
      </c>
      <c r="L42" s="384">
        <v>6596.2101699690002</v>
      </c>
      <c r="M42">
        <v>3400</v>
      </c>
      <c r="N42">
        <v>0</v>
      </c>
      <c r="O42">
        <v>0</v>
      </c>
      <c r="P42">
        <v>0</v>
      </c>
      <c r="Q42">
        <v>0</v>
      </c>
      <c r="R42">
        <v>0</v>
      </c>
      <c r="S42" s="38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84">
        <v>196.9</v>
      </c>
      <c r="AJ42" s="410">
        <v>0.50750600000000001</v>
      </c>
      <c r="AK42" s="496">
        <v>0.50750600000000001</v>
      </c>
      <c r="AL42" s="496">
        <v>0.50750600000000001</v>
      </c>
      <c r="AM42" s="383">
        <v>0</v>
      </c>
      <c r="AN42" s="411">
        <v>0</v>
      </c>
      <c r="AO42" s="412">
        <v>0</v>
      </c>
      <c r="AP42">
        <v>2438</v>
      </c>
      <c r="AQ42" s="416">
        <v>12951275</v>
      </c>
      <c r="AR42" s="384">
        <f t="shared" si="12"/>
        <v>18.824401458543655</v>
      </c>
      <c r="AS42">
        <v>37600110000000</v>
      </c>
      <c r="AT42">
        <v>390818620551696</v>
      </c>
      <c r="AU42">
        <v>109558127427155</v>
      </c>
      <c r="AV42">
        <v>127368504952366</v>
      </c>
      <c r="AW42">
        <v>631223560913208</v>
      </c>
      <c r="AX42">
        <v>5022996749000000</v>
      </c>
      <c r="AY42">
        <v>379621739628998</v>
      </c>
      <c r="AZ42" s="384">
        <v>2903789463535890</v>
      </c>
      <c r="BA42">
        <v>39845162122559.5</v>
      </c>
      <c r="BB42">
        <v>1030985479486920</v>
      </c>
      <c r="BC42">
        <v>40347909852484.898</v>
      </c>
      <c r="BD42">
        <v>108798382629419</v>
      </c>
      <c r="BE42">
        <v>621068180357210</v>
      </c>
      <c r="BF42">
        <v>7474031706458810</v>
      </c>
      <c r="BG42">
        <v>310898484225733</v>
      </c>
      <c r="BH42" s="38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84">
        <f t="shared" si="20"/>
        <v>91.469562413034268</v>
      </c>
      <c r="BQ42" s="413">
        <v>2.3258829999231484E-2</v>
      </c>
      <c r="BR42" s="413">
        <v>2.6025845067463509E-2</v>
      </c>
      <c r="BS42" s="413">
        <v>0.29945212029530921</v>
      </c>
      <c r="BT42" s="413">
        <v>0.28322694224555722</v>
      </c>
      <c r="BU42" s="413">
        <v>0.64910356925735069</v>
      </c>
      <c r="BV42" s="413">
        <v>0.75678357350883163</v>
      </c>
      <c r="BW42" s="413">
        <v>9.3115868247127809E-2</v>
      </c>
      <c r="BX42" s="413">
        <v>0.16354690517613621</v>
      </c>
      <c r="BY42" s="413">
        <v>0.42501168639868908</v>
      </c>
      <c r="BZ42" s="413">
        <v>0.43149889507529077</v>
      </c>
      <c r="CA42" s="413">
        <v>1</v>
      </c>
      <c r="CB42" s="413">
        <v>1</v>
      </c>
      <c r="CC42" s="413">
        <v>9.2977047936036464E-2</v>
      </c>
      <c r="CD42" s="413">
        <v>0.16221703721855404</v>
      </c>
      <c r="CE42" s="413">
        <v>0.42460973418807491</v>
      </c>
      <c r="CF42" s="413">
        <v>0.42847681788238806</v>
      </c>
      <c r="CG42" s="413">
        <v>1</v>
      </c>
      <c r="CH42" s="414">
        <v>1</v>
      </c>
      <c r="CI42" s="415">
        <v>0</v>
      </c>
      <c r="CJ42">
        <v>0</v>
      </c>
      <c r="CK42" s="384">
        <v>0</v>
      </c>
    </row>
    <row r="43" spans="1:89" x14ac:dyDescent="0.75">
      <c r="A43" t="s">
        <v>3841</v>
      </c>
      <c r="B43" s="39">
        <v>924.25092466700005</v>
      </c>
      <c r="C43" s="407">
        <f t="shared" si="9"/>
        <v>0.9242509246670001</v>
      </c>
      <c r="D43" s="408">
        <v>1142517</v>
      </c>
      <c r="E43">
        <v>12783.000000001</v>
      </c>
      <c r="F43" s="384">
        <f t="shared" si="10"/>
        <v>-0.98881154503609048</v>
      </c>
      <c r="G43" s="409">
        <v>51858</v>
      </c>
      <c r="H43">
        <v>1330952</v>
      </c>
      <c r="I43" s="384">
        <f t="shared" si="11"/>
        <v>24.665316826719117</v>
      </c>
      <c r="J43" s="384">
        <v>379.430675861</v>
      </c>
      <c r="K43">
        <v>138.07838877399999</v>
      </c>
      <c r="L43" s="384">
        <v>181.48308113900001</v>
      </c>
      <c r="M43">
        <v>0</v>
      </c>
      <c r="N43">
        <v>0</v>
      </c>
      <c r="O43">
        <v>0</v>
      </c>
      <c r="P43">
        <v>0</v>
      </c>
      <c r="Q43">
        <v>0</v>
      </c>
      <c r="R43">
        <v>0</v>
      </c>
      <c r="S43" s="384">
        <v>0</v>
      </c>
      <c r="T43">
        <v>0</v>
      </c>
      <c r="U43">
        <v>1787.2000000000003</v>
      </c>
      <c r="V43">
        <v>0</v>
      </c>
      <c r="W43">
        <v>2.7</v>
      </c>
      <c r="X43">
        <v>39</v>
      </c>
      <c r="Y43">
        <v>79.5</v>
      </c>
      <c r="Z43">
        <v>0</v>
      </c>
      <c r="AA43">
        <v>40.1</v>
      </c>
      <c r="AB43">
        <v>0</v>
      </c>
      <c r="AC43">
        <v>7.1</v>
      </c>
      <c r="AD43">
        <v>0</v>
      </c>
      <c r="AE43">
        <v>0</v>
      </c>
      <c r="AF43">
        <v>29.3</v>
      </c>
      <c r="AG43">
        <v>0</v>
      </c>
      <c r="AH43">
        <v>0</v>
      </c>
      <c r="AI43" s="384">
        <v>0</v>
      </c>
      <c r="AJ43" s="410">
        <v>0.175478</v>
      </c>
      <c r="AK43" s="496">
        <v>0.72047799999999995</v>
      </c>
      <c r="AL43" s="496">
        <v>1</v>
      </c>
      <c r="AM43" s="383">
        <v>1</v>
      </c>
      <c r="AN43" s="411">
        <v>0</v>
      </c>
      <c r="AO43" s="412">
        <v>0</v>
      </c>
      <c r="AP43">
        <v>521</v>
      </c>
      <c r="AQ43" s="416">
        <v>1098082</v>
      </c>
      <c r="AR43" s="384">
        <f t="shared" si="12"/>
        <v>47.446365571970034</v>
      </c>
      <c r="AS43">
        <v>0</v>
      </c>
      <c r="AT43">
        <v>0</v>
      </c>
      <c r="AU43">
        <v>0</v>
      </c>
      <c r="AV43">
        <v>0</v>
      </c>
      <c r="AW43">
        <v>0</v>
      </c>
      <c r="AX43">
        <v>0</v>
      </c>
      <c r="AY43">
        <v>0</v>
      </c>
      <c r="AZ43" s="384">
        <v>0</v>
      </c>
      <c r="BA43">
        <v>0</v>
      </c>
      <c r="BB43">
        <v>0</v>
      </c>
      <c r="BC43">
        <v>0</v>
      </c>
      <c r="BD43">
        <v>0</v>
      </c>
      <c r="BE43">
        <v>0</v>
      </c>
      <c r="BF43">
        <v>0</v>
      </c>
      <c r="BG43">
        <v>0</v>
      </c>
      <c r="BH43" s="384">
        <v>0</v>
      </c>
      <c r="BI43">
        <f t="shared" si="13"/>
        <v>0</v>
      </c>
      <c r="BJ43">
        <f t="shared" si="14"/>
        <v>0</v>
      </c>
      <c r="BK43">
        <f t="shared" si="15"/>
        <v>0</v>
      </c>
      <c r="BL43">
        <f t="shared" si="16"/>
        <v>0</v>
      </c>
      <c r="BM43">
        <f t="shared" si="17"/>
        <v>0</v>
      </c>
      <c r="BN43">
        <f t="shared" si="18"/>
        <v>0</v>
      </c>
      <c r="BO43">
        <f t="shared" si="19"/>
        <v>0</v>
      </c>
      <c r="BP43" s="384">
        <f t="shared" si="20"/>
        <v>0</v>
      </c>
      <c r="BQ43" s="413">
        <v>2.5742265800287593E-2</v>
      </c>
      <c r="BR43" s="413">
        <v>2.6858354706065582E-2</v>
      </c>
      <c r="BS43" s="413">
        <v>0.55059449571079067</v>
      </c>
      <c r="BT43" s="413">
        <v>0.52023283867382208</v>
      </c>
      <c r="BU43" s="413">
        <v>0.60288434981721006</v>
      </c>
      <c r="BV43" s="413">
        <v>0.72104019466158975</v>
      </c>
      <c r="BW43" s="413">
        <v>5.0841729932680574E-2</v>
      </c>
      <c r="BX43" s="413">
        <v>9.1941895108262506E-2</v>
      </c>
      <c r="BY43" s="413">
        <v>0.32477224535996041</v>
      </c>
      <c r="BZ43" s="413">
        <v>0.3161335971331995</v>
      </c>
      <c r="CA43" s="413">
        <v>1</v>
      </c>
      <c r="CB43" s="413">
        <v>1</v>
      </c>
      <c r="CC43" s="413">
        <v>5.0864317219208338E-2</v>
      </c>
      <c r="CD43" s="413">
        <v>9.2025851616732948E-2</v>
      </c>
      <c r="CE43" s="413">
        <v>0.3248748763736316</v>
      </c>
      <c r="CF43" s="413">
        <v>0.31645970673079521</v>
      </c>
      <c r="CG43" s="413">
        <v>1</v>
      </c>
      <c r="CH43" s="414">
        <v>1</v>
      </c>
      <c r="CI43" s="415">
        <v>1</v>
      </c>
      <c r="CJ43">
        <v>1</v>
      </c>
      <c r="CK43" s="384">
        <v>1</v>
      </c>
    </row>
    <row r="44" spans="1:89" x14ac:dyDescent="0.75">
      <c r="A44" t="s">
        <v>3843</v>
      </c>
      <c r="B44" s="39">
        <v>64623.770133332997</v>
      </c>
      <c r="C44" s="407">
        <f t="shared" si="9"/>
        <v>64.623770133332997</v>
      </c>
      <c r="D44" s="408">
        <v>0</v>
      </c>
      <c r="E44">
        <v>0</v>
      </c>
      <c r="F44" s="384">
        <f t="shared" si="10"/>
        <v>0</v>
      </c>
      <c r="G44" s="409">
        <v>12158923</v>
      </c>
      <c r="H44">
        <v>11884926</v>
      </c>
      <c r="I44" s="384">
        <f t="shared" si="11"/>
        <v>-2.2534643898970308E-2</v>
      </c>
      <c r="J44" s="384">
        <v>3616.714112269</v>
      </c>
      <c r="K44">
        <v>1316.156254755</v>
      </c>
      <c r="L44" s="384">
        <v>1729.887598581</v>
      </c>
      <c r="M44">
        <v>2400</v>
      </c>
      <c r="N44">
        <v>0</v>
      </c>
      <c r="O44">
        <v>0</v>
      </c>
      <c r="P44">
        <v>9</v>
      </c>
      <c r="Q44">
        <v>0</v>
      </c>
      <c r="R44">
        <v>50</v>
      </c>
      <c r="S44" s="38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84">
        <v>0</v>
      </c>
      <c r="AJ44" s="410">
        <v>0.57236399999999998</v>
      </c>
      <c r="AK44" s="496">
        <v>0.57236399999999998</v>
      </c>
      <c r="AL44" s="496">
        <v>0.57236399999999998</v>
      </c>
      <c r="AM44" s="383">
        <v>0</v>
      </c>
      <c r="AN44" s="411">
        <v>0</v>
      </c>
      <c r="AO44" s="412">
        <v>0</v>
      </c>
      <c r="AP44">
        <v>769</v>
      </c>
      <c r="AQ44" s="416">
        <v>5464155</v>
      </c>
      <c r="AR44" s="384">
        <f>$AP44/($AQ44/100000)</f>
        <v>14.073539275514694</v>
      </c>
      <c r="AS44">
        <v>0</v>
      </c>
      <c r="AT44">
        <v>0</v>
      </c>
      <c r="AU44">
        <v>0</v>
      </c>
      <c r="AV44">
        <v>0</v>
      </c>
      <c r="AW44">
        <v>0</v>
      </c>
      <c r="AX44">
        <v>0</v>
      </c>
      <c r="AY44">
        <v>0</v>
      </c>
      <c r="AZ44" s="384">
        <v>0</v>
      </c>
      <c r="BA44">
        <v>0</v>
      </c>
      <c r="BB44">
        <v>0</v>
      </c>
      <c r="BC44">
        <v>0</v>
      </c>
      <c r="BD44">
        <v>0</v>
      </c>
      <c r="BE44">
        <v>0</v>
      </c>
      <c r="BF44">
        <v>0</v>
      </c>
      <c r="BG44">
        <v>0</v>
      </c>
      <c r="BH44" s="384">
        <v>0</v>
      </c>
      <c r="BI44">
        <f t="shared" si="13"/>
        <v>0</v>
      </c>
      <c r="BJ44">
        <f t="shared" si="14"/>
        <v>0</v>
      </c>
      <c r="BK44">
        <f t="shared" si="15"/>
        <v>0</v>
      </c>
      <c r="BL44">
        <f t="shared" si="16"/>
        <v>0</v>
      </c>
      <c r="BM44">
        <f t="shared" si="17"/>
        <v>0</v>
      </c>
      <c r="BN44">
        <f t="shared" si="18"/>
        <v>0</v>
      </c>
      <c r="BO44">
        <f t="shared" si="19"/>
        <v>0</v>
      </c>
      <c r="BP44" s="384">
        <f t="shared" si="20"/>
        <v>0</v>
      </c>
      <c r="BQ44" s="413">
        <v>7.367804495972724E-2</v>
      </c>
      <c r="BR44" s="413">
        <v>7.8572948532277503E-2</v>
      </c>
      <c r="BS44" s="413">
        <v>0.56153581394565122</v>
      </c>
      <c r="BT44" s="413">
        <v>0.5265095218992798</v>
      </c>
      <c r="BU44" s="413">
        <v>0.67172579174554992</v>
      </c>
      <c r="BV44" s="413">
        <v>0.76985026964076375</v>
      </c>
      <c r="BW44" s="413">
        <v>0.33282891959686645</v>
      </c>
      <c r="BX44" s="413">
        <v>0.42486159080694313</v>
      </c>
      <c r="BY44" s="413">
        <v>0.69132731098731326</v>
      </c>
      <c r="BZ44" s="413">
        <v>0.69349238193952933</v>
      </c>
      <c r="CA44" s="413">
        <v>1</v>
      </c>
      <c r="CB44" s="413">
        <v>1</v>
      </c>
      <c r="CC44" s="413">
        <v>0.33321912994746639</v>
      </c>
      <c r="CD44" s="413">
        <v>0.42709334180095138</v>
      </c>
      <c r="CE44" s="413">
        <v>0.69170206727242101</v>
      </c>
      <c r="CF44" s="413">
        <v>0.69526411265212484</v>
      </c>
      <c r="CG44" s="413">
        <v>1</v>
      </c>
      <c r="CH44" s="414">
        <v>1</v>
      </c>
      <c r="CI44" s="415">
        <v>0</v>
      </c>
      <c r="CJ44">
        <v>0</v>
      </c>
      <c r="CK44" s="384">
        <v>0</v>
      </c>
    </row>
    <row r="45" spans="1:89" x14ac:dyDescent="0.75">
      <c r="A45" t="s">
        <v>3845</v>
      </c>
      <c r="B45" s="39">
        <v>85695.248133333007</v>
      </c>
      <c r="C45" s="407">
        <f t="shared" si="9"/>
        <v>85.69524813333301</v>
      </c>
      <c r="D45" s="408">
        <v>4734456</v>
      </c>
      <c r="E45">
        <v>0</v>
      </c>
      <c r="F45" s="384">
        <f t="shared" si="10"/>
        <v>-1</v>
      </c>
      <c r="G45" s="409">
        <v>0</v>
      </c>
      <c r="H45">
        <v>3529188</v>
      </c>
      <c r="I45" s="384">
        <f t="shared" si="11"/>
        <v>0</v>
      </c>
      <c r="J45" s="384">
        <v>1116.6374034109999</v>
      </c>
      <c r="K45">
        <v>406.35484508100001</v>
      </c>
      <c r="L45" s="384">
        <v>534.09175741000001</v>
      </c>
      <c r="M45">
        <v>0</v>
      </c>
      <c r="N45">
        <v>0</v>
      </c>
      <c r="O45">
        <v>0</v>
      </c>
      <c r="P45">
        <v>0</v>
      </c>
      <c r="Q45">
        <v>0</v>
      </c>
      <c r="R45">
        <v>150</v>
      </c>
      <c r="S45" s="384">
        <v>0</v>
      </c>
      <c r="T45">
        <v>474</v>
      </c>
      <c r="U45">
        <v>295</v>
      </c>
      <c r="V45">
        <v>0</v>
      </c>
      <c r="W45">
        <v>1598</v>
      </c>
      <c r="X45">
        <v>1375.8999999999999</v>
      </c>
      <c r="Y45">
        <v>1</v>
      </c>
      <c r="Z45">
        <v>0</v>
      </c>
      <c r="AA45">
        <v>0</v>
      </c>
      <c r="AB45">
        <v>0</v>
      </c>
      <c r="AC45">
        <v>213.4</v>
      </c>
      <c r="AD45">
        <v>713.4</v>
      </c>
      <c r="AE45">
        <v>0</v>
      </c>
      <c r="AF45">
        <v>0</v>
      </c>
      <c r="AG45">
        <v>0</v>
      </c>
      <c r="AH45">
        <v>0</v>
      </c>
      <c r="AI45" s="384">
        <v>0</v>
      </c>
      <c r="AJ45" s="410">
        <v>0.287636</v>
      </c>
      <c r="AK45" s="496">
        <v>0.287636</v>
      </c>
      <c r="AL45" s="496">
        <v>0.287636</v>
      </c>
      <c r="AM45" s="383">
        <v>0</v>
      </c>
      <c r="AN45" s="411">
        <v>0</v>
      </c>
      <c r="AO45" s="412">
        <v>0</v>
      </c>
      <c r="AP45">
        <v>147</v>
      </c>
      <c r="AQ45" s="416">
        <v>928767</v>
      </c>
      <c r="AR45" s="384">
        <f>$AP45/($AQ45/100000)</f>
        <v>15.827435729305627</v>
      </c>
      <c r="AS45">
        <v>6266685000000</v>
      </c>
      <c r="AT45">
        <v>0</v>
      </c>
      <c r="AU45">
        <v>0</v>
      </c>
      <c r="AV45">
        <v>0</v>
      </c>
      <c r="AW45">
        <v>0</v>
      </c>
      <c r="AX45">
        <v>0</v>
      </c>
      <c r="AY45">
        <v>0</v>
      </c>
      <c r="AZ45" s="384">
        <v>0</v>
      </c>
      <c r="BA45">
        <v>6640860353759.9199</v>
      </c>
      <c r="BB45">
        <v>0</v>
      </c>
      <c r="BC45">
        <v>0</v>
      </c>
      <c r="BD45">
        <v>0</v>
      </c>
      <c r="BE45">
        <v>0</v>
      </c>
      <c r="BF45">
        <v>453853083914.16699</v>
      </c>
      <c r="BG45">
        <v>0</v>
      </c>
      <c r="BH45" s="384">
        <v>0</v>
      </c>
      <c r="BI45">
        <f t="shared" si="13"/>
        <v>94.365559071753864</v>
      </c>
      <c r="BJ45">
        <f t="shared" si="14"/>
        <v>0</v>
      </c>
      <c r="BK45">
        <f t="shared" si="15"/>
        <v>0</v>
      </c>
      <c r="BL45">
        <f t="shared" si="16"/>
        <v>0</v>
      </c>
      <c r="BM45">
        <f t="shared" si="17"/>
        <v>0</v>
      </c>
      <c r="BN45">
        <f t="shared" si="18"/>
        <v>0</v>
      </c>
      <c r="BO45">
        <f t="shared" si="19"/>
        <v>0</v>
      </c>
      <c r="BP45" s="384">
        <f t="shared" si="20"/>
        <v>0</v>
      </c>
      <c r="BQ45" s="413">
        <v>6.478711403225805E-2</v>
      </c>
      <c r="BR45" s="413">
        <v>6.6727494279261668E-2</v>
      </c>
      <c r="BS45" s="413">
        <v>0.54615590562956662</v>
      </c>
      <c r="BT45" s="413">
        <v>0.51218251446155805</v>
      </c>
      <c r="BU45" s="413">
        <v>0.69954875715597475</v>
      </c>
      <c r="BV45" s="413">
        <v>0.79253454650690613</v>
      </c>
      <c r="BW45" s="413">
        <v>0.15508245143704008</v>
      </c>
      <c r="BX45" s="413">
        <v>0.21124956196340966</v>
      </c>
      <c r="BY45" s="413">
        <v>0.55096995802238935</v>
      </c>
      <c r="BZ45" s="413">
        <v>0.55491897349579244</v>
      </c>
      <c r="CA45" s="413">
        <v>1</v>
      </c>
      <c r="CB45" s="413">
        <v>1</v>
      </c>
      <c r="CC45" s="413">
        <v>0.1551182752794551</v>
      </c>
      <c r="CD45" s="413">
        <v>0.2115137955841781</v>
      </c>
      <c r="CE45" s="413">
        <v>0.55103758990742768</v>
      </c>
      <c r="CF45" s="413">
        <v>0.5553705449315397</v>
      </c>
      <c r="CG45" s="413">
        <v>1</v>
      </c>
      <c r="CH45" s="414">
        <v>1</v>
      </c>
      <c r="CI45" s="415">
        <v>0</v>
      </c>
      <c r="CJ45">
        <v>0</v>
      </c>
      <c r="CK45" s="384">
        <v>0</v>
      </c>
    </row>
    <row r="46" spans="1:89" x14ac:dyDescent="0.75">
      <c r="A46" t="s">
        <v>3847</v>
      </c>
      <c r="B46" s="39">
        <v>0</v>
      </c>
      <c r="C46" s="407">
        <f t="shared" si="9"/>
        <v>0</v>
      </c>
      <c r="D46" s="408">
        <v>23974629</v>
      </c>
      <c r="E46">
        <v>28450919.999999955</v>
      </c>
      <c r="F46" s="384">
        <f t="shared" si="10"/>
        <v>0.18670950028048217</v>
      </c>
      <c r="G46" s="409">
        <v>0</v>
      </c>
      <c r="H46">
        <v>0</v>
      </c>
      <c r="I46" s="384">
        <f t="shared" si="11"/>
        <v>0</v>
      </c>
      <c r="J46" s="384">
        <v>3356.7603618570001</v>
      </c>
      <c r="K46">
        <v>1221.556641976</v>
      </c>
      <c r="L46" s="384">
        <v>1605.550768219</v>
      </c>
      <c r="M46">
        <v>5700</v>
      </c>
      <c r="N46">
        <v>0</v>
      </c>
      <c r="O46">
        <v>0</v>
      </c>
      <c r="P46">
        <v>0</v>
      </c>
      <c r="Q46">
        <v>0</v>
      </c>
      <c r="R46">
        <v>750</v>
      </c>
      <c r="S46" s="38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84">
        <v>0</v>
      </c>
      <c r="AJ46" s="410">
        <v>0.58441100000000001</v>
      </c>
      <c r="AK46" s="496">
        <v>0.58441100000000001</v>
      </c>
      <c r="AL46" s="496">
        <v>0.58441100000000001</v>
      </c>
      <c r="AM46" s="383">
        <v>0</v>
      </c>
      <c r="AN46" s="411">
        <v>0</v>
      </c>
      <c r="AO46" s="412">
        <v>0</v>
      </c>
      <c r="AP46">
        <v>1381</v>
      </c>
      <c r="AQ46" s="416">
        <v>7204002</v>
      </c>
      <c r="AR46" s="384">
        <f t="shared" si="12"/>
        <v>19.169900285979931</v>
      </c>
      <c r="AS46">
        <v>2088895000000</v>
      </c>
      <c r="AT46">
        <v>2368903634421</v>
      </c>
      <c r="AU46">
        <v>0</v>
      </c>
      <c r="AV46">
        <v>0</v>
      </c>
      <c r="AW46">
        <v>100543468533626</v>
      </c>
      <c r="AX46">
        <v>0</v>
      </c>
      <c r="AY46">
        <v>7273253000651.2305</v>
      </c>
      <c r="AZ46" s="384">
        <v>43308463224931.102</v>
      </c>
      <c r="BA46">
        <v>2213620117919.9702</v>
      </c>
      <c r="BB46">
        <v>8979169274913.2207</v>
      </c>
      <c r="BC46">
        <v>4584903968933.6699</v>
      </c>
      <c r="BD46">
        <v>25766413891183.5</v>
      </c>
      <c r="BE46">
        <v>104121934594761</v>
      </c>
      <c r="BF46">
        <v>3072574388920.1201</v>
      </c>
      <c r="BG46">
        <v>108595751846545</v>
      </c>
      <c r="BH46" s="38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84">
        <f t="shared" si="20"/>
        <v>20.113898365748078</v>
      </c>
      <c r="BQ46" s="413">
        <v>8.6752437534522817E-2</v>
      </c>
      <c r="BR46" s="413">
        <v>0.10757546507169305</v>
      </c>
      <c r="BS46" s="413">
        <v>0.5423539284065616</v>
      </c>
      <c r="BT46" s="413">
        <v>0.51801219640531104</v>
      </c>
      <c r="BU46" s="413">
        <v>0.67890288396352827</v>
      </c>
      <c r="BV46" s="413">
        <v>0.78057165995965683</v>
      </c>
      <c r="BW46" s="413">
        <v>0.24666210307093628</v>
      </c>
      <c r="BX46" s="413">
        <v>0.33389756499197198</v>
      </c>
      <c r="BY46" s="413">
        <v>0.63534239756509792</v>
      </c>
      <c r="BZ46" s="413">
        <v>0.62878747854228767</v>
      </c>
      <c r="CA46" s="413">
        <v>1</v>
      </c>
      <c r="CB46" s="413">
        <v>1</v>
      </c>
      <c r="CC46" s="413">
        <v>0.24665953595115472</v>
      </c>
      <c r="CD46" s="413">
        <v>0.33381664863328292</v>
      </c>
      <c r="CE46" s="413">
        <v>0.63533919683296458</v>
      </c>
      <c r="CF46" s="413">
        <v>0.62870258440311488</v>
      </c>
      <c r="CG46" s="413">
        <v>1</v>
      </c>
      <c r="CH46" s="414">
        <v>1</v>
      </c>
      <c r="CI46" s="415">
        <v>0</v>
      </c>
      <c r="CJ46">
        <v>0</v>
      </c>
      <c r="CK46" s="384">
        <v>0</v>
      </c>
    </row>
    <row r="47" spans="1:89" x14ac:dyDescent="0.75">
      <c r="A47" t="s">
        <v>3849</v>
      </c>
      <c r="B47" s="39">
        <v>178690.99886666701</v>
      </c>
      <c r="C47" s="407">
        <f t="shared" si="9"/>
        <v>178.690998866667</v>
      </c>
      <c r="D47" s="408">
        <v>960994</v>
      </c>
      <c r="E47">
        <v>21903653.999999985</v>
      </c>
      <c r="F47" s="384">
        <f t="shared" si="10"/>
        <v>21.792706302016438</v>
      </c>
      <c r="G47" s="409">
        <v>2678091</v>
      </c>
      <c r="H47">
        <v>2550576</v>
      </c>
      <c r="I47" s="384">
        <f t="shared" si="11"/>
        <v>-4.7614140072163358E-2</v>
      </c>
      <c r="J47" s="384">
        <v>28321.320264359001</v>
      </c>
      <c r="K47">
        <v>10306.394603434999</v>
      </c>
      <c r="L47" s="384">
        <v>13546.191150289</v>
      </c>
      <c r="M47">
        <v>5900</v>
      </c>
      <c r="N47">
        <v>6350</v>
      </c>
      <c r="O47">
        <v>0</v>
      </c>
      <c r="P47">
        <v>0</v>
      </c>
      <c r="Q47">
        <v>0</v>
      </c>
      <c r="R47">
        <v>0</v>
      </c>
      <c r="S47" s="38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84">
        <v>0</v>
      </c>
      <c r="AJ47" s="410">
        <v>0.153087</v>
      </c>
      <c r="AK47" s="496">
        <v>0.16755999999999999</v>
      </c>
      <c r="AL47" s="496">
        <v>0.16755999999999999</v>
      </c>
      <c r="AM47" s="383">
        <v>0</v>
      </c>
      <c r="AN47" s="411">
        <v>0</v>
      </c>
      <c r="AO47" s="412">
        <v>0</v>
      </c>
      <c r="AP47">
        <v>4946</v>
      </c>
      <c r="AQ47" s="416">
        <v>30976754</v>
      </c>
      <c r="AR47" s="384">
        <f t="shared" si="12"/>
        <v>15.966811758262342</v>
      </c>
      <c r="AS47">
        <v>1.059069765E+16</v>
      </c>
      <c r="AT47">
        <v>0</v>
      </c>
      <c r="AU47">
        <v>278864372682398</v>
      </c>
      <c r="AV47">
        <v>1114870145020960</v>
      </c>
      <c r="AW47">
        <v>3419152356115520</v>
      </c>
      <c r="AX47">
        <v>3828387267000000</v>
      </c>
      <c r="AY47">
        <v>3571204848669510</v>
      </c>
      <c r="AZ47" s="384">
        <v>2379473547037780</v>
      </c>
      <c r="BA47">
        <v>1.12230539978542E+16</v>
      </c>
      <c r="BB47">
        <v>33749575523814.102</v>
      </c>
      <c r="BC47">
        <v>225940901286230</v>
      </c>
      <c r="BD47">
        <v>1215329071651480</v>
      </c>
      <c r="BE47">
        <v>3630218808285510</v>
      </c>
      <c r="BF47">
        <v>8910158030862320</v>
      </c>
      <c r="BG47">
        <v>3879523296695900</v>
      </c>
      <c r="BH47" s="38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84">
        <f t="shared" si="20"/>
        <v>88.514379014191206</v>
      </c>
      <c r="BQ47" s="413">
        <v>8.1188150270916165E-2</v>
      </c>
      <c r="BR47" s="413">
        <v>9.2424789386434392E-2</v>
      </c>
      <c r="BS47" s="413">
        <v>0.52612910676174696</v>
      </c>
      <c r="BT47" s="413">
        <v>0.49080316026101023</v>
      </c>
      <c r="BU47" s="413">
        <v>0.70121573574935014</v>
      </c>
      <c r="BV47" s="413">
        <v>0.79262209614140522</v>
      </c>
      <c r="BW47" s="413">
        <v>0.29969265119679606</v>
      </c>
      <c r="BX47" s="413">
        <v>0.48424970403824252</v>
      </c>
      <c r="BY47" s="413">
        <v>0.50835928579056078</v>
      </c>
      <c r="BZ47" s="413">
        <v>0.52174904566064595</v>
      </c>
      <c r="CA47" s="413">
        <v>1</v>
      </c>
      <c r="CB47" s="413">
        <v>1</v>
      </c>
      <c r="CC47" s="413">
        <v>0.29951651490960618</v>
      </c>
      <c r="CD47" s="413">
        <v>0.4822302350572808</v>
      </c>
      <c r="CE47" s="413">
        <v>0.50814949871812942</v>
      </c>
      <c r="CF47" s="413">
        <v>0.51963432265382026</v>
      </c>
      <c r="CG47" s="413">
        <v>1</v>
      </c>
      <c r="CH47" s="414">
        <v>1</v>
      </c>
      <c r="CI47" s="415">
        <v>0</v>
      </c>
      <c r="CJ47">
        <v>0</v>
      </c>
      <c r="CK47" s="384">
        <v>0</v>
      </c>
    </row>
    <row r="48" spans="1:89" x14ac:dyDescent="0.75">
      <c r="A48" t="s">
        <v>3851</v>
      </c>
      <c r="B48" s="39">
        <v>156641.1611</v>
      </c>
      <c r="C48" s="407">
        <f t="shared" si="9"/>
        <v>156.64116110000001</v>
      </c>
      <c r="D48" s="408">
        <v>12346</v>
      </c>
      <c r="E48">
        <v>0</v>
      </c>
      <c r="F48" s="384">
        <f t="shared" si="10"/>
        <v>-1</v>
      </c>
      <c r="G48" s="409">
        <v>16219109</v>
      </c>
      <c r="H48">
        <v>7515602</v>
      </c>
      <c r="I48" s="384">
        <f t="shared" si="11"/>
        <v>-0.53662053815656585</v>
      </c>
      <c r="J48" s="384">
        <v>1398.481468491</v>
      </c>
      <c r="K48">
        <v>508.92054908900002</v>
      </c>
      <c r="L48" s="384">
        <v>668.89880540499996</v>
      </c>
      <c r="M48">
        <v>4500</v>
      </c>
      <c r="N48">
        <v>200</v>
      </c>
      <c r="O48">
        <v>0</v>
      </c>
      <c r="P48">
        <v>0</v>
      </c>
      <c r="Q48">
        <v>0</v>
      </c>
      <c r="R48">
        <v>100</v>
      </c>
      <c r="S48" s="38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84">
        <v>0</v>
      </c>
      <c r="AJ48" s="410">
        <v>1.1594999999999999E-2</v>
      </c>
      <c r="AK48" s="496">
        <v>1.1594999999999999E-2</v>
      </c>
      <c r="AL48" s="496">
        <v>1.1594999999999999E-2</v>
      </c>
      <c r="AM48" s="383">
        <v>0</v>
      </c>
      <c r="AN48" s="411">
        <v>0</v>
      </c>
      <c r="AO48" s="412">
        <v>0</v>
      </c>
      <c r="AP48">
        <v>1758</v>
      </c>
      <c r="AQ48" s="416">
        <v>3454232</v>
      </c>
      <c r="AR48" s="384">
        <f t="shared" si="12"/>
        <v>50.894091653368974</v>
      </c>
      <c r="AS48">
        <v>210978395000000</v>
      </c>
      <c r="AT48">
        <v>40371853541247</v>
      </c>
      <c r="AU48">
        <v>0</v>
      </c>
      <c r="AV48">
        <v>0</v>
      </c>
      <c r="AW48">
        <v>276109375446933</v>
      </c>
      <c r="AX48">
        <v>0</v>
      </c>
      <c r="AY48">
        <v>35474174392056.102</v>
      </c>
      <c r="AZ48" s="384">
        <v>4847446684061.8701</v>
      </c>
      <c r="BA48">
        <v>223575631909917</v>
      </c>
      <c r="BB48">
        <v>296722508117405</v>
      </c>
      <c r="BC48">
        <v>8621598547021.4199</v>
      </c>
      <c r="BD48">
        <v>21019987417790</v>
      </c>
      <c r="BE48">
        <v>288433954951165</v>
      </c>
      <c r="BF48">
        <v>288157147241862</v>
      </c>
      <c r="BG48">
        <v>136769979039998</v>
      </c>
      <c r="BH48" s="38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84">
        <f t="shared" si="20"/>
        <v>2.7787303629305491</v>
      </c>
      <c r="BQ48" s="413">
        <v>3.6053125455752941E-2</v>
      </c>
      <c r="BR48" s="413">
        <v>3.932244624074091E-2</v>
      </c>
      <c r="BS48" s="413">
        <v>0.35608271804476072</v>
      </c>
      <c r="BT48" s="413">
        <v>0.33099359654600491</v>
      </c>
      <c r="BU48" s="413">
        <v>0.62512897613655971</v>
      </c>
      <c r="BV48" s="413">
        <v>0.73013949958939084</v>
      </c>
      <c r="BW48" s="413">
        <v>9.8539556482365731E-2</v>
      </c>
      <c r="BX48" s="413">
        <v>0.13537149835103141</v>
      </c>
      <c r="BY48" s="413">
        <v>0.35146551667082299</v>
      </c>
      <c r="BZ48" s="413">
        <v>0.34966782500167537</v>
      </c>
      <c r="CA48" s="413">
        <v>1</v>
      </c>
      <c r="CB48" s="413">
        <v>1</v>
      </c>
      <c r="CC48" s="413">
        <v>9.8133189377164476E-2</v>
      </c>
      <c r="CD48" s="413">
        <v>0.13431277158278634</v>
      </c>
      <c r="CE48" s="413">
        <v>0.35042156629164617</v>
      </c>
      <c r="CF48" s="413">
        <v>0.34764096384056153</v>
      </c>
      <c r="CG48" s="413">
        <v>1</v>
      </c>
      <c r="CH48" s="414">
        <v>1</v>
      </c>
      <c r="CI48" s="415">
        <v>0</v>
      </c>
      <c r="CJ48">
        <v>0</v>
      </c>
      <c r="CK48" s="384">
        <v>0</v>
      </c>
    </row>
    <row r="49" spans="1:89" x14ac:dyDescent="0.75">
      <c r="A49" t="s">
        <v>3853</v>
      </c>
      <c r="B49" s="39">
        <v>70816.432199999996</v>
      </c>
      <c r="C49" s="407">
        <f t="shared" si="9"/>
        <v>70.816432199999994</v>
      </c>
      <c r="D49" s="408">
        <v>48576229</v>
      </c>
      <c r="E49">
        <v>41103596.99999994</v>
      </c>
      <c r="F49" s="384">
        <f t="shared" si="10"/>
        <v>-0.15383310219490398</v>
      </c>
      <c r="G49" s="409">
        <v>0</v>
      </c>
      <c r="H49">
        <v>0</v>
      </c>
      <c r="I49" s="384">
        <f t="shared" si="11"/>
        <v>0</v>
      </c>
      <c r="J49" s="384">
        <v>7698.1007140660004</v>
      </c>
      <c r="K49">
        <v>2801.4111953669999</v>
      </c>
      <c r="L49" s="384">
        <v>3682.029749797</v>
      </c>
      <c r="M49">
        <v>450</v>
      </c>
      <c r="N49">
        <v>800</v>
      </c>
      <c r="O49">
        <v>0</v>
      </c>
      <c r="P49">
        <v>156</v>
      </c>
      <c r="Q49">
        <v>0</v>
      </c>
      <c r="R49">
        <v>0</v>
      </c>
      <c r="S49" s="38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84">
        <v>98</v>
      </c>
      <c r="AJ49" s="410">
        <v>3.8679999999999999E-2</v>
      </c>
      <c r="AK49" s="496">
        <v>0.24865599999999999</v>
      </c>
      <c r="AL49" s="496">
        <v>0.82885500000000001</v>
      </c>
      <c r="AM49" s="383">
        <v>1</v>
      </c>
      <c r="AN49" s="411">
        <v>0</v>
      </c>
      <c r="AO49" s="412">
        <v>0</v>
      </c>
      <c r="AP49">
        <v>2507</v>
      </c>
      <c r="AQ49" s="416">
        <v>8752297</v>
      </c>
      <c r="AR49" s="384">
        <f t="shared" si="12"/>
        <v>28.643909136081646</v>
      </c>
      <c r="AS49">
        <v>0</v>
      </c>
      <c r="AT49">
        <v>54338050077810</v>
      </c>
      <c r="AU49">
        <v>0</v>
      </c>
      <c r="AV49">
        <v>0</v>
      </c>
      <c r="AW49">
        <v>0</v>
      </c>
      <c r="AX49">
        <v>0</v>
      </c>
      <c r="AY49">
        <v>0</v>
      </c>
      <c r="AZ49" s="384">
        <v>0</v>
      </c>
      <c r="BA49">
        <v>0</v>
      </c>
      <c r="BB49">
        <v>253303975395861</v>
      </c>
      <c r="BC49">
        <v>0</v>
      </c>
      <c r="BD49">
        <v>0</v>
      </c>
      <c r="BE49">
        <v>0</v>
      </c>
      <c r="BF49">
        <v>116827058605324</v>
      </c>
      <c r="BG49">
        <v>0</v>
      </c>
      <c r="BH49" s="384">
        <v>0</v>
      </c>
      <c r="BI49">
        <f t="shared" si="13"/>
        <v>0</v>
      </c>
      <c r="BJ49">
        <f t="shared" si="14"/>
        <v>21.451716260232796</v>
      </c>
      <c r="BK49">
        <f t="shared" si="15"/>
        <v>0</v>
      </c>
      <c r="BL49">
        <f t="shared" si="16"/>
        <v>0</v>
      </c>
      <c r="BM49">
        <f t="shared" si="17"/>
        <v>0</v>
      </c>
      <c r="BN49">
        <f t="shared" si="18"/>
        <v>0</v>
      </c>
      <c r="BO49">
        <f t="shared" si="19"/>
        <v>0</v>
      </c>
      <c r="BP49" s="384">
        <f t="shared" si="20"/>
        <v>0</v>
      </c>
      <c r="BQ49" s="413">
        <v>0.10010897846640796</v>
      </c>
      <c r="BR49" s="413">
        <v>0.10926457345873597</v>
      </c>
      <c r="BS49" s="413">
        <v>0.62263290645827418</v>
      </c>
      <c r="BT49" s="413">
        <v>0.58855776366807144</v>
      </c>
      <c r="BU49" s="413">
        <v>0.74806188996981704</v>
      </c>
      <c r="BV49" s="413">
        <v>0.83007850771476022</v>
      </c>
      <c r="BW49" s="413">
        <v>0.25059406454051814</v>
      </c>
      <c r="BX49" s="413">
        <v>0.33471905989788958</v>
      </c>
      <c r="BY49" s="413">
        <v>0.65496235208225551</v>
      </c>
      <c r="BZ49" s="413">
        <v>0.65843517199056711</v>
      </c>
      <c r="CA49" s="413">
        <v>1</v>
      </c>
      <c r="CB49" s="413">
        <v>1</v>
      </c>
      <c r="CC49" s="413">
        <v>0.25060360047593983</v>
      </c>
      <c r="CD49" s="413">
        <v>0.33489677817072466</v>
      </c>
      <c r="CE49" s="413">
        <v>0.65497382699249107</v>
      </c>
      <c r="CF49" s="413">
        <v>0.658594448567556</v>
      </c>
      <c r="CG49" s="413">
        <v>1</v>
      </c>
      <c r="CH49" s="414">
        <v>1</v>
      </c>
      <c r="CI49" s="415">
        <v>1</v>
      </c>
      <c r="CJ49">
        <v>0</v>
      </c>
      <c r="CK49" s="384">
        <v>0</v>
      </c>
    </row>
    <row r="50" spans="1:89" x14ac:dyDescent="0.75">
      <c r="A50" t="s">
        <v>3855</v>
      </c>
      <c r="B50" s="39">
        <v>10933.231883332999</v>
      </c>
      <c r="C50" s="407">
        <f t="shared" si="9"/>
        <v>10.933231883332999</v>
      </c>
      <c r="D50" s="408">
        <v>2534008</v>
      </c>
      <c r="E50">
        <v>13906189.999999989</v>
      </c>
      <c r="F50" s="384">
        <f t="shared" si="10"/>
        <v>4.4878240321261771</v>
      </c>
      <c r="G50" s="409">
        <v>3172326</v>
      </c>
      <c r="H50">
        <v>10304519</v>
      </c>
      <c r="I50" s="384">
        <f t="shared" si="11"/>
        <v>2.2482534897107045</v>
      </c>
      <c r="J50" s="384">
        <v>144.23092303799999</v>
      </c>
      <c r="K50">
        <v>52.486988353000001</v>
      </c>
      <c r="L50" s="384">
        <v>68.986178434999999</v>
      </c>
      <c r="M50">
        <v>0</v>
      </c>
      <c r="N50">
        <v>0</v>
      </c>
      <c r="O50">
        <v>0</v>
      </c>
      <c r="P50">
        <v>6</v>
      </c>
      <c r="Q50">
        <v>0</v>
      </c>
      <c r="R50">
        <v>0</v>
      </c>
      <c r="S50" s="38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84">
        <v>0</v>
      </c>
      <c r="AJ50" s="410">
        <v>0.60333300000000001</v>
      </c>
      <c r="AK50" s="496">
        <v>0.723333</v>
      </c>
      <c r="AL50" s="496">
        <v>0.75</v>
      </c>
      <c r="AM50" s="383">
        <v>0</v>
      </c>
      <c r="AN50" s="411">
        <v>4000</v>
      </c>
      <c r="AO50" s="412">
        <v>0</v>
      </c>
      <c r="AP50">
        <v>831</v>
      </c>
      <c r="AQ50" s="416">
        <v>647818</v>
      </c>
      <c r="AR50" s="384">
        <f t="shared" si="12"/>
        <v>128.27676909255376</v>
      </c>
      <c r="AS50">
        <v>0</v>
      </c>
      <c r="AT50">
        <v>0</v>
      </c>
      <c r="AU50">
        <v>0</v>
      </c>
      <c r="AV50">
        <v>0</v>
      </c>
      <c r="AW50">
        <v>0</v>
      </c>
      <c r="AX50">
        <v>0</v>
      </c>
      <c r="AY50">
        <v>0</v>
      </c>
      <c r="AZ50" s="384">
        <v>0</v>
      </c>
      <c r="BA50">
        <v>0</v>
      </c>
      <c r="BB50">
        <v>0</v>
      </c>
      <c r="BC50">
        <v>0</v>
      </c>
      <c r="BD50">
        <v>0</v>
      </c>
      <c r="BE50">
        <v>0</v>
      </c>
      <c r="BF50">
        <v>0</v>
      </c>
      <c r="BG50">
        <v>0</v>
      </c>
      <c r="BH50" s="384">
        <v>0</v>
      </c>
      <c r="BI50">
        <f t="shared" si="13"/>
        <v>0</v>
      </c>
      <c r="BJ50">
        <f t="shared" si="14"/>
        <v>0</v>
      </c>
      <c r="BK50">
        <f t="shared" si="15"/>
        <v>0</v>
      </c>
      <c r="BL50">
        <f t="shared" si="16"/>
        <v>0</v>
      </c>
      <c r="BM50">
        <f t="shared" si="17"/>
        <v>0</v>
      </c>
      <c r="BN50">
        <f t="shared" si="18"/>
        <v>0</v>
      </c>
      <c r="BO50">
        <f t="shared" si="19"/>
        <v>0</v>
      </c>
      <c r="BP50" s="384">
        <f t="shared" si="20"/>
        <v>0</v>
      </c>
      <c r="BQ50" s="413">
        <v>1.3126166752080779E-2</v>
      </c>
      <c r="BR50" s="413">
        <v>1.2647138849830142E-2</v>
      </c>
      <c r="BS50" s="413">
        <v>0.51474070215365153</v>
      </c>
      <c r="BT50" s="413">
        <v>0.47658293795463424</v>
      </c>
      <c r="BU50" s="413">
        <v>0.55815629295296665</v>
      </c>
      <c r="BV50" s="413">
        <v>0.67754861781409281</v>
      </c>
      <c r="BW50" s="413">
        <v>4.0277296818295845E-2</v>
      </c>
      <c r="BX50" s="413">
        <v>6.895499472397057E-2</v>
      </c>
      <c r="BY50" s="413">
        <v>0.51750565185660702</v>
      </c>
      <c r="BZ50" s="413">
        <v>0.53208337933317129</v>
      </c>
      <c r="CA50" s="413">
        <v>1</v>
      </c>
      <c r="CB50" s="413">
        <v>1</v>
      </c>
      <c r="CC50" s="413">
        <v>3.9931550000050636E-2</v>
      </c>
      <c r="CD50" s="413">
        <v>6.809706709104113E-2</v>
      </c>
      <c r="CE50" s="413">
        <v>0.51526271419848713</v>
      </c>
      <c r="CF50" s="413">
        <v>0.52712903976496528</v>
      </c>
      <c r="CG50" s="413">
        <v>1</v>
      </c>
      <c r="CH50" s="414">
        <v>1</v>
      </c>
      <c r="CI50" s="415">
        <v>1</v>
      </c>
      <c r="CJ50">
        <v>1</v>
      </c>
      <c r="CK50" s="384">
        <v>1</v>
      </c>
    </row>
    <row r="51" spans="1:89" x14ac:dyDescent="0.75">
      <c r="A51" t="s">
        <v>3857</v>
      </c>
      <c r="B51" s="39">
        <v>115358.507766667</v>
      </c>
      <c r="C51" s="407">
        <f t="shared" si="9"/>
        <v>115.358507766667</v>
      </c>
      <c r="D51" s="408">
        <v>2973166</v>
      </c>
      <c r="E51">
        <v>6695723.9999999944</v>
      </c>
      <c r="F51" s="384">
        <f t="shared" si="10"/>
        <v>1.2520518531424059</v>
      </c>
      <c r="G51" s="409">
        <v>19114796</v>
      </c>
      <c r="H51">
        <v>22381079</v>
      </c>
      <c r="I51" s="384">
        <f t="shared" si="11"/>
        <v>0.17087720946642593</v>
      </c>
      <c r="J51" s="384">
        <v>4370.5684002469998</v>
      </c>
      <c r="K51">
        <v>1590.490914752</v>
      </c>
      <c r="L51" s="384">
        <v>2090.4588639409999</v>
      </c>
      <c r="M51">
        <v>650</v>
      </c>
      <c r="N51">
        <v>0</v>
      </c>
      <c r="O51">
        <v>0</v>
      </c>
      <c r="P51">
        <v>0</v>
      </c>
      <c r="Q51">
        <v>0</v>
      </c>
      <c r="R51">
        <v>0</v>
      </c>
      <c r="S51" s="38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84">
        <v>22.7</v>
      </c>
      <c r="AJ51" s="410">
        <v>0.15436800000000001</v>
      </c>
      <c r="AK51" s="496">
        <v>0.41108800000000001</v>
      </c>
      <c r="AL51" s="496">
        <v>0.83895500000000001</v>
      </c>
      <c r="AM51" s="383">
        <v>1</v>
      </c>
      <c r="AN51" s="411">
        <v>0</v>
      </c>
      <c r="AO51" s="412">
        <v>0</v>
      </c>
      <c r="AP51">
        <v>3765</v>
      </c>
      <c r="AQ51" s="416">
        <v>7841283</v>
      </c>
      <c r="AR51" s="384">
        <f t="shared" si="12"/>
        <v>48.015101610284951</v>
      </c>
      <c r="AS51">
        <v>0</v>
      </c>
      <c r="AT51">
        <v>0</v>
      </c>
      <c r="AU51">
        <v>55630164599038.898</v>
      </c>
      <c r="AV51">
        <v>227533911882684</v>
      </c>
      <c r="AW51">
        <v>74013391659669.203</v>
      </c>
      <c r="AX51">
        <v>0</v>
      </c>
      <c r="AY51">
        <v>183226066568351</v>
      </c>
      <c r="AZ51" s="384">
        <v>492491243634445</v>
      </c>
      <c r="BA51">
        <v>0</v>
      </c>
      <c r="BB51">
        <v>0</v>
      </c>
      <c r="BC51">
        <v>61051672824850</v>
      </c>
      <c r="BD51">
        <v>221057462030414</v>
      </c>
      <c r="BE51">
        <v>49852679322488.602</v>
      </c>
      <c r="BF51">
        <v>0</v>
      </c>
      <c r="BG51">
        <v>289525798876945</v>
      </c>
      <c r="BH51" s="38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84">
        <f t="shared" si="20"/>
        <v>71.997265680083615</v>
      </c>
      <c r="BQ51" s="413">
        <v>0.13262640810351203</v>
      </c>
      <c r="BR51" s="413">
        <v>0.13423308288783389</v>
      </c>
      <c r="BS51" s="413">
        <v>0.46879813432945577</v>
      </c>
      <c r="BT51" s="413">
        <v>0.43961954024659716</v>
      </c>
      <c r="BU51" s="413">
        <v>0.64101251927680114</v>
      </c>
      <c r="BV51" s="413">
        <v>0.74313501395884418</v>
      </c>
      <c r="BW51" s="413">
        <v>0.18870490158066253</v>
      </c>
      <c r="BX51" s="413">
        <v>0.25892752883864706</v>
      </c>
      <c r="BY51" s="413">
        <v>0.51995268507463055</v>
      </c>
      <c r="BZ51" s="413">
        <v>0.52231133250289308</v>
      </c>
      <c r="CA51" s="413">
        <v>1</v>
      </c>
      <c r="CB51" s="413">
        <v>1</v>
      </c>
      <c r="CC51" s="413">
        <v>0.18866170496009987</v>
      </c>
      <c r="CD51" s="413">
        <v>0.25825488266663382</v>
      </c>
      <c r="CE51" s="413">
        <v>0.51988225207234706</v>
      </c>
      <c r="CF51" s="413">
        <v>0.52135530747092429</v>
      </c>
      <c r="CG51" s="413">
        <v>1</v>
      </c>
      <c r="CH51" s="414">
        <v>1</v>
      </c>
      <c r="CI51" s="415">
        <v>1</v>
      </c>
      <c r="CJ51">
        <v>1</v>
      </c>
      <c r="CK51" s="384">
        <v>1</v>
      </c>
    </row>
    <row r="52" spans="1:89" x14ac:dyDescent="0.75">
      <c r="A52" t="s">
        <v>3859</v>
      </c>
      <c r="B52" s="39">
        <v>72332.651733332998</v>
      </c>
      <c r="C52" s="407">
        <f t="shared" si="9"/>
        <v>72.332651733332995</v>
      </c>
      <c r="D52" s="408">
        <v>14492190</v>
      </c>
      <c r="E52">
        <v>10552037.999999976</v>
      </c>
      <c r="F52" s="384">
        <f t="shared" si="10"/>
        <v>-0.27188106145448165</v>
      </c>
      <c r="G52" s="409">
        <v>30</v>
      </c>
      <c r="H52">
        <v>0</v>
      </c>
      <c r="I52" s="384">
        <f t="shared" si="11"/>
        <v>-1</v>
      </c>
      <c r="J52" s="384">
        <v>5813.4101620410001</v>
      </c>
      <c r="K52">
        <v>2115.5545914650002</v>
      </c>
      <c r="L52" s="384">
        <v>2780.5753600110002</v>
      </c>
      <c r="M52">
        <v>2650</v>
      </c>
      <c r="N52">
        <v>50</v>
      </c>
      <c r="O52">
        <v>0</v>
      </c>
      <c r="P52">
        <v>0</v>
      </c>
      <c r="Q52">
        <v>0</v>
      </c>
      <c r="R52">
        <v>500</v>
      </c>
      <c r="S52" s="38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84">
        <v>0</v>
      </c>
      <c r="AJ52" s="410">
        <v>0.28848400000000002</v>
      </c>
      <c r="AK52" s="496">
        <v>0.28848400000000002</v>
      </c>
      <c r="AL52" s="496">
        <v>0.28848400000000002</v>
      </c>
      <c r="AM52" s="383">
        <v>0</v>
      </c>
      <c r="AN52" s="411">
        <v>0</v>
      </c>
      <c r="AO52" s="412">
        <v>0</v>
      </c>
      <c r="AP52">
        <v>881</v>
      </c>
      <c r="AQ52" s="416">
        <v>5931367</v>
      </c>
      <c r="AR52" s="384">
        <f t="shared" si="12"/>
        <v>14.853237036251508</v>
      </c>
      <c r="AS52">
        <v>0</v>
      </c>
      <c r="AT52">
        <v>0</v>
      </c>
      <c r="AU52">
        <v>0</v>
      </c>
      <c r="AV52">
        <v>0</v>
      </c>
      <c r="AW52">
        <v>22363816630709.699</v>
      </c>
      <c r="AX52">
        <v>0</v>
      </c>
      <c r="AY52">
        <v>0</v>
      </c>
      <c r="AZ52" s="384">
        <v>0</v>
      </c>
      <c r="BA52">
        <v>0</v>
      </c>
      <c r="BB52">
        <v>0</v>
      </c>
      <c r="BC52">
        <v>1239163234846.9299</v>
      </c>
      <c r="BD52">
        <v>6963895646265.8203</v>
      </c>
      <c r="BE52">
        <v>28141063403989.5</v>
      </c>
      <c r="BF52">
        <v>0</v>
      </c>
      <c r="BG52">
        <v>29350203201769</v>
      </c>
      <c r="BH52" s="384">
        <v>58193542832674.297</v>
      </c>
      <c r="BI52">
        <f t="shared" si="13"/>
        <v>0</v>
      </c>
      <c r="BJ52">
        <f t="shared" si="14"/>
        <v>0</v>
      </c>
      <c r="BK52">
        <f t="shared" si="15"/>
        <v>0</v>
      </c>
      <c r="BL52">
        <f t="shared" si="16"/>
        <v>0</v>
      </c>
      <c r="BM52">
        <f t="shared" si="17"/>
        <v>79.470403479987993</v>
      </c>
      <c r="BN52">
        <f t="shared" si="18"/>
        <v>0</v>
      </c>
      <c r="BO52">
        <f t="shared" si="19"/>
        <v>0</v>
      </c>
      <c r="BP52" s="384">
        <f t="shared" si="20"/>
        <v>0</v>
      </c>
      <c r="BQ52" s="413">
        <v>3.0493947029059262E-2</v>
      </c>
      <c r="BR52" s="413">
        <v>3.3934882716167555E-2</v>
      </c>
      <c r="BS52" s="413">
        <v>0.3807163958351355</v>
      </c>
      <c r="BT52" s="413">
        <v>0.35141735043656813</v>
      </c>
      <c r="BU52" s="413">
        <v>0.64446256513695799</v>
      </c>
      <c r="BV52" s="413">
        <v>0.75149106566271739</v>
      </c>
      <c r="BW52" s="413">
        <v>8.1710852128977968E-2</v>
      </c>
      <c r="BX52" s="413">
        <v>0.11450173988035413</v>
      </c>
      <c r="BY52" s="413">
        <v>0.39009189452153081</v>
      </c>
      <c r="BZ52" s="413">
        <v>0.39103822735996491</v>
      </c>
      <c r="CA52" s="413">
        <v>1</v>
      </c>
      <c r="CB52" s="413">
        <v>1</v>
      </c>
      <c r="CC52" s="413">
        <v>8.1679916379361742E-2</v>
      </c>
      <c r="CD52" s="413">
        <v>0.11366832546213619</v>
      </c>
      <c r="CE52" s="413">
        <v>0.38999379023028408</v>
      </c>
      <c r="CF52" s="413">
        <v>0.38880232486002592</v>
      </c>
      <c r="CG52" s="413">
        <v>1</v>
      </c>
      <c r="CH52" s="414">
        <v>1</v>
      </c>
      <c r="CI52" s="415">
        <v>0</v>
      </c>
      <c r="CJ52">
        <v>0</v>
      </c>
      <c r="CK52" s="384">
        <v>0</v>
      </c>
    </row>
    <row r="53" spans="1:89" x14ac:dyDescent="0.75">
      <c r="A53" t="s">
        <v>3861</v>
      </c>
      <c r="B53" s="39">
        <v>38943.556766667003</v>
      </c>
      <c r="C53" s="407">
        <f t="shared" si="9"/>
        <v>38.943556766667001</v>
      </c>
      <c r="D53" s="408">
        <v>0</v>
      </c>
      <c r="E53">
        <v>489533.00000000099</v>
      </c>
      <c r="F53" s="384">
        <f t="shared" si="10"/>
        <v>0</v>
      </c>
      <c r="G53" s="409">
        <v>53754335</v>
      </c>
      <c r="H53">
        <v>30527357</v>
      </c>
      <c r="I53" s="384">
        <f t="shared" si="11"/>
        <v>-0.43209497429370114</v>
      </c>
      <c r="J53" s="384">
        <v>4043.5610971639999</v>
      </c>
      <c r="K53">
        <v>1471.4898839980001</v>
      </c>
      <c r="L53" s="384">
        <v>1934.050073894</v>
      </c>
      <c r="M53">
        <v>8850</v>
      </c>
      <c r="N53">
        <v>0</v>
      </c>
      <c r="O53">
        <v>0</v>
      </c>
      <c r="P53">
        <v>0</v>
      </c>
      <c r="Q53">
        <v>0</v>
      </c>
      <c r="R53">
        <v>0</v>
      </c>
      <c r="S53" s="384">
        <v>0</v>
      </c>
      <c r="T53">
        <v>12568</v>
      </c>
      <c r="U53">
        <v>0</v>
      </c>
      <c r="V53">
        <v>0</v>
      </c>
      <c r="W53">
        <v>237.8</v>
      </c>
      <c r="X53">
        <v>686.30000000000007</v>
      </c>
      <c r="Y53">
        <v>0</v>
      </c>
      <c r="Z53">
        <v>0</v>
      </c>
      <c r="AA53">
        <v>3.2</v>
      </c>
      <c r="AB53">
        <v>0</v>
      </c>
      <c r="AC53">
        <v>11</v>
      </c>
      <c r="AD53">
        <v>1093.4000000000001</v>
      </c>
      <c r="AE53">
        <v>0</v>
      </c>
      <c r="AF53">
        <v>0</v>
      </c>
      <c r="AG53">
        <v>0</v>
      </c>
      <c r="AH53">
        <v>0</v>
      </c>
      <c r="AI53" s="384">
        <v>0</v>
      </c>
      <c r="AJ53" s="410">
        <v>2.5891000000000001E-2</v>
      </c>
      <c r="AK53" s="496">
        <v>2.5891000000000001E-2</v>
      </c>
      <c r="AL53" s="496">
        <v>2.5891000000000001E-2</v>
      </c>
      <c r="AM53" s="383">
        <v>0</v>
      </c>
      <c r="AN53" s="411">
        <v>0</v>
      </c>
      <c r="AO53" s="412">
        <v>0</v>
      </c>
      <c r="AP53">
        <v>266</v>
      </c>
      <c r="AQ53" s="416">
        <v>1766107</v>
      </c>
      <c r="AR53" s="384">
        <f t="shared" si="12"/>
        <v>15.061375103546954</v>
      </c>
      <c r="AS53">
        <v>96089170000000</v>
      </c>
      <c r="AT53">
        <v>679942693936632</v>
      </c>
      <c r="AU53">
        <v>0</v>
      </c>
      <c r="AV53">
        <v>0</v>
      </c>
      <c r="AW53">
        <v>16337037907164.4</v>
      </c>
      <c r="AX53">
        <v>1842381902000000</v>
      </c>
      <c r="AY53">
        <v>0</v>
      </c>
      <c r="AZ53" s="384">
        <v>0</v>
      </c>
      <c r="BA53">
        <v>101826525424318</v>
      </c>
      <c r="BB53">
        <v>1921369077516590</v>
      </c>
      <c r="BC53">
        <v>1450456277910.52</v>
      </c>
      <c r="BD53">
        <v>3911164114530.54</v>
      </c>
      <c r="BE53">
        <v>22326614798711.801</v>
      </c>
      <c r="BF53">
        <v>2162254994376180</v>
      </c>
      <c r="BG53">
        <v>11176406904019.801</v>
      </c>
      <c r="BH53" s="38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84">
        <f t="shared" si="20"/>
        <v>0</v>
      </c>
      <c r="BQ53" s="413">
        <v>4.6606453574852456E-2</v>
      </c>
      <c r="BR53" s="413">
        <v>5.0203909196583803E-2</v>
      </c>
      <c r="BS53" s="413">
        <v>0.38897451529314814</v>
      </c>
      <c r="BT53" s="413">
        <v>0.35579939040644909</v>
      </c>
      <c r="BU53" s="413">
        <v>0.56816312543876879</v>
      </c>
      <c r="BV53" s="413">
        <v>0.68566319513085228</v>
      </c>
      <c r="BW53" s="413">
        <v>0.19162351979185935</v>
      </c>
      <c r="BX53" s="413">
        <v>0.24035653790905381</v>
      </c>
      <c r="BY53" s="413">
        <v>0.59392881468279146</v>
      </c>
      <c r="BZ53" s="413">
        <v>0.59207929475279475</v>
      </c>
      <c r="CA53" s="413">
        <v>1</v>
      </c>
      <c r="CB53" s="413">
        <v>1</v>
      </c>
      <c r="CC53" s="413">
        <v>0.19146713798093315</v>
      </c>
      <c r="CD53" s="413">
        <v>0.23798399696132574</v>
      </c>
      <c r="CE53" s="413">
        <v>0.5936852374196766</v>
      </c>
      <c r="CF53" s="413">
        <v>0.5892727616041078</v>
      </c>
      <c r="CG53" s="413">
        <v>1</v>
      </c>
      <c r="CH53" s="414">
        <v>1</v>
      </c>
      <c r="CI53" s="415">
        <v>0</v>
      </c>
      <c r="CJ53">
        <v>0</v>
      </c>
      <c r="CK53" s="384">
        <v>0</v>
      </c>
    </row>
    <row r="54" spans="1:89" x14ac:dyDescent="0.75">
      <c r="A54" t="s">
        <v>3863</v>
      </c>
      <c r="B54" s="39">
        <v>138513.3596</v>
      </c>
      <c r="C54" s="407">
        <f t="shared" si="9"/>
        <v>138.5133596</v>
      </c>
      <c r="D54" s="408">
        <v>22734</v>
      </c>
      <c r="E54">
        <v>0</v>
      </c>
      <c r="F54" s="384">
        <f t="shared" si="10"/>
        <v>-1</v>
      </c>
      <c r="G54" s="409">
        <v>27550707</v>
      </c>
      <c r="H54">
        <v>25354948</v>
      </c>
      <c r="I54" s="384">
        <f t="shared" si="11"/>
        <v>-7.9698825877680735E-2</v>
      </c>
      <c r="J54" s="384">
        <v>1487.999151231</v>
      </c>
      <c r="K54">
        <v>541.49687511100001</v>
      </c>
      <c r="L54" s="384">
        <v>711.71544073099994</v>
      </c>
      <c r="M54">
        <v>3950</v>
      </c>
      <c r="N54">
        <v>0</v>
      </c>
      <c r="O54">
        <v>0</v>
      </c>
      <c r="P54">
        <v>0</v>
      </c>
      <c r="Q54">
        <v>0</v>
      </c>
      <c r="R54">
        <v>0</v>
      </c>
      <c r="S54" s="384">
        <v>0</v>
      </c>
      <c r="T54">
        <v>6332</v>
      </c>
      <c r="U54">
        <v>94</v>
      </c>
      <c r="V54">
        <v>0</v>
      </c>
      <c r="W54">
        <v>307.09999999999997</v>
      </c>
      <c r="X54">
        <v>1485.9</v>
      </c>
      <c r="Y54">
        <v>92</v>
      </c>
      <c r="Z54">
        <v>0</v>
      </c>
      <c r="AA54">
        <v>0</v>
      </c>
      <c r="AB54">
        <v>0</v>
      </c>
      <c r="AC54">
        <v>4.7</v>
      </c>
      <c r="AD54">
        <v>150</v>
      </c>
      <c r="AE54">
        <v>0</v>
      </c>
      <c r="AF54">
        <v>0</v>
      </c>
      <c r="AG54">
        <v>0</v>
      </c>
      <c r="AH54">
        <v>0</v>
      </c>
      <c r="AI54" s="384">
        <v>0</v>
      </c>
      <c r="AJ54" s="410">
        <v>1.8187999999999999E-2</v>
      </c>
      <c r="AK54" s="496">
        <v>1.8187999999999999E-2</v>
      </c>
      <c r="AL54" s="496">
        <v>1.8187999999999999E-2</v>
      </c>
      <c r="AM54" s="383">
        <v>0</v>
      </c>
      <c r="AN54" s="411">
        <v>0</v>
      </c>
      <c r="AO54" s="412">
        <v>0</v>
      </c>
      <c r="AP54">
        <v>169</v>
      </c>
      <c r="AQ54" s="416">
        <v>586485</v>
      </c>
      <c r="AR54" s="384">
        <f t="shared" si="12"/>
        <v>28.815741238053832</v>
      </c>
      <c r="AS54">
        <v>584890600000000</v>
      </c>
      <c r="AT54">
        <v>4880487310698890</v>
      </c>
      <c r="AU54">
        <v>0</v>
      </c>
      <c r="AV54">
        <v>0</v>
      </c>
      <c r="AW54">
        <v>248398817024236</v>
      </c>
      <c r="AX54">
        <v>1168303903000000</v>
      </c>
      <c r="AY54">
        <v>22593272095379.602</v>
      </c>
      <c r="AZ54" s="384">
        <v>0</v>
      </c>
      <c r="BA54">
        <v>619813633017593</v>
      </c>
      <c r="BB54">
        <v>5703848815483530</v>
      </c>
      <c r="BC54">
        <v>7776503119226.6699</v>
      </c>
      <c r="BD54">
        <v>18959592798138.5</v>
      </c>
      <c r="BE54">
        <v>260161446643039</v>
      </c>
      <c r="BF54">
        <v>1544451055381120</v>
      </c>
      <c r="BG54">
        <v>123363685147293</v>
      </c>
      <c r="BH54" s="38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84">
        <f t="shared" si="20"/>
        <v>0</v>
      </c>
      <c r="BQ54" s="413">
        <v>4.3807047319489201E-2</v>
      </c>
      <c r="BR54" s="413">
        <v>4.4915653404072373E-2</v>
      </c>
      <c r="BS54" s="413">
        <v>0.39160038009325454</v>
      </c>
      <c r="BT54" s="413">
        <v>0.36467501090895427</v>
      </c>
      <c r="BU54" s="413">
        <v>0.61345479053403429</v>
      </c>
      <c r="BV54" s="413">
        <v>0.71961257398364775</v>
      </c>
      <c r="BW54" s="413">
        <v>9.6155863738859981E-2</v>
      </c>
      <c r="BX54" s="413">
        <v>0.12039134602947532</v>
      </c>
      <c r="BY54" s="413">
        <v>0.40887862878282621</v>
      </c>
      <c r="BZ54" s="413">
        <v>0.4144619912986644</v>
      </c>
      <c r="CA54" s="413">
        <v>1</v>
      </c>
      <c r="CB54" s="413">
        <v>1</v>
      </c>
      <c r="CC54" s="413">
        <v>9.612621715061806E-2</v>
      </c>
      <c r="CD54" s="413">
        <v>0.11946721950569443</v>
      </c>
      <c r="CE54" s="413">
        <v>0.40879617267956952</v>
      </c>
      <c r="CF54" s="413">
        <v>0.41238762882285501</v>
      </c>
      <c r="CG54" s="413">
        <v>1</v>
      </c>
      <c r="CH54" s="414">
        <v>1</v>
      </c>
      <c r="CI54" s="415">
        <v>0</v>
      </c>
      <c r="CJ54">
        <v>0</v>
      </c>
      <c r="CK54" s="38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2" activePane="bottomLeft" state="frozen"/>
      <selection pane="bottomLeft" activeCell="A2" sqref="A2"/>
    </sheetView>
  </sheetViews>
  <sheetFormatPr defaultColWidth="9.1328125" defaultRowHeight="14.75" x14ac:dyDescent="0.75"/>
  <cols>
    <col min="1" max="1" width="10.86328125" customWidth="1"/>
    <col min="2" max="2" width="34.7265625" style="472" customWidth="1"/>
    <col min="3" max="3" width="28" customWidth="1"/>
    <col min="4" max="7" width="10.86328125" customWidth="1"/>
    <col min="8" max="8" width="10.86328125" style="20" customWidth="1"/>
    <col min="9" max="9" width="10.86328125" style="472" customWidth="1"/>
    <col min="10" max="10" width="10.86328125" style="473" customWidth="1"/>
    <col min="11" max="15" width="10.86328125" customWidth="1"/>
    <col min="16" max="16" width="93.1328125" customWidth="1"/>
    <col min="17" max="17" width="10.86328125" customWidth="1"/>
    <col min="18" max="18" width="10.86328125" style="295" customWidth="1"/>
  </cols>
  <sheetData>
    <row r="1" spans="1:18" x14ac:dyDescent="0.75">
      <c r="A1" s="461" t="s">
        <v>3</v>
      </c>
      <c r="B1" s="462" t="s">
        <v>0</v>
      </c>
      <c r="C1" s="463" t="s">
        <v>1</v>
      </c>
      <c r="D1" s="463" t="s">
        <v>35</v>
      </c>
      <c r="E1" s="463" t="s">
        <v>36</v>
      </c>
      <c r="F1" s="463" t="s">
        <v>82</v>
      </c>
      <c r="G1" s="463" t="s">
        <v>83</v>
      </c>
      <c r="H1" s="464" t="s">
        <v>457</v>
      </c>
      <c r="I1" s="465" t="s">
        <v>68</v>
      </c>
      <c r="J1" s="466" t="s">
        <v>344</v>
      </c>
      <c r="K1" s="461" t="s">
        <v>2261</v>
      </c>
      <c r="L1" s="461" t="s">
        <v>69</v>
      </c>
      <c r="M1" s="461" t="s">
        <v>70</v>
      </c>
      <c r="N1" s="461" t="s">
        <v>81</v>
      </c>
      <c r="O1" s="461" t="s">
        <v>28</v>
      </c>
      <c r="P1" s="461" t="s">
        <v>2</v>
      </c>
      <c r="Q1" s="461" t="s">
        <v>441</v>
      </c>
      <c r="R1" s="461" t="s">
        <v>190</v>
      </c>
    </row>
    <row r="2" spans="1:18" s="295" customFormat="1" x14ac:dyDescent="0.75">
      <c r="A2" s="446" t="str">
        <f>IF(ISBLANK(INDEX('Policy Characteristics'!A:A,MATCH($C2,'Policy Characteristics'!$C:$C,0))),"",INDEX('Policy Characteristics'!A:A,MATCH($C2,'Policy Characteristics'!$C:$C,0)))</f>
        <v>Transportation</v>
      </c>
      <c r="B2" s="467" t="str">
        <f>IF(ISBLANK(INDEX('Policy Characteristics'!B:B,MATCH($C2,'Policy Characteristics'!$C:$C,0))),"",INDEX('Policy Characteristics'!B:B,MATCH($C2,'Policy Characteristics'!$C:$C,0)))</f>
        <v>Conventional Pollutant Standards</v>
      </c>
      <c r="C2" s="295" t="s">
        <v>2381</v>
      </c>
      <c r="D2" s="295" t="s">
        <v>37</v>
      </c>
      <c r="E2" s="295" t="s">
        <v>2222</v>
      </c>
      <c r="F2" s="295" t="s">
        <v>3456</v>
      </c>
      <c r="G2" s="295" t="s">
        <v>2425</v>
      </c>
      <c r="H2" s="297">
        <v>300</v>
      </c>
      <c r="I2" s="468" t="s">
        <v>43</v>
      </c>
      <c r="J2" s="469" t="str">
        <f>IF(ISBLANK(INDEX('Policy Characteristics'!D:D,MATCH($C2,'Policy Characteristics'!$C:$C,0))),"",INDEX('Policy Characteristics'!D:D,MATCH($C2,'Policy Characteristics'!$C:$C,0)))</f>
        <v>Conventional Pollutant Standard</v>
      </c>
      <c r="K2" s="44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446" t="str">
        <f>IF(ISBLANK(INDEX('Policy Characteristics'!I:I,MATCH($C2,'Policy Characteristics'!$C:$C,0))),"",INDEX('Policy Characteristics'!I:I,MATCH($C2,'Policy Characteristics'!$C:$C,0)))</f>
        <v>% reduction in emissions</v>
      </c>
      <c r="P2" s="44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46" t="str">
        <f>IF(ISBLANK(INDEX('Policy Characteristics'!K:K,MATCH($C2,'Policy Characteristics'!$C:$C,0))),"",INDEX('Policy Characteristics'!K:K,MATCH($C2,'Policy Characteristics'!$C:$C,0)))</f>
        <v>transportation-sector-main.html#conv-pol-stds</v>
      </c>
      <c r="R2" s="446" t="str">
        <f>IF(ISBLANK(INDEX('Policy Characteristics'!L:L,MATCH($C2,'Policy Characteristics'!$C:$C,0))),"",INDEX('Policy Characteristics'!L:L,MATCH($C2,'Policy Characteristics'!$C:$C,0)))</f>
        <v>conventional-pollutant-standards.html</v>
      </c>
    </row>
    <row r="3" spans="1:18" s="295" customFormat="1" x14ac:dyDescent="0.75">
      <c r="A3" s="446" t="str">
        <f>IF(ISBLANK(INDEX('Policy Characteristics'!A:A,MATCH($C3,'Policy Characteristics'!$C:$C,0))),"",INDEX('Policy Characteristics'!A:A,MATCH($C3,'Policy Characteristics'!$C:$C,0)))</f>
        <v>Transportation</v>
      </c>
      <c r="B3" s="467" t="str">
        <f>IF(ISBLANK(INDEX('Policy Characteristics'!B:B,MATCH($C3,'Policy Characteristics'!$C:$C,0))),"",INDEX('Policy Characteristics'!B:B,MATCH($C3,'Policy Characteristics'!$C:$C,0)))</f>
        <v>Conventional Pollutant Standards</v>
      </c>
      <c r="C3" s="446" t="str">
        <f t="shared" ref="C3:C22" si="0">C$2</f>
        <v>Percentage Reduction of Separately Regulated Pollutants</v>
      </c>
      <c r="D3" s="295" t="s">
        <v>37</v>
      </c>
      <c r="E3" s="295" t="s">
        <v>485</v>
      </c>
      <c r="F3" s="295" t="s">
        <v>3456</v>
      </c>
      <c r="G3" s="295" t="s">
        <v>485</v>
      </c>
      <c r="H3" s="297">
        <v>301</v>
      </c>
      <c r="I3" s="468" t="s">
        <v>43</v>
      </c>
      <c r="J3" s="469" t="str">
        <f>IF(ISBLANK(INDEX('Policy Characteristics'!D:D,MATCH($C3,'Policy Characteristics'!$C:$C,0))),"",INDEX('Policy Characteristics'!D:D,MATCH($C3,'Policy Characteristics'!$C:$C,0)))</f>
        <v>Conventional Pollutant Standard</v>
      </c>
      <c r="K3" s="44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446" t="str">
        <f>IF(ISBLANK(INDEX('Policy Characteristics'!I:I,MATCH($C3,'Policy Characteristics'!$C:$C,0))),"",INDEX('Policy Characteristics'!I:I,MATCH($C3,'Policy Characteristics'!$C:$C,0)))</f>
        <v>% reduction in emissions</v>
      </c>
      <c r="P3" s="44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46" t="str">
        <f>IF(ISBLANK(INDEX('Policy Characteristics'!K:K,MATCH($C3,'Policy Characteristics'!$C:$C,0))),"",INDEX('Policy Characteristics'!K:K,MATCH($C3,'Policy Characteristics'!$C:$C,0)))</f>
        <v>transportation-sector-main.html#conv-pol-stds</v>
      </c>
      <c r="R3" s="446" t="str">
        <f>IF(ISBLANK(INDEX('Policy Characteristics'!L:L,MATCH($C3,'Policy Characteristics'!$C:$C,0))),"",INDEX('Policy Characteristics'!L:L,MATCH($C3,'Policy Characteristics'!$C:$C,0)))</f>
        <v>conventional-pollutant-standards.html</v>
      </c>
    </row>
    <row r="4" spans="1:18" s="295" customFormat="1" x14ac:dyDescent="0.75">
      <c r="A4" s="446" t="str">
        <f>IF(ISBLANK(INDEX('Policy Characteristics'!A:A,MATCH($C4,'Policy Characteristics'!$C:$C,0))),"",INDEX('Policy Characteristics'!A:A,MATCH($C4,'Policy Characteristics'!$C:$C,0)))</f>
        <v>Transportation</v>
      </c>
      <c r="B4" s="467" t="str">
        <f>IF(ISBLANK(INDEX('Policy Characteristics'!B:B,MATCH($C4,'Policy Characteristics'!$C:$C,0))),"",INDEX('Policy Characteristics'!B:B,MATCH($C4,'Policy Characteristics'!$C:$C,0)))</f>
        <v>Conventional Pollutant Standards</v>
      </c>
      <c r="C4" s="446" t="str">
        <f t="shared" si="0"/>
        <v>Percentage Reduction of Separately Regulated Pollutants</v>
      </c>
      <c r="D4" s="295" t="s">
        <v>37</v>
      </c>
      <c r="E4" s="295" t="s">
        <v>2225</v>
      </c>
      <c r="F4" s="295" t="s">
        <v>3456</v>
      </c>
      <c r="G4" s="295" t="s">
        <v>2225</v>
      </c>
      <c r="H4" s="297">
        <v>302</v>
      </c>
      <c r="I4" s="468" t="s">
        <v>43</v>
      </c>
      <c r="J4" s="469" t="str">
        <f>IF(ISBLANK(INDEX('Policy Characteristics'!D:D,MATCH($C4,'Policy Characteristics'!$C:$C,0))),"",INDEX('Policy Characteristics'!D:D,MATCH($C4,'Policy Characteristics'!$C:$C,0)))</f>
        <v>Conventional Pollutant Standard</v>
      </c>
      <c r="K4" s="44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446" t="str">
        <f>IF(ISBLANK(INDEX('Policy Characteristics'!I:I,MATCH($C4,'Policy Characteristics'!$C:$C,0))),"",INDEX('Policy Characteristics'!I:I,MATCH($C4,'Policy Characteristics'!$C:$C,0)))</f>
        <v>% reduction in emissions</v>
      </c>
      <c r="P4" s="44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46" t="str">
        <f>IF(ISBLANK(INDEX('Policy Characteristics'!K:K,MATCH($C4,'Policy Characteristics'!$C:$C,0))),"",INDEX('Policy Characteristics'!K:K,MATCH($C4,'Policy Characteristics'!$C:$C,0)))</f>
        <v>transportation-sector-main.html#conv-pol-stds</v>
      </c>
      <c r="R4" s="446" t="str">
        <f>IF(ISBLANK(INDEX('Policy Characteristics'!L:L,MATCH($C4,'Policy Characteristics'!$C:$C,0))),"",INDEX('Policy Characteristics'!L:L,MATCH($C4,'Policy Characteristics'!$C:$C,0)))</f>
        <v>conventional-pollutant-standards.html</v>
      </c>
    </row>
    <row r="5" spans="1:18" s="295" customFormat="1" x14ac:dyDescent="0.75">
      <c r="A5" s="446" t="str">
        <f>IF(ISBLANK(INDEX('Policy Characteristics'!A:A,MATCH($C5,'Policy Characteristics'!$C:$C,0))),"",INDEX('Policy Characteristics'!A:A,MATCH($C5,'Policy Characteristics'!$C:$C,0)))</f>
        <v>Transportation</v>
      </c>
      <c r="B5" s="467" t="str">
        <f>IF(ISBLANK(INDEX('Policy Characteristics'!B:B,MATCH($C5,'Policy Characteristics'!$C:$C,0))),"",INDEX('Policy Characteristics'!B:B,MATCH($C5,'Policy Characteristics'!$C:$C,0)))</f>
        <v>Conventional Pollutant Standards</v>
      </c>
      <c r="C5" s="446" t="str">
        <f t="shared" si="0"/>
        <v>Percentage Reduction of Separately Regulated Pollutants</v>
      </c>
      <c r="D5" s="295" t="s">
        <v>37</v>
      </c>
      <c r="E5" s="295" t="s">
        <v>2227</v>
      </c>
      <c r="F5" s="295" t="s">
        <v>3456</v>
      </c>
      <c r="G5" s="295" t="s">
        <v>2227</v>
      </c>
      <c r="H5" s="297">
        <v>303</v>
      </c>
      <c r="I5" s="468" t="s">
        <v>43</v>
      </c>
      <c r="J5" s="469" t="str">
        <f>IF(ISBLANK(INDEX('Policy Characteristics'!D:D,MATCH($C5,'Policy Characteristics'!$C:$C,0))),"",INDEX('Policy Characteristics'!D:D,MATCH($C5,'Policy Characteristics'!$C:$C,0)))</f>
        <v>Conventional Pollutant Standard</v>
      </c>
      <c r="K5" s="44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446" t="str">
        <f>IF(ISBLANK(INDEX('Policy Characteristics'!I:I,MATCH($C5,'Policy Characteristics'!$C:$C,0))),"",INDEX('Policy Characteristics'!I:I,MATCH($C5,'Policy Characteristics'!$C:$C,0)))</f>
        <v>% reduction in emissions</v>
      </c>
      <c r="P5" s="44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46" t="str">
        <f>IF(ISBLANK(INDEX('Policy Characteristics'!K:K,MATCH($C5,'Policy Characteristics'!$C:$C,0))),"",INDEX('Policy Characteristics'!K:K,MATCH($C5,'Policy Characteristics'!$C:$C,0)))</f>
        <v>transportation-sector-main.html#conv-pol-stds</v>
      </c>
      <c r="R5" s="446" t="str">
        <f>IF(ISBLANK(INDEX('Policy Characteristics'!L:L,MATCH($C5,'Policy Characteristics'!$C:$C,0))),"",INDEX('Policy Characteristics'!L:L,MATCH($C5,'Policy Characteristics'!$C:$C,0)))</f>
        <v>conventional-pollutant-standards.html</v>
      </c>
    </row>
    <row r="6" spans="1:18" s="295" customFormat="1" x14ac:dyDescent="0.75">
      <c r="A6" s="446" t="str">
        <f>IF(ISBLANK(INDEX('Policy Characteristics'!A:A,MATCH($C6,'Policy Characteristics'!$C:$C,0))),"",INDEX('Policy Characteristics'!A:A,MATCH($C6,'Policy Characteristics'!$C:$C,0)))</f>
        <v>Transportation</v>
      </c>
      <c r="B6" s="467" t="str">
        <f>IF(ISBLANK(INDEX('Policy Characteristics'!B:B,MATCH($C6,'Policy Characteristics'!$C:$C,0))),"",INDEX('Policy Characteristics'!B:B,MATCH($C6,'Policy Characteristics'!$C:$C,0)))</f>
        <v>Conventional Pollutant Standards</v>
      </c>
      <c r="C6" s="446" t="str">
        <f t="shared" si="0"/>
        <v>Percentage Reduction of Separately Regulated Pollutants</v>
      </c>
      <c r="D6" s="295" t="s">
        <v>37</v>
      </c>
      <c r="E6" s="295" t="s">
        <v>2229</v>
      </c>
      <c r="F6" s="295" t="s">
        <v>3456</v>
      </c>
      <c r="G6" s="295" t="s">
        <v>2317</v>
      </c>
      <c r="H6" s="297">
        <v>304</v>
      </c>
      <c r="I6" s="468" t="s">
        <v>43</v>
      </c>
      <c r="J6" s="469" t="str">
        <f>IF(ISBLANK(INDEX('Policy Characteristics'!D:D,MATCH($C6,'Policy Characteristics'!$C:$C,0))),"",INDEX('Policy Characteristics'!D:D,MATCH($C6,'Policy Characteristics'!$C:$C,0)))</f>
        <v>Conventional Pollutant Standard</v>
      </c>
      <c r="K6" s="44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446" t="str">
        <f>IF(ISBLANK(INDEX('Policy Characteristics'!I:I,MATCH($C6,'Policy Characteristics'!$C:$C,0))),"",INDEX('Policy Characteristics'!I:I,MATCH($C6,'Policy Characteristics'!$C:$C,0)))</f>
        <v>% reduction in emissions</v>
      </c>
      <c r="P6" s="44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46" t="str">
        <f>IF(ISBLANK(INDEX('Policy Characteristics'!K:K,MATCH($C6,'Policy Characteristics'!$C:$C,0))),"",INDEX('Policy Characteristics'!K:K,MATCH($C6,'Policy Characteristics'!$C:$C,0)))</f>
        <v>transportation-sector-main.html#conv-pol-stds</v>
      </c>
      <c r="R6" s="446" t="str">
        <f>IF(ISBLANK(INDEX('Policy Characteristics'!L:L,MATCH($C6,'Policy Characteristics'!$C:$C,0))),"",INDEX('Policy Characteristics'!L:L,MATCH($C6,'Policy Characteristics'!$C:$C,0)))</f>
        <v>conventional-pollutant-standards.html</v>
      </c>
    </row>
    <row r="7" spans="1:18" s="295" customFormat="1" x14ac:dyDescent="0.75">
      <c r="A7" s="446" t="str">
        <f>IF(ISBLANK(INDEX('Policy Characteristics'!A:A,MATCH($C7,'Policy Characteristics'!$C:$C,0))),"",INDEX('Policy Characteristics'!A:A,MATCH($C7,'Policy Characteristics'!$C:$C,0)))</f>
        <v>Transportation</v>
      </c>
      <c r="B7" s="467" t="str">
        <f>IF(ISBLANK(INDEX('Policy Characteristics'!B:B,MATCH($C7,'Policy Characteristics'!$C:$C,0))),"",INDEX('Policy Characteristics'!B:B,MATCH($C7,'Policy Characteristics'!$C:$C,0)))</f>
        <v>Conventional Pollutant Standards</v>
      </c>
      <c r="C7" s="446" t="str">
        <f t="shared" si="0"/>
        <v>Percentage Reduction of Separately Regulated Pollutants</v>
      </c>
      <c r="D7" s="295" t="s">
        <v>37</v>
      </c>
      <c r="E7" s="295" t="s">
        <v>2230</v>
      </c>
      <c r="F7" s="295" t="s">
        <v>3456</v>
      </c>
      <c r="G7" s="295" t="s">
        <v>2230</v>
      </c>
      <c r="H7" s="297">
        <v>305</v>
      </c>
      <c r="I7" s="468" t="s">
        <v>43</v>
      </c>
      <c r="J7" s="469" t="str">
        <f>IF(ISBLANK(INDEX('Policy Characteristics'!D:D,MATCH($C7,'Policy Characteristics'!$C:$C,0))),"",INDEX('Policy Characteristics'!D:D,MATCH($C7,'Policy Characteristics'!$C:$C,0)))</f>
        <v>Conventional Pollutant Standard</v>
      </c>
      <c r="K7" s="44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446" t="str">
        <f>IF(ISBLANK(INDEX('Policy Characteristics'!I:I,MATCH($C7,'Policy Characteristics'!$C:$C,0))),"",INDEX('Policy Characteristics'!I:I,MATCH($C7,'Policy Characteristics'!$C:$C,0)))</f>
        <v>% reduction in emissions</v>
      </c>
      <c r="P7" s="44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46" t="str">
        <f>IF(ISBLANK(INDEX('Policy Characteristics'!K:K,MATCH($C7,'Policy Characteristics'!$C:$C,0))),"",INDEX('Policy Characteristics'!K:K,MATCH($C7,'Policy Characteristics'!$C:$C,0)))</f>
        <v>transportation-sector-main.html#conv-pol-stds</v>
      </c>
      <c r="R7" s="446" t="str">
        <f>IF(ISBLANK(INDEX('Policy Characteristics'!L:L,MATCH($C7,'Policy Characteristics'!$C:$C,0))),"",INDEX('Policy Characteristics'!L:L,MATCH($C7,'Policy Characteristics'!$C:$C,0)))</f>
        <v>conventional-pollutant-standards.html</v>
      </c>
    </row>
    <row r="8" spans="1:18" s="295" customFormat="1" x14ac:dyDescent="0.75">
      <c r="A8" s="446" t="str">
        <f>IF(ISBLANK(INDEX('Policy Characteristics'!A:A,MATCH($C8,'Policy Characteristics'!$C:$C,0))),"",INDEX('Policy Characteristics'!A:A,MATCH($C8,'Policy Characteristics'!$C:$C,0)))</f>
        <v>Transportation</v>
      </c>
      <c r="B8" s="467" t="str">
        <f>IF(ISBLANK(INDEX('Policy Characteristics'!B:B,MATCH($C8,'Policy Characteristics'!$C:$C,0))),"",INDEX('Policy Characteristics'!B:B,MATCH($C8,'Policy Characteristics'!$C:$C,0)))</f>
        <v>Conventional Pollutant Standards</v>
      </c>
      <c r="C8" s="446" t="str">
        <f t="shared" si="0"/>
        <v>Percentage Reduction of Separately Regulated Pollutants</v>
      </c>
      <c r="D8" s="295" t="s">
        <v>37</v>
      </c>
      <c r="E8" s="295" t="s">
        <v>2232</v>
      </c>
      <c r="F8" s="295" t="s">
        <v>3456</v>
      </c>
      <c r="G8" s="295" t="s">
        <v>2232</v>
      </c>
      <c r="H8" s="297">
        <v>306</v>
      </c>
      <c r="I8" s="468" t="s">
        <v>43</v>
      </c>
      <c r="J8" s="469" t="str">
        <f>IF(ISBLANK(INDEX('Policy Characteristics'!D:D,MATCH($C8,'Policy Characteristics'!$C:$C,0))),"",INDEX('Policy Characteristics'!D:D,MATCH($C8,'Policy Characteristics'!$C:$C,0)))</f>
        <v>Conventional Pollutant Standard</v>
      </c>
      <c r="K8" s="44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446" t="str">
        <f>IF(ISBLANK(INDEX('Policy Characteristics'!I:I,MATCH($C8,'Policy Characteristics'!$C:$C,0))),"",INDEX('Policy Characteristics'!I:I,MATCH($C8,'Policy Characteristics'!$C:$C,0)))</f>
        <v>% reduction in emissions</v>
      </c>
      <c r="P8" s="44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46" t="str">
        <f>IF(ISBLANK(INDEX('Policy Characteristics'!K:K,MATCH($C8,'Policy Characteristics'!$C:$C,0))),"",INDEX('Policy Characteristics'!K:K,MATCH($C8,'Policy Characteristics'!$C:$C,0)))</f>
        <v>transportation-sector-main.html#conv-pol-stds</v>
      </c>
      <c r="R8" s="446" t="str">
        <f>IF(ISBLANK(INDEX('Policy Characteristics'!L:L,MATCH($C8,'Policy Characteristics'!$C:$C,0))),"",INDEX('Policy Characteristics'!L:L,MATCH($C8,'Policy Characteristics'!$C:$C,0)))</f>
        <v>conventional-pollutant-standards.html</v>
      </c>
    </row>
    <row r="9" spans="1:18" s="295" customFormat="1" x14ac:dyDescent="0.75">
      <c r="A9" s="446" t="str">
        <f>IF(ISBLANK(INDEX('Policy Characteristics'!A:A,MATCH($C9,'Policy Characteristics'!$C:$C,0))),"",INDEX('Policy Characteristics'!A:A,MATCH($C9,'Policy Characteristics'!$C:$C,0)))</f>
        <v>Transportation</v>
      </c>
      <c r="B9" s="467" t="str">
        <f>IF(ISBLANK(INDEX('Policy Characteristics'!B:B,MATCH($C9,'Policy Characteristics'!$C:$C,0))),"",INDEX('Policy Characteristics'!B:B,MATCH($C9,'Policy Characteristics'!$C:$C,0)))</f>
        <v>Conventional Pollutant Standards</v>
      </c>
      <c r="C9" s="446" t="str">
        <f t="shared" si="0"/>
        <v>Percentage Reduction of Separately Regulated Pollutants</v>
      </c>
      <c r="D9" s="295" t="s">
        <v>37</v>
      </c>
      <c r="E9" s="295" t="s">
        <v>2234</v>
      </c>
      <c r="F9" s="295" t="s">
        <v>3456</v>
      </c>
      <c r="G9" s="295" t="s">
        <v>2234</v>
      </c>
      <c r="H9" s="297">
        <v>307</v>
      </c>
      <c r="I9" s="468" t="s">
        <v>43</v>
      </c>
      <c r="J9" s="469" t="str">
        <f>IF(ISBLANK(INDEX('Policy Characteristics'!D:D,MATCH($C9,'Policy Characteristics'!$C:$C,0))),"",INDEX('Policy Characteristics'!D:D,MATCH($C9,'Policy Characteristics'!$C:$C,0)))</f>
        <v>Conventional Pollutant Standard</v>
      </c>
      <c r="K9" s="44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446" t="str">
        <f>IF(ISBLANK(INDEX('Policy Characteristics'!I:I,MATCH($C9,'Policy Characteristics'!$C:$C,0))),"",INDEX('Policy Characteristics'!I:I,MATCH($C9,'Policy Characteristics'!$C:$C,0)))</f>
        <v>% reduction in emissions</v>
      </c>
      <c r="P9" s="44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46" t="str">
        <f>IF(ISBLANK(INDEX('Policy Characteristics'!K:K,MATCH($C9,'Policy Characteristics'!$C:$C,0))),"",INDEX('Policy Characteristics'!K:K,MATCH($C9,'Policy Characteristics'!$C:$C,0)))</f>
        <v>transportation-sector-main.html#conv-pol-stds</v>
      </c>
      <c r="R9" s="446" t="str">
        <f>IF(ISBLANK(INDEX('Policy Characteristics'!L:L,MATCH($C9,'Policy Characteristics'!$C:$C,0))),"",INDEX('Policy Characteristics'!L:L,MATCH($C9,'Policy Characteristics'!$C:$C,0)))</f>
        <v>conventional-pollutant-standards.html</v>
      </c>
    </row>
    <row r="10" spans="1:18" s="295" customFormat="1" x14ac:dyDescent="0.75">
      <c r="A10" s="446" t="str">
        <f>IF(ISBLANK(INDEX('Policy Characteristics'!A:A,MATCH($C10,'Policy Characteristics'!$C:$C,0))),"",INDEX('Policy Characteristics'!A:A,MATCH($C10,'Policy Characteristics'!$C:$C,0)))</f>
        <v>Transportation</v>
      </c>
      <c r="B10" s="467" t="str">
        <f>IF(ISBLANK(INDEX('Policy Characteristics'!B:B,MATCH($C10,'Policy Characteristics'!$C:$C,0))),"",INDEX('Policy Characteristics'!B:B,MATCH($C10,'Policy Characteristics'!$C:$C,0)))</f>
        <v>Conventional Pollutant Standards</v>
      </c>
      <c r="C10" s="446" t="str">
        <f t="shared" si="0"/>
        <v>Percentage Reduction of Separately Regulated Pollutants</v>
      </c>
      <c r="D10" s="295" t="s">
        <v>37</v>
      </c>
      <c r="E10" s="295" t="s">
        <v>2236</v>
      </c>
      <c r="F10" s="295" t="s">
        <v>3456</v>
      </c>
      <c r="G10" s="295" t="s">
        <v>2236</v>
      </c>
      <c r="H10" s="297">
        <v>308</v>
      </c>
      <c r="I10" s="470" t="s">
        <v>44</v>
      </c>
      <c r="J10" s="469" t="str">
        <f>IF(ISBLANK(INDEX('Policy Characteristics'!D:D,MATCH($C10,'Policy Characteristics'!$C:$C,0))),"",INDEX('Policy Characteristics'!D:D,MATCH($C10,'Policy Characteristics'!$C:$C,0)))</f>
        <v>Conventional Pollutant Standard</v>
      </c>
      <c r="K10" s="44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446" t="str">
        <f>IF(ISBLANK(INDEX('Policy Characteristics'!I:I,MATCH($C10,'Policy Characteristics'!$C:$C,0))),"",INDEX('Policy Characteristics'!I:I,MATCH($C10,'Policy Characteristics'!$C:$C,0)))</f>
        <v>% reduction in emissions</v>
      </c>
      <c r="P10" s="44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46" t="str">
        <f>IF(ISBLANK(INDEX('Policy Characteristics'!K:K,MATCH($C10,'Policy Characteristics'!$C:$C,0))),"",INDEX('Policy Characteristics'!K:K,MATCH($C10,'Policy Characteristics'!$C:$C,0)))</f>
        <v>transportation-sector-main.html#conv-pol-stds</v>
      </c>
      <c r="R10" s="446" t="str">
        <f>IF(ISBLANK(INDEX('Policy Characteristics'!L:L,MATCH($C10,'Policy Characteristics'!$C:$C,0))),"",INDEX('Policy Characteristics'!L:L,MATCH($C10,'Policy Characteristics'!$C:$C,0)))</f>
        <v>conventional-pollutant-standards.html</v>
      </c>
    </row>
    <row r="11" spans="1:18" s="295" customFormat="1" x14ac:dyDescent="0.75">
      <c r="A11" s="446" t="str">
        <f>IF(ISBLANK(INDEX('Policy Characteristics'!A:A,MATCH($C11,'Policy Characteristics'!$C:$C,0))),"",INDEX('Policy Characteristics'!A:A,MATCH($C11,'Policy Characteristics'!$C:$C,0)))</f>
        <v>Transportation</v>
      </c>
      <c r="B11" s="467" t="str">
        <f>IF(ISBLANK(INDEX('Policy Characteristics'!B:B,MATCH($C11,'Policy Characteristics'!$C:$C,0))),"",INDEX('Policy Characteristics'!B:B,MATCH($C11,'Policy Characteristics'!$C:$C,0)))</f>
        <v>Conventional Pollutant Standards</v>
      </c>
      <c r="C11" s="446" t="str">
        <f t="shared" si="0"/>
        <v>Percentage Reduction of Separately Regulated Pollutants</v>
      </c>
      <c r="D11" s="295" t="s">
        <v>37</v>
      </c>
      <c r="E11" s="295" t="s">
        <v>2238</v>
      </c>
      <c r="F11" s="295" t="s">
        <v>3456</v>
      </c>
      <c r="G11" s="295" t="s">
        <v>2238</v>
      </c>
      <c r="H11" s="297">
        <v>309</v>
      </c>
      <c r="I11" s="470" t="s">
        <v>44</v>
      </c>
      <c r="J11" s="469" t="str">
        <f>IF(ISBLANK(INDEX('Policy Characteristics'!D:D,MATCH($C11,'Policy Characteristics'!$C:$C,0))),"",INDEX('Policy Characteristics'!D:D,MATCH($C11,'Policy Characteristics'!$C:$C,0)))</f>
        <v>Conventional Pollutant Standard</v>
      </c>
      <c r="K11" s="44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446" t="str">
        <f>IF(ISBLANK(INDEX('Policy Characteristics'!I:I,MATCH($C11,'Policy Characteristics'!$C:$C,0))),"",INDEX('Policy Characteristics'!I:I,MATCH($C11,'Policy Characteristics'!$C:$C,0)))</f>
        <v>% reduction in emissions</v>
      </c>
      <c r="P11" s="44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46" t="str">
        <f>IF(ISBLANK(INDEX('Policy Characteristics'!K:K,MATCH($C11,'Policy Characteristics'!$C:$C,0))),"",INDEX('Policy Characteristics'!K:K,MATCH($C11,'Policy Characteristics'!$C:$C,0)))</f>
        <v>transportation-sector-main.html#conv-pol-stds</v>
      </c>
      <c r="R11" s="446" t="str">
        <f>IF(ISBLANK(INDEX('Policy Characteristics'!L:L,MATCH($C11,'Policy Characteristics'!$C:$C,0))),"",INDEX('Policy Characteristics'!L:L,MATCH($C11,'Policy Characteristics'!$C:$C,0)))</f>
        <v>conventional-pollutant-standards.html</v>
      </c>
    </row>
    <row r="12" spans="1:18" s="295" customFormat="1" x14ac:dyDescent="0.75">
      <c r="A12" s="446" t="str">
        <f>IF(ISBLANK(INDEX('Policy Characteristics'!A:A,MATCH($C12,'Policy Characteristics'!$C:$C,0))),"",INDEX('Policy Characteristics'!A:A,MATCH($C12,'Policy Characteristics'!$C:$C,0)))</f>
        <v>Transportation</v>
      </c>
      <c r="B12" s="467" t="str">
        <f>IF(ISBLANK(INDEX('Policy Characteristics'!B:B,MATCH($C12,'Policy Characteristics'!$C:$C,0))),"",INDEX('Policy Characteristics'!B:B,MATCH($C12,'Policy Characteristics'!$C:$C,0)))</f>
        <v>Conventional Pollutant Standards</v>
      </c>
      <c r="C12" s="446" t="str">
        <f t="shared" si="0"/>
        <v>Percentage Reduction of Separately Regulated Pollutants</v>
      </c>
      <c r="D12" s="295" t="s">
        <v>38</v>
      </c>
      <c r="E12" s="295" t="s">
        <v>2222</v>
      </c>
      <c r="F12" s="295" t="s">
        <v>3453</v>
      </c>
      <c r="G12" s="295" t="s">
        <v>2425</v>
      </c>
      <c r="H12" s="297">
        <v>310</v>
      </c>
      <c r="I12" s="468" t="s">
        <v>43</v>
      </c>
      <c r="J12" s="469" t="str">
        <f>IF(ISBLANK(INDEX('Policy Characteristics'!D:D,MATCH($C12,'Policy Characteristics'!$C:$C,0))),"",INDEX('Policy Characteristics'!D:D,MATCH($C12,'Policy Characteristics'!$C:$C,0)))</f>
        <v>Conventional Pollutant Standard</v>
      </c>
      <c r="K12" s="44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446" t="str">
        <f>IF(ISBLANK(INDEX('Policy Characteristics'!I:I,MATCH($C12,'Policy Characteristics'!$C:$C,0))),"",INDEX('Policy Characteristics'!I:I,MATCH($C12,'Policy Characteristics'!$C:$C,0)))</f>
        <v>% reduction in emissions</v>
      </c>
      <c r="P12" s="44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46" t="str">
        <f>IF(ISBLANK(INDEX('Policy Characteristics'!K:K,MATCH($C12,'Policy Characteristics'!$C:$C,0))),"",INDEX('Policy Characteristics'!K:K,MATCH($C12,'Policy Characteristics'!$C:$C,0)))</f>
        <v>transportation-sector-main.html#conv-pol-stds</v>
      </c>
      <c r="R12" s="446" t="str">
        <f>IF(ISBLANK(INDEX('Policy Characteristics'!L:L,MATCH($C12,'Policy Characteristics'!$C:$C,0))),"",INDEX('Policy Characteristics'!L:L,MATCH($C12,'Policy Characteristics'!$C:$C,0)))</f>
        <v>conventional-pollutant-standards.html</v>
      </c>
    </row>
    <row r="13" spans="1:18" s="295" customFormat="1" x14ac:dyDescent="0.75">
      <c r="A13" s="446" t="str">
        <f>IF(ISBLANK(INDEX('Policy Characteristics'!A:A,MATCH($C13,'Policy Characteristics'!$C:$C,0))),"",INDEX('Policy Characteristics'!A:A,MATCH($C13,'Policy Characteristics'!$C:$C,0)))</f>
        <v>Transportation</v>
      </c>
      <c r="B13" s="467" t="str">
        <f>IF(ISBLANK(INDEX('Policy Characteristics'!B:B,MATCH($C13,'Policy Characteristics'!$C:$C,0))),"",INDEX('Policy Characteristics'!B:B,MATCH($C13,'Policy Characteristics'!$C:$C,0)))</f>
        <v>Conventional Pollutant Standards</v>
      </c>
      <c r="C13" s="446" t="str">
        <f t="shared" si="0"/>
        <v>Percentage Reduction of Separately Regulated Pollutants</v>
      </c>
      <c r="D13" s="295" t="s">
        <v>38</v>
      </c>
      <c r="E13" s="295" t="s">
        <v>485</v>
      </c>
      <c r="F13" s="295" t="s">
        <v>3453</v>
      </c>
      <c r="G13" s="295" t="s">
        <v>485</v>
      </c>
      <c r="H13" s="297">
        <v>311</v>
      </c>
      <c r="I13" s="468" t="s">
        <v>43</v>
      </c>
      <c r="J13" s="469" t="str">
        <f>IF(ISBLANK(INDEX('Policy Characteristics'!D:D,MATCH($C13,'Policy Characteristics'!$C:$C,0))),"",INDEX('Policy Characteristics'!D:D,MATCH($C13,'Policy Characteristics'!$C:$C,0)))</f>
        <v>Conventional Pollutant Standard</v>
      </c>
      <c r="K13" s="44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446" t="str">
        <f>IF(ISBLANK(INDEX('Policy Characteristics'!I:I,MATCH($C13,'Policy Characteristics'!$C:$C,0))),"",INDEX('Policy Characteristics'!I:I,MATCH($C13,'Policy Characteristics'!$C:$C,0)))</f>
        <v>% reduction in emissions</v>
      </c>
      <c r="P13" s="44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46" t="str">
        <f>IF(ISBLANK(INDEX('Policy Characteristics'!K:K,MATCH($C13,'Policy Characteristics'!$C:$C,0))),"",INDEX('Policy Characteristics'!K:K,MATCH($C13,'Policy Characteristics'!$C:$C,0)))</f>
        <v>transportation-sector-main.html#conv-pol-stds</v>
      </c>
      <c r="R13" s="446" t="str">
        <f>IF(ISBLANK(INDEX('Policy Characteristics'!L:L,MATCH($C13,'Policy Characteristics'!$C:$C,0))),"",INDEX('Policy Characteristics'!L:L,MATCH($C13,'Policy Characteristics'!$C:$C,0)))</f>
        <v>conventional-pollutant-standards.html</v>
      </c>
    </row>
    <row r="14" spans="1:18" s="295" customFormat="1" x14ac:dyDescent="0.75">
      <c r="A14" s="446" t="str">
        <f>IF(ISBLANK(INDEX('Policy Characteristics'!A:A,MATCH($C14,'Policy Characteristics'!$C:$C,0))),"",INDEX('Policy Characteristics'!A:A,MATCH($C14,'Policy Characteristics'!$C:$C,0)))</f>
        <v>Transportation</v>
      </c>
      <c r="B14" s="467" t="str">
        <f>IF(ISBLANK(INDEX('Policy Characteristics'!B:B,MATCH($C14,'Policy Characteristics'!$C:$C,0))),"",INDEX('Policy Characteristics'!B:B,MATCH($C14,'Policy Characteristics'!$C:$C,0)))</f>
        <v>Conventional Pollutant Standards</v>
      </c>
      <c r="C14" s="446" t="str">
        <f t="shared" si="0"/>
        <v>Percentage Reduction of Separately Regulated Pollutants</v>
      </c>
      <c r="D14" s="295" t="s">
        <v>38</v>
      </c>
      <c r="E14" s="295" t="s">
        <v>2225</v>
      </c>
      <c r="F14" s="295" t="s">
        <v>3453</v>
      </c>
      <c r="G14" s="295" t="s">
        <v>2225</v>
      </c>
      <c r="H14" s="297">
        <v>312</v>
      </c>
      <c r="I14" s="468" t="s">
        <v>43</v>
      </c>
      <c r="J14" s="469" t="str">
        <f>IF(ISBLANK(INDEX('Policy Characteristics'!D:D,MATCH($C14,'Policy Characteristics'!$C:$C,0))),"",INDEX('Policy Characteristics'!D:D,MATCH($C14,'Policy Characteristics'!$C:$C,0)))</f>
        <v>Conventional Pollutant Standard</v>
      </c>
      <c r="K14" s="44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446" t="str">
        <f>IF(ISBLANK(INDEX('Policy Characteristics'!I:I,MATCH($C14,'Policy Characteristics'!$C:$C,0))),"",INDEX('Policy Characteristics'!I:I,MATCH($C14,'Policy Characteristics'!$C:$C,0)))</f>
        <v>% reduction in emissions</v>
      </c>
      <c r="P14" s="44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46" t="str">
        <f>IF(ISBLANK(INDEX('Policy Characteristics'!K:K,MATCH($C14,'Policy Characteristics'!$C:$C,0))),"",INDEX('Policy Characteristics'!K:K,MATCH($C14,'Policy Characteristics'!$C:$C,0)))</f>
        <v>transportation-sector-main.html#conv-pol-stds</v>
      </c>
      <c r="R14" s="446" t="str">
        <f>IF(ISBLANK(INDEX('Policy Characteristics'!L:L,MATCH($C14,'Policy Characteristics'!$C:$C,0))),"",INDEX('Policy Characteristics'!L:L,MATCH($C14,'Policy Characteristics'!$C:$C,0)))</f>
        <v>conventional-pollutant-standards.html</v>
      </c>
    </row>
    <row r="15" spans="1:18" s="295" customFormat="1" x14ac:dyDescent="0.75">
      <c r="A15" s="446" t="str">
        <f>IF(ISBLANK(INDEX('Policy Characteristics'!A:A,MATCH($C15,'Policy Characteristics'!$C:$C,0))),"",INDEX('Policy Characteristics'!A:A,MATCH($C15,'Policy Characteristics'!$C:$C,0)))</f>
        <v>Transportation</v>
      </c>
      <c r="B15" s="467" t="str">
        <f>IF(ISBLANK(INDEX('Policy Characteristics'!B:B,MATCH($C15,'Policy Characteristics'!$C:$C,0))),"",INDEX('Policy Characteristics'!B:B,MATCH($C15,'Policy Characteristics'!$C:$C,0)))</f>
        <v>Conventional Pollutant Standards</v>
      </c>
      <c r="C15" s="446" t="str">
        <f t="shared" si="0"/>
        <v>Percentage Reduction of Separately Regulated Pollutants</v>
      </c>
      <c r="D15" s="295" t="s">
        <v>38</v>
      </c>
      <c r="E15" s="295" t="s">
        <v>2227</v>
      </c>
      <c r="F15" s="295" t="s">
        <v>3453</v>
      </c>
      <c r="G15" s="295" t="s">
        <v>2227</v>
      </c>
      <c r="H15" s="297">
        <v>313</v>
      </c>
      <c r="I15" s="468" t="s">
        <v>43</v>
      </c>
      <c r="J15" s="469" t="str">
        <f>IF(ISBLANK(INDEX('Policy Characteristics'!D:D,MATCH($C15,'Policy Characteristics'!$C:$C,0))),"",INDEX('Policy Characteristics'!D:D,MATCH($C15,'Policy Characteristics'!$C:$C,0)))</f>
        <v>Conventional Pollutant Standard</v>
      </c>
      <c r="K15" s="44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446" t="str">
        <f>IF(ISBLANK(INDEX('Policy Characteristics'!I:I,MATCH($C15,'Policy Characteristics'!$C:$C,0))),"",INDEX('Policy Characteristics'!I:I,MATCH($C15,'Policy Characteristics'!$C:$C,0)))</f>
        <v>% reduction in emissions</v>
      </c>
      <c r="P15" s="44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46" t="str">
        <f>IF(ISBLANK(INDEX('Policy Characteristics'!K:K,MATCH($C15,'Policy Characteristics'!$C:$C,0))),"",INDEX('Policy Characteristics'!K:K,MATCH($C15,'Policy Characteristics'!$C:$C,0)))</f>
        <v>transportation-sector-main.html#conv-pol-stds</v>
      </c>
      <c r="R15" s="446" t="str">
        <f>IF(ISBLANK(INDEX('Policy Characteristics'!L:L,MATCH($C15,'Policy Characteristics'!$C:$C,0))),"",INDEX('Policy Characteristics'!L:L,MATCH($C15,'Policy Characteristics'!$C:$C,0)))</f>
        <v>conventional-pollutant-standards.html</v>
      </c>
    </row>
    <row r="16" spans="1:18" s="295" customFormat="1" x14ac:dyDescent="0.75">
      <c r="A16" s="446" t="str">
        <f>IF(ISBLANK(INDEX('Policy Characteristics'!A:A,MATCH($C16,'Policy Characteristics'!$C:$C,0))),"",INDEX('Policy Characteristics'!A:A,MATCH($C16,'Policy Characteristics'!$C:$C,0)))</f>
        <v>Transportation</v>
      </c>
      <c r="B16" s="467" t="str">
        <f>IF(ISBLANK(INDEX('Policy Characteristics'!B:B,MATCH($C16,'Policy Characteristics'!$C:$C,0))),"",INDEX('Policy Characteristics'!B:B,MATCH($C16,'Policy Characteristics'!$C:$C,0)))</f>
        <v>Conventional Pollutant Standards</v>
      </c>
      <c r="C16" s="446" t="str">
        <f t="shared" si="0"/>
        <v>Percentage Reduction of Separately Regulated Pollutants</v>
      </c>
      <c r="D16" s="295" t="s">
        <v>38</v>
      </c>
      <c r="E16" s="295" t="s">
        <v>2229</v>
      </c>
      <c r="F16" s="295" t="s">
        <v>3453</v>
      </c>
      <c r="G16" s="295" t="s">
        <v>2317</v>
      </c>
      <c r="H16" s="297">
        <v>314</v>
      </c>
      <c r="I16" s="468" t="s">
        <v>43</v>
      </c>
      <c r="J16" s="469" t="str">
        <f>IF(ISBLANK(INDEX('Policy Characteristics'!D:D,MATCH($C16,'Policy Characteristics'!$C:$C,0))),"",INDEX('Policy Characteristics'!D:D,MATCH($C16,'Policy Characteristics'!$C:$C,0)))</f>
        <v>Conventional Pollutant Standard</v>
      </c>
      <c r="K16" s="44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446" t="str">
        <f>IF(ISBLANK(INDEX('Policy Characteristics'!I:I,MATCH($C16,'Policy Characteristics'!$C:$C,0))),"",INDEX('Policy Characteristics'!I:I,MATCH($C16,'Policy Characteristics'!$C:$C,0)))</f>
        <v>% reduction in emissions</v>
      </c>
      <c r="P16" s="44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46" t="str">
        <f>IF(ISBLANK(INDEX('Policy Characteristics'!K:K,MATCH($C16,'Policy Characteristics'!$C:$C,0))),"",INDEX('Policy Characteristics'!K:K,MATCH($C16,'Policy Characteristics'!$C:$C,0)))</f>
        <v>transportation-sector-main.html#conv-pol-stds</v>
      </c>
      <c r="R16" s="446" t="str">
        <f>IF(ISBLANK(INDEX('Policy Characteristics'!L:L,MATCH($C16,'Policy Characteristics'!$C:$C,0))),"",INDEX('Policy Characteristics'!L:L,MATCH($C16,'Policy Characteristics'!$C:$C,0)))</f>
        <v>conventional-pollutant-standards.html</v>
      </c>
    </row>
    <row r="17" spans="1:18" s="295" customFormat="1" x14ac:dyDescent="0.75">
      <c r="A17" s="446" t="str">
        <f>IF(ISBLANK(INDEX('Policy Characteristics'!A:A,MATCH($C17,'Policy Characteristics'!$C:$C,0))),"",INDEX('Policy Characteristics'!A:A,MATCH($C17,'Policy Characteristics'!$C:$C,0)))</f>
        <v>Transportation</v>
      </c>
      <c r="B17" s="467" t="str">
        <f>IF(ISBLANK(INDEX('Policy Characteristics'!B:B,MATCH($C17,'Policy Characteristics'!$C:$C,0))),"",INDEX('Policy Characteristics'!B:B,MATCH($C17,'Policy Characteristics'!$C:$C,0)))</f>
        <v>Conventional Pollutant Standards</v>
      </c>
      <c r="C17" s="446" t="str">
        <f t="shared" si="0"/>
        <v>Percentage Reduction of Separately Regulated Pollutants</v>
      </c>
      <c r="D17" s="295" t="s">
        <v>38</v>
      </c>
      <c r="E17" s="295" t="s">
        <v>2230</v>
      </c>
      <c r="F17" s="295" t="s">
        <v>3453</v>
      </c>
      <c r="G17" s="295" t="s">
        <v>2230</v>
      </c>
      <c r="H17" s="297">
        <v>315</v>
      </c>
      <c r="I17" s="468" t="s">
        <v>43</v>
      </c>
      <c r="J17" s="469" t="str">
        <f>IF(ISBLANK(INDEX('Policy Characteristics'!D:D,MATCH($C17,'Policy Characteristics'!$C:$C,0))),"",INDEX('Policy Characteristics'!D:D,MATCH($C17,'Policy Characteristics'!$C:$C,0)))</f>
        <v>Conventional Pollutant Standard</v>
      </c>
      <c r="K17" s="44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446" t="str">
        <f>IF(ISBLANK(INDEX('Policy Characteristics'!I:I,MATCH($C17,'Policy Characteristics'!$C:$C,0))),"",INDEX('Policy Characteristics'!I:I,MATCH($C17,'Policy Characteristics'!$C:$C,0)))</f>
        <v>% reduction in emissions</v>
      </c>
      <c r="P17" s="44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46" t="str">
        <f>IF(ISBLANK(INDEX('Policy Characteristics'!K:K,MATCH($C17,'Policy Characteristics'!$C:$C,0))),"",INDEX('Policy Characteristics'!K:K,MATCH($C17,'Policy Characteristics'!$C:$C,0)))</f>
        <v>transportation-sector-main.html#conv-pol-stds</v>
      </c>
      <c r="R17" s="446" t="str">
        <f>IF(ISBLANK(INDEX('Policy Characteristics'!L:L,MATCH($C17,'Policy Characteristics'!$C:$C,0))),"",INDEX('Policy Characteristics'!L:L,MATCH($C17,'Policy Characteristics'!$C:$C,0)))</f>
        <v>conventional-pollutant-standards.html</v>
      </c>
    </row>
    <row r="18" spans="1:18" s="295" customFormat="1" x14ac:dyDescent="0.75">
      <c r="A18" s="446" t="str">
        <f>IF(ISBLANK(INDEX('Policy Characteristics'!A:A,MATCH($C18,'Policy Characteristics'!$C:$C,0))),"",INDEX('Policy Characteristics'!A:A,MATCH($C18,'Policy Characteristics'!$C:$C,0)))</f>
        <v>Transportation</v>
      </c>
      <c r="B18" s="467" t="str">
        <f>IF(ISBLANK(INDEX('Policy Characteristics'!B:B,MATCH($C18,'Policy Characteristics'!$C:$C,0))),"",INDEX('Policy Characteristics'!B:B,MATCH($C18,'Policy Characteristics'!$C:$C,0)))</f>
        <v>Conventional Pollutant Standards</v>
      </c>
      <c r="C18" s="446" t="str">
        <f t="shared" si="0"/>
        <v>Percentage Reduction of Separately Regulated Pollutants</v>
      </c>
      <c r="D18" s="295" t="s">
        <v>38</v>
      </c>
      <c r="E18" s="295" t="s">
        <v>2232</v>
      </c>
      <c r="F18" s="295" t="s">
        <v>3453</v>
      </c>
      <c r="G18" s="295" t="s">
        <v>2232</v>
      </c>
      <c r="H18" s="297">
        <v>316</v>
      </c>
      <c r="I18" s="468" t="s">
        <v>43</v>
      </c>
      <c r="J18" s="469" t="str">
        <f>IF(ISBLANK(INDEX('Policy Characteristics'!D:D,MATCH($C18,'Policy Characteristics'!$C:$C,0))),"",INDEX('Policy Characteristics'!D:D,MATCH($C18,'Policy Characteristics'!$C:$C,0)))</f>
        <v>Conventional Pollutant Standard</v>
      </c>
      <c r="K18" s="44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446" t="str">
        <f>IF(ISBLANK(INDEX('Policy Characteristics'!I:I,MATCH($C18,'Policy Characteristics'!$C:$C,0))),"",INDEX('Policy Characteristics'!I:I,MATCH($C18,'Policy Characteristics'!$C:$C,0)))</f>
        <v>% reduction in emissions</v>
      </c>
      <c r="P18" s="44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46" t="str">
        <f>IF(ISBLANK(INDEX('Policy Characteristics'!K:K,MATCH($C18,'Policy Characteristics'!$C:$C,0))),"",INDEX('Policy Characteristics'!K:K,MATCH($C18,'Policy Characteristics'!$C:$C,0)))</f>
        <v>transportation-sector-main.html#conv-pol-stds</v>
      </c>
      <c r="R18" s="446" t="str">
        <f>IF(ISBLANK(INDEX('Policy Characteristics'!L:L,MATCH($C18,'Policy Characteristics'!$C:$C,0))),"",INDEX('Policy Characteristics'!L:L,MATCH($C18,'Policy Characteristics'!$C:$C,0)))</f>
        <v>conventional-pollutant-standards.html</v>
      </c>
    </row>
    <row r="19" spans="1:18" s="295" customFormat="1" x14ac:dyDescent="0.75">
      <c r="A19" s="446" t="str">
        <f>IF(ISBLANK(INDEX('Policy Characteristics'!A:A,MATCH($C19,'Policy Characteristics'!$C:$C,0))),"",INDEX('Policy Characteristics'!A:A,MATCH($C19,'Policy Characteristics'!$C:$C,0)))</f>
        <v>Transportation</v>
      </c>
      <c r="B19" s="467" t="str">
        <f>IF(ISBLANK(INDEX('Policy Characteristics'!B:B,MATCH($C19,'Policy Characteristics'!$C:$C,0))),"",INDEX('Policy Characteristics'!B:B,MATCH($C19,'Policy Characteristics'!$C:$C,0)))</f>
        <v>Conventional Pollutant Standards</v>
      </c>
      <c r="C19" s="446" t="str">
        <f t="shared" si="0"/>
        <v>Percentage Reduction of Separately Regulated Pollutants</v>
      </c>
      <c r="D19" s="295" t="s">
        <v>38</v>
      </c>
      <c r="E19" s="295" t="s">
        <v>2234</v>
      </c>
      <c r="F19" s="295" t="s">
        <v>3453</v>
      </c>
      <c r="G19" s="295" t="s">
        <v>2234</v>
      </c>
      <c r="H19" s="297">
        <v>317</v>
      </c>
      <c r="I19" s="468" t="s">
        <v>43</v>
      </c>
      <c r="J19" s="469" t="str">
        <f>IF(ISBLANK(INDEX('Policy Characteristics'!D:D,MATCH($C19,'Policy Characteristics'!$C:$C,0))),"",INDEX('Policy Characteristics'!D:D,MATCH($C19,'Policy Characteristics'!$C:$C,0)))</f>
        <v>Conventional Pollutant Standard</v>
      </c>
      <c r="K19" s="44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446" t="str">
        <f>IF(ISBLANK(INDEX('Policy Characteristics'!I:I,MATCH($C19,'Policy Characteristics'!$C:$C,0))),"",INDEX('Policy Characteristics'!I:I,MATCH($C19,'Policy Characteristics'!$C:$C,0)))</f>
        <v>% reduction in emissions</v>
      </c>
      <c r="P19" s="44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46" t="str">
        <f>IF(ISBLANK(INDEX('Policy Characteristics'!K:K,MATCH($C19,'Policy Characteristics'!$C:$C,0))),"",INDEX('Policy Characteristics'!K:K,MATCH($C19,'Policy Characteristics'!$C:$C,0)))</f>
        <v>transportation-sector-main.html#conv-pol-stds</v>
      </c>
      <c r="R19" s="446" t="str">
        <f>IF(ISBLANK(INDEX('Policy Characteristics'!L:L,MATCH($C19,'Policy Characteristics'!$C:$C,0))),"",INDEX('Policy Characteristics'!L:L,MATCH($C19,'Policy Characteristics'!$C:$C,0)))</f>
        <v>conventional-pollutant-standards.html</v>
      </c>
    </row>
    <row r="20" spans="1:18" s="295" customFormat="1" x14ac:dyDescent="0.75">
      <c r="A20" s="446" t="str">
        <f>IF(ISBLANK(INDEX('Policy Characteristics'!A:A,MATCH($C20,'Policy Characteristics'!$C:$C,0))),"",INDEX('Policy Characteristics'!A:A,MATCH($C20,'Policy Characteristics'!$C:$C,0)))</f>
        <v>Transportation</v>
      </c>
      <c r="B20" s="467" t="str">
        <f>IF(ISBLANK(INDEX('Policy Characteristics'!B:B,MATCH($C20,'Policy Characteristics'!$C:$C,0))),"",INDEX('Policy Characteristics'!B:B,MATCH($C20,'Policy Characteristics'!$C:$C,0)))</f>
        <v>Conventional Pollutant Standards</v>
      </c>
      <c r="C20" s="446" t="str">
        <f t="shared" si="0"/>
        <v>Percentage Reduction of Separately Regulated Pollutants</v>
      </c>
      <c r="D20" s="295" t="s">
        <v>38</v>
      </c>
      <c r="E20" s="295" t="s">
        <v>2236</v>
      </c>
      <c r="F20" s="295" t="s">
        <v>3453</v>
      </c>
      <c r="G20" s="295" t="s">
        <v>2236</v>
      </c>
      <c r="H20" s="297">
        <v>318</v>
      </c>
      <c r="I20" s="470" t="s">
        <v>44</v>
      </c>
      <c r="J20" s="469" t="str">
        <f>IF(ISBLANK(INDEX('Policy Characteristics'!D:D,MATCH($C20,'Policy Characteristics'!$C:$C,0))),"",INDEX('Policy Characteristics'!D:D,MATCH($C20,'Policy Characteristics'!$C:$C,0)))</f>
        <v>Conventional Pollutant Standard</v>
      </c>
      <c r="K20" s="44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446" t="str">
        <f>IF(ISBLANK(INDEX('Policy Characteristics'!I:I,MATCH($C20,'Policy Characteristics'!$C:$C,0))),"",INDEX('Policy Characteristics'!I:I,MATCH($C20,'Policy Characteristics'!$C:$C,0)))</f>
        <v>% reduction in emissions</v>
      </c>
      <c r="P20" s="44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46" t="str">
        <f>IF(ISBLANK(INDEX('Policy Characteristics'!K:K,MATCH($C20,'Policy Characteristics'!$C:$C,0))),"",INDEX('Policy Characteristics'!K:K,MATCH($C20,'Policy Characteristics'!$C:$C,0)))</f>
        <v>transportation-sector-main.html#conv-pol-stds</v>
      </c>
      <c r="R20" s="446" t="str">
        <f>IF(ISBLANK(INDEX('Policy Characteristics'!L:L,MATCH($C20,'Policy Characteristics'!$C:$C,0))),"",INDEX('Policy Characteristics'!L:L,MATCH($C20,'Policy Characteristics'!$C:$C,0)))</f>
        <v>conventional-pollutant-standards.html</v>
      </c>
    </row>
    <row r="21" spans="1:18" s="295" customFormat="1" x14ac:dyDescent="0.75">
      <c r="A21" s="446" t="str">
        <f>IF(ISBLANK(INDEX('Policy Characteristics'!A:A,MATCH($C21,'Policy Characteristics'!$C:$C,0))),"",INDEX('Policy Characteristics'!A:A,MATCH($C21,'Policy Characteristics'!$C:$C,0)))</f>
        <v>Transportation</v>
      </c>
      <c r="B21" s="467" t="str">
        <f>IF(ISBLANK(INDEX('Policy Characteristics'!B:B,MATCH($C21,'Policy Characteristics'!$C:$C,0))),"",INDEX('Policy Characteristics'!B:B,MATCH($C21,'Policy Characteristics'!$C:$C,0)))</f>
        <v>Conventional Pollutant Standards</v>
      </c>
      <c r="C21" s="446" t="str">
        <f t="shared" si="0"/>
        <v>Percentage Reduction of Separately Regulated Pollutants</v>
      </c>
      <c r="D21" s="295" t="s">
        <v>38</v>
      </c>
      <c r="E21" s="295" t="s">
        <v>2238</v>
      </c>
      <c r="F21" s="295" t="s">
        <v>3453</v>
      </c>
      <c r="G21" s="295" t="s">
        <v>2238</v>
      </c>
      <c r="H21" s="297">
        <v>319</v>
      </c>
      <c r="I21" s="470" t="s">
        <v>44</v>
      </c>
      <c r="J21" s="469" t="str">
        <f>IF(ISBLANK(INDEX('Policy Characteristics'!D:D,MATCH($C21,'Policy Characteristics'!$C:$C,0))),"",INDEX('Policy Characteristics'!D:D,MATCH($C21,'Policy Characteristics'!$C:$C,0)))</f>
        <v>Conventional Pollutant Standard</v>
      </c>
      <c r="K21" s="44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446" t="str">
        <f>IF(ISBLANK(INDEX('Policy Characteristics'!I:I,MATCH($C21,'Policy Characteristics'!$C:$C,0))),"",INDEX('Policy Characteristics'!I:I,MATCH($C21,'Policy Characteristics'!$C:$C,0)))</f>
        <v>% reduction in emissions</v>
      </c>
      <c r="P21" s="44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46" t="str">
        <f>IF(ISBLANK(INDEX('Policy Characteristics'!K:K,MATCH($C21,'Policy Characteristics'!$C:$C,0))),"",INDEX('Policy Characteristics'!K:K,MATCH($C21,'Policy Characteristics'!$C:$C,0)))</f>
        <v>transportation-sector-main.html#conv-pol-stds</v>
      </c>
      <c r="R21" s="446" t="str">
        <f>IF(ISBLANK(INDEX('Policy Characteristics'!L:L,MATCH($C21,'Policy Characteristics'!$C:$C,0))),"",INDEX('Policy Characteristics'!L:L,MATCH($C21,'Policy Characteristics'!$C:$C,0)))</f>
        <v>conventional-pollutant-standards.html</v>
      </c>
    </row>
    <row r="22" spans="1:18" s="295" customFormat="1" x14ac:dyDescent="0.75">
      <c r="A22" s="446" t="str">
        <f>IF(ISBLANK(INDEX('Policy Characteristics'!A:A,MATCH($C22,'Policy Characteristics'!$C:$C,0))),"",INDEX('Policy Characteristics'!A:A,MATCH($C22,'Policy Characteristics'!$C:$C,0)))</f>
        <v>Transportation</v>
      </c>
      <c r="B22" s="467" t="str">
        <f>IF(ISBLANK(INDEX('Policy Characteristics'!B:B,MATCH($C22,'Policy Characteristics'!$C:$C,0))),"",INDEX('Policy Characteristics'!B:B,MATCH($C22,'Policy Characteristics'!$C:$C,0)))</f>
        <v>Conventional Pollutant Standards</v>
      </c>
      <c r="C22" s="446" t="str">
        <f t="shared" si="0"/>
        <v>Percentage Reduction of Separately Regulated Pollutants</v>
      </c>
      <c r="D22" s="295" t="s">
        <v>39</v>
      </c>
      <c r="E22" s="295" t="s">
        <v>2222</v>
      </c>
      <c r="F22" s="295" t="s">
        <v>3288</v>
      </c>
      <c r="G22" s="295" t="s">
        <v>2425</v>
      </c>
      <c r="H22" s="297">
        <v>320</v>
      </c>
      <c r="I22" s="468" t="s">
        <v>43</v>
      </c>
      <c r="J22" s="469" t="str">
        <f>IF(ISBLANK(INDEX('Policy Characteristics'!D:D,MATCH($C22,'Policy Characteristics'!$C:$C,0))),"",INDEX('Policy Characteristics'!D:D,MATCH($C22,'Policy Characteristics'!$C:$C,0)))</f>
        <v>Conventional Pollutant Standard</v>
      </c>
      <c r="K22" s="44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446" t="str">
        <f>IF(ISBLANK(INDEX('Policy Characteristics'!I:I,MATCH($C22,'Policy Characteristics'!$C:$C,0))),"",INDEX('Policy Characteristics'!I:I,MATCH($C22,'Policy Characteristics'!$C:$C,0)))</f>
        <v>% reduction in emissions</v>
      </c>
      <c r="P22" s="44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46" t="str">
        <f>IF(ISBLANK(INDEX('Policy Characteristics'!K:K,MATCH($C22,'Policy Characteristics'!$C:$C,0))),"",INDEX('Policy Characteristics'!K:K,MATCH($C22,'Policy Characteristics'!$C:$C,0)))</f>
        <v>transportation-sector-main.html#conv-pol-stds</v>
      </c>
      <c r="R22" s="446" t="str">
        <f>IF(ISBLANK(INDEX('Policy Characteristics'!L:L,MATCH($C22,'Policy Characteristics'!$C:$C,0))),"",INDEX('Policy Characteristics'!L:L,MATCH($C22,'Policy Characteristics'!$C:$C,0)))</f>
        <v>conventional-pollutant-standards.html</v>
      </c>
    </row>
    <row r="23" spans="1:18" s="295" customFormat="1" x14ac:dyDescent="0.75">
      <c r="A23" s="446" t="str">
        <f>IF(ISBLANK(INDEX('Policy Characteristics'!A:A,MATCH($C23,'Policy Characteristics'!$C:$C,0))),"",INDEX('Policy Characteristics'!A:A,MATCH($C23,'Policy Characteristics'!$C:$C,0)))</f>
        <v>Transportation</v>
      </c>
      <c r="B23" s="467" t="str">
        <f>IF(ISBLANK(INDEX('Policy Characteristics'!B:B,MATCH($C23,'Policy Characteristics'!$C:$C,0))),"",INDEX('Policy Characteristics'!B:B,MATCH($C23,'Policy Characteristics'!$C:$C,0)))</f>
        <v>Conventional Pollutant Standards</v>
      </c>
      <c r="C23" s="446" t="str">
        <f t="shared" ref="C23:C32" si="1">C$2</f>
        <v>Percentage Reduction of Separately Regulated Pollutants</v>
      </c>
      <c r="D23" s="295" t="s">
        <v>39</v>
      </c>
      <c r="E23" s="295" t="s">
        <v>485</v>
      </c>
      <c r="F23" s="295" t="s">
        <v>3288</v>
      </c>
      <c r="G23" s="295" t="s">
        <v>485</v>
      </c>
      <c r="H23" s="297">
        <v>321</v>
      </c>
      <c r="I23" s="470" t="s">
        <v>44</v>
      </c>
      <c r="J23" s="469" t="str">
        <f>IF(ISBLANK(INDEX('Policy Characteristics'!D:D,MATCH($C23,'Policy Characteristics'!$C:$C,0))),"",INDEX('Policy Characteristics'!D:D,MATCH($C23,'Policy Characteristics'!$C:$C,0)))</f>
        <v>Conventional Pollutant Standard</v>
      </c>
      <c r="K23" s="44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446" t="str">
        <f>IF(ISBLANK(INDEX('Policy Characteristics'!I:I,MATCH($C23,'Policy Characteristics'!$C:$C,0))),"",INDEX('Policy Characteristics'!I:I,MATCH($C23,'Policy Characteristics'!$C:$C,0)))</f>
        <v>% reduction in emissions</v>
      </c>
      <c r="P23" s="44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46" t="str">
        <f>IF(ISBLANK(INDEX('Policy Characteristics'!K:K,MATCH($C23,'Policy Characteristics'!$C:$C,0))),"",INDEX('Policy Characteristics'!K:K,MATCH($C23,'Policy Characteristics'!$C:$C,0)))</f>
        <v>transportation-sector-main.html#conv-pol-stds</v>
      </c>
      <c r="R23" s="446" t="str">
        <f>IF(ISBLANK(INDEX('Policy Characteristics'!L:L,MATCH($C23,'Policy Characteristics'!$C:$C,0))),"",INDEX('Policy Characteristics'!L:L,MATCH($C23,'Policy Characteristics'!$C:$C,0)))</f>
        <v>conventional-pollutant-standards.html</v>
      </c>
    </row>
    <row r="24" spans="1:18" s="295" customFormat="1" x14ac:dyDescent="0.75">
      <c r="A24" s="446" t="str">
        <f>IF(ISBLANK(INDEX('Policy Characteristics'!A:A,MATCH($C24,'Policy Characteristics'!$C:$C,0))),"",INDEX('Policy Characteristics'!A:A,MATCH($C24,'Policy Characteristics'!$C:$C,0)))</f>
        <v>Transportation</v>
      </c>
      <c r="B24" s="467" t="str">
        <f>IF(ISBLANK(INDEX('Policy Characteristics'!B:B,MATCH($C24,'Policy Characteristics'!$C:$C,0))),"",INDEX('Policy Characteristics'!B:B,MATCH($C24,'Policy Characteristics'!$C:$C,0)))</f>
        <v>Conventional Pollutant Standards</v>
      </c>
      <c r="C24" s="446" t="str">
        <f t="shared" si="1"/>
        <v>Percentage Reduction of Separately Regulated Pollutants</v>
      </c>
      <c r="D24" s="295" t="s">
        <v>39</v>
      </c>
      <c r="E24" s="295" t="s">
        <v>2225</v>
      </c>
      <c r="F24" s="295" t="s">
        <v>3288</v>
      </c>
      <c r="G24" s="295" t="s">
        <v>2225</v>
      </c>
      <c r="H24" s="297">
        <v>322</v>
      </c>
      <c r="I24" s="468" t="s">
        <v>43</v>
      </c>
      <c r="J24" s="469" t="str">
        <f>IF(ISBLANK(INDEX('Policy Characteristics'!D:D,MATCH($C24,'Policy Characteristics'!$C:$C,0))),"",INDEX('Policy Characteristics'!D:D,MATCH($C24,'Policy Characteristics'!$C:$C,0)))</f>
        <v>Conventional Pollutant Standard</v>
      </c>
      <c r="K24" s="44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446" t="str">
        <f>IF(ISBLANK(INDEX('Policy Characteristics'!I:I,MATCH($C24,'Policy Characteristics'!$C:$C,0))),"",INDEX('Policy Characteristics'!I:I,MATCH($C24,'Policy Characteristics'!$C:$C,0)))</f>
        <v>% reduction in emissions</v>
      </c>
      <c r="P24" s="44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46" t="str">
        <f>IF(ISBLANK(INDEX('Policy Characteristics'!K:K,MATCH($C24,'Policy Characteristics'!$C:$C,0))),"",INDEX('Policy Characteristics'!K:K,MATCH($C24,'Policy Characteristics'!$C:$C,0)))</f>
        <v>transportation-sector-main.html#conv-pol-stds</v>
      </c>
      <c r="R24" s="446" t="str">
        <f>IF(ISBLANK(INDEX('Policy Characteristics'!L:L,MATCH($C24,'Policy Characteristics'!$C:$C,0))),"",INDEX('Policy Characteristics'!L:L,MATCH($C24,'Policy Characteristics'!$C:$C,0)))</f>
        <v>conventional-pollutant-standards.html</v>
      </c>
    </row>
    <row r="25" spans="1:18" s="295" customFormat="1" x14ac:dyDescent="0.75">
      <c r="A25" s="446" t="str">
        <f>IF(ISBLANK(INDEX('Policy Characteristics'!A:A,MATCH($C25,'Policy Characteristics'!$C:$C,0))),"",INDEX('Policy Characteristics'!A:A,MATCH($C25,'Policy Characteristics'!$C:$C,0)))</f>
        <v>Transportation</v>
      </c>
      <c r="B25" s="467" t="str">
        <f>IF(ISBLANK(INDEX('Policy Characteristics'!B:B,MATCH($C25,'Policy Characteristics'!$C:$C,0))),"",INDEX('Policy Characteristics'!B:B,MATCH($C25,'Policy Characteristics'!$C:$C,0)))</f>
        <v>Conventional Pollutant Standards</v>
      </c>
      <c r="C25" s="446" t="str">
        <f t="shared" si="1"/>
        <v>Percentage Reduction of Separately Regulated Pollutants</v>
      </c>
      <c r="D25" s="295" t="s">
        <v>39</v>
      </c>
      <c r="E25" s="295" t="s">
        <v>2227</v>
      </c>
      <c r="F25" s="295" t="s">
        <v>3288</v>
      </c>
      <c r="G25" s="295" t="s">
        <v>2227</v>
      </c>
      <c r="H25" s="297">
        <v>323</v>
      </c>
      <c r="I25" s="470" t="s">
        <v>44</v>
      </c>
      <c r="J25" s="469" t="str">
        <f>IF(ISBLANK(INDEX('Policy Characteristics'!D:D,MATCH($C25,'Policy Characteristics'!$C:$C,0))),"",INDEX('Policy Characteristics'!D:D,MATCH($C25,'Policy Characteristics'!$C:$C,0)))</f>
        <v>Conventional Pollutant Standard</v>
      </c>
      <c r="K25" s="44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446" t="str">
        <f>IF(ISBLANK(INDEX('Policy Characteristics'!I:I,MATCH($C25,'Policy Characteristics'!$C:$C,0))),"",INDEX('Policy Characteristics'!I:I,MATCH($C25,'Policy Characteristics'!$C:$C,0)))</f>
        <v>% reduction in emissions</v>
      </c>
      <c r="P25" s="44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46" t="str">
        <f>IF(ISBLANK(INDEX('Policy Characteristics'!K:K,MATCH($C25,'Policy Characteristics'!$C:$C,0))),"",INDEX('Policy Characteristics'!K:K,MATCH($C25,'Policy Characteristics'!$C:$C,0)))</f>
        <v>transportation-sector-main.html#conv-pol-stds</v>
      </c>
      <c r="R25" s="446" t="str">
        <f>IF(ISBLANK(INDEX('Policy Characteristics'!L:L,MATCH($C25,'Policy Characteristics'!$C:$C,0))),"",INDEX('Policy Characteristics'!L:L,MATCH($C25,'Policy Characteristics'!$C:$C,0)))</f>
        <v>conventional-pollutant-standards.html</v>
      </c>
    </row>
    <row r="26" spans="1:18" s="295" customFormat="1" x14ac:dyDescent="0.75">
      <c r="A26" s="446" t="str">
        <f>IF(ISBLANK(INDEX('Policy Characteristics'!A:A,MATCH($C26,'Policy Characteristics'!$C:$C,0))),"",INDEX('Policy Characteristics'!A:A,MATCH($C26,'Policy Characteristics'!$C:$C,0)))</f>
        <v>Transportation</v>
      </c>
      <c r="B26" s="467" t="str">
        <f>IF(ISBLANK(INDEX('Policy Characteristics'!B:B,MATCH($C26,'Policy Characteristics'!$C:$C,0))),"",INDEX('Policy Characteristics'!B:B,MATCH($C26,'Policy Characteristics'!$C:$C,0)))</f>
        <v>Conventional Pollutant Standards</v>
      </c>
      <c r="C26" s="446" t="str">
        <f t="shared" si="1"/>
        <v>Percentage Reduction of Separately Regulated Pollutants</v>
      </c>
      <c r="D26" s="295" t="s">
        <v>39</v>
      </c>
      <c r="E26" s="295" t="s">
        <v>2229</v>
      </c>
      <c r="F26" s="295" t="s">
        <v>3288</v>
      </c>
      <c r="G26" s="295" t="s">
        <v>2317</v>
      </c>
      <c r="H26" s="297">
        <v>324</v>
      </c>
      <c r="I26" s="470" t="s">
        <v>44</v>
      </c>
      <c r="J26" s="469" t="str">
        <f>IF(ISBLANK(INDEX('Policy Characteristics'!D:D,MATCH($C26,'Policy Characteristics'!$C:$C,0))),"",INDEX('Policy Characteristics'!D:D,MATCH($C26,'Policy Characteristics'!$C:$C,0)))</f>
        <v>Conventional Pollutant Standard</v>
      </c>
      <c r="K26" s="44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446" t="str">
        <f>IF(ISBLANK(INDEX('Policy Characteristics'!I:I,MATCH($C26,'Policy Characteristics'!$C:$C,0))),"",INDEX('Policy Characteristics'!I:I,MATCH($C26,'Policy Characteristics'!$C:$C,0)))</f>
        <v>% reduction in emissions</v>
      </c>
      <c r="P26" s="44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46" t="str">
        <f>IF(ISBLANK(INDEX('Policy Characteristics'!K:K,MATCH($C26,'Policy Characteristics'!$C:$C,0))),"",INDEX('Policy Characteristics'!K:K,MATCH($C26,'Policy Characteristics'!$C:$C,0)))</f>
        <v>transportation-sector-main.html#conv-pol-stds</v>
      </c>
      <c r="R26" s="446" t="str">
        <f>IF(ISBLANK(INDEX('Policy Characteristics'!L:L,MATCH($C26,'Policy Characteristics'!$C:$C,0))),"",INDEX('Policy Characteristics'!L:L,MATCH($C26,'Policy Characteristics'!$C:$C,0)))</f>
        <v>conventional-pollutant-standards.html</v>
      </c>
    </row>
    <row r="27" spans="1:18" s="295" customFormat="1" x14ac:dyDescent="0.75">
      <c r="A27" s="446" t="str">
        <f>IF(ISBLANK(INDEX('Policy Characteristics'!A:A,MATCH($C27,'Policy Characteristics'!$C:$C,0))),"",INDEX('Policy Characteristics'!A:A,MATCH($C27,'Policy Characteristics'!$C:$C,0)))</f>
        <v>Transportation</v>
      </c>
      <c r="B27" s="467" t="str">
        <f>IF(ISBLANK(INDEX('Policy Characteristics'!B:B,MATCH($C27,'Policy Characteristics'!$C:$C,0))),"",INDEX('Policy Characteristics'!B:B,MATCH($C27,'Policy Characteristics'!$C:$C,0)))</f>
        <v>Conventional Pollutant Standards</v>
      </c>
      <c r="C27" s="446" t="str">
        <f t="shared" si="1"/>
        <v>Percentage Reduction of Separately Regulated Pollutants</v>
      </c>
      <c r="D27" s="295" t="s">
        <v>39</v>
      </c>
      <c r="E27" s="295" t="s">
        <v>2230</v>
      </c>
      <c r="F27" s="295" t="s">
        <v>3288</v>
      </c>
      <c r="G27" s="295" t="s">
        <v>2230</v>
      </c>
      <c r="H27" s="297">
        <v>325</v>
      </c>
      <c r="I27" s="470" t="s">
        <v>44</v>
      </c>
      <c r="J27" s="469" t="str">
        <f>IF(ISBLANK(INDEX('Policy Characteristics'!D:D,MATCH($C27,'Policy Characteristics'!$C:$C,0))),"",INDEX('Policy Characteristics'!D:D,MATCH($C27,'Policy Characteristics'!$C:$C,0)))</f>
        <v>Conventional Pollutant Standard</v>
      </c>
      <c r="K27" s="44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446" t="str">
        <f>IF(ISBLANK(INDEX('Policy Characteristics'!I:I,MATCH($C27,'Policy Characteristics'!$C:$C,0))),"",INDEX('Policy Characteristics'!I:I,MATCH($C27,'Policy Characteristics'!$C:$C,0)))</f>
        <v>% reduction in emissions</v>
      </c>
      <c r="P27" s="44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46" t="str">
        <f>IF(ISBLANK(INDEX('Policy Characteristics'!K:K,MATCH($C27,'Policy Characteristics'!$C:$C,0))),"",INDEX('Policy Characteristics'!K:K,MATCH($C27,'Policy Characteristics'!$C:$C,0)))</f>
        <v>transportation-sector-main.html#conv-pol-stds</v>
      </c>
      <c r="R27" s="446" t="str">
        <f>IF(ISBLANK(INDEX('Policy Characteristics'!L:L,MATCH($C27,'Policy Characteristics'!$C:$C,0))),"",INDEX('Policy Characteristics'!L:L,MATCH($C27,'Policy Characteristics'!$C:$C,0)))</f>
        <v>conventional-pollutant-standards.html</v>
      </c>
    </row>
    <row r="28" spans="1:18" s="295" customFormat="1" x14ac:dyDescent="0.75">
      <c r="A28" s="446" t="str">
        <f>IF(ISBLANK(INDEX('Policy Characteristics'!A:A,MATCH($C28,'Policy Characteristics'!$C:$C,0))),"",INDEX('Policy Characteristics'!A:A,MATCH($C28,'Policy Characteristics'!$C:$C,0)))</f>
        <v>Transportation</v>
      </c>
      <c r="B28" s="467" t="str">
        <f>IF(ISBLANK(INDEX('Policy Characteristics'!B:B,MATCH($C28,'Policy Characteristics'!$C:$C,0))),"",INDEX('Policy Characteristics'!B:B,MATCH($C28,'Policy Characteristics'!$C:$C,0)))</f>
        <v>Conventional Pollutant Standards</v>
      </c>
      <c r="C28" s="446" t="str">
        <f t="shared" si="1"/>
        <v>Percentage Reduction of Separately Regulated Pollutants</v>
      </c>
      <c r="D28" s="295" t="s">
        <v>39</v>
      </c>
      <c r="E28" s="295" t="s">
        <v>2232</v>
      </c>
      <c r="F28" s="295" t="s">
        <v>3288</v>
      </c>
      <c r="G28" s="295" t="s">
        <v>2232</v>
      </c>
      <c r="H28" s="297">
        <v>326</v>
      </c>
      <c r="I28" s="470" t="s">
        <v>44</v>
      </c>
      <c r="J28" s="469" t="str">
        <f>IF(ISBLANK(INDEX('Policy Characteristics'!D:D,MATCH($C28,'Policy Characteristics'!$C:$C,0))),"",INDEX('Policy Characteristics'!D:D,MATCH($C28,'Policy Characteristics'!$C:$C,0)))</f>
        <v>Conventional Pollutant Standard</v>
      </c>
      <c r="K28" s="44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446" t="str">
        <f>IF(ISBLANK(INDEX('Policy Characteristics'!I:I,MATCH($C28,'Policy Characteristics'!$C:$C,0))),"",INDEX('Policy Characteristics'!I:I,MATCH($C28,'Policy Characteristics'!$C:$C,0)))</f>
        <v>% reduction in emissions</v>
      </c>
      <c r="P28" s="44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46" t="str">
        <f>IF(ISBLANK(INDEX('Policy Characteristics'!K:K,MATCH($C28,'Policy Characteristics'!$C:$C,0))),"",INDEX('Policy Characteristics'!K:K,MATCH($C28,'Policy Characteristics'!$C:$C,0)))</f>
        <v>transportation-sector-main.html#conv-pol-stds</v>
      </c>
      <c r="R28" s="446" t="str">
        <f>IF(ISBLANK(INDEX('Policy Characteristics'!L:L,MATCH($C28,'Policy Characteristics'!$C:$C,0))),"",INDEX('Policy Characteristics'!L:L,MATCH($C28,'Policy Characteristics'!$C:$C,0)))</f>
        <v>conventional-pollutant-standards.html</v>
      </c>
    </row>
    <row r="29" spans="1:18" s="295" customFormat="1" x14ac:dyDescent="0.75">
      <c r="A29" s="446" t="str">
        <f>IF(ISBLANK(INDEX('Policy Characteristics'!A:A,MATCH($C29,'Policy Characteristics'!$C:$C,0))),"",INDEX('Policy Characteristics'!A:A,MATCH($C29,'Policy Characteristics'!$C:$C,0)))</f>
        <v>Transportation</v>
      </c>
      <c r="B29" s="467" t="str">
        <f>IF(ISBLANK(INDEX('Policy Characteristics'!B:B,MATCH($C29,'Policy Characteristics'!$C:$C,0))),"",INDEX('Policy Characteristics'!B:B,MATCH($C29,'Policy Characteristics'!$C:$C,0)))</f>
        <v>Conventional Pollutant Standards</v>
      </c>
      <c r="C29" s="446" t="str">
        <f t="shared" si="1"/>
        <v>Percentage Reduction of Separately Regulated Pollutants</v>
      </c>
      <c r="D29" s="295" t="s">
        <v>39</v>
      </c>
      <c r="E29" s="295" t="s">
        <v>2234</v>
      </c>
      <c r="F29" s="295" t="s">
        <v>3288</v>
      </c>
      <c r="G29" s="295" t="s">
        <v>2234</v>
      </c>
      <c r="H29" s="297">
        <v>327</v>
      </c>
      <c r="I29" s="470" t="s">
        <v>44</v>
      </c>
      <c r="J29" s="469" t="str">
        <f>IF(ISBLANK(INDEX('Policy Characteristics'!D:D,MATCH($C29,'Policy Characteristics'!$C:$C,0))),"",INDEX('Policy Characteristics'!D:D,MATCH($C29,'Policy Characteristics'!$C:$C,0)))</f>
        <v>Conventional Pollutant Standard</v>
      </c>
      <c r="K29" s="44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446" t="str">
        <f>IF(ISBLANK(INDEX('Policy Characteristics'!I:I,MATCH($C29,'Policy Characteristics'!$C:$C,0))),"",INDEX('Policy Characteristics'!I:I,MATCH($C29,'Policy Characteristics'!$C:$C,0)))</f>
        <v>% reduction in emissions</v>
      </c>
      <c r="P29" s="44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46" t="str">
        <f>IF(ISBLANK(INDEX('Policy Characteristics'!K:K,MATCH($C29,'Policy Characteristics'!$C:$C,0))),"",INDEX('Policy Characteristics'!K:K,MATCH($C29,'Policy Characteristics'!$C:$C,0)))</f>
        <v>transportation-sector-main.html#conv-pol-stds</v>
      </c>
      <c r="R29" s="446" t="str">
        <f>IF(ISBLANK(INDEX('Policy Characteristics'!L:L,MATCH($C29,'Policy Characteristics'!$C:$C,0))),"",INDEX('Policy Characteristics'!L:L,MATCH($C29,'Policy Characteristics'!$C:$C,0)))</f>
        <v>conventional-pollutant-standards.html</v>
      </c>
    </row>
    <row r="30" spans="1:18" s="295" customFormat="1" x14ac:dyDescent="0.75">
      <c r="A30" s="446" t="str">
        <f>IF(ISBLANK(INDEX('Policy Characteristics'!A:A,MATCH($C30,'Policy Characteristics'!$C:$C,0))),"",INDEX('Policy Characteristics'!A:A,MATCH($C30,'Policy Characteristics'!$C:$C,0)))</f>
        <v>Transportation</v>
      </c>
      <c r="B30" s="467" t="str">
        <f>IF(ISBLANK(INDEX('Policy Characteristics'!B:B,MATCH($C30,'Policy Characteristics'!$C:$C,0))),"",INDEX('Policy Characteristics'!B:B,MATCH($C30,'Policy Characteristics'!$C:$C,0)))</f>
        <v>Conventional Pollutant Standards</v>
      </c>
      <c r="C30" s="446" t="str">
        <f t="shared" si="1"/>
        <v>Percentage Reduction of Separately Regulated Pollutants</v>
      </c>
      <c r="D30" s="295" t="s">
        <v>39</v>
      </c>
      <c r="E30" s="295" t="s">
        <v>2236</v>
      </c>
      <c r="F30" s="295" t="s">
        <v>3288</v>
      </c>
      <c r="G30" s="295" t="s">
        <v>2236</v>
      </c>
      <c r="H30" s="297">
        <v>328</v>
      </c>
      <c r="I30" s="470" t="s">
        <v>44</v>
      </c>
      <c r="J30" s="469" t="str">
        <f>IF(ISBLANK(INDEX('Policy Characteristics'!D:D,MATCH($C30,'Policy Characteristics'!$C:$C,0))),"",INDEX('Policy Characteristics'!D:D,MATCH($C30,'Policy Characteristics'!$C:$C,0)))</f>
        <v>Conventional Pollutant Standard</v>
      </c>
      <c r="K30" s="44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446" t="str">
        <f>IF(ISBLANK(INDEX('Policy Characteristics'!I:I,MATCH($C30,'Policy Characteristics'!$C:$C,0))),"",INDEX('Policy Characteristics'!I:I,MATCH($C30,'Policy Characteristics'!$C:$C,0)))</f>
        <v>% reduction in emissions</v>
      </c>
      <c r="P30" s="44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46" t="str">
        <f>IF(ISBLANK(INDEX('Policy Characteristics'!K:K,MATCH($C30,'Policy Characteristics'!$C:$C,0))),"",INDEX('Policy Characteristics'!K:K,MATCH($C30,'Policy Characteristics'!$C:$C,0)))</f>
        <v>transportation-sector-main.html#conv-pol-stds</v>
      </c>
      <c r="R30" s="446" t="str">
        <f>IF(ISBLANK(INDEX('Policy Characteristics'!L:L,MATCH($C30,'Policy Characteristics'!$C:$C,0))),"",INDEX('Policy Characteristics'!L:L,MATCH($C30,'Policy Characteristics'!$C:$C,0)))</f>
        <v>conventional-pollutant-standards.html</v>
      </c>
    </row>
    <row r="31" spans="1:18" s="295" customFormat="1" x14ac:dyDescent="0.75">
      <c r="A31" s="446" t="str">
        <f>IF(ISBLANK(INDEX('Policy Characteristics'!A:A,MATCH($C31,'Policy Characteristics'!$C:$C,0))),"",INDEX('Policy Characteristics'!A:A,MATCH($C31,'Policy Characteristics'!$C:$C,0)))</f>
        <v>Transportation</v>
      </c>
      <c r="B31" s="467" t="str">
        <f>IF(ISBLANK(INDEX('Policy Characteristics'!B:B,MATCH($C31,'Policy Characteristics'!$C:$C,0))),"",INDEX('Policy Characteristics'!B:B,MATCH($C31,'Policy Characteristics'!$C:$C,0)))</f>
        <v>Conventional Pollutant Standards</v>
      </c>
      <c r="C31" s="446" t="str">
        <f t="shared" si="1"/>
        <v>Percentage Reduction of Separately Regulated Pollutants</v>
      </c>
      <c r="D31" s="295" t="s">
        <v>39</v>
      </c>
      <c r="E31" s="295" t="s">
        <v>2238</v>
      </c>
      <c r="F31" s="295" t="s">
        <v>3288</v>
      </c>
      <c r="G31" s="295" t="s">
        <v>2238</v>
      </c>
      <c r="H31" s="297">
        <v>329</v>
      </c>
      <c r="I31" s="470" t="s">
        <v>44</v>
      </c>
      <c r="J31" s="469" t="str">
        <f>IF(ISBLANK(INDEX('Policy Characteristics'!D:D,MATCH($C31,'Policy Characteristics'!$C:$C,0))),"",INDEX('Policy Characteristics'!D:D,MATCH($C31,'Policy Characteristics'!$C:$C,0)))</f>
        <v>Conventional Pollutant Standard</v>
      </c>
      <c r="K31" s="44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446" t="str">
        <f>IF(ISBLANK(INDEX('Policy Characteristics'!I:I,MATCH($C31,'Policy Characteristics'!$C:$C,0))),"",INDEX('Policy Characteristics'!I:I,MATCH($C31,'Policy Characteristics'!$C:$C,0)))</f>
        <v>% reduction in emissions</v>
      </c>
      <c r="P31" s="44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46" t="str">
        <f>IF(ISBLANK(INDEX('Policy Characteristics'!K:K,MATCH($C31,'Policy Characteristics'!$C:$C,0))),"",INDEX('Policy Characteristics'!K:K,MATCH($C31,'Policy Characteristics'!$C:$C,0)))</f>
        <v>transportation-sector-main.html#conv-pol-stds</v>
      </c>
      <c r="R31" s="446" t="str">
        <f>IF(ISBLANK(INDEX('Policy Characteristics'!L:L,MATCH($C31,'Policy Characteristics'!$C:$C,0))),"",INDEX('Policy Characteristics'!L:L,MATCH($C31,'Policy Characteristics'!$C:$C,0)))</f>
        <v>conventional-pollutant-standards.html</v>
      </c>
    </row>
    <row r="32" spans="1:18" s="295" customFormat="1" x14ac:dyDescent="0.75">
      <c r="A32" s="446" t="str">
        <f>IF(ISBLANK(INDEX('Policy Characteristics'!A:A,MATCH($C32,'Policy Characteristics'!$C:$C,0))),"",INDEX('Policy Characteristics'!A:A,MATCH($C32,'Policy Characteristics'!$C:$C,0)))</f>
        <v>Transportation</v>
      </c>
      <c r="B32" s="467" t="str">
        <f>IF(ISBLANK(INDEX('Policy Characteristics'!B:B,MATCH($C32,'Policy Characteristics'!$C:$C,0))),"",INDEX('Policy Characteristics'!B:B,MATCH($C32,'Policy Characteristics'!$C:$C,0)))</f>
        <v>Conventional Pollutant Standards</v>
      </c>
      <c r="C32" s="446" t="str">
        <f t="shared" si="1"/>
        <v>Percentage Reduction of Separately Regulated Pollutants</v>
      </c>
      <c r="D32" s="295" t="s">
        <v>40</v>
      </c>
      <c r="E32" s="295" t="s">
        <v>2222</v>
      </c>
      <c r="F32" s="295" t="s">
        <v>3289</v>
      </c>
      <c r="G32" s="295" t="s">
        <v>2425</v>
      </c>
      <c r="H32" s="297">
        <v>330</v>
      </c>
      <c r="I32" s="468" t="s">
        <v>43</v>
      </c>
      <c r="J32" s="469" t="str">
        <f>IF(ISBLANK(INDEX('Policy Characteristics'!D:D,MATCH($C32,'Policy Characteristics'!$C:$C,0))),"",INDEX('Policy Characteristics'!D:D,MATCH($C32,'Policy Characteristics'!$C:$C,0)))</f>
        <v>Conventional Pollutant Standard</v>
      </c>
      <c r="K32" s="44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446" t="str">
        <f>IF(ISBLANK(INDEX('Policy Characteristics'!I:I,MATCH($C32,'Policy Characteristics'!$C:$C,0))),"",INDEX('Policy Characteristics'!I:I,MATCH($C32,'Policy Characteristics'!$C:$C,0)))</f>
        <v>% reduction in emissions</v>
      </c>
      <c r="P32" s="44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46" t="str">
        <f>IF(ISBLANK(INDEX('Policy Characteristics'!K:K,MATCH($C32,'Policy Characteristics'!$C:$C,0))),"",INDEX('Policy Characteristics'!K:K,MATCH($C32,'Policy Characteristics'!$C:$C,0)))</f>
        <v>transportation-sector-main.html#conv-pol-stds</v>
      </c>
      <c r="R32" s="446" t="str">
        <f>IF(ISBLANK(INDEX('Policy Characteristics'!L:L,MATCH($C32,'Policy Characteristics'!$C:$C,0))),"",INDEX('Policy Characteristics'!L:L,MATCH($C32,'Policy Characteristics'!$C:$C,0)))</f>
        <v>conventional-pollutant-standards.html</v>
      </c>
    </row>
    <row r="33" spans="1:18" s="295" customFormat="1" x14ac:dyDescent="0.75">
      <c r="A33" s="446" t="str">
        <f>IF(ISBLANK(INDEX('Policy Characteristics'!A:A,MATCH($C33,'Policy Characteristics'!$C:$C,0))),"",INDEX('Policy Characteristics'!A:A,MATCH($C33,'Policy Characteristics'!$C:$C,0)))</f>
        <v>Transportation</v>
      </c>
      <c r="B33" s="467" t="str">
        <f>IF(ISBLANK(INDEX('Policy Characteristics'!B:B,MATCH($C33,'Policy Characteristics'!$C:$C,0))),"",INDEX('Policy Characteristics'!B:B,MATCH($C33,'Policy Characteristics'!$C:$C,0)))</f>
        <v>Conventional Pollutant Standards</v>
      </c>
      <c r="C33" s="446" t="str">
        <f t="shared" ref="C33:C61" si="2">C$2</f>
        <v>Percentage Reduction of Separately Regulated Pollutants</v>
      </c>
      <c r="D33" s="295" t="s">
        <v>40</v>
      </c>
      <c r="E33" s="295" t="s">
        <v>485</v>
      </c>
      <c r="F33" s="295" t="s">
        <v>3289</v>
      </c>
      <c r="G33" s="295" t="s">
        <v>485</v>
      </c>
      <c r="H33" s="297">
        <v>331</v>
      </c>
      <c r="I33" s="468" t="s">
        <v>43</v>
      </c>
      <c r="J33" s="469" t="str">
        <f>IF(ISBLANK(INDEX('Policy Characteristics'!D:D,MATCH($C33,'Policy Characteristics'!$C:$C,0))),"",INDEX('Policy Characteristics'!D:D,MATCH($C33,'Policy Characteristics'!$C:$C,0)))</f>
        <v>Conventional Pollutant Standard</v>
      </c>
      <c r="K33" s="44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446" t="str">
        <f>IF(ISBLANK(INDEX('Policy Characteristics'!I:I,MATCH($C33,'Policy Characteristics'!$C:$C,0))),"",INDEX('Policy Characteristics'!I:I,MATCH($C33,'Policy Characteristics'!$C:$C,0)))</f>
        <v>% reduction in emissions</v>
      </c>
      <c r="P33" s="44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46" t="str">
        <f>IF(ISBLANK(INDEX('Policy Characteristics'!K:K,MATCH($C33,'Policy Characteristics'!$C:$C,0))),"",INDEX('Policy Characteristics'!K:K,MATCH($C33,'Policy Characteristics'!$C:$C,0)))</f>
        <v>transportation-sector-main.html#conv-pol-stds</v>
      </c>
      <c r="R33" s="446" t="str">
        <f>IF(ISBLANK(INDEX('Policy Characteristics'!L:L,MATCH($C33,'Policy Characteristics'!$C:$C,0))),"",INDEX('Policy Characteristics'!L:L,MATCH($C33,'Policy Characteristics'!$C:$C,0)))</f>
        <v>conventional-pollutant-standards.html</v>
      </c>
    </row>
    <row r="34" spans="1:18" s="295" customFormat="1" x14ac:dyDescent="0.75">
      <c r="A34" s="446" t="str">
        <f>IF(ISBLANK(INDEX('Policy Characteristics'!A:A,MATCH($C34,'Policy Characteristics'!$C:$C,0))),"",INDEX('Policy Characteristics'!A:A,MATCH($C34,'Policy Characteristics'!$C:$C,0)))</f>
        <v>Transportation</v>
      </c>
      <c r="B34" s="467" t="str">
        <f>IF(ISBLANK(INDEX('Policy Characteristics'!B:B,MATCH($C34,'Policy Characteristics'!$C:$C,0))),"",INDEX('Policy Characteristics'!B:B,MATCH($C34,'Policy Characteristics'!$C:$C,0)))</f>
        <v>Conventional Pollutant Standards</v>
      </c>
      <c r="C34" s="446" t="str">
        <f t="shared" si="2"/>
        <v>Percentage Reduction of Separately Regulated Pollutants</v>
      </c>
      <c r="D34" s="295" t="s">
        <v>40</v>
      </c>
      <c r="E34" s="295" t="s">
        <v>2225</v>
      </c>
      <c r="F34" s="295" t="s">
        <v>3289</v>
      </c>
      <c r="G34" s="295" t="s">
        <v>2225</v>
      </c>
      <c r="H34" s="297">
        <v>332</v>
      </c>
      <c r="I34" s="468" t="s">
        <v>43</v>
      </c>
      <c r="J34" s="469" t="str">
        <f>IF(ISBLANK(INDEX('Policy Characteristics'!D:D,MATCH($C34,'Policy Characteristics'!$C:$C,0))),"",INDEX('Policy Characteristics'!D:D,MATCH($C34,'Policy Characteristics'!$C:$C,0)))</f>
        <v>Conventional Pollutant Standard</v>
      </c>
      <c r="K34" s="44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446" t="str">
        <f>IF(ISBLANK(INDEX('Policy Characteristics'!I:I,MATCH($C34,'Policy Characteristics'!$C:$C,0))),"",INDEX('Policy Characteristics'!I:I,MATCH($C34,'Policy Characteristics'!$C:$C,0)))</f>
        <v>% reduction in emissions</v>
      </c>
      <c r="P34" s="44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46" t="str">
        <f>IF(ISBLANK(INDEX('Policy Characteristics'!K:K,MATCH($C34,'Policy Characteristics'!$C:$C,0))),"",INDEX('Policy Characteristics'!K:K,MATCH($C34,'Policy Characteristics'!$C:$C,0)))</f>
        <v>transportation-sector-main.html#conv-pol-stds</v>
      </c>
      <c r="R34" s="446" t="str">
        <f>IF(ISBLANK(INDEX('Policy Characteristics'!L:L,MATCH($C34,'Policy Characteristics'!$C:$C,0))),"",INDEX('Policy Characteristics'!L:L,MATCH($C34,'Policy Characteristics'!$C:$C,0)))</f>
        <v>conventional-pollutant-standards.html</v>
      </c>
    </row>
    <row r="35" spans="1:18" s="295" customFormat="1" x14ac:dyDescent="0.75">
      <c r="A35" s="446" t="str">
        <f>IF(ISBLANK(INDEX('Policy Characteristics'!A:A,MATCH($C35,'Policy Characteristics'!$C:$C,0))),"",INDEX('Policy Characteristics'!A:A,MATCH($C35,'Policy Characteristics'!$C:$C,0)))</f>
        <v>Transportation</v>
      </c>
      <c r="B35" s="467" t="str">
        <f>IF(ISBLANK(INDEX('Policy Characteristics'!B:B,MATCH($C35,'Policy Characteristics'!$C:$C,0))),"",INDEX('Policy Characteristics'!B:B,MATCH($C35,'Policy Characteristics'!$C:$C,0)))</f>
        <v>Conventional Pollutant Standards</v>
      </c>
      <c r="C35" s="446" t="str">
        <f t="shared" si="2"/>
        <v>Percentage Reduction of Separately Regulated Pollutants</v>
      </c>
      <c r="D35" s="295" t="s">
        <v>40</v>
      </c>
      <c r="E35" s="295" t="s">
        <v>2227</v>
      </c>
      <c r="F35" s="295" t="s">
        <v>3289</v>
      </c>
      <c r="G35" s="295" t="s">
        <v>2227</v>
      </c>
      <c r="H35" s="297">
        <v>333</v>
      </c>
      <c r="I35" s="468" t="s">
        <v>43</v>
      </c>
      <c r="J35" s="469" t="str">
        <f>IF(ISBLANK(INDEX('Policy Characteristics'!D:D,MATCH($C35,'Policy Characteristics'!$C:$C,0))),"",INDEX('Policy Characteristics'!D:D,MATCH($C35,'Policy Characteristics'!$C:$C,0)))</f>
        <v>Conventional Pollutant Standard</v>
      </c>
      <c r="K35" s="44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446" t="str">
        <f>IF(ISBLANK(INDEX('Policy Characteristics'!I:I,MATCH($C35,'Policy Characteristics'!$C:$C,0))),"",INDEX('Policy Characteristics'!I:I,MATCH($C35,'Policy Characteristics'!$C:$C,0)))</f>
        <v>% reduction in emissions</v>
      </c>
      <c r="P35" s="44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46" t="str">
        <f>IF(ISBLANK(INDEX('Policy Characteristics'!K:K,MATCH($C35,'Policy Characteristics'!$C:$C,0))),"",INDEX('Policy Characteristics'!K:K,MATCH($C35,'Policy Characteristics'!$C:$C,0)))</f>
        <v>transportation-sector-main.html#conv-pol-stds</v>
      </c>
      <c r="R35" s="446" t="str">
        <f>IF(ISBLANK(INDEX('Policy Characteristics'!L:L,MATCH($C35,'Policy Characteristics'!$C:$C,0))),"",INDEX('Policy Characteristics'!L:L,MATCH($C35,'Policy Characteristics'!$C:$C,0)))</f>
        <v>conventional-pollutant-standards.html</v>
      </c>
    </row>
    <row r="36" spans="1:18" s="295" customFormat="1" x14ac:dyDescent="0.75">
      <c r="A36" s="446" t="str">
        <f>IF(ISBLANK(INDEX('Policy Characteristics'!A:A,MATCH($C36,'Policy Characteristics'!$C:$C,0))),"",INDEX('Policy Characteristics'!A:A,MATCH($C36,'Policy Characteristics'!$C:$C,0)))</f>
        <v>Transportation</v>
      </c>
      <c r="B36" s="467" t="str">
        <f>IF(ISBLANK(INDEX('Policy Characteristics'!B:B,MATCH($C36,'Policy Characteristics'!$C:$C,0))),"",INDEX('Policy Characteristics'!B:B,MATCH($C36,'Policy Characteristics'!$C:$C,0)))</f>
        <v>Conventional Pollutant Standards</v>
      </c>
      <c r="C36" s="446" t="str">
        <f t="shared" si="2"/>
        <v>Percentage Reduction of Separately Regulated Pollutants</v>
      </c>
      <c r="D36" s="295" t="s">
        <v>40</v>
      </c>
      <c r="E36" s="295" t="s">
        <v>2229</v>
      </c>
      <c r="F36" s="295" t="s">
        <v>3289</v>
      </c>
      <c r="G36" s="295" t="s">
        <v>2317</v>
      </c>
      <c r="H36" s="297">
        <v>334</v>
      </c>
      <c r="I36" s="468" t="s">
        <v>43</v>
      </c>
      <c r="J36" s="469" t="str">
        <f>IF(ISBLANK(INDEX('Policy Characteristics'!D:D,MATCH($C36,'Policy Characteristics'!$C:$C,0))),"",INDEX('Policy Characteristics'!D:D,MATCH($C36,'Policy Characteristics'!$C:$C,0)))</f>
        <v>Conventional Pollutant Standard</v>
      </c>
      <c r="K36" s="44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446" t="str">
        <f>IF(ISBLANK(INDEX('Policy Characteristics'!I:I,MATCH($C36,'Policy Characteristics'!$C:$C,0))),"",INDEX('Policy Characteristics'!I:I,MATCH($C36,'Policy Characteristics'!$C:$C,0)))</f>
        <v>% reduction in emissions</v>
      </c>
      <c r="P36" s="44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46" t="str">
        <f>IF(ISBLANK(INDEX('Policy Characteristics'!K:K,MATCH($C36,'Policy Characteristics'!$C:$C,0))),"",INDEX('Policy Characteristics'!K:K,MATCH($C36,'Policy Characteristics'!$C:$C,0)))</f>
        <v>transportation-sector-main.html#conv-pol-stds</v>
      </c>
      <c r="R36" s="446" t="str">
        <f>IF(ISBLANK(INDEX('Policy Characteristics'!L:L,MATCH($C36,'Policy Characteristics'!$C:$C,0))),"",INDEX('Policy Characteristics'!L:L,MATCH($C36,'Policy Characteristics'!$C:$C,0)))</f>
        <v>conventional-pollutant-standards.html</v>
      </c>
    </row>
    <row r="37" spans="1:18" s="295" customFormat="1" x14ac:dyDescent="0.75">
      <c r="A37" s="446" t="str">
        <f>IF(ISBLANK(INDEX('Policy Characteristics'!A:A,MATCH($C37,'Policy Characteristics'!$C:$C,0))),"",INDEX('Policy Characteristics'!A:A,MATCH($C37,'Policy Characteristics'!$C:$C,0)))</f>
        <v>Transportation</v>
      </c>
      <c r="B37" s="467" t="str">
        <f>IF(ISBLANK(INDEX('Policy Characteristics'!B:B,MATCH($C37,'Policy Characteristics'!$C:$C,0))),"",INDEX('Policy Characteristics'!B:B,MATCH($C37,'Policy Characteristics'!$C:$C,0)))</f>
        <v>Conventional Pollutant Standards</v>
      </c>
      <c r="C37" s="446" t="str">
        <f t="shared" si="2"/>
        <v>Percentage Reduction of Separately Regulated Pollutants</v>
      </c>
      <c r="D37" s="295" t="s">
        <v>40</v>
      </c>
      <c r="E37" s="295" t="s">
        <v>2230</v>
      </c>
      <c r="F37" s="295" t="s">
        <v>3289</v>
      </c>
      <c r="G37" s="295" t="s">
        <v>2230</v>
      </c>
      <c r="H37" s="297">
        <v>335</v>
      </c>
      <c r="I37" s="470" t="s">
        <v>44</v>
      </c>
      <c r="J37" s="469" t="str">
        <f>IF(ISBLANK(INDEX('Policy Characteristics'!D:D,MATCH($C37,'Policy Characteristics'!$C:$C,0))),"",INDEX('Policy Characteristics'!D:D,MATCH($C37,'Policy Characteristics'!$C:$C,0)))</f>
        <v>Conventional Pollutant Standard</v>
      </c>
      <c r="K37" s="44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446" t="str">
        <f>IF(ISBLANK(INDEX('Policy Characteristics'!I:I,MATCH($C37,'Policy Characteristics'!$C:$C,0))),"",INDEX('Policy Characteristics'!I:I,MATCH($C37,'Policy Characteristics'!$C:$C,0)))</f>
        <v>% reduction in emissions</v>
      </c>
      <c r="P37" s="44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46" t="str">
        <f>IF(ISBLANK(INDEX('Policy Characteristics'!K:K,MATCH($C37,'Policy Characteristics'!$C:$C,0))),"",INDEX('Policy Characteristics'!K:K,MATCH($C37,'Policy Characteristics'!$C:$C,0)))</f>
        <v>transportation-sector-main.html#conv-pol-stds</v>
      </c>
      <c r="R37" s="446" t="str">
        <f>IF(ISBLANK(INDEX('Policy Characteristics'!L:L,MATCH($C37,'Policy Characteristics'!$C:$C,0))),"",INDEX('Policy Characteristics'!L:L,MATCH($C37,'Policy Characteristics'!$C:$C,0)))</f>
        <v>conventional-pollutant-standards.html</v>
      </c>
    </row>
    <row r="38" spans="1:18" s="295" customFormat="1" x14ac:dyDescent="0.75">
      <c r="A38" s="446" t="str">
        <f>IF(ISBLANK(INDEX('Policy Characteristics'!A:A,MATCH($C38,'Policy Characteristics'!$C:$C,0))),"",INDEX('Policy Characteristics'!A:A,MATCH($C38,'Policy Characteristics'!$C:$C,0)))</f>
        <v>Transportation</v>
      </c>
      <c r="B38" s="467" t="str">
        <f>IF(ISBLANK(INDEX('Policy Characteristics'!B:B,MATCH($C38,'Policy Characteristics'!$C:$C,0))),"",INDEX('Policy Characteristics'!B:B,MATCH($C38,'Policy Characteristics'!$C:$C,0)))</f>
        <v>Conventional Pollutant Standards</v>
      </c>
      <c r="C38" s="446" t="str">
        <f t="shared" si="2"/>
        <v>Percentage Reduction of Separately Regulated Pollutants</v>
      </c>
      <c r="D38" s="295" t="s">
        <v>40</v>
      </c>
      <c r="E38" s="295" t="s">
        <v>2232</v>
      </c>
      <c r="F38" s="295" t="s">
        <v>3289</v>
      </c>
      <c r="G38" s="295" t="s">
        <v>2232</v>
      </c>
      <c r="H38" s="297">
        <v>336</v>
      </c>
      <c r="I38" s="468" t="s">
        <v>43</v>
      </c>
      <c r="J38" s="469" t="str">
        <f>IF(ISBLANK(INDEX('Policy Characteristics'!D:D,MATCH($C38,'Policy Characteristics'!$C:$C,0))),"",INDEX('Policy Characteristics'!D:D,MATCH($C38,'Policy Characteristics'!$C:$C,0)))</f>
        <v>Conventional Pollutant Standard</v>
      </c>
      <c r="K38" s="44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446" t="str">
        <f>IF(ISBLANK(INDEX('Policy Characteristics'!I:I,MATCH($C38,'Policy Characteristics'!$C:$C,0))),"",INDEX('Policy Characteristics'!I:I,MATCH($C38,'Policy Characteristics'!$C:$C,0)))</f>
        <v>% reduction in emissions</v>
      </c>
      <c r="P38" s="44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46" t="str">
        <f>IF(ISBLANK(INDEX('Policy Characteristics'!K:K,MATCH($C38,'Policy Characteristics'!$C:$C,0))),"",INDEX('Policy Characteristics'!K:K,MATCH($C38,'Policy Characteristics'!$C:$C,0)))</f>
        <v>transportation-sector-main.html#conv-pol-stds</v>
      </c>
      <c r="R38" s="446" t="str">
        <f>IF(ISBLANK(INDEX('Policy Characteristics'!L:L,MATCH($C38,'Policy Characteristics'!$C:$C,0))),"",INDEX('Policy Characteristics'!L:L,MATCH($C38,'Policy Characteristics'!$C:$C,0)))</f>
        <v>conventional-pollutant-standards.html</v>
      </c>
    </row>
    <row r="39" spans="1:18" s="295" customFormat="1" x14ac:dyDescent="0.75">
      <c r="A39" s="446" t="str">
        <f>IF(ISBLANK(INDEX('Policy Characteristics'!A:A,MATCH($C39,'Policy Characteristics'!$C:$C,0))),"",INDEX('Policy Characteristics'!A:A,MATCH($C39,'Policy Characteristics'!$C:$C,0)))</f>
        <v>Transportation</v>
      </c>
      <c r="B39" s="467" t="str">
        <f>IF(ISBLANK(INDEX('Policy Characteristics'!B:B,MATCH($C39,'Policy Characteristics'!$C:$C,0))),"",INDEX('Policy Characteristics'!B:B,MATCH($C39,'Policy Characteristics'!$C:$C,0)))</f>
        <v>Conventional Pollutant Standards</v>
      </c>
      <c r="C39" s="446" t="str">
        <f t="shared" si="2"/>
        <v>Percentage Reduction of Separately Regulated Pollutants</v>
      </c>
      <c r="D39" s="295" t="s">
        <v>40</v>
      </c>
      <c r="E39" s="295" t="s">
        <v>2234</v>
      </c>
      <c r="F39" s="295" t="s">
        <v>3289</v>
      </c>
      <c r="G39" s="295" t="s">
        <v>2234</v>
      </c>
      <c r="H39" s="297">
        <v>337</v>
      </c>
      <c r="I39" s="468" t="s">
        <v>43</v>
      </c>
      <c r="J39" s="469" t="str">
        <f>IF(ISBLANK(INDEX('Policy Characteristics'!D:D,MATCH($C39,'Policy Characteristics'!$C:$C,0))),"",INDEX('Policy Characteristics'!D:D,MATCH($C39,'Policy Characteristics'!$C:$C,0)))</f>
        <v>Conventional Pollutant Standard</v>
      </c>
      <c r="K39" s="44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446" t="str">
        <f>IF(ISBLANK(INDEX('Policy Characteristics'!I:I,MATCH($C39,'Policy Characteristics'!$C:$C,0))),"",INDEX('Policy Characteristics'!I:I,MATCH($C39,'Policy Characteristics'!$C:$C,0)))</f>
        <v>% reduction in emissions</v>
      </c>
      <c r="P39" s="44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46" t="str">
        <f>IF(ISBLANK(INDEX('Policy Characteristics'!K:K,MATCH($C39,'Policy Characteristics'!$C:$C,0))),"",INDEX('Policy Characteristics'!K:K,MATCH($C39,'Policy Characteristics'!$C:$C,0)))</f>
        <v>transportation-sector-main.html#conv-pol-stds</v>
      </c>
      <c r="R39" s="446" t="str">
        <f>IF(ISBLANK(INDEX('Policy Characteristics'!L:L,MATCH($C39,'Policy Characteristics'!$C:$C,0))),"",INDEX('Policy Characteristics'!L:L,MATCH($C39,'Policy Characteristics'!$C:$C,0)))</f>
        <v>conventional-pollutant-standards.html</v>
      </c>
    </row>
    <row r="40" spans="1:18" s="295" customFormat="1" x14ac:dyDescent="0.75">
      <c r="A40" s="446" t="str">
        <f>IF(ISBLANK(INDEX('Policy Characteristics'!A:A,MATCH($C40,'Policy Characteristics'!$C:$C,0))),"",INDEX('Policy Characteristics'!A:A,MATCH($C40,'Policy Characteristics'!$C:$C,0)))</f>
        <v>Transportation</v>
      </c>
      <c r="B40" s="467" t="str">
        <f>IF(ISBLANK(INDEX('Policy Characteristics'!B:B,MATCH($C40,'Policy Characteristics'!$C:$C,0))),"",INDEX('Policy Characteristics'!B:B,MATCH($C40,'Policy Characteristics'!$C:$C,0)))</f>
        <v>Conventional Pollutant Standards</v>
      </c>
      <c r="C40" s="446" t="str">
        <f t="shared" si="2"/>
        <v>Percentage Reduction of Separately Regulated Pollutants</v>
      </c>
      <c r="D40" s="295" t="s">
        <v>40</v>
      </c>
      <c r="E40" s="295" t="s">
        <v>2236</v>
      </c>
      <c r="F40" s="295" t="s">
        <v>3289</v>
      </c>
      <c r="G40" s="295" t="s">
        <v>2236</v>
      </c>
      <c r="H40" s="297">
        <v>338</v>
      </c>
      <c r="I40" s="470" t="s">
        <v>44</v>
      </c>
      <c r="J40" s="469" t="str">
        <f>IF(ISBLANK(INDEX('Policy Characteristics'!D:D,MATCH($C40,'Policy Characteristics'!$C:$C,0))),"",INDEX('Policy Characteristics'!D:D,MATCH($C40,'Policy Characteristics'!$C:$C,0)))</f>
        <v>Conventional Pollutant Standard</v>
      </c>
      <c r="K40" s="44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446" t="str">
        <f>IF(ISBLANK(INDEX('Policy Characteristics'!I:I,MATCH($C40,'Policy Characteristics'!$C:$C,0))),"",INDEX('Policy Characteristics'!I:I,MATCH($C40,'Policy Characteristics'!$C:$C,0)))</f>
        <v>% reduction in emissions</v>
      </c>
      <c r="P40" s="44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46" t="str">
        <f>IF(ISBLANK(INDEX('Policy Characteristics'!K:K,MATCH($C40,'Policy Characteristics'!$C:$C,0))),"",INDEX('Policy Characteristics'!K:K,MATCH($C40,'Policy Characteristics'!$C:$C,0)))</f>
        <v>transportation-sector-main.html#conv-pol-stds</v>
      </c>
      <c r="R40" s="446" t="str">
        <f>IF(ISBLANK(INDEX('Policy Characteristics'!L:L,MATCH($C40,'Policy Characteristics'!$C:$C,0))),"",INDEX('Policy Characteristics'!L:L,MATCH($C40,'Policy Characteristics'!$C:$C,0)))</f>
        <v>conventional-pollutant-standards.html</v>
      </c>
    </row>
    <row r="41" spans="1:18" s="295" customFormat="1" x14ac:dyDescent="0.75">
      <c r="A41" s="446" t="str">
        <f>IF(ISBLANK(INDEX('Policy Characteristics'!A:A,MATCH($C41,'Policy Characteristics'!$C:$C,0))),"",INDEX('Policy Characteristics'!A:A,MATCH($C41,'Policy Characteristics'!$C:$C,0)))</f>
        <v>Transportation</v>
      </c>
      <c r="B41" s="467" t="str">
        <f>IF(ISBLANK(INDEX('Policy Characteristics'!B:B,MATCH($C41,'Policy Characteristics'!$C:$C,0))),"",INDEX('Policy Characteristics'!B:B,MATCH($C41,'Policy Characteristics'!$C:$C,0)))</f>
        <v>Conventional Pollutant Standards</v>
      </c>
      <c r="C41" s="446" t="str">
        <f t="shared" si="2"/>
        <v>Percentage Reduction of Separately Regulated Pollutants</v>
      </c>
      <c r="D41" s="295" t="s">
        <v>40</v>
      </c>
      <c r="E41" s="295" t="s">
        <v>2238</v>
      </c>
      <c r="F41" s="295" t="s">
        <v>3289</v>
      </c>
      <c r="G41" s="295" t="s">
        <v>2238</v>
      </c>
      <c r="H41" s="297">
        <v>339</v>
      </c>
      <c r="I41" s="470" t="s">
        <v>44</v>
      </c>
      <c r="J41" s="469" t="str">
        <f>IF(ISBLANK(INDEX('Policy Characteristics'!D:D,MATCH($C41,'Policy Characteristics'!$C:$C,0))),"",INDEX('Policy Characteristics'!D:D,MATCH($C41,'Policy Characteristics'!$C:$C,0)))</f>
        <v>Conventional Pollutant Standard</v>
      </c>
      <c r="K41" s="44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446" t="str">
        <f>IF(ISBLANK(INDEX('Policy Characteristics'!I:I,MATCH($C41,'Policy Characteristics'!$C:$C,0))),"",INDEX('Policy Characteristics'!I:I,MATCH($C41,'Policy Characteristics'!$C:$C,0)))</f>
        <v>% reduction in emissions</v>
      </c>
      <c r="P41" s="44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46" t="str">
        <f>IF(ISBLANK(INDEX('Policy Characteristics'!K:K,MATCH($C41,'Policy Characteristics'!$C:$C,0))),"",INDEX('Policy Characteristics'!K:K,MATCH($C41,'Policy Characteristics'!$C:$C,0)))</f>
        <v>transportation-sector-main.html#conv-pol-stds</v>
      </c>
      <c r="R41" s="446" t="str">
        <f>IF(ISBLANK(INDEX('Policy Characteristics'!L:L,MATCH($C41,'Policy Characteristics'!$C:$C,0))),"",INDEX('Policy Characteristics'!L:L,MATCH($C41,'Policy Characteristics'!$C:$C,0)))</f>
        <v>conventional-pollutant-standards.html</v>
      </c>
    </row>
    <row r="42" spans="1:18" s="295" customFormat="1" x14ac:dyDescent="0.75">
      <c r="A42" s="446" t="str">
        <f>IF(ISBLANK(INDEX('Policy Characteristics'!A:A,MATCH($C42,'Policy Characteristics'!$C:$C,0))),"",INDEX('Policy Characteristics'!A:A,MATCH($C42,'Policy Characteristics'!$C:$C,0)))</f>
        <v>Transportation</v>
      </c>
      <c r="B42" s="467" t="str">
        <f>IF(ISBLANK(INDEX('Policy Characteristics'!B:B,MATCH($C42,'Policy Characteristics'!$C:$C,0))),"",INDEX('Policy Characteristics'!B:B,MATCH($C42,'Policy Characteristics'!$C:$C,0)))</f>
        <v>Conventional Pollutant Standards</v>
      </c>
      <c r="C42" s="446" t="str">
        <f t="shared" si="2"/>
        <v>Percentage Reduction of Separately Regulated Pollutants</v>
      </c>
      <c r="D42" s="295" t="s">
        <v>41</v>
      </c>
      <c r="E42" s="295" t="s">
        <v>2222</v>
      </c>
      <c r="F42" s="295" t="s">
        <v>3290</v>
      </c>
      <c r="G42" s="295" t="s">
        <v>2425</v>
      </c>
      <c r="H42" s="297">
        <v>340</v>
      </c>
      <c r="I42" s="468" t="s">
        <v>43</v>
      </c>
      <c r="J42" s="469" t="str">
        <f>IF(ISBLANK(INDEX('Policy Characteristics'!D:D,MATCH($C42,'Policy Characteristics'!$C:$C,0))),"",INDEX('Policy Characteristics'!D:D,MATCH($C42,'Policy Characteristics'!$C:$C,0)))</f>
        <v>Conventional Pollutant Standard</v>
      </c>
      <c r="K42" s="44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446" t="str">
        <f>IF(ISBLANK(INDEX('Policy Characteristics'!I:I,MATCH($C42,'Policy Characteristics'!$C:$C,0))),"",INDEX('Policy Characteristics'!I:I,MATCH($C42,'Policy Characteristics'!$C:$C,0)))</f>
        <v>% reduction in emissions</v>
      </c>
      <c r="P42" s="44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46" t="str">
        <f>IF(ISBLANK(INDEX('Policy Characteristics'!K:K,MATCH($C42,'Policy Characteristics'!$C:$C,0))),"",INDEX('Policy Characteristics'!K:K,MATCH($C42,'Policy Characteristics'!$C:$C,0)))</f>
        <v>transportation-sector-main.html#conv-pol-stds</v>
      </c>
      <c r="R42" s="446" t="str">
        <f>IF(ISBLANK(INDEX('Policy Characteristics'!L:L,MATCH($C42,'Policy Characteristics'!$C:$C,0))),"",INDEX('Policy Characteristics'!L:L,MATCH($C42,'Policy Characteristics'!$C:$C,0)))</f>
        <v>conventional-pollutant-standards.html</v>
      </c>
    </row>
    <row r="43" spans="1:18" s="295" customFormat="1" x14ac:dyDescent="0.75">
      <c r="A43" s="446" t="str">
        <f>IF(ISBLANK(INDEX('Policy Characteristics'!A:A,MATCH($C43,'Policy Characteristics'!$C:$C,0))),"",INDEX('Policy Characteristics'!A:A,MATCH($C43,'Policy Characteristics'!$C:$C,0)))</f>
        <v>Transportation</v>
      </c>
      <c r="B43" s="467" t="str">
        <f>IF(ISBLANK(INDEX('Policy Characteristics'!B:B,MATCH($C43,'Policy Characteristics'!$C:$C,0))),"",INDEX('Policy Characteristics'!B:B,MATCH($C43,'Policy Characteristics'!$C:$C,0)))</f>
        <v>Conventional Pollutant Standards</v>
      </c>
      <c r="C43" s="446" t="str">
        <f t="shared" si="2"/>
        <v>Percentage Reduction of Separately Regulated Pollutants</v>
      </c>
      <c r="D43" s="295" t="s">
        <v>41</v>
      </c>
      <c r="E43" s="295" t="s">
        <v>485</v>
      </c>
      <c r="F43" s="295" t="s">
        <v>3290</v>
      </c>
      <c r="G43" s="295" t="s">
        <v>485</v>
      </c>
      <c r="H43" s="297">
        <v>341</v>
      </c>
      <c r="I43" s="468" t="s">
        <v>43</v>
      </c>
      <c r="J43" s="469" t="str">
        <f>IF(ISBLANK(INDEX('Policy Characteristics'!D:D,MATCH($C43,'Policy Characteristics'!$C:$C,0))),"",INDEX('Policy Characteristics'!D:D,MATCH($C43,'Policy Characteristics'!$C:$C,0)))</f>
        <v>Conventional Pollutant Standard</v>
      </c>
      <c r="K43" s="44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446" t="str">
        <f>IF(ISBLANK(INDEX('Policy Characteristics'!I:I,MATCH($C43,'Policy Characteristics'!$C:$C,0))),"",INDEX('Policy Characteristics'!I:I,MATCH($C43,'Policy Characteristics'!$C:$C,0)))</f>
        <v>% reduction in emissions</v>
      </c>
      <c r="P43" s="44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46" t="str">
        <f>IF(ISBLANK(INDEX('Policy Characteristics'!K:K,MATCH($C43,'Policy Characteristics'!$C:$C,0))),"",INDEX('Policy Characteristics'!K:K,MATCH($C43,'Policy Characteristics'!$C:$C,0)))</f>
        <v>transportation-sector-main.html#conv-pol-stds</v>
      </c>
      <c r="R43" s="446" t="str">
        <f>IF(ISBLANK(INDEX('Policy Characteristics'!L:L,MATCH($C43,'Policy Characteristics'!$C:$C,0))),"",INDEX('Policy Characteristics'!L:L,MATCH($C43,'Policy Characteristics'!$C:$C,0)))</f>
        <v>conventional-pollutant-standards.html</v>
      </c>
    </row>
    <row r="44" spans="1:18" s="295" customFormat="1" x14ac:dyDescent="0.75">
      <c r="A44" s="446" t="str">
        <f>IF(ISBLANK(INDEX('Policy Characteristics'!A:A,MATCH($C44,'Policy Characteristics'!$C:$C,0))),"",INDEX('Policy Characteristics'!A:A,MATCH($C44,'Policy Characteristics'!$C:$C,0)))</f>
        <v>Transportation</v>
      </c>
      <c r="B44" s="467" t="str">
        <f>IF(ISBLANK(INDEX('Policy Characteristics'!B:B,MATCH($C44,'Policy Characteristics'!$C:$C,0))),"",INDEX('Policy Characteristics'!B:B,MATCH($C44,'Policy Characteristics'!$C:$C,0)))</f>
        <v>Conventional Pollutant Standards</v>
      </c>
      <c r="C44" s="446" t="str">
        <f t="shared" si="2"/>
        <v>Percentage Reduction of Separately Regulated Pollutants</v>
      </c>
      <c r="D44" s="295" t="s">
        <v>41</v>
      </c>
      <c r="E44" s="295" t="s">
        <v>2225</v>
      </c>
      <c r="F44" s="295" t="s">
        <v>3290</v>
      </c>
      <c r="G44" s="295" t="s">
        <v>2225</v>
      </c>
      <c r="H44" s="297">
        <v>342</v>
      </c>
      <c r="I44" s="468" t="s">
        <v>43</v>
      </c>
      <c r="J44" s="469" t="str">
        <f>IF(ISBLANK(INDEX('Policy Characteristics'!D:D,MATCH($C44,'Policy Characteristics'!$C:$C,0))),"",INDEX('Policy Characteristics'!D:D,MATCH($C44,'Policy Characteristics'!$C:$C,0)))</f>
        <v>Conventional Pollutant Standard</v>
      </c>
      <c r="K44" s="44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446" t="str">
        <f>IF(ISBLANK(INDEX('Policy Characteristics'!I:I,MATCH($C44,'Policy Characteristics'!$C:$C,0))),"",INDEX('Policy Characteristics'!I:I,MATCH($C44,'Policy Characteristics'!$C:$C,0)))</f>
        <v>% reduction in emissions</v>
      </c>
      <c r="P44" s="44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46" t="str">
        <f>IF(ISBLANK(INDEX('Policy Characteristics'!K:K,MATCH($C44,'Policy Characteristics'!$C:$C,0))),"",INDEX('Policy Characteristics'!K:K,MATCH($C44,'Policy Characteristics'!$C:$C,0)))</f>
        <v>transportation-sector-main.html#conv-pol-stds</v>
      </c>
      <c r="R44" s="446" t="str">
        <f>IF(ISBLANK(INDEX('Policy Characteristics'!L:L,MATCH($C44,'Policy Characteristics'!$C:$C,0))),"",INDEX('Policy Characteristics'!L:L,MATCH($C44,'Policy Characteristics'!$C:$C,0)))</f>
        <v>conventional-pollutant-standards.html</v>
      </c>
    </row>
    <row r="45" spans="1:18" s="295" customFormat="1" x14ac:dyDescent="0.75">
      <c r="A45" s="446" t="str">
        <f>IF(ISBLANK(INDEX('Policy Characteristics'!A:A,MATCH($C45,'Policy Characteristics'!$C:$C,0))),"",INDEX('Policy Characteristics'!A:A,MATCH($C45,'Policy Characteristics'!$C:$C,0)))</f>
        <v>Transportation</v>
      </c>
      <c r="B45" s="467" t="str">
        <f>IF(ISBLANK(INDEX('Policy Characteristics'!B:B,MATCH($C45,'Policy Characteristics'!$C:$C,0))),"",INDEX('Policy Characteristics'!B:B,MATCH($C45,'Policy Characteristics'!$C:$C,0)))</f>
        <v>Conventional Pollutant Standards</v>
      </c>
      <c r="C45" s="446" t="str">
        <f t="shared" si="2"/>
        <v>Percentage Reduction of Separately Regulated Pollutants</v>
      </c>
      <c r="D45" s="295" t="s">
        <v>41</v>
      </c>
      <c r="E45" s="295" t="s">
        <v>2227</v>
      </c>
      <c r="F45" s="295" t="s">
        <v>3290</v>
      </c>
      <c r="G45" s="295" t="s">
        <v>2227</v>
      </c>
      <c r="H45" s="297">
        <v>343</v>
      </c>
      <c r="I45" s="468" t="s">
        <v>43</v>
      </c>
      <c r="J45" s="469" t="str">
        <f>IF(ISBLANK(INDEX('Policy Characteristics'!D:D,MATCH($C45,'Policy Characteristics'!$C:$C,0))),"",INDEX('Policy Characteristics'!D:D,MATCH($C45,'Policy Characteristics'!$C:$C,0)))</f>
        <v>Conventional Pollutant Standard</v>
      </c>
      <c r="K45" s="44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446" t="str">
        <f>IF(ISBLANK(INDEX('Policy Characteristics'!I:I,MATCH($C45,'Policy Characteristics'!$C:$C,0))),"",INDEX('Policy Characteristics'!I:I,MATCH($C45,'Policy Characteristics'!$C:$C,0)))</f>
        <v>% reduction in emissions</v>
      </c>
      <c r="P45" s="44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46" t="str">
        <f>IF(ISBLANK(INDEX('Policy Characteristics'!K:K,MATCH($C45,'Policy Characteristics'!$C:$C,0))),"",INDEX('Policy Characteristics'!K:K,MATCH($C45,'Policy Characteristics'!$C:$C,0)))</f>
        <v>transportation-sector-main.html#conv-pol-stds</v>
      </c>
      <c r="R45" s="446" t="str">
        <f>IF(ISBLANK(INDEX('Policy Characteristics'!L:L,MATCH($C45,'Policy Characteristics'!$C:$C,0))),"",INDEX('Policy Characteristics'!L:L,MATCH($C45,'Policy Characteristics'!$C:$C,0)))</f>
        <v>conventional-pollutant-standards.html</v>
      </c>
    </row>
    <row r="46" spans="1:18" s="295" customFormat="1" x14ac:dyDescent="0.75">
      <c r="A46" s="446" t="str">
        <f>IF(ISBLANK(INDEX('Policy Characteristics'!A:A,MATCH($C46,'Policy Characteristics'!$C:$C,0))),"",INDEX('Policy Characteristics'!A:A,MATCH($C46,'Policy Characteristics'!$C:$C,0)))</f>
        <v>Transportation</v>
      </c>
      <c r="B46" s="467" t="str">
        <f>IF(ISBLANK(INDEX('Policy Characteristics'!B:B,MATCH($C46,'Policy Characteristics'!$C:$C,0))),"",INDEX('Policy Characteristics'!B:B,MATCH($C46,'Policy Characteristics'!$C:$C,0)))</f>
        <v>Conventional Pollutant Standards</v>
      </c>
      <c r="C46" s="446" t="str">
        <f t="shared" si="2"/>
        <v>Percentage Reduction of Separately Regulated Pollutants</v>
      </c>
      <c r="D46" s="295" t="s">
        <v>41</v>
      </c>
      <c r="E46" s="295" t="s">
        <v>2229</v>
      </c>
      <c r="F46" s="295" t="s">
        <v>3290</v>
      </c>
      <c r="G46" s="295" t="s">
        <v>2317</v>
      </c>
      <c r="H46" s="297">
        <v>344</v>
      </c>
      <c r="I46" s="468" t="s">
        <v>43</v>
      </c>
      <c r="J46" s="469" t="str">
        <f>IF(ISBLANK(INDEX('Policy Characteristics'!D:D,MATCH($C46,'Policy Characteristics'!$C:$C,0))),"",INDEX('Policy Characteristics'!D:D,MATCH($C46,'Policy Characteristics'!$C:$C,0)))</f>
        <v>Conventional Pollutant Standard</v>
      </c>
      <c r="K46" s="44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446" t="str">
        <f>IF(ISBLANK(INDEX('Policy Characteristics'!I:I,MATCH($C46,'Policy Characteristics'!$C:$C,0))),"",INDEX('Policy Characteristics'!I:I,MATCH($C46,'Policy Characteristics'!$C:$C,0)))</f>
        <v>% reduction in emissions</v>
      </c>
      <c r="P46" s="44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46" t="str">
        <f>IF(ISBLANK(INDEX('Policy Characteristics'!K:K,MATCH($C46,'Policy Characteristics'!$C:$C,0))),"",INDEX('Policy Characteristics'!K:K,MATCH($C46,'Policy Characteristics'!$C:$C,0)))</f>
        <v>transportation-sector-main.html#conv-pol-stds</v>
      </c>
      <c r="R46" s="446" t="str">
        <f>IF(ISBLANK(INDEX('Policy Characteristics'!L:L,MATCH($C46,'Policy Characteristics'!$C:$C,0))),"",INDEX('Policy Characteristics'!L:L,MATCH($C46,'Policy Characteristics'!$C:$C,0)))</f>
        <v>conventional-pollutant-standards.html</v>
      </c>
    </row>
    <row r="47" spans="1:18" s="295" customFormat="1" x14ac:dyDescent="0.75">
      <c r="A47" s="446" t="str">
        <f>IF(ISBLANK(INDEX('Policy Characteristics'!A:A,MATCH($C47,'Policy Characteristics'!$C:$C,0))),"",INDEX('Policy Characteristics'!A:A,MATCH($C47,'Policy Characteristics'!$C:$C,0)))</f>
        <v>Transportation</v>
      </c>
      <c r="B47" s="467" t="str">
        <f>IF(ISBLANK(INDEX('Policy Characteristics'!B:B,MATCH($C47,'Policy Characteristics'!$C:$C,0))),"",INDEX('Policy Characteristics'!B:B,MATCH($C47,'Policy Characteristics'!$C:$C,0)))</f>
        <v>Conventional Pollutant Standards</v>
      </c>
      <c r="C47" s="446" t="str">
        <f t="shared" si="2"/>
        <v>Percentage Reduction of Separately Regulated Pollutants</v>
      </c>
      <c r="D47" s="295" t="s">
        <v>41</v>
      </c>
      <c r="E47" s="295" t="s">
        <v>2230</v>
      </c>
      <c r="F47" s="295" t="s">
        <v>3290</v>
      </c>
      <c r="G47" s="295" t="s">
        <v>2230</v>
      </c>
      <c r="H47" s="297">
        <v>345</v>
      </c>
      <c r="I47" s="470" t="s">
        <v>44</v>
      </c>
      <c r="J47" s="469" t="str">
        <f>IF(ISBLANK(INDEX('Policy Characteristics'!D:D,MATCH($C47,'Policy Characteristics'!$C:$C,0))),"",INDEX('Policy Characteristics'!D:D,MATCH($C47,'Policy Characteristics'!$C:$C,0)))</f>
        <v>Conventional Pollutant Standard</v>
      </c>
      <c r="K47" s="44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446" t="str">
        <f>IF(ISBLANK(INDEX('Policy Characteristics'!I:I,MATCH($C47,'Policy Characteristics'!$C:$C,0))),"",INDEX('Policy Characteristics'!I:I,MATCH($C47,'Policy Characteristics'!$C:$C,0)))</f>
        <v>% reduction in emissions</v>
      </c>
      <c r="P47" s="44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46" t="str">
        <f>IF(ISBLANK(INDEX('Policy Characteristics'!K:K,MATCH($C47,'Policy Characteristics'!$C:$C,0))),"",INDEX('Policy Characteristics'!K:K,MATCH($C47,'Policy Characteristics'!$C:$C,0)))</f>
        <v>transportation-sector-main.html#conv-pol-stds</v>
      </c>
      <c r="R47" s="446" t="str">
        <f>IF(ISBLANK(INDEX('Policy Characteristics'!L:L,MATCH($C47,'Policy Characteristics'!$C:$C,0))),"",INDEX('Policy Characteristics'!L:L,MATCH($C47,'Policy Characteristics'!$C:$C,0)))</f>
        <v>conventional-pollutant-standards.html</v>
      </c>
    </row>
    <row r="48" spans="1:18" s="295" customFormat="1" x14ac:dyDescent="0.75">
      <c r="A48" s="446" t="str">
        <f>IF(ISBLANK(INDEX('Policy Characteristics'!A:A,MATCH($C48,'Policy Characteristics'!$C:$C,0))),"",INDEX('Policy Characteristics'!A:A,MATCH($C48,'Policy Characteristics'!$C:$C,0)))</f>
        <v>Transportation</v>
      </c>
      <c r="B48" s="467" t="str">
        <f>IF(ISBLANK(INDEX('Policy Characteristics'!B:B,MATCH($C48,'Policy Characteristics'!$C:$C,0))),"",INDEX('Policy Characteristics'!B:B,MATCH($C48,'Policy Characteristics'!$C:$C,0)))</f>
        <v>Conventional Pollutant Standards</v>
      </c>
      <c r="C48" s="446" t="str">
        <f t="shared" si="2"/>
        <v>Percentage Reduction of Separately Regulated Pollutants</v>
      </c>
      <c r="D48" s="295" t="s">
        <v>41</v>
      </c>
      <c r="E48" s="295" t="s">
        <v>2232</v>
      </c>
      <c r="F48" s="295" t="s">
        <v>3290</v>
      </c>
      <c r="G48" s="295" t="s">
        <v>2232</v>
      </c>
      <c r="H48" s="297">
        <v>346</v>
      </c>
      <c r="I48" s="468" t="s">
        <v>43</v>
      </c>
      <c r="J48" s="469" t="str">
        <f>IF(ISBLANK(INDEX('Policy Characteristics'!D:D,MATCH($C48,'Policy Characteristics'!$C:$C,0))),"",INDEX('Policy Characteristics'!D:D,MATCH($C48,'Policy Characteristics'!$C:$C,0)))</f>
        <v>Conventional Pollutant Standard</v>
      </c>
      <c r="K48" s="44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446" t="str">
        <f>IF(ISBLANK(INDEX('Policy Characteristics'!I:I,MATCH($C48,'Policy Characteristics'!$C:$C,0))),"",INDEX('Policy Characteristics'!I:I,MATCH($C48,'Policy Characteristics'!$C:$C,0)))</f>
        <v>% reduction in emissions</v>
      </c>
      <c r="P48" s="44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46" t="str">
        <f>IF(ISBLANK(INDEX('Policy Characteristics'!K:K,MATCH($C48,'Policy Characteristics'!$C:$C,0))),"",INDEX('Policy Characteristics'!K:K,MATCH($C48,'Policy Characteristics'!$C:$C,0)))</f>
        <v>transportation-sector-main.html#conv-pol-stds</v>
      </c>
      <c r="R48" s="446" t="str">
        <f>IF(ISBLANK(INDEX('Policy Characteristics'!L:L,MATCH($C48,'Policy Characteristics'!$C:$C,0))),"",INDEX('Policy Characteristics'!L:L,MATCH($C48,'Policy Characteristics'!$C:$C,0)))</f>
        <v>conventional-pollutant-standards.html</v>
      </c>
    </row>
    <row r="49" spans="1:18" s="295" customFormat="1" x14ac:dyDescent="0.75">
      <c r="A49" s="446" t="str">
        <f>IF(ISBLANK(INDEX('Policy Characteristics'!A:A,MATCH($C49,'Policy Characteristics'!$C:$C,0))),"",INDEX('Policy Characteristics'!A:A,MATCH($C49,'Policy Characteristics'!$C:$C,0)))</f>
        <v>Transportation</v>
      </c>
      <c r="B49" s="467" t="str">
        <f>IF(ISBLANK(INDEX('Policy Characteristics'!B:B,MATCH($C49,'Policy Characteristics'!$C:$C,0))),"",INDEX('Policy Characteristics'!B:B,MATCH($C49,'Policy Characteristics'!$C:$C,0)))</f>
        <v>Conventional Pollutant Standards</v>
      </c>
      <c r="C49" s="446" t="str">
        <f t="shared" si="2"/>
        <v>Percentage Reduction of Separately Regulated Pollutants</v>
      </c>
      <c r="D49" s="295" t="s">
        <v>41</v>
      </c>
      <c r="E49" s="295" t="s">
        <v>2234</v>
      </c>
      <c r="F49" s="295" t="s">
        <v>3290</v>
      </c>
      <c r="G49" s="295" t="s">
        <v>2234</v>
      </c>
      <c r="H49" s="297">
        <v>347</v>
      </c>
      <c r="I49" s="468" t="s">
        <v>43</v>
      </c>
      <c r="J49" s="469" t="str">
        <f>IF(ISBLANK(INDEX('Policy Characteristics'!D:D,MATCH($C49,'Policy Characteristics'!$C:$C,0))),"",INDEX('Policy Characteristics'!D:D,MATCH($C49,'Policy Characteristics'!$C:$C,0)))</f>
        <v>Conventional Pollutant Standard</v>
      </c>
      <c r="K49" s="44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446" t="str">
        <f>IF(ISBLANK(INDEX('Policy Characteristics'!I:I,MATCH($C49,'Policy Characteristics'!$C:$C,0))),"",INDEX('Policy Characteristics'!I:I,MATCH($C49,'Policy Characteristics'!$C:$C,0)))</f>
        <v>% reduction in emissions</v>
      </c>
      <c r="P49" s="44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46" t="str">
        <f>IF(ISBLANK(INDEX('Policy Characteristics'!K:K,MATCH($C49,'Policy Characteristics'!$C:$C,0))),"",INDEX('Policy Characteristics'!K:K,MATCH($C49,'Policy Characteristics'!$C:$C,0)))</f>
        <v>transportation-sector-main.html#conv-pol-stds</v>
      </c>
      <c r="R49" s="446" t="str">
        <f>IF(ISBLANK(INDEX('Policy Characteristics'!L:L,MATCH($C49,'Policy Characteristics'!$C:$C,0))),"",INDEX('Policy Characteristics'!L:L,MATCH($C49,'Policy Characteristics'!$C:$C,0)))</f>
        <v>conventional-pollutant-standards.html</v>
      </c>
    </row>
    <row r="50" spans="1:18" s="295" customFormat="1" x14ac:dyDescent="0.75">
      <c r="A50" s="446" t="str">
        <f>IF(ISBLANK(INDEX('Policy Characteristics'!A:A,MATCH($C50,'Policy Characteristics'!$C:$C,0))),"",INDEX('Policy Characteristics'!A:A,MATCH($C50,'Policy Characteristics'!$C:$C,0)))</f>
        <v>Transportation</v>
      </c>
      <c r="B50" s="467" t="str">
        <f>IF(ISBLANK(INDEX('Policy Characteristics'!B:B,MATCH($C50,'Policy Characteristics'!$C:$C,0))),"",INDEX('Policy Characteristics'!B:B,MATCH($C50,'Policy Characteristics'!$C:$C,0)))</f>
        <v>Conventional Pollutant Standards</v>
      </c>
      <c r="C50" s="446" t="str">
        <f t="shared" si="2"/>
        <v>Percentage Reduction of Separately Regulated Pollutants</v>
      </c>
      <c r="D50" s="295" t="s">
        <v>41</v>
      </c>
      <c r="E50" s="295" t="s">
        <v>2236</v>
      </c>
      <c r="F50" s="295" t="s">
        <v>3290</v>
      </c>
      <c r="G50" s="295" t="s">
        <v>2236</v>
      </c>
      <c r="H50" s="297">
        <v>348</v>
      </c>
      <c r="I50" s="470" t="s">
        <v>44</v>
      </c>
      <c r="J50" s="469" t="str">
        <f>IF(ISBLANK(INDEX('Policy Characteristics'!D:D,MATCH($C50,'Policy Characteristics'!$C:$C,0))),"",INDEX('Policy Characteristics'!D:D,MATCH($C50,'Policy Characteristics'!$C:$C,0)))</f>
        <v>Conventional Pollutant Standard</v>
      </c>
      <c r="K50" s="44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446" t="str">
        <f>IF(ISBLANK(INDEX('Policy Characteristics'!I:I,MATCH($C50,'Policy Characteristics'!$C:$C,0))),"",INDEX('Policy Characteristics'!I:I,MATCH($C50,'Policy Characteristics'!$C:$C,0)))</f>
        <v>% reduction in emissions</v>
      </c>
      <c r="P50" s="44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46" t="str">
        <f>IF(ISBLANK(INDEX('Policy Characteristics'!K:K,MATCH($C50,'Policy Characteristics'!$C:$C,0))),"",INDEX('Policy Characteristics'!K:K,MATCH($C50,'Policy Characteristics'!$C:$C,0)))</f>
        <v>transportation-sector-main.html#conv-pol-stds</v>
      </c>
      <c r="R50" s="446" t="str">
        <f>IF(ISBLANK(INDEX('Policy Characteristics'!L:L,MATCH($C50,'Policy Characteristics'!$C:$C,0))),"",INDEX('Policy Characteristics'!L:L,MATCH($C50,'Policy Characteristics'!$C:$C,0)))</f>
        <v>conventional-pollutant-standards.html</v>
      </c>
    </row>
    <row r="51" spans="1:18" s="295" customFormat="1" x14ac:dyDescent="0.75">
      <c r="A51" s="446" t="str">
        <f>IF(ISBLANK(INDEX('Policy Characteristics'!A:A,MATCH($C51,'Policy Characteristics'!$C:$C,0))),"",INDEX('Policy Characteristics'!A:A,MATCH($C51,'Policy Characteristics'!$C:$C,0)))</f>
        <v>Transportation</v>
      </c>
      <c r="B51" s="467" t="str">
        <f>IF(ISBLANK(INDEX('Policy Characteristics'!B:B,MATCH($C51,'Policy Characteristics'!$C:$C,0))),"",INDEX('Policy Characteristics'!B:B,MATCH($C51,'Policy Characteristics'!$C:$C,0)))</f>
        <v>Conventional Pollutant Standards</v>
      </c>
      <c r="C51" s="446" t="str">
        <f t="shared" si="2"/>
        <v>Percentage Reduction of Separately Regulated Pollutants</v>
      </c>
      <c r="D51" s="295" t="s">
        <v>41</v>
      </c>
      <c r="E51" s="295" t="s">
        <v>2238</v>
      </c>
      <c r="F51" s="295" t="s">
        <v>3290</v>
      </c>
      <c r="G51" s="295" t="s">
        <v>2238</v>
      </c>
      <c r="H51" s="297">
        <v>349</v>
      </c>
      <c r="I51" s="470" t="s">
        <v>44</v>
      </c>
      <c r="J51" s="469" t="str">
        <f>IF(ISBLANK(INDEX('Policy Characteristics'!D:D,MATCH($C51,'Policy Characteristics'!$C:$C,0))),"",INDEX('Policy Characteristics'!D:D,MATCH($C51,'Policy Characteristics'!$C:$C,0)))</f>
        <v>Conventional Pollutant Standard</v>
      </c>
      <c r="K51" s="44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446" t="str">
        <f>IF(ISBLANK(INDEX('Policy Characteristics'!I:I,MATCH($C51,'Policy Characteristics'!$C:$C,0))),"",INDEX('Policy Characteristics'!I:I,MATCH($C51,'Policy Characteristics'!$C:$C,0)))</f>
        <v>% reduction in emissions</v>
      </c>
      <c r="P51" s="44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46" t="str">
        <f>IF(ISBLANK(INDEX('Policy Characteristics'!K:K,MATCH($C51,'Policy Characteristics'!$C:$C,0))),"",INDEX('Policy Characteristics'!K:K,MATCH($C51,'Policy Characteristics'!$C:$C,0)))</f>
        <v>transportation-sector-main.html#conv-pol-stds</v>
      </c>
      <c r="R51" s="446" t="str">
        <f>IF(ISBLANK(INDEX('Policy Characteristics'!L:L,MATCH($C51,'Policy Characteristics'!$C:$C,0))),"",INDEX('Policy Characteristics'!L:L,MATCH($C51,'Policy Characteristics'!$C:$C,0)))</f>
        <v>conventional-pollutant-standards.html</v>
      </c>
    </row>
    <row r="52" spans="1:18" s="295" customFormat="1" x14ac:dyDescent="0.75">
      <c r="A52" s="446" t="str">
        <f>IF(ISBLANK(INDEX('Policy Characteristics'!A:A,MATCH($C52,'Policy Characteristics'!$C:$C,0))),"",INDEX('Policy Characteristics'!A:A,MATCH($C52,'Policy Characteristics'!$C:$C,0)))</f>
        <v>Transportation</v>
      </c>
      <c r="B52" s="467" t="str">
        <f>IF(ISBLANK(INDEX('Policy Characteristics'!B:B,MATCH($C52,'Policy Characteristics'!$C:$C,0))),"",INDEX('Policy Characteristics'!B:B,MATCH($C52,'Policy Characteristics'!$C:$C,0)))</f>
        <v>Conventional Pollutant Standards</v>
      </c>
      <c r="C52" s="446" t="str">
        <f t="shared" si="2"/>
        <v>Percentage Reduction of Separately Regulated Pollutants</v>
      </c>
      <c r="D52" s="295" t="s">
        <v>113</v>
      </c>
      <c r="E52" s="295" t="s">
        <v>2222</v>
      </c>
      <c r="F52" s="295" t="s">
        <v>3291</v>
      </c>
      <c r="G52" s="295" t="s">
        <v>2425</v>
      </c>
      <c r="H52" s="297">
        <v>350</v>
      </c>
      <c r="I52" s="468" t="s">
        <v>43</v>
      </c>
      <c r="J52" s="469" t="str">
        <f>IF(ISBLANK(INDEX('Policy Characteristics'!D:D,MATCH($C52,'Policy Characteristics'!$C:$C,0))),"",INDEX('Policy Characteristics'!D:D,MATCH($C52,'Policy Characteristics'!$C:$C,0)))</f>
        <v>Conventional Pollutant Standard</v>
      </c>
      <c r="K52" s="44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446" t="str">
        <f>IF(ISBLANK(INDEX('Policy Characteristics'!I:I,MATCH($C52,'Policy Characteristics'!$C:$C,0))),"",INDEX('Policy Characteristics'!I:I,MATCH($C52,'Policy Characteristics'!$C:$C,0)))</f>
        <v>% reduction in emissions</v>
      </c>
      <c r="P52" s="44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46" t="str">
        <f>IF(ISBLANK(INDEX('Policy Characteristics'!K:K,MATCH($C52,'Policy Characteristics'!$C:$C,0))),"",INDEX('Policy Characteristics'!K:K,MATCH($C52,'Policy Characteristics'!$C:$C,0)))</f>
        <v>transportation-sector-main.html#conv-pol-stds</v>
      </c>
      <c r="R52" s="446" t="str">
        <f>IF(ISBLANK(INDEX('Policy Characteristics'!L:L,MATCH($C52,'Policy Characteristics'!$C:$C,0))),"",INDEX('Policy Characteristics'!L:L,MATCH($C52,'Policy Characteristics'!$C:$C,0)))</f>
        <v>conventional-pollutant-standards.html</v>
      </c>
    </row>
    <row r="53" spans="1:18" s="295" customFormat="1" x14ac:dyDescent="0.75">
      <c r="A53" s="446" t="str">
        <f>IF(ISBLANK(INDEX('Policy Characteristics'!A:A,MATCH($C53,'Policy Characteristics'!$C:$C,0))),"",INDEX('Policy Characteristics'!A:A,MATCH($C53,'Policy Characteristics'!$C:$C,0)))</f>
        <v>Transportation</v>
      </c>
      <c r="B53" s="467" t="str">
        <f>IF(ISBLANK(INDEX('Policy Characteristics'!B:B,MATCH($C53,'Policy Characteristics'!$C:$C,0))),"",INDEX('Policy Characteristics'!B:B,MATCH($C53,'Policy Characteristics'!$C:$C,0)))</f>
        <v>Conventional Pollutant Standards</v>
      </c>
      <c r="C53" s="446" t="str">
        <f t="shared" si="2"/>
        <v>Percentage Reduction of Separately Regulated Pollutants</v>
      </c>
      <c r="D53" s="295" t="s">
        <v>113</v>
      </c>
      <c r="E53" s="295" t="s">
        <v>485</v>
      </c>
      <c r="F53" s="295" t="s">
        <v>3291</v>
      </c>
      <c r="G53" s="295" t="s">
        <v>485</v>
      </c>
      <c r="H53" s="297">
        <v>351</v>
      </c>
      <c r="I53" s="468" t="s">
        <v>43</v>
      </c>
      <c r="J53" s="469" t="str">
        <f>IF(ISBLANK(INDEX('Policy Characteristics'!D:D,MATCH($C53,'Policy Characteristics'!$C:$C,0))),"",INDEX('Policy Characteristics'!D:D,MATCH($C53,'Policy Characteristics'!$C:$C,0)))</f>
        <v>Conventional Pollutant Standard</v>
      </c>
      <c r="K53" s="44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446" t="str">
        <f>IF(ISBLANK(INDEX('Policy Characteristics'!I:I,MATCH($C53,'Policy Characteristics'!$C:$C,0))),"",INDEX('Policy Characteristics'!I:I,MATCH($C53,'Policy Characteristics'!$C:$C,0)))</f>
        <v>% reduction in emissions</v>
      </c>
      <c r="P53" s="44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46" t="str">
        <f>IF(ISBLANK(INDEX('Policy Characteristics'!K:K,MATCH($C53,'Policy Characteristics'!$C:$C,0))),"",INDEX('Policy Characteristics'!K:K,MATCH($C53,'Policy Characteristics'!$C:$C,0)))</f>
        <v>transportation-sector-main.html#conv-pol-stds</v>
      </c>
      <c r="R53" s="446" t="str">
        <f>IF(ISBLANK(INDEX('Policy Characteristics'!L:L,MATCH($C53,'Policy Characteristics'!$C:$C,0))),"",INDEX('Policy Characteristics'!L:L,MATCH($C53,'Policy Characteristics'!$C:$C,0)))</f>
        <v>conventional-pollutant-standards.html</v>
      </c>
    </row>
    <row r="54" spans="1:18" s="295" customFormat="1" x14ac:dyDescent="0.75">
      <c r="A54" s="446" t="str">
        <f>IF(ISBLANK(INDEX('Policy Characteristics'!A:A,MATCH($C54,'Policy Characteristics'!$C:$C,0))),"",INDEX('Policy Characteristics'!A:A,MATCH($C54,'Policy Characteristics'!$C:$C,0)))</f>
        <v>Transportation</v>
      </c>
      <c r="B54" s="467" t="str">
        <f>IF(ISBLANK(INDEX('Policy Characteristics'!B:B,MATCH($C54,'Policy Characteristics'!$C:$C,0))),"",INDEX('Policy Characteristics'!B:B,MATCH($C54,'Policy Characteristics'!$C:$C,0)))</f>
        <v>Conventional Pollutant Standards</v>
      </c>
      <c r="C54" s="446" t="str">
        <f t="shared" si="2"/>
        <v>Percentage Reduction of Separately Regulated Pollutants</v>
      </c>
      <c r="D54" s="295" t="s">
        <v>113</v>
      </c>
      <c r="E54" s="295" t="s">
        <v>2225</v>
      </c>
      <c r="F54" s="295" t="s">
        <v>3291</v>
      </c>
      <c r="G54" s="295" t="s">
        <v>2225</v>
      </c>
      <c r="H54" s="297">
        <v>352</v>
      </c>
      <c r="I54" s="468" t="s">
        <v>43</v>
      </c>
      <c r="J54" s="469" t="str">
        <f>IF(ISBLANK(INDEX('Policy Characteristics'!D:D,MATCH($C54,'Policy Characteristics'!$C:$C,0))),"",INDEX('Policy Characteristics'!D:D,MATCH($C54,'Policy Characteristics'!$C:$C,0)))</f>
        <v>Conventional Pollutant Standard</v>
      </c>
      <c r="K54" s="44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446" t="str">
        <f>IF(ISBLANK(INDEX('Policy Characteristics'!I:I,MATCH($C54,'Policy Characteristics'!$C:$C,0))),"",INDEX('Policy Characteristics'!I:I,MATCH($C54,'Policy Characteristics'!$C:$C,0)))</f>
        <v>% reduction in emissions</v>
      </c>
      <c r="P54" s="44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46" t="str">
        <f>IF(ISBLANK(INDEX('Policy Characteristics'!K:K,MATCH($C54,'Policy Characteristics'!$C:$C,0))),"",INDEX('Policy Characteristics'!K:K,MATCH($C54,'Policy Characteristics'!$C:$C,0)))</f>
        <v>transportation-sector-main.html#conv-pol-stds</v>
      </c>
      <c r="R54" s="446" t="str">
        <f>IF(ISBLANK(INDEX('Policy Characteristics'!L:L,MATCH($C54,'Policy Characteristics'!$C:$C,0))),"",INDEX('Policy Characteristics'!L:L,MATCH($C54,'Policy Characteristics'!$C:$C,0)))</f>
        <v>conventional-pollutant-standards.html</v>
      </c>
    </row>
    <row r="55" spans="1:18" s="295" customFormat="1" x14ac:dyDescent="0.75">
      <c r="A55" s="446" t="str">
        <f>IF(ISBLANK(INDEX('Policy Characteristics'!A:A,MATCH($C55,'Policy Characteristics'!$C:$C,0))),"",INDEX('Policy Characteristics'!A:A,MATCH($C55,'Policy Characteristics'!$C:$C,0)))</f>
        <v>Transportation</v>
      </c>
      <c r="B55" s="467" t="str">
        <f>IF(ISBLANK(INDEX('Policy Characteristics'!B:B,MATCH($C55,'Policy Characteristics'!$C:$C,0))),"",INDEX('Policy Characteristics'!B:B,MATCH($C55,'Policy Characteristics'!$C:$C,0)))</f>
        <v>Conventional Pollutant Standards</v>
      </c>
      <c r="C55" s="446" t="str">
        <f t="shared" si="2"/>
        <v>Percentage Reduction of Separately Regulated Pollutants</v>
      </c>
      <c r="D55" s="295" t="s">
        <v>113</v>
      </c>
      <c r="E55" s="295" t="s">
        <v>2227</v>
      </c>
      <c r="F55" s="295" t="s">
        <v>3291</v>
      </c>
      <c r="G55" s="295" t="s">
        <v>2227</v>
      </c>
      <c r="H55" s="297">
        <v>353</v>
      </c>
      <c r="I55" s="468" t="s">
        <v>43</v>
      </c>
      <c r="J55" s="469" t="str">
        <f>IF(ISBLANK(INDEX('Policy Characteristics'!D:D,MATCH($C55,'Policy Characteristics'!$C:$C,0))),"",INDEX('Policy Characteristics'!D:D,MATCH($C55,'Policy Characteristics'!$C:$C,0)))</f>
        <v>Conventional Pollutant Standard</v>
      </c>
      <c r="K55" s="44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446" t="str">
        <f>IF(ISBLANK(INDEX('Policy Characteristics'!I:I,MATCH($C55,'Policy Characteristics'!$C:$C,0))),"",INDEX('Policy Characteristics'!I:I,MATCH($C55,'Policy Characteristics'!$C:$C,0)))</f>
        <v>% reduction in emissions</v>
      </c>
      <c r="P55" s="44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46" t="str">
        <f>IF(ISBLANK(INDEX('Policy Characteristics'!K:K,MATCH($C55,'Policy Characteristics'!$C:$C,0))),"",INDEX('Policy Characteristics'!K:K,MATCH($C55,'Policy Characteristics'!$C:$C,0)))</f>
        <v>transportation-sector-main.html#conv-pol-stds</v>
      </c>
      <c r="R55" s="446" t="str">
        <f>IF(ISBLANK(INDEX('Policy Characteristics'!L:L,MATCH($C55,'Policy Characteristics'!$C:$C,0))),"",INDEX('Policy Characteristics'!L:L,MATCH($C55,'Policy Characteristics'!$C:$C,0)))</f>
        <v>conventional-pollutant-standards.html</v>
      </c>
    </row>
    <row r="56" spans="1:18" s="295" customFormat="1" x14ac:dyDescent="0.75">
      <c r="A56" s="446" t="str">
        <f>IF(ISBLANK(INDEX('Policy Characteristics'!A:A,MATCH($C56,'Policy Characteristics'!$C:$C,0))),"",INDEX('Policy Characteristics'!A:A,MATCH($C56,'Policy Characteristics'!$C:$C,0)))</f>
        <v>Transportation</v>
      </c>
      <c r="B56" s="467" t="str">
        <f>IF(ISBLANK(INDEX('Policy Characteristics'!B:B,MATCH($C56,'Policy Characteristics'!$C:$C,0))),"",INDEX('Policy Characteristics'!B:B,MATCH($C56,'Policy Characteristics'!$C:$C,0)))</f>
        <v>Conventional Pollutant Standards</v>
      </c>
      <c r="C56" s="446" t="str">
        <f t="shared" si="2"/>
        <v>Percentage Reduction of Separately Regulated Pollutants</v>
      </c>
      <c r="D56" s="295" t="s">
        <v>113</v>
      </c>
      <c r="E56" s="295" t="s">
        <v>2229</v>
      </c>
      <c r="F56" s="295" t="s">
        <v>3291</v>
      </c>
      <c r="G56" s="295" t="s">
        <v>2317</v>
      </c>
      <c r="H56" s="297">
        <v>354</v>
      </c>
      <c r="I56" s="468" t="s">
        <v>43</v>
      </c>
      <c r="J56" s="469" t="str">
        <f>IF(ISBLANK(INDEX('Policy Characteristics'!D:D,MATCH($C56,'Policy Characteristics'!$C:$C,0))),"",INDEX('Policy Characteristics'!D:D,MATCH($C56,'Policy Characteristics'!$C:$C,0)))</f>
        <v>Conventional Pollutant Standard</v>
      </c>
      <c r="K56" s="44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446" t="str">
        <f>IF(ISBLANK(INDEX('Policy Characteristics'!I:I,MATCH($C56,'Policy Characteristics'!$C:$C,0))),"",INDEX('Policy Characteristics'!I:I,MATCH($C56,'Policy Characteristics'!$C:$C,0)))</f>
        <v>% reduction in emissions</v>
      </c>
      <c r="P56" s="44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46" t="str">
        <f>IF(ISBLANK(INDEX('Policy Characteristics'!K:K,MATCH($C56,'Policy Characteristics'!$C:$C,0))),"",INDEX('Policy Characteristics'!K:K,MATCH($C56,'Policy Characteristics'!$C:$C,0)))</f>
        <v>transportation-sector-main.html#conv-pol-stds</v>
      </c>
      <c r="R56" s="446" t="str">
        <f>IF(ISBLANK(INDEX('Policy Characteristics'!L:L,MATCH($C56,'Policy Characteristics'!$C:$C,0))),"",INDEX('Policy Characteristics'!L:L,MATCH($C56,'Policy Characteristics'!$C:$C,0)))</f>
        <v>conventional-pollutant-standards.html</v>
      </c>
    </row>
    <row r="57" spans="1:18" s="295" customFormat="1" x14ac:dyDescent="0.75">
      <c r="A57" s="446" t="str">
        <f>IF(ISBLANK(INDEX('Policy Characteristics'!A:A,MATCH($C57,'Policy Characteristics'!$C:$C,0))),"",INDEX('Policy Characteristics'!A:A,MATCH($C57,'Policy Characteristics'!$C:$C,0)))</f>
        <v>Transportation</v>
      </c>
      <c r="B57" s="467" t="str">
        <f>IF(ISBLANK(INDEX('Policy Characteristics'!B:B,MATCH($C57,'Policy Characteristics'!$C:$C,0))),"",INDEX('Policy Characteristics'!B:B,MATCH($C57,'Policy Characteristics'!$C:$C,0)))</f>
        <v>Conventional Pollutant Standards</v>
      </c>
      <c r="C57" s="446" t="str">
        <f t="shared" si="2"/>
        <v>Percentage Reduction of Separately Regulated Pollutants</v>
      </c>
      <c r="D57" s="295" t="s">
        <v>113</v>
      </c>
      <c r="E57" s="295" t="s">
        <v>2230</v>
      </c>
      <c r="F57" s="295" t="s">
        <v>3291</v>
      </c>
      <c r="G57" s="295" t="s">
        <v>2230</v>
      </c>
      <c r="H57" s="297">
        <v>355</v>
      </c>
      <c r="I57" s="468" t="s">
        <v>43</v>
      </c>
      <c r="J57" s="469" t="str">
        <f>IF(ISBLANK(INDEX('Policy Characteristics'!D:D,MATCH($C57,'Policy Characteristics'!$C:$C,0))),"",INDEX('Policy Characteristics'!D:D,MATCH($C57,'Policy Characteristics'!$C:$C,0)))</f>
        <v>Conventional Pollutant Standard</v>
      </c>
      <c r="K57" s="44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446" t="str">
        <f>IF(ISBLANK(INDEX('Policy Characteristics'!I:I,MATCH($C57,'Policy Characteristics'!$C:$C,0))),"",INDEX('Policy Characteristics'!I:I,MATCH($C57,'Policy Characteristics'!$C:$C,0)))</f>
        <v>% reduction in emissions</v>
      </c>
      <c r="P57" s="44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46" t="str">
        <f>IF(ISBLANK(INDEX('Policy Characteristics'!K:K,MATCH($C57,'Policy Characteristics'!$C:$C,0))),"",INDEX('Policy Characteristics'!K:K,MATCH($C57,'Policy Characteristics'!$C:$C,0)))</f>
        <v>transportation-sector-main.html#conv-pol-stds</v>
      </c>
      <c r="R57" s="446" t="str">
        <f>IF(ISBLANK(INDEX('Policy Characteristics'!L:L,MATCH($C57,'Policy Characteristics'!$C:$C,0))),"",INDEX('Policy Characteristics'!L:L,MATCH($C57,'Policy Characteristics'!$C:$C,0)))</f>
        <v>conventional-pollutant-standards.html</v>
      </c>
    </row>
    <row r="58" spans="1:18" s="295" customFormat="1" x14ac:dyDescent="0.75">
      <c r="A58" s="446" t="str">
        <f>IF(ISBLANK(INDEX('Policy Characteristics'!A:A,MATCH($C58,'Policy Characteristics'!$C:$C,0))),"",INDEX('Policy Characteristics'!A:A,MATCH($C58,'Policy Characteristics'!$C:$C,0)))</f>
        <v>Transportation</v>
      </c>
      <c r="B58" s="467" t="str">
        <f>IF(ISBLANK(INDEX('Policy Characteristics'!B:B,MATCH($C58,'Policy Characteristics'!$C:$C,0))),"",INDEX('Policy Characteristics'!B:B,MATCH($C58,'Policy Characteristics'!$C:$C,0)))</f>
        <v>Conventional Pollutant Standards</v>
      </c>
      <c r="C58" s="446" t="str">
        <f t="shared" si="2"/>
        <v>Percentage Reduction of Separately Regulated Pollutants</v>
      </c>
      <c r="D58" s="295" t="s">
        <v>113</v>
      </c>
      <c r="E58" s="295" t="s">
        <v>2232</v>
      </c>
      <c r="F58" s="295" t="s">
        <v>3291</v>
      </c>
      <c r="G58" s="295" t="s">
        <v>2232</v>
      </c>
      <c r="H58" s="297">
        <v>356</v>
      </c>
      <c r="I58" s="468" t="s">
        <v>43</v>
      </c>
      <c r="J58" s="469" t="str">
        <f>IF(ISBLANK(INDEX('Policy Characteristics'!D:D,MATCH($C58,'Policy Characteristics'!$C:$C,0))),"",INDEX('Policy Characteristics'!D:D,MATCH($C58,'Policy Characteristics'!$C:$C,0)))</f>
        <v>Conventional Pollutant Standard</v>
      </c>
      <c r="K58" s="44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446" t="str">
        <f>IF(ISBLANK(INDEX('Policy Characteristics'!I:I,MATCH($C58,'Policy Characteristics'!$C:$C,0))),"",INDEX('Policy Characteristics'!I:I,MATCH($C58,'Policy Characteristics'!$C:$C,0)))</f>
        <v>% reduction in emissions</v>
      </c>
      <c r="P58" s="44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46" t="str">
        <f>IF(ISBLANK(INDEX('Policy Characteristics'!K:K,MATCH($C58,'Policy Characteristics'!$C:$C,0))),"",INDEX('Policy Characteristics'!K:K,MATCH($C58,'Policy Characteristics'!$C:$C,0)))</f>
        <v>transportation-sector-main.html#conv-pol-stds</v>
      </c>
      <c r="R58" s="446" t="str">
        <f>IF(ISBLANK(INDEX('Policy Characteristics'!L:L,MATCH($C58,'Policy Characteristics'!$C:$C,0))),"",INDEX('Policy Characteristics'!L:L,MATCH($C58,'Policy Characteristics'!$C:$C,0)))</f>
        <v>conventional-pollutant-standards.html</v>
      </c>
    </row>
    <row r="59" spans="1:18" s="295" customFormat="1" x14ac:dyDescent="0.75">
      <c r="A59" s="446" t="str">
        <f>IF(ISBLANK(INDEX('Policy Characteristics'!A:A,MATCH($C59,'Policy Characteristics'!$C:$C,0))),"",INDEX('Policy Characteristics'!A:A,MATCH($C59,'Policy Characteristics'!$C:$C,0)))</f>
        <v>Transportation</v>
      </c>
      <c r="B59" s="467" t="str">
        <f>IF(ISBLANK(INDEX('Policy Characteristics'!B:B,MATCH($C59,'Policy Characteristics'!$C:$C,0))),"",INDEX('Policy Characteristics'!B:B,MATCH($C59,'Policy Characteristics'!$C:$C,0)))</f>
        <v>Conventional Pollutant Standards</v>
      </c>
      <c r="C59" s="446" t="str">
        <f t="shared" si="2"/>
        <v>Percentage Reduction of Separately Regulated Pollutants</v>
      </c>
      <c r="D59" s="295" t="s">
        <v>113</v>
      </c>
      <c r="E59" s="295" t="s">
        <v>2234</v>
      </c>
      <c r="F59" s="295" t="s">
        <v>3291</v>
      </c>
      <c r="G59" s="295" t="s">
        <v>2234</v>
      </c>
      <c r="H59" s="297">
        <v>357</v>
      </c>
      <c r="I59" s="468" t="s">
        <v>43</v>
      </c>
      <c r="J59" s="469" t="str">
        <f>IF(ISBLANK(INDEX('Policy Characteristics'!D:D,MATCH($C59,'Policy Characteristics'!$C:$C,0))),"",INDEX('Policy Characteristics'!D:D,MATCH($C59,'Policy Characteristics'!$C:$C,0)))</f>
        <v>Conventional Pollutant Standard</v>
      </c>
      <c r="K59" s="44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446" t="str">
        <f>IF(ISBLANK(INDEX('Policy Characteristics'!I:I,MATCH($C59,'Policy Characteristics'!$C:$C,0))),"",INDEX('Policy Characteristics'!I:I,MATCH($C59,'Policy Characteristics'!$C:$C,0)))</f>
        <v>% reduction in emissions</v>
      </c>
      <c r="P59" s="44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46" t="str">
        <f>IF(ISBLANK(INDEX('Policy Characteristics'!K:K,MATCH($C59,'Policy Characteristics'!$C:$C,0))),"",INDEX('Policy Characteristics'!K:K,MATCH($C59,'Policy Characteristics'!$C:$C,0)))</f>
        <v>transportation-sector-main.html#conv-pol-stds</v>
      </c>
      <c r="R59" s="446" t="str">
        <f>IF(ISBLANK(INDEX('Policy Characteristics'!L:L,MATCH($C59,'Policy Characteristics'!$C:$C,0))),"",INDEX('Policy Characteristics'!L:L,MATCH($C59,'Policy Characteristics'!$C:$C,0)))</f>
        <v>conventional-pollutant-standards.html</v>
      </c>
    </row>
    <row r="60" spans="1:18" s="295" customFormat="1" x14ac:dyDescent="0.75">
      <c r="A60" s="446" t="str">
        <f>IF(ISBLANK(INDEX('Policy Characteristics'!A:A,MATCH($C60,'Policy Characteristics'!$C:$C,0))),"",INDEX('Policy Characteristics'!A:A,MATCH($C60,'Policy Characteristics'!$C:$C,0)))</f>
        <v>Transportation</v>
      </c>
      <c r="B60" s="467" t="str">
        <f>IF(ISBLANK(INDEX('Policy Characteristics'!B:B,MATCH($C60,'Policy Characteristics'!$C:$C,0))),"",INDEX('Policy Characteristics'!B:B,MATCH($C60,'Policy Characteristics'!$C:$C,0)))</f>
        <v>Conventional Pollutant Standards</v>
      </c>
      <c r="C60" s="446" t="str">
        <f t="shared" si="2"/>
        <v>Percentage Reduction of Separately Regulated Pollutants</v>
      </c>
      <c r="D60" s="295" t="s">
        <v>113</v>
      </c>
      <c r="E60" s="295" t="s">
        <v>2236</v>
      </c>
      <c r="F60" s="295" t="s">
        <v>3291</v>
      </c>
      <c r="G60" s="295" t="s">
        <v>2236</v>
      </c>
      <c r="H60" s="297">
        <v>358</v>
      </c>
      <c r="I60" s="470" t="s">
        <v>44</v>
      </c>
      <c r="J60" s="469" t="str">
        <f>IF(ISBLANK(INDEX('Policy Characteristics'!D:D,MATCH($C60,'Policy Characteristics'!$C:$C,0))),"",INDEX('Policy Characteristics'!D:D,MATCH($C60,'Policy Characteristics'!$C:$C,0)))</f>
        <v>Conventional Pollutant Standard</v>
      </c>
      <c r="K60" s="44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446" t="str">
        <f>IF(ISBLANK(INDEX('Policy Characteristics'!I:I,MATCH($C60,'Policy Characteristics'!$C:$C,0))),"",INDEX('Policy Characteristics'!I:I,MATCH($C60,'Policy Characteristics'!$C:$C,0)))</f>
        <v>% reduction in emissions</v>
      </c>
      <c r="P60" s="44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46" t="str">
        <f>IF(ISBLANK(INDEX('Policy Characteristics'!K:K,MATCH($C60,'Policy Characteristics'!$C:$C,0))),"",INDEX('Policy Characteristics'!K:K,MATCH($C60,'Policy Characteristics'!$C:$C,0)))</f>
        <v>transportation-sector-main.html#conv-pol-stds</v>
      </c>
      <c r="R60" s="446" t="str">
        <f>IF(ISBLANK(INDEX('Policy Characteristics'!L:L,MATCH($C60,'Policy Characteristics'!$C:$C,0))),"",INDEX('Policy Characteristics'!L:L,MATCH($C60,'Policy Characteristics'!$C:$C,0)))</f>
        <v>conventional-pollutant-standards.html</v>
      </c>
    </row>
    <row r="61" spans="1:18" s="295" customFormat="1" x14ac:dyDescent="0.75">
      <c r="A61" s="446" t="str">
        <f>IF(ISBLANK(INDEX('Policy Characteristics'!A:A,MATCH($C61,'Policy Characteristics'!$C:$C,0))),"",INDEX('Policy Characteristics'!A:A,MATCH($C61,'Policy Characteristics'!$C:$C,0)))</f>
        <v>Transportation</v>
      </c>
      <c r="B61" s="467" t="str">
        <f>IF(ISBLANK(INDEX('Policy Characteristics'!B:B,MATCH($C61,'Policy Characteristics'!$C:$C,0))),"",INDEX('Policy Characteristics'!B:B,MATCH($C61,'Policy Characteristics'!$C:$C,0)))</f>
        <v>Conventional Pollutant Standards</v>
      </c>
      <c r="C61" s="446" t="str">
        <f t="shared" si="2"/>
        <v>Percentage Reduction of Separately Regulated Pollutants</v>
      </c>
      <c r="D61" s="295" t="s">
        <v>113</v>
      </c>
      <c r="E61" s="295" t="s">
        <v>2238</v>
      </c>
      <c r="F61" s="295" t="s">
        <v>3291</v>
      </c>
      <c r="G61" s="295" t="s">
        <v>2238</v>
      </c>
      <c r="H61" s="297">
        <v>359</v>
      </c>
      <c r="I61" s="470" t="s">
        <v>44</v>
      </c>
      <c r="J61" s="469" t="str">
        <f>IF(ISBLANK(INDEX('Policy Characteristics'!D:D,MATCH($C61,'Policy Characteristics'!$C:$C,0))),"",INDEX('Policy Characteristics'!D:D,MATCH($C61,'Policy Characteristics'!$C:$C,0)))</f>
        <v>Conventional Pollutant Standard</v>
      </c>
      <c r="K61" s="44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446" t="str">
        <f>IF(ISBLANK(INDEX('Policy Characteristics'!I:I,MATCH($C61,'Policy Characteristics'!$C:$C,0))),"",INDEX('Policy Characteristics'!I:I,MATCH($C61,'Policy Characteristics'!$C:$C,0)))</f>
        <v>% reduction in emissions</v>
      </c>
      <c r="P61" s="44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46" t="str">
        <f>IF(ISBLANK(INDEX('Policy Characteristics'!K:K,MATCH($C61,'Policy Characteristics'!$C:$C,0))),"",INDEX('Policy Characteristics'!K:K,MATCH($C61,'Policy Characteristics'!$C:$C,0)))</f>
        <v>transportation-sector-main.html#conv-pol-stds</v>
      </c>
      <c r="R61" s="446" t="str">
        <f>IF(ISBLANK(INDEX('Policy Characteristics'!L:L,MATCH($C61,'Policy Characteristics'!$C:$C,0))),"",INDEX('Policy Characteristics'!L:L,MATCH($C61,'Policy Characteristics'!$C:$C,0)))</f>
        <v>conventional-pollutant-standards.html</v>
      </c>
    </row>
    <row r="62" spans="1:18" s="295" customFormat="1" x14ac:dyDescent="0.75">
      <c r="A62" s="446" t="str">
        <f>IF(ISBLANK(INDEX('Policy Characteristics'!A:A,MATCH($C62,'Policy Characteristics'!$C:$C,0))),"",INDEX('Policy Characteristics'!A:A,MATCH($C62,'Policy Characteristics'!$C:$C,0)))</f>
        <v>Transportation</v>
      </c>
      <c r="B62" s="467" t="str">
        <f>IF(ISBLANK(INDEX('Policy Characteristics'!B:B,MATCH($C62,'Policy Characteristics'!$C:$C,0))),"",INDEX('Policy Characteristics'!B:B,MATCH($C62,'Policy Characteristics'!$C:$C,0)))</f>
        <v>Electric Vehicle Charger Deployment</v>
      </c>
      <c r="C62" t="s">
        <v>3463</v>
      </c>
      <c r="H62" s="297">
        <v>360</v>
      </c>
      <c r="I62" s="470" t="s">
        <v>43</v>
      </c>
      <c r="J62" s="469" t="str">
        <f>IF(ISBLANK(INDEX('Policy Characteristics'!D:D,MATCH($C62,'Policy Characteristics'!$C:$C,0))),"",INDEX('Policy Characteristics'!D:D,MATCH($C62,'Policy Characteristics'!$C:$C,0)))</f>
        <v>EV Charger Deployment</v>
      </c>
      <c r="K62" s="446" t="str">
        <f>IF(ISBLANK(INDEX('Policy Characteristics'!E:E,MATCH($C62,'Policy Characteristics'!$C:$C,0))),"",INDEX('Policy Characteristics'!E:E,MATCH($C62,'Policy Characteristics'!$C:$C,0)))</f>
        <v>trans EV charger deployment</v>
      </c>
      <c r="L62" s="446">
        <f>IF(ISBLANK(INDEX('Policy Characteristics'!F:F,MATCH($C62,'Policy Characteristics'!$C:$C,0))),"",INDEX('Policy Characteristics'!F:F,MATCH($C62,'Policy Characteristics'!$C:$C,0)))</f>
        <v>0</v>
      </c>
      <c r="M62" s="446">
        <f>IF(ISBLANK(INDEX('Policy Characteristics'!G:G,MATCH($C62,'Policy Characteristics'!$C:$C,0))),"",INDEX('Policy Characteristics'!G:G,MATCH($C62,'Policy Characteristics'!$C:$C,0)))</f>
        <v>3</v>
      </c>
      <c r="N62" s="446">
        <f>IF(ISBLANK(INDEX('Policy Characteristics'!H:H,MATCH($C62,'Policy Characteristics'!$C:$C,0))),"",INDEX('Policy Characteristics'!H:H,MATCH($C62,'Policy Characteristics'!$C:$C,0)))</f>
        <v>0.1</v>
      </c>
      <c r="O62" s="446" t="str">
        <f>IF(ISBLANK(INDEX('Policy Characteristics'!I:I,MATCH($C62,'Policy Characteristics'!$C:$C,0))),"",INDEX('Policy Characteristics'!I:I,MATCH($C62,'Policy Characteristics'!$C:$C,0)))</f>
        <v>% increase</v>
      </c>
      <c r="P62" s="44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46" t="str">
        <f>IF(ISBLANK(INDEX('Policy Characteristics'!K:K,MATCH($C62,'Policy Characteristics'!$C:$C,0))),"",INDEX('Policy Characteristics'!K:K,MATCH($C62,'Policy Characteristics'!$C:$C,0)))</f>
        <v/>
      </c>
      <c r="R62" s="446" t="str">
        <f>IF(ISBLANK(INDEX('Policy Characteristics'!L:L,MATCH($C62,'Policy Characteristics'!$C:$C,0))),"",INDEX('Policy Characteristics'!L:L,MATCH($C62,'Policy Characteristics'!$C:$C,0)))</f>
        <v>ev-charger-deployment.html</v>
      </c>
    </row>
    <row r="63" spans="1:18" s="295" customFormat="1" x14ac:dyDescent="0.75">
      <c r="A63" s="446" t="str">
        <f>IF(ISBLANK(INDEX('Policy Characteristics'!A:A,MATCH($C63,'Policy Characteristics'!$C:$C,0))),"",INDEX('Policy Characteristics'!A:A,MATCH($C63,'Policy Characteristics'!$C:$C,0)))</f>
        <v>Transportation</v>
      </c>
      <c r="B63" s="467" t="str">
        <f>IF(ISBLANK(INDEX('Policy Characteristics'!B:B,MATCH($C63,'Policy Characteristics'!$C:$C,0))),"",INDEX('Policy Characteristics'!B:B,MATCH($C63,'Policy Characteristics'!$C:$C,0)))</f>
        <v>Passenger Vehicle Subsidy</v>
      </c>
      <c r="C63" t="s">
        <v>3441</v>
      </c>
      <c r="D63" s="339" t="s">
        <v>37</v>
      </c>
      <c r="E63" s="339" t="s">
        <v>2246</v>
      </c>
      <c r="F63" s="295" t="s">
        <v>3295</v>
      </c>
      <c r="G63" s="339" t="s">
        <v>3447</v>
      </c>
      <c r="H63" s="297">
        <v>189</v>
      </c>
      <c r="I63" s="468" t="s">
        <v>43</v>
      </c>
      <c r="J63" s="469" t="str">
        <f>IF(ISBLANK(INDEX('Policy Characteristics'!D:D,MATCH($C63,'Policy Characteristics'!$C:$C,0))),"",INDEX('Policy Characteristics'!D:D,MATCH($C63,'Policy Characteristics'!$C:$C,0)))</f>
        <v>Vehicle Subsidy</v>
      </c>
      <c r="K63" s="44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446" t="str">
        <f>IF(ISBLANK(INDEX('Policy Characteristics'!I:I,MATCH($C63,'Policy Characteristics'!$C:$C,0))),"",INDEX('Policy Characteristics'!I:I,MATCH($C63,'Policy Characteristics'!$C:$C,0)))</f>
        <v>$ / vehicle</v>
      </c>
      <c r="P63" s="44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46" t="str">
        <f>IF(ISBLANK(INDEX('Policy Characteristics'!K:K,MATCH($C63,'Policy Characteristics'!$C:$C,0))),"",INDEX('Policy Characteristics'!K:K,MATCH($C63,'Policy Characteristics'!$C:$C,0)))</f>
        <v>transportation-sector-main.html#ev-subsidy</v>
      </c>
      <c r="R63" s="446" t="str">
        <f>IF(ISBLANK(INDEX('Policy Characteristics'!L:L,MATCH($C63,'Policy Characteristics'!$C:$C,0))),"",INDEX('Policy Characteristics'!L:L,MATCH($C63,'Policy Characteristics'!$C:$C,0)))</f>
        <v>ev-subsidy.html</v>
      </c>
    </row>
    <row r="64" spans="1:18" ht="14.45" customHeight="1" x14ac:dyDescent="0.75">
      <c r="A64" s="446" t="str">
        <f>IF(ISBLANK(INDEX('Policy Characteristics'!A:A,MATCH($C64,'Policy Characteristics'!$C:$C,0))),"",INDEX('Policy Characteristics'!A:A,MATCH($C64,'Policy Characteristics'!$C:$C,0)))</f>
        <v>Transportation</v>
      </c>
      <c r="B64" s="467" t="str">
        <f>IF(ISBLANK(INDEX('Policy Characteristics'!B:B,MATCH($C64,'Policy Characteristics'!$C:$C,0))),"",INDEX('Policy Characteristics'!B:B,MATCH($C64,'Policy Characteristics'!$C:$C,0)))</f>
        <v>Passenger Vehicle Subsidy</v>
      </c>
      <c r="C64" s="446" t="str">
        <f t="shared" ref="C64:C104" si="3">C$63</f>
        <v>Additional Passenger Vehicle Subsidy</v>
      </c>
      <c r="D64" s="339" t="s">
        <v>37</v>
      </c>
      <c r="E64" s="295" t="s">
        <v>2247</v>
      </c>
      <c r="F64" s="295" t="s">
        <v>3295</v>
      </c>
      <c r="G64" s="295" t="s">
        <v>3448</v>
      </c>
      <c r="H64" s="20">
        <v>592</v>
      </c>
      <c r="I64" s="470" t="s">
        <v>44</v>
      </c>
      <c r="J64" s="469" t="str">
        <f>IF(ISBLANK(INDEX('Policy Characteristics'!D:D,MATCH($C64,'Policy Characteristics'!$C:$C,0))),"",INDEX('Policy Characteristics'!D:D,MATCH($C64,'Policy Characteristics'!$C:$C,0)))</f>
        <v>Vehicle Subsidy</v>
      </c>
      <c r="K64" s="44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446" t="str">
        <f>IF(ISBLANK(INDEX('Policy Characteristics'!I:I,MATCH($C64,'Policy Characteristics'!$C:$C,0))),"",INDEX('Policy Characteristics'!I:I,MATCH($C64,'Policy Characteristics'!$C:$C,0)))</f>
        <v>$ / vehicle</v>
      </c>
      <c r="P64" s="44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46" t="str">
        <f>IF(ISBLANK(INDEX('Policy Characteristics'!K:K,MATCH($C64,'Policy Characteristics'!$C:$C,0))),"",INDEX('Policy Characteristics'!K:K,MATCH($C64,'Policy Characteristics'!$C:$C,0)))</f>
        <v>transportation-sector-main.html#ev-subsidy</v>
      </c>
      <c r="R64" s="446" t="str">
        <f>IF(ISBLANK(INDEX('Policy Characteristics'!L:L,MATCH($C64,'Policy Characteristics'!$C:$C,0))),"",INDEX('Policy Characteristics'!L:L,MATCH($C64,'Policy Characteristics'!$C:$C,0)))</f>
        <v>ev-subsidy.html</v>
      </c>
    </row>
    <row r="65" spans="1:18" x14ac:dyDescent="0.75">
      <c r="A65" s="446" t="str">
        <f>IF(ISBLANK(INDEX('Policy Characteristics'!A:A,MATCH($C65,'Policy Characteristics'!$C:$C,0))),"",INDEX('Policy Characteristics'!A:A,MATCH($C65,'Policy Characteristics'!$C:$C,0)))</f>
        <v>Transportation</v>
      </c>
      <c r="B65" s="467" t="str">
        <f>IF(ISBLANK(INDEX('Policy Characteristics'!B:B,MATCH($C65,'Policy Characteristics'!$C:$C,0))),"",INDEX('Policy Characteristics'!B:B,MATCH($C65,'Policy Characteristics'!$C:$C,0)))</f>
        <v>Passenger Vehicle Subsidy</v>
      </c>
      <c r="C65" s="446" t="str">
        <f t="shared" si="3"/>
        <v>Additional Passenger Vehicle Subsidy</v>
      </c>
      <c r="D65" s="339" t="s">
        <v>37</v>
      </c>
      <c r="E65" s="295" t="s">
        <v>2248</v>
      </c>
      <c r="F65" s="295" t="s">
        <v>3295</v>
      </c>
      <c r="G65" s="295" t="s">
        <v>3449</v>
      </c>
      <c r="H65" s="20">
        <v>593</v>
      </c>
      <c r="I65" s="470" t="s">
        <v>44</v>
      </c>
      <c r="J65" s="469" t="str">
        <f>IF(ISBLANK(INDEX('Policy Characteristics'!D:D,MATCH($C65,'Policy Characteristics'!$C:$C,0))),"",INDEX('Policy Characteristics'!D:D,MATCH($C65,'Policy Characteristics'!$C:$C,0)))</f>
        <v>Vehicle Subsidy</v>
      </c>
      <c r="K65" s="44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446" t="str">
        <f>IF(ISBLANK(INDEX('Policy Characteristics'!I:I,MATCH($C65,'Policy Characteristics'!$C:$C,0))),"",INDEX('Policy Characteristics'!I:I,MATCH($C65,'Policy Characteristics'!$C:$C,0)))</f>
        <v>$ / vehicle</v>
      </c>
      <c r="P65" s="44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46" t="str">
        <f>IF(ISBLANK(INDEX('Policy Characteristics'!K:K,MATCH($C65,'Policy Characteristics'!$C:$C,0))),"",INDEX('Policy Characteristics'!K:K,MATCH($C65,'Policy Characteristics'!$C:$C,0)))</f>
        <v>transportation-sector-main.html#ev-subsidy</v>
      </c>
      <c r="R65" s="446" t="str">
        <f>IF(ISBLANK(INDEX('Policy Characteristics'!L:L,MATCH($C65,'Policy Characteristics'!$C:$C,0))),"",INDEX('Policy Characteristics'!L:L,MATCH($C65,'Policy Characteristics'!$C:$C,0)))</f>
        <v>ev-subsidy.html</v>
      </c>
    </row>
    <row r="66" spans="1:18" x14ac:dyDescent="0.75">
      <c r="A66" s="446" t="str">
        <f>IF(ISBLANK(INDEX('Policy Characteristics'!A:A,MATCH($C66,'Policy Characteristics'!$C:$C,0))),"",INDEX('Policy Characteristics'!A:A,MATCH($C66,'Policy Characteristics'!$C:$C,0)))</f>
        <v>Transportation</v>
      </c>
      <c r="B66" s="467" t="str">
        <f>IF(ISBLANK(INDEX('Policy Characteristics'!B:B,MATCH($C66,'Policy Characteristics'!$C:$C,0))),"",INDEX('Policy Characteristics'!B:B,MATCH($C66,'Policy Characteristics'!$C:$C,0)))</f>
        <v>Passenger Vehicle Subsidy</v>
      </c>
      <c r="C66" s="446" t="str">
        <f t="shared" si="3"/>
        <v>Additional Passenger Vehicle Subsidy</v>
      </c>
      <c r="D66" s="339" t="s">
        <v>37</v>
      </c>
      <c r="E66" s="295" t="s">
        <v>2249</v>
      </c>
      <c r="F66" s="295" t="s">
        <v>3295</v>
      </c>
      <c r="G66" s="295" t="s">
        <v>3450</v>
      </c>
      <c r="H66" s="20">
        <v>594</v>
      </c>
      <c r="I66" s="470" t="s">
        <v>44</v>
      </c>
      <c r="J66" s="469" t="str">
        <f>IF(ISBLANK(INDEX('Policy Characteristics'!D:D,MATCH($C66,'Policy Characteristics'!$C:$C,0))),"",INDEX('Policy Characteristics'!D:D,MATCH($C66,'Policy Characteristics'!$C:$C,0)))</f>
        <v>Vehicle Subsidy</v>
      </c>
      <c r="K66" s="44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446" t="str">
        <f>IF(ISBLANK(INDEX('Policy Characteristics'!I:I,MATCH($C66,'Policy Characteristics'!$C:$C,0))),"",INDEX('Policy Characteristics'!I:I,MATCH($C66,'Policy Characteristics'!$C:$C,0)))</f>
        <v>$ / vehicle</v>
      </c>
      <c r="P66" s="44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46" t="str">
        <f>IF(ISBLANK(INDEX('Policy Characteristics'!K:K,MATCH($C66,'Policy Characteristics'!$C:$C,0))),"",INDEX('Policy Characteristics'!K:K,MATCH($C66,'Policy Characteristics'!$C:$C,0)))</f>
        <v>transportation-sector-main.html#ev-subsidy</v>
      </c>
      <c r="R66" s="446" t="str">
        <f>IF(ISBLANK(INDEX('Policy Characteristics'!L:L,MATCH($C66,'Policy Characteristics'!$C:$C,0))),"",INDEX('Policy Characteristics'!L:L,MATCH($C66,'Policy Characteristics'!$C:$C,0)))</f>
        <v>ev-subsidy.html</v>
      </c>
    </row>
    <row r="67" spans="1:18" x14ac:dyDescent="0.75">
      <c r="A67" s="446" t="str">
        <f>IF(ISBLANK(INDEX('Policy Characteristics'!A:A,MATCH($C67,'Policy Characteristics'!$C:$C,0))),"",INDEX('Policy Characteristics'!A:A,MATCH($C67,'Policy Characteristics'!$C:$C,0)))</f>
        <v>Transportation</v>
      </c>
      <c r="B67" s="467" t="str">
        <f>IF(ISBLANK(INDEX('Policy Characteristics'!B:B,MATCH($C67,'Policy Characteristics'!$C:$C,0))),"",INDEX('Policy Characteristics'!B:B,MATCH($C67,'Policy Characteristics'!$C:$C,0)))</f>
        <v>Passenger Vehicle Subsidy</v>
      </c>
      <c r="C67" s="446" t="str">
        <f t="shared" si="3"/>
        <v>Additional Passenger Vehicle Subsidy</v>
      </c>
      <c r="D67" s="339" t="s">
        <v>37</v>
      </c>
      <c r="E67" s="295" t="s">
        <v>2250</v>
      </c>
      <c r="F67" s="295" t="s">
        <v>3295</v>
      </c>
      <c r="G67" s="295" t="s">
        <v>3451</v>
      </c>
      <c r="H67" s="20">
        <v>595</v>
      </c>
      <c r="I67" s="468" t="s">
        <v>43</v>
      </c>
      <c r="J67" s="469" t="str">
        <f>IF(ISBLANK(INDEX('Policy Characteristics'!D:D,MATCH($C67,'Policy Characteristics'!$C:$C,0))),"",INDEX('Policy Characteristics'!D:D,MATCH($C67,'Policy Characteristics'!$C:$C,0)))</f>
        <v>Vehicle Subsidy</v>
      </c>
      <c r="K67" s="44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446" t="str">
        <f>IF(ISBLANK(INDEX('Policy Characteristics'!I:I,MATCH($C67,'Policy Characteristics'!$C:$C,0))),"",INDEX('Policy Characteristics'!I:I,MATCH($C67,'Policy Characteristics'!$C:$C,0)))</f>
        <v>$ / vehicle</v>
      </c>
      <c r="P67" s="44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46" t="str">
        <f>IF(ISBLANK(INDEX('Policy Characteristics'!K:K,MATCH($C67,'Policy Characteristics'!$C:$C,0))),"",INDEX('Policy Characteristics'!K:K,MATCH($C67,'Policy Characteristics'!$C:$C,0)))</f>
        <v>transportation-sector-main.html#ev-subsidy</v>
      </c>
      <c r="R67" s="446" t="str">
        <f>IF(ISBLANK(INDEX('Policy Characteristics'!L:L,MATCH($C67,'Policy Characteristics'!$C:$C,0))),"",INDEX('Policy Characteristics'!L:L,MATCH($C67,'Policy Characteristics'!$C:$C,0)))</f>
        <v>ev-subsidy.html</v>
      </c>
    </row>
    <row r="68" spans="1:18" x14ac:dyDescent="0.75">
      <c r="A68" s="446" t="str">
        <f>IF(ISBLANK(INDEX('Policy Characteristics'!A:A,MATCH($C68,'Policy Characteristics'!$C:$C,0))),"",INDEX('Policy Characteristics'!A:A,MATCH($C68,'Policy Characteristics'!$C:$C,0)))</f>
        <v>Transportation</v>
      </c>
      <c r="B68" s="467" t="str">
        <f>IF(ISBLANK(INDEX('Policy Characteristics'!B:B,MATCH($C68,'Policy Characteristics'!$C:$C,0))),"",INDEX('Policy Characteristics'!B:B,MATCH($C68,'Policy Characteristics'!$C:$C,0)))</f>
        <v>Passenger Vehicle Subsidy</v>
      </c>
      <c r="C68" s="446" t="str">
        <f t="shared" si="3"/>
        <v>Additional Passenger Vehicle Subsidy</v>
      </c>
      <c r="D68" s="339" t="s">
        <v>37</v>
      </c>
      <c r="E68" s="295" t="s">
        <v>2509</v>
      </c>
      <c r="F68" s="295" t="s">
        <v>3295</v>
      </c>
      <c r="G68" s="295" t="s">
        <v>2509</v>
      </c>
      <c r="H68" s="20">
        <v>596</v>
      </c>
      <c r="I68" s="470" t="s">
        <v>44</v>
      </c>
      <c r="J68" s="469" t="str">
        <f>IF(ISBLANK(INDEX('Policy Characteristics'!D:D,MATCH($C68,'Policy Characteristics'!$C:$C,0))),"",INDEX('Policy Characteristics'!D:D,MATCH($C68,'Policy Characteristics'!$C:$C,0)))</f>
        <v>Vehicle Subsidy</v>
      </c>
      <c r="K68" s="44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446" t="str">
        <f>IF(ISBLANK(INDEX('Policy Characteristics'!I:I,MATCH($C68,'Policy Characteristics'!$C:$C,0))),"",INDEX('Policy Characteristics'!I:I,MATCH($C68,'Policy Characteristics'!$C:$C,0)))</f>
        <v>$ / vehicle</v>
      </c>
      <c r="P68" s="44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46" t="str">
        <f>IF(ISBLANK(INDEX('Policy Characteristics'!K:K,MATCH($C68,'Policy Characteristics'!$C:$C,0))),"",INDEX('Policy Characteristics'!K:K,MATCH($C68,'Policy Characteristics'!$C:$C,0)))</f>
        <v>transportation-sector-main.html#ev-subsidy</v>
      </c>
      <c r="R68" s="446" t="str">
        <f>IF(ISBLANK(INDEX('Policy Characteristics'!L:L,MATCH($C68,'Policy Characteristics'!$C:$C,0))),"",INDEX('Policy Characteristics'!L:L,MATCH($C68,'Policy Characteristics'!$C:$C,0)))</f>
        <v>ev-subsidy.html</v>
      </c>
    </row>
    <row r="69" spans="1:18" x14ac:dyDescent="0.75">
      <c r="A69" s="446" t="str">
        <f>IF(ISBLANK(INDEX('Policy Characteristics'!A:A,MATCH($C69,'Policy Characteristics'!$C:$C,0))),"",INDEX('Policy Characteristics'!A:A,MATCH($C69,'Policy Characteristics'!$C:$C,0)))</f>
        <v>Transportation</v>
      </c>
      <c r="B69" s="467" t="str">
        <f>IF(ISBLANK(INDEX('Policy Characteristics'!B:B,MATCH($C69,'Policy Characteristics'!$C:$C,0))),"",INDEX('Policy Characteristics'!B:B,MATCH($C69,'Policy Characteristics'!$C:$C,0)))</f>
        <v>Passenger Vehicle Subsidy</v>
      </c>
      <c r="C69" s="446" t="str">
        <f t="shared" si="3"/>
        <v>Additional Passenger Vehicle Subsidy</v>
      </c>
      <c r="D69" s="339" t="s">
        <v>37</v>
      </c>
      <c r="E69" s="295" t="s">
        <v>2508</v>
      </c>
      <c r="F69" s="295" t="s">
        <v>3295</v>
      </c>
      <c r="G69" s="295" t="s">
        <v>3452</v>
      </c>
      <c r="H69" s="20">
        <v>597</v>
      </c>
      <c r="I69" s="468" t="s">
        <v>43</v>
      </c>
      <c r="J69" s="469" t="str">
        <f>IF(ISBLANK(INDEX('Policy Characteristics'!D:D,MATCH($C69,'Policy Characteristics'!$C:$C,0))),"",INDEX('Policy Characteristics'!D:D,MATCH($C69,'Policy Characteristics'!$C:$C,0)))</f>
        <v>Vehicle Subsidy</v>
      </c>
      <c r="K69" s="44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446" t="str">
        <f>IF(ISBLANK(INDEX('Policy Characteristics'!I:I,MATCH($C69,'Policy Characteristics'!$C:$C,0))),"",INDEX('Policy Characteristics'!I:I,MATCH($C69,'Policy Characteristics'!$C:$C,0)))</f>
        <v>$ / vehicle</v>
      </c>
      <c r="P69" s="44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46" t="str">
        <f>IF(ISBLANK(INDEX('Policy Characteristics'!K:K,MATCH($C69,'Policy Characteristics'!$C:$C,0))),"",INDEX('Policy Characteristics'!K:K,MATCH($C69,'Policy Characteristics'!$C:$C,0)))</f>
        <v>transportation-sector-main.html#ev-subsidy</v>
      </c>
      <c r="R69" s="446" t="str">
        <f>IF(ISBLANK(INDEX('Policy Characteristics'!L:L,MATCH($C69,'Policy Characteristics'!$C:$C,0))),"",INDEX('Policy Characteristics'!L:L,MATCH($C69,'Policy Characteristics'!$C:$C,0)))</f>
        <v>ev-subsidy.html</v>
      </c>
    </row>
    <row r="70" spans="1:18" x14ac:dyDescent="0.75">
      <c r="A70" s="446" t="str">
        <f>IF(ISBLANK(INDEX('Policy Characteristics'!A:A,MATCH($C70,'Policy Characteristics'!$C:$C,0))),"",INDEX('Policy Characteristics'!A:A,MATCH($C70,'Policy Characteristics'!$C:$C,0)))</f>
        <v>Transportation</v>
      </c>
      <c r="B70" s="467" t="str">
        <f>IF(ISBLANK(INDEX('Policy Characteristics'!B:B,MATCH($C70,'Policy Characteristics'!$C:$C,0))),"",INDEX('Policy Characteristics'!B:B,MATCH($C70,'Policy Characteristics'!$C:$C,0)))</f>
        <v>Passenger Vehicle Subsidy</v>
      </c>
      <c r="C70" s="446" t="str">
        <f t="shared" si="3"/>
        <v>Additional Passenger Vehicle Subsidy</v>
      </c>
      <c r="D70" s="339" t="s">
        <v>38</v>
      </c>
      <c r="E70" s="339" t="s">
        <v>2246</v>
      </c>
      <c r="F70" s="295" t="s">
        <v>2343</v>
      </c>
      <c r="G70" s="339" t="s">
        <v>3447</v>
      </c>
      <c r="H70" s="20">
        <v>598</v>
      </c>
      <c r="I70" s="468" t="s">
        <v>43</v>
      </c>
      <c r="J70" s="469" t="str">
        <f>IF(ISBLANK(INDEX('Policy Characteristics'!D:D,MATCH($C70,'Policy Characteristics'!$C:$C,0))),"",INDEX('Policy Characteristics'!D:D,MATCH($C70,'Policy Characteristics'!$C:$C,0)))</f>
        <v>Vehicle Subsidy</v>
      </c>
      <c r="K70" s="44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446" t="str">
        <f>IF(ISBLANK(INDEX('Policy Characteristics'!I:I,MATCH($C70,'Policy Characteristics'!$C:$C,0))),"",INDEX('Policy Characteristics'!I:I,MATCH($C70,'Policy Characteristics'!$C:$C,0)))</f>
        <v>$ / vehicle</v>
      </c>
      <c r="P70" s="44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46" t="str">
        <f>IF(ISBLANK(INDEX('Policy Characteristics'!K:K,MATCH($C70,'Policy Characteristics'!$C:$C,0))),"",INDEX('Policy Characteristics'!K:K,MATCH($C70,'Policy Characteristics'!$C:$C,0)))</f>
        <v>transportation-sector-main.html#ev-subsidy</v>
      </c>
      <c r="R70" s="446" t="str">
        <f>IF(ISBLANK(INDEX('Policy Characteristics'!L:L,MATCH($C70,'Policy Characteristics'!$C:$C,0))),"",INDEX('Policy Characteristics'!L:L,MATCH($C70,'Policy Characteristics'!$C:$C,0)))</f>
        <v>ev-subsidy.html</v>
      </c>
    </row>
    <row r="71" spans="1:18" x14ac:dyDescent="0.75">
      <c r="A71" s="446" t="str">
        <f>IF(ISBLANK(INDEX('Policy Characteristics'!A:A,MATCH($C71,'Policy Characteristics'!$C:$C,0))),"",INDEX('Policy Characteristics'!A:A,MATCH($C71,'Policy Characteristics'!$C:$C,0)))</f>
        <v>Transportation</v>
      </c>
      <c r="B71" s="467" t="str">
        <f>IF(ISBLANK(INDEX('Policy Characteristics'!B:B,MATCH($C71,'Policy Characteristics'!$C:$C,0))),"",INDEX('Policy Characteristics'!B:B,MATCH($C71,'Policy Characteristics'!$C:$C,0)))</f>
        <v>Passenger Vehicle Subsidy</v>
      </c>
      <c r="C71" s="446" t="str">
        <f t="shared" si="3"/>
        <v>Additional Passenger Vehicle Subsidy</v>
      </c>
      <c r="D71" s="339" t="s">
        <v>38</v>
      </c>
      <c r="E71" s="295" t="s">
        <v>2247</v>
      </c>
      <c r="F71" s="295" t="s">
        <v>2343</v>
      </c>
      <c r="G71" s="295" t="s">
        <v>3448</v>
      </c>
      <c r="H71" s="20">
        <v>599</v>
      </c>
      <c r="I71" s="470" t="s">
        <v>44</v>
      </c>
      <c r="J71" s="469" t="str">
        <f>IF(ISBLANK(INDEX('Policy Characteristics'!D:D,MATCH($C71,'Policy Characteristics'!$C:$C,0))),"",INDEX('Policy Characteristics'!D:D,MATCH($C71,'Policy Characteristics'!$C:$C,0)))</f>
        <v>Vehicle Subsidy</v>
      </c>
      <c r="K71" s="44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446" t="str">
        <f>IF(ISBLANK(INDEX('Policy Characteristics'!I:I,MATCH($C71,'Policy Characteristics'!$C:$C,0))),"",INDEX('Policy Characteristics'!I:I,MATCH($C71,'Policy Characteristics'!$C:$C,0)))</f>
        <v>$ / vehicle</v>
      </c>
      <c r="P71" s="44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46" t="str">
        <f>IF(ISBLANK(INDEX('Policy Characteristics'!K:K,MATCH($C71,'Policy Characteristics'!$C:$C,0))),"",INDEX('Policy Characteristics'!K:K,MATCH($C71,'Policy Characteristics'!$C:$C,0)))</f>
        <v>transportation-sector-main.html#ev-subsidy</v>
      </c>
      <c r="R71" s="446" t="str">
        <f>IF(ISBLANK(INDEX('Policy Characteristics'!L:L,MATCH($C71,'Policy Characteristics'!$C:$C,0))),"",INDEX('Policy Characteristics'!L:L,MATCH($C71,'Policy Characteristics'!$C:$C,0)))</f>
        <v>ev-subsidy.html</v>
      </c>
    </row>
    <row r="72" spans="1:18" x14ac:dyDescent="0.75">
      <c r="A72" s="446" t="str">
        <f>IF(ISBLANK(INDEX('Policy Characteristics'!A:A,MATCH($C72,'Policy Characteristics'!$C:$C,0))),"",INDEX('Policy Characteristics'!A:A,MATCH($C72,'Policy Characteristics'!$C:$C,0)))</f>
        <v>Transportation</v>
      </c>
      <c r="B72" s="467" t="str">
        <f>IF(ISBLANK(INDEX('Policy Characteristics'!B:B,MATCH($C72,'Policy Characteristics'!$C:$C,0))),"",INDEX('Policy Characteristics'!B:B,MATCH($C72,'Policy Characteristics'!$C:$C,0)))</f>
        <v>Passenger Vehicle Subsidy</v>
      </c>
      <c r="C72" s="446" t="str">
        <f t="shared" si="3"/>
        <v>Additional Passenger Vehicle Subsidy</v>
      </c>
      <c r="D72" s="339" t="s">
        <v>38</v>
      </c>
      <c r="E72" s="295" t="s">
        <v>2248</v>
      </c>
      <c r="F72" s="295" t="s">
        <v>2343</v>
      </c>
      <c r="G72" s="295" t="s">
        <v>3449</v>
      </c>
      <c r="H72" s="20">
        <v>600</v>
      </c>
      <c r="I72" s="470" t="s">
        <v>44</v>
      </c>
      <c r="J72" s="469" t="str">
        <f>IF(ISBLANK(INDEX('Policy Characteristics'!D:D,MATCH($C72,'Policy Characteristics'!$C:$C,0))),"",INDEX('Policy Characteristics'!D:D,MATCH($C72,'Policy Characteristics'!$C:$C,0)))</f>
        <v>Vehicle Subsidy</v>
      </c>
      <c r="K72" s="44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446" t="str">
        <f>IF(ISBLANK(INDEX('Policy Characteristics'!I:I,MATCH($C72,'Policy Characteristics'!$C:$C,0))),"",INDEX('Policy Characteristics'!I:I,MATCH($C72,'Policy Characteristics'!$C:$C,0)))</f>
        <v>$ / vehicle</v>
      </c>
      <c r="P72" s="44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46" t="str">
        <f>IF(ISBLANK(INDEX('Policy Characteristics'!K:K,MATCH($C72,'Policy Characteristics'!$C:$C,0))),"",INDEX('Policy Characteristics'!K:K,MATCH($C72,'Policy Characteristics'!$C:$C,0)))</f>
        <v>transportation-sector-main.html#ev-subsidy</v>
      </c>
      <c r="R72" s="446" t="str">
        <f>IF(ISBLANK(INDEX('Policy Characteristics'!L:L,MATCH($C72,'Policy Characteristics'!$C:$C,0))),"",INDEX('Policy Characteristics'!L:L,MATCH($C72,'Policy Characteristics'!$C:$C,0)))</f>
        <v>ev-subsidy.html</v>
      </c>
    </row>
    <row r="73" spans="1:18" x14ac:dyDescent="0.75">
      <c r="A73" s="446" t="str">
        <f>IF(ISBLANK(INDEX('Policy Characteristics'!A:A,MATCH($C73,'Policy Characteristics'!$C:$C,0))),"",INDEX('Policy Characteristics'!A:A,MATCH($C73,'Policy Characteristics'!$C:$C,0)))</f>
        <v>Transportation</v>
      </c>
      <c r="B73" s="467" t="str">
        <f>IF(ISBLANK(INDEX('Policy Characteristics'!B:B,MATCH($C73,'Policy Characteristics'!$C:$C,0))),"",INDEX('Policy Characteristics'!B:B,MATCH($C73,'Policy Characteristics'!$C:$C,0)))</f>
        <v>Passenger Vehicle Subsidy</v>
      </c>
      <c r="C73" s="446" t="str">
        <f t="shared" si="3"/>
        <v>Additional Passenger Vehicle Subsidy</v>
      </c>
      <c r="D73" s="339" t="s">
        <v>38</v>
      </c>
      <c r="E73" s="295" t="s">
        <v>2249</v>
      </c>
      <c r="F73" s="295" t="s">
        <v>2343</v>
      </c>
      <c r="G73" s="295" t="s">
        <v>3450</v>
      </c>
      <c r="H73" s="20">
        <v>601</v>
      </c>
      <c r="I73" s="470" t="s">
        <v>44</v>
      </c>
      <c r="J73" s="469" t="str">
        <f>IF(ISBLANK(INDEX('Policy Characteristics'!D:D,MATCH($C73,'Policy Characteristics'!$C:$C,0))),"",INDEX('Policy Characteristics'!D:D,MATCH($C73,'Policy Characteristics'!$C:$C,0)))</f>
        <v>Vehicle Subsidy</v>
      </c>
      <c r="K73" s="44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446" t="str">
        <f>IF(ISBLANK(INDEX('Policy Characteristics'!I:I,MATCH($C73,'Policy Characteristics'!$C:$C,0))),"",INDEX('Policy Characteristics'!I:I,MATCH($C73,'Policy Characteristics'!$C:$C,0)))</f>
        <v>$ / vehicle</v>
      </c>
      <c r="P73" s="44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46" t="str">
        <f>IF(ISBLANK(INDEX('Policy Characteristics'!K:K,MATCH($C73,'Policy Characteristics'!$C:$C,0))),"",INDEX('Policy Characteristics'!K:K,MATCH($C73,'Policy Characteristics'!$C:$C,0)))</f>
        <v>transportation-sector-main.html#ev-subsidy</v>
      </c>
      <c r="R73" s="446" t="str">
        <f>IF(ISBLANK(INDEX('Policy Characteristics'!L:L,MATCH($C73,'Policy Characteristics'!$C:$C,0))),"",INDEX('Policy Characteristics'!L:L,MATCH($C73,'Policy Characteristics'!$C:$C,0)))</f>
        <v>ev-subsidy.html</v>
      </c>
    </row>
    <row r="74" spans="1:18" x14ac:dyDescent="0.75">
      <c r="A74" s="446" t="str">
        <f>IF(ISBLANK(INDEX('Policy Characteristics'!A:A,MATCH($C74,'Policy Characteristics'!$C:$C,0))),"",INDEX('Policy Characteristics'!A:A,MATCH($C74,'Policy Characteristics'!$C:$C,0)))</f>
        <v>Transportation</v>
      </c>
      <c r="B74" s="467" t="str">
        <f>IF(ISBLANK(INDEX('Policy Characteristics'!B:B,MATCH($C74,'Policy Characteristics'!$C:$C,0))),"",INDEX('Policy Characteristics'!B:B,MATCH($C74,'Policy Characteristics'!$C:$C,0)))</f>
        <v>Passenger Vehicle Subsidy</v>
      </c>
      <c r="C74" s="446" t="str">
        <f t="shared" si="3"/>
        <v>Additional Passenger Vehicle Subsidy</v>
      </c>
      <c r="D74" s="339" t="s">
        <v>38</v>
      </c>
      <c r="E74" s="295" t="s">
        <v>2250</v>
      </c>
      <c r="F74" s="295" t="s">
        <v>2343</v>
      </c>
      <c r="G74" s="295" t="s">
        <v>3451</v>
      </c>
      <c r="H74" s="20">
        <v>602</v>
      </c>
      <c r="I74" s="468" t="s">
        <v>43</v>
      </c>
      <c r="J74" s="469" t="str">
        <f>IF(ISBLANK(INDEX('Policy Characteristics'!D:D,MATCH($C74,'Policy Characteristics'!$C:$C,0))),"",INDEX('Policy Characteristics'!D:D,MATCH($C74,'Policy Characteristics'!$C:$C,0)))</f>
        <v>Vehicle Subsidy</v>
      </c>
      <c r="K74" s="44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446" t="str">
        <f>IF(ISBLANK(INDEX('Policy Characteristics'!I:I,MATCH($C74,'Policy Characteristics'!$C:$C,0))),"",INDEX('Policy Characteristics'!I:I,MATCH($C74,'Policy Characteristics'!$C:$C,0)))</f>
        <v>$ / vehicle</v>
      </c>
      <c r="P74" s="44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46" t="str">
        <f>IF(ISBLANK(INDEX('Policy Characteristics'!K:K,MATCH($C74,'Policy Characteristics'!$C:$C,0))),"",INDEX('Policy Characteristics'!K:K,MATCH($C74,'Policy Characteristics'!$C:$C,0)))</f>
        <v>transportation-sector-main.html#ev-subsidy</v>
      </c>
      <c r="R74" s="446" t="str">
        <f>IF(ISBLANK(INDEX('Policy Characteristics'!L:L,MATCH($C74,'Policy Characteristics'!$C:$C,0))),"",INDEX('Policy Characteristics'!L:L,MATCH($C74,'Policy Characteristics'!$C:$C,0)))</f>
        <v>ev-subsidy.html</v>
      </c>
    </row>
    <row r="75" spans="1:18" x14ac:dyDescent="0.75">
      <c r="A75" s="446" t="str">
        <f>IF(ISBLANK(INDEX('Policy Characteristics'!A:A,MATCH($C75,'Policy Characteristics'!$C:$C,0))),"",INDEX('Policy Characteristics'!A:A,MATCH($C75,'Policy Characteristics'!$C:$C,0)))</f>
        <v>Transportation</v>
      </c>
      <c r="B75" s="467" t="str">
        <f>IF(ISBLANK(INDEX('Policy Characteristics'!B:B,MATCH($C75,'Policy Characteristics'!$C:$C,0))),"",INDEX('Policy Characteristics'!B:B,MATCH($C75,'Policy Characteristics'!$C:$C,0)))</f>
        <v>Passenger Vehicle Subsidy</v>
      </c>
      <c r="C75" s="446" t="str">
        <f t="shared" si="3"/>
        <v>Additional Passenger Vehicle Subsidy</v>
      </c>
      <c r="D75" s="339" t="s">
        <v>38</v>
      </c>
      <c r="E75" s="295" t="s">
        <v>2509</v>
      </c>
      <c r="F75" s="295" t="s">
        <v>2343</v>
      </c>
      <c r="G75" s="295" t="s">
        <v>2509</v>
      </c>
      <c r="H75" s="20">
        <v>1656</v>
      </c>
      <c r="I75" s="470" t="s">
        <v>44</v>
      </c>
      <c r="J75" s="469" t="str">
        <f>IF(ISBLANK(INDEX('Policy Characteristics'!D:D,MATCH($C75,'Policy Characteristics'!$C:$C,0))),"",INDEX('Policy Characteristics'!D:D,MATCH($C75,'Policy Characteristics'!$C:$C,0)))</f>
        <v>Vehicle Subsidy</v>
      </c>
      <c r="K75" s="44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446" t="str">
        <f>IF(ISBLANK(INDEX('Policy Characteristics'!I:I,MATCH($C75,'Policy Characteristics'!$C:$C,0))),"",INDEX('Policy Characteristics'!I:I,MATCH($C75,'Policy Characteristics'!$C:$C,0)))</f>
        <v>$ / vehicle</v>
      </c>
      <c r="P75" s="44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46" t="str">
        <f>IF(ISBLANK(INDEX('Policy Characteristics'!K:K,MATCH($C75,'Policy Characteristics'!$C:$C,0))),"",INDEX('Policy Characteristics'!K:K,MATCH($C75,'Policy Characteristics'!$C:$C,0)))</f>
        <v>transportation-sector-main.html#ev-subsidy</v>
      </c>
      <c r="R75" s="446" t="str">
        <f>IF(ISBLANK(INDEX('Policy Characteristics'!L:L,MATCH($C75,'Policy Characteristics'!$C:$C,0))),"",INDEX('Policy Characteristics'!L:L,MATCH($C75,'Policy Characteristics'!$C:$C,0)))</f>
        <v>ev-subsidy.html</v>
      </c>
    </row>
    <row r="76" spans="1:18" x14ac:dyDescent="0.75">
      <c r="A76" s="446" t="str">
        <f>IF(ISBLANK(INDEX('Policy Characteristics'!A:A,MATCH($C76,'Policy Characteristics'!$C:$C,0))),"",INDEX('Policy Characteristics'!A:A,MATCH($C76,'Policy Characteristics'!$C:$C,0)))</f>
        <v>Transportation</v>
      </c>
      <c r="B76" s="467" t="str">
        <f>IF(ISBLANK(INDEX('Policy Characteristics'!B:B,MATCH($C76,'Policy Characteristics'!$C:$C,0))),"",INDEX('Policy Characteristics'!B:B,MATCH($C76,'Policy Characteristics'!$C:$C,0)))</f>
        <v>Passenger Vehicle Subsidy</v>
      </c>
      <c r="C76" s="446" t="str">
        <f t="shared" si="3"/>
        <v>Additional Passenger Vehicle Subsidy</v>
      </c>
      <c r="D76" s="339" t="s">
        <v>38</v>
      </c>
      <c r="E76" s="295" t="s">
        <v>2508</v>
      </c>
      <c r="F76" s="295" t="s">
        <v>2343</v>
      </c>
      <c r="G76" s="295" t="s">
        <v>3452</v>
      </c>
      <c r="H76" s="20">
        <v>1657</v>
      </c>
      <c r="I76" s="468" t="s">
        <v>43</v>
      </c>
      <c r="J76" s="469" t="str">
        <f>IF(ISBLANK(INDEX('Policy Characteristics'!D:D,MATCH($C76,'Policy Characteristics'!$C:$C,0))),"",INDEX('Policy Characteristics'!D:D,MATCH($C76,'Policy Characteristics'!$C:$C,0)))</f>
        <v>Vehicle Subsidy</v>
      </c>
      <c r="K76" s="44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446" t="str">
        <f>IF(ISBLANK(INDEX('Policy Characteristics'!I:I,MATCH($C76,'Policy Characteristics'!$C:$C,0))),"",INDEX('Policy Characteristics'!I:I,MATCH($C76,'Policy Characteristics'!$C:$C,0)))</f>
        <v>$ / vehicle</v>
      </c>
      <c r="P76" s="44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46" t="str">
        <f>IF(ISBLANK(INDEX('Policy Characteristics'!K:K,MATCH($C76,'Policy Characteristics'!$C:$C,0))),"",INDEX('Policy Characteristics'!K:K,MATCH($C76,'Policy Characteristics'!$C:$C,0)))</f>
        <v>transportation-sector-main.html#ev-subsidy</v>
      </c>
      <c r="R76" s="446" t="str">
        <f>IF(ISBLANK(INDEX('Policy Characteristics'!L:L,MATCH($C76,'Policy Characteristics'!$C:$C,0))),"",INDEX('Policy Characteristics'!L:L,MATCH($C76,'Policy Characteristics'!$C:$C,0)))</f>
        <v>ev-subsidy.html</v>
      </c>
    </row>
    <row r="77" spans="1:18" x14ac:dyDescent="0.75">
      <c r="A77" s="446" t="str">
        <f>IF(ISBLANK(INDEX('Policy Characteristics'!A:A,MATCH($C77,'Policy Characteristics'!$C:$C,0))),"",INDEX('Policy Characteristics'!A:A,MATCH($C77,'Policy Characteristics'!$C:$C,0)))</f>
        <v>Transportation</v>
      </c>
      <c r="B77" s="467" t="str">
        <f>IF(ISBLANK(INDEX('Policy Characteristics'!B:B,MATCH($C77,'Policy Characteristics'!$C:$C,0))),"",INDEX('Policy Characteristics'!B:B,MATCH($C77,'Policy Characteristics'!$C:$C,0)))</f>
        <v>Passenger Vehicle Subsidy</v>
      </c>
      <c r="C77" s="446" t="str">
        <f t="shared" si="3"/>
        <v>Additional Passenger Vehicle Subsidy</v>
      </c>
      <c r="D77" s="295" t="s">
        <v>39</v>
      </c>
      <c r="E77" s="339" t="s">
        <v>2246</v>
      </c>
      <c r="F77" s="295" t="s">
        <v>3292</v>
      </c>
      <c r="G77" s="339" t="s">
        <v>3447</v>
      </c>
      <c r="H77" s="20">
        <v>1658</v>
      </c>
      <c r="I77" s="470" t="s">
        <v>44</v>
      </c>
      <c r="J77" s="469" t="str">
        <f>IF(ISBLANK(INDEX('Policy Characteristics'!D:D,MATCH($C77,'Policy Characteristics'!$C:$C,0))),"",INDEX('Policy Characteristics'!D:D,MATCH($C77,'Policy Characteristics'!$C:$C,0)))</f>
        <v>Vehicle Subsidy</v>
      </c>
      <c r="K77" s="44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446" t="str">
        <f>IF(ISBLANK(INDEX('Policy Characteristics'!I:I,MATCH($C77,'Policy Characteristics'!$C:$C,0))),"",INDEX('Policy Characteristics'!I:I,MATCH($C77,'Policy Characteristics'!$C:$C,0)))</f>
        <v>$ / vehicle</v>
      </c>
      <c r="P77" s="44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46" t="str">
        <f>IF(ISBLANK(INDEX('Policy Characteristics'!K:K,MATCH($C77,'Policy Characteristics'!$C:$C,0))),"",INDEX('Policy Characteristics'!K:K,MATCH($C77,'Policy Characteristics'!$C:$C,0)))</f>
        <v>transportation-sector-main.html#ev-subsidy</v>
      </c>
      <c r="R77" s="446" t="str">
        <f>IF(ISBLANK(INDEX('Policy Characteristics'!L:L,MATCH($C77,'Policy Characteristics'!$C:$C,0))),"",INDEX('Policy Characteristics'!L:L,MATCH($C77,'Policy Characteristics'!$C:$C,0)))</f>
        <v>ev-subsidy.html</v>
      </c>
    </row>
    <row r="78" spans="1:18" x14ac:dyDescent="0.75">
      <c r="A78" s="446" t="str">
        <f>IF(ISBLANK(INDEX('Policy Characteristics'!A:A,MATCH($C78,'Policy Characteristics'!$C:$C,0))),"",INDEX('Policy Characteristics'!A:A,MATCH($C78,'Policy Characteristics'!$C:$C,0)))</f>
        <v>Transportation</v>
      </c>
      <c r="B78" s="467" t="str">
        <f>IF(ISBLANK(INDEX('Policy Characteristics'!B:B,MATCH($C78,'Policy Characteristics'!$C:$C,0))),"",INDEX('Policy Characteristics'!B:B,MATCH($C78,'Policy Characteristics'!$C:$C,0)))</f>
        <v>Passenger Vehicle Subsidy</v>
      </c>
      <c r="C78" s="446" t="str">
        <f t="shared" si="3"/>
        <v>Additional Passenger Vehicle Subsidy</v>
      </c>
      <c r="D78" s="295" t="s">
        <v>39</v>
      </c>
      <c r="E78" s="295" t="s">
        <v>2247</v>
      </c>
      <c r="F78" s="295" t="s">
        <v>3292</v>
      </c>
      <c r="G78" s="295" t="s">
        <v>3448</v>
      </c>
      <c r="H78" s="20">
        <v>1659</v>
      </c>
      <c r="I78" s="470" t="s">
        <v>44</v>
      </c>
      <c r="J78" s="469" t="str">
        <f>IF(ISBLANK(INDEX('Policy Characteristics'!D:D,MATCH($C78,'Policy Characteristics'!$C:$C,0))),"",INDEX('Policy Characteristics'!D:D,MATCH($C78,'Policy Characteristics'!$C:$C,0)))</f>
        <v>Vehicle Subsidy</v>
      </c>
      <c r="K78" s="44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446" t="str">
        <f>IF(ISBLANK(INDEX('Policy Characteristics'!I:I,MATCH($C78,'Policy Characteristics'!$C:$C,0))),"",INDEX('Policy Characteristics'!I:I,MATCH($C78,'Policy Characteristics'!$C:$C,0)))</f>
        <v>$ / vehicle</v>
      </c>
      <c r="P78" s="44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46" t="str">
        <f>IF(ISBLANK(INDEX('Policy Characteristics'!K:K,MATCH($C78,'Policy Characteristics'!$C:$C,0))),"",INDEX('Policy Characteristics'!K:K,MATCH($C78,'Policy Characteristics'!$C:$C,0)))</f>
        <v>transportation-sector-main.html#ev-subsidy</v>
      </c>
      <c r="R78" s="446" t="str">
        <f>IF(ISBLANK(INDEX('Policy Characteristics'!L:L,MATCH($C78,'Policy Characteristics'!$C:$C,0))),"",INDEX('Policy Characteristics'!L:L,MATCH($C78,'Policy Characteristics'!$C:$C,0)))</f>
        <v>ev-subsidy.html</v>
      </c>
    </row>
    <row r="79" spans="1:18" x14ac:dyDescent="0.75">
      <c r="A79" s="446" t="str">
        <f>IF(ISBLANK(INDEX('Policy Characteristics'!A:A,MATCH($C79,'Policy Characteristics'!$C:$C,0))),"",INDEX('Policy Characteristics'!A:A,MATCH($C79,'Policy Characteristics'!$C:$C,0)))</f>
        <v>Transportation</v>
      </c>
      <c r="B79" s="467" t="str">
        <f>IF(ISBLANK(INDEX('Policy Characteristics'!B:B,MATCH($C79,'Policy Characteristics'!$C:$C,0))),"",INDEX('Policy Characteristics'!B:B,MATCH($C79,'Policy Characteristics'!$C:$C,0)))</f>
        <v>Passenger Vehicle Subsidy</v>
      </c>
      <c r="C79" s="446" t="str">
        <f t="shared" si="3"/>
        <v>Additional Passenger Vehicle Subsidy</v>
      </c>
      <c r="D79" s="295" t="s">
        <v>39</v>
      </c>
      <c r="E79" s="295" t="s">
        <v>2248</v>
      </c>
      <c r="F79" s="295" t="s">
        <v>3292</v>
      </c>
      <c r="G79" s="295" t="s">
        <v>3449</v>
      </c>
      <c r="H79" s="20">
        <v>1660</v>
      </c>
      <c r="I79" s="470" t="s">
        <v>44</v>
      </c>
      <c r="J79" s="469" t="str">
        <f>IF(ISBLANK(INDEX('Policy Characteristics'!D:D,MATCH($C79,'Policy Characteristics'!$C:$C,0))),"",INDEX('Policy Characteristics'!D:D,MATCH($C79,'Policy Characteristics'!$C:$C,0)))</f>
        <v>Vehicle Subsidy</v>
      </c>
      <c r="K79" s="44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446" t="str">
        <f>IF(ISBLANK(INDEX('Policy Characteristics'!I:I,MATCH($C79,'Policy Characteristics'!$C:$C,0))),"",INDEX('Policy Characteristics'!I:I,MATCH($C79,'Policy Characteristics'!$C:$C,0)))</f>
        <v>$ / vehicle</v>
      </c>
      <c r="P79" s="44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46" t="str">
        <f>IF(ISBLANK(INDEX('Policy Characteristics'!K:K,MATCH($C79,'Policy Characteristics'!$C:$C,0))),"",INDEX('Policy Characteristics'!K:K,MATCH($C79,'Policy Characteristics'!$C:$C,0)))</f>
        <v>transportation-sector-main.html#ev-subsidy</v>
      </c>
      <c r="R79" s="446" t="str">
        <f>IF(ISBLANK(INDEX('Policy Characteristics'!L:L,MATCH($C79,'Policy Characteristics'!$C:$C,0))),"",INDEX('Policy Characteristics'!L:L,MATCH($C79,'Policy Characteristics'!$C:$C,0)))</f>
        <v>ev-subsidy.html</v>
      </c>
    </row>
    <row r="80" spans="1:18" x14ac:dyDescent="0.75">
      <c r="A80" s="446" t="str">
        <f>IF(ISBLANK(INDEX('Policy Characteristics'!A:A,MATCH($C80,'Policy Characteristics'!$C:$C,0))),"",INDEX('Policy Characteristics'!A:A,MATCH($C80,'Policy Characteristics'!$C:$C,0)))</f>
        <v>Transportation</v>
      </c>
      <c r="B80" s="467" t="str">
        <f>IF(ISBLANK(INDEX('Policy Characteristics'!B:B,MATCH($C80,'Policy Characteristics'!$C:$C,0))),"",INDEX('Policy Characteristics'!B:B,MATCH($C80,'Policy Characteristics'!$C:$C,0)))</f>
        <v>Passenger Vehicle Subsidy</v>
      </c>
      <c r="C80" s="446" t="str">
        <f t="shared" si="3"/>
        <v>Additional Passenger Vehicle Subsidy</v>
      </c>
      <c r="D80" s="295" t="s">
        <v>39</v>
      </c>
      <c r="E80" s="295" t="s">
        <v>2249</v>
      </c>
      <c r="F80" s="295" t="s">
        <v>3292</v>
      </c>
      <c r="G80" s="295" t="s">
        <v>3450</v>
      </c>
      <c r="H80" s="20">
        <v>1661</v>
      </c>
      <c r="I80" s="470" t="s">
        <v>44</v>
      </c>
      <c r="J80" s="469" t="str">
        <f>IF(ISBLANK(INDEX('Policy Characteristics'!D:D,MATCH($C80,'Policy Characteristics'!$C:$C,0))),"",INDEX('Policy Characteristics'!D:D,MATCH($C80,'Policy Characteristics'!$C:$C,0)))</f>
        <v>Vehicle Subsidy</v>
      </c>
      <c r="K80" s="44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446" t="str">
        <f>IF(ISBLANK(INDEX('Policy Characteristics'!I:I,MATCH($C80,'Policy Characteristics'!$C:$C,0))),"",INDEX('Policy Characteristics'!I:I,MATCH($C80,'Policy Characteristics'!$C:$C,0)))</f>
        <v>$ / vehicle</v>
      </c>
      <c r="P80" s="44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46" t="str">
        <f>IF(ISBLANK(INDEX('Policy Characteristics'!K:K,MATCH($C80,'Policy Characteristics'!$C:$C,0))),"",INDEX('Policy Characteristics'!K:K,MATCH($C80,'Policy Characteristics'!$C:$C,0)))</f>
        <v>transportation-sector-main.html#ev-subsidy</v>
      </c>
      <c r="R80" s="446" t="str">
        <f>IF(ISBLANK(INDEX('Policy Characteristics'!L:L,MATCH($C80,'Policy Characteristics'!$C:$C,0))),"",INDEX('Policy Characteristics'!L:L,MATCH($C80,'Policy Characteristics'!$C:$C,0)))</f>
        <v>ev-subsidy.html</v>
      </c>
    </row>
    <row r="81" spans="1:18" x14ac:dyDescent="0.75">
      <c r="A81" s="446" t="str">
        <f>IF(ISBLANK(INDEX('Policy Characteristics'!A:A,MATCH($C81,'Policy Characteristics'!$C:$C,0))),"",INDEX('Policy Characteristics'!A:A,MATCH($C81,'Policy Characteristics'!$C:$C,0)))</f>
        <v>Transportation</v>
      </c>
      <c r="B81" s="467" t="str">
        <f>IF(ISBLANK(INDEX('Policy Characteristics'!B:B,MATCH($C81,'Policy Characteristics'!$C:$C,0))),"",INDEX('Policy Characteristics'!B:B,MATCH($C81,'Policy Characteristics'!$C:$C,0)))</f>
        <v>Passenger Vehicle Subsidy</v>
      </c>
      <c r="C81" s="446" t="str">
        <f t="shared" si="3"/>
        <v>Additional Passenger Vehicle Subsidy</v>
      </c>
      <c r="D81" s="295" t="s">
        <v>39</v>
      </c>
      <c r="E81" s="295" t="s">
        <v>2250</v>
      </c>
      <c r="F81" s="295" t="s">
        <v>3292</v>
      </c>
      <c r="G81" s="295" t="s">
        <v>3451</v>
      </c>
      <c r="H81" s="20">
        <v>1662</v>
      </c>
      <c r="I81" s="470" t="s">
        <v>44</v>
      </c>
      <c r="J81" s="469" t="str">
        <f>IF(ISBLANK(INDEX('Policy Characteristics'!D:D,MATCH($C81,'Policy Characteristics'!$C:$C,0))),"",INDEX('Policy Characteristics'!D:D,MATCH($C81,'Policy Characteristics'!$C:$C,0)))</f>
        <v>Vehicle Subsidy</v>
      </c>
      <c r="K81" s="44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446" t="str">
        <f>IF(ISBLANK(INDEX('Policy Characteristics'!I:I,MATCH($C81,'Policy Characteristics'!$C:$C,0))),"",INDEX('Policy Characteristics'!I:I,MATCH($C81,'Policy Characteristics'!$C:$C,0)))</f>
        <v>$ / vehicle</v>
      </c>
      <c r="P81" s="44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46" t="str">
        <f>IF(ISBLANK(INDEX('Policy Characteristics'!K:K,MATCH($C81,'Policy Characteristics'!$C:$C,0))),"",INDEX('Policy Characteristics'!K:K,MATCH($C81,'Policy Characteristics'!$C:$C,0)))</f>
        <v>transportation-sector-main.html#ev-subsidy</v>
      </c>
      <c r="R81" s="446" t="str">
        <f>IF(ISBLANK(INDEX('Policy Characteristics'!L:L,MATCH($C81,'Policy Characteristics'!$C:$C,0))),"",INDEX('Policy Characteristics'!L:L,MATCH($C81,'Policy Characteristics'!$C:$C,0)))</f>
        <v>ev-subsidy.html</v>
      </c>
    </row>
    <row r="82" spans="1:18" x14ac:dyDescent="0.75">
      <c r="A82" s="446" t="str">
        <f>IF(ISBLANK(INDEX('Policy Characteristics'!A:A,MATCH($C82,'Policy Characteristics'!$C:$C,0))),"",INDEX('Policy Characteristics'!A:A,MATCH($C82,'Policy Characteristics'!$C:$C,0)))</f>
        <v>Transportation</v>
      </c>
      <c r="B82" s="467" t="str">
        <f>IF(ISBLANK(INDEX('Policy Characteristics'!B:B,MATCH($C82,'Policy Characteristics'!$C:$C,0))),"",INDEX('Policy Characteristics'!B:B,MATCH($C82,'Policy Characteristics'!$C:$C,0)))</f>
        <v>Passenger Vehicle Subsidy</v>
      </c>
      <c r="C82" s="446" t="str">
        <f t="shared" si="3"/>
        <v>Additional Passenger Vehicle Subsidy</v>
      </c>
      <c r="D82" s="295" t="s">
        <v>39</v>
      </c>
      <c r="E82" s="295" t="s">
        <v>2509</v>
      </c>
      <c r="F82" s="295" t="s">
        <v>3292</v>
      </c>
      <c r="G82" s="295" t="s">
        <v>2509</v>
      </c>
      <c r="H82" s="20">
        <v>1663</v>
      </c>
      <c r="I82" s="470" t="s">
        <v>44</v>
      </c>
      <c r="J82" s="469" t="str">
        <f>IF(ISBLANK(INDEX('Policy Characteristics'!D:D,MATCH($C82,'Policy Characteristics'!$C:$C,0))),"",INDEX('Policy Characteristics'!D:D,MATCH($C82,'Policy Characteristics'!$C:$C,0)))</f>
        <v>Vehicle Subsidy</v>
      </c>
      <c r="K82" s="44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446" t="str">
        <f>IF(ISBLANK(INDEX('Policy Characteristics'!I:I,MATCH($C82,'Policy Characteristics'!$C:$C,0))),"",INDEX('Policy Characteristics'!I:I,MATCH($C82,'Policy Characteristics'!$C:$C,0)))</f>
        <v>$ / vehicle</v>
      </c>
      <c r="P82" s="44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46" t="str">
        <f>IF(ISBLANK(INDEX('Policy Characteristics'!K:K,MATCH($C82,'Policy Characteristics'!$C:$C,0))),"",INDEX('Policy Characteristics'!K:K,MATCH($C82,'Policy Characteristics'!$C:$C,0)))</f>
        <v>transportation-sector-main.html#ev-subsidy</v>
      </c>
      <c r="R82" s="446" t="str">
        <f>IF(ISBLANK(INDEX('Policy Characteristics'!L:L,MATCH($C82,'Policy Characteristics'!$C:$C,0))),"",INDEX('Policy Characteristics'!L:L,MATCH($C82,'Policy Characteristics'!$C:$C,0)))</f>
        <v>ev-subsidy.html</v>
      </c>
    </row>
    <row r="83" spans="1:18" x14ac:dyDescent="0.75">
      <c r="A83" s="446" t="str">
        <f>IF(ISBLANK(INDEX('Policy Characteristics'!A:A,MATCH($C83,'Policy Characteristics'!$C:$C,0))),"",INDEX('Policy Characteristics'!A:A,MATCH($C83,'Policy Characteristics'!$C:$C,0)))</f>
        <v>Transportation</v>
      </c>
      <c r="B83" s="467" t="str">
        <f>IF(ISBLANK(INDEX('Policy Characteristics'!B:B,MATCH($C83,'Policy Characteristics'!$C:$C,0))),"",INDEX('Policy Characteristics'!B:B,MATCH($C83,'Policy Characteristics'!$C:$C,0)))</f>
        <v>Passenger Vehicle Subsidy</v>
      </c>
      <c r="C83" s="446" t="str">
        <f t="shared" si="3"/>
        <v>Additional Passenger Vehicle Subsidy</v>
      </c>
      <c r="D83" s="295" t="s">
        <v>39</v>
      </c>
      <c r="E83" s="295" t="s">
        <v>2508</v>
      </c>
      <c r="F83" s="295" t="s">
        <v>3292</v>
      </c>
      <c r="G83" s="295" t="s">
        <v>3452</v>
      </c>
      <c r="H83" s="20">
        <v>1664</v>
      </c>
      <c r="I83" s="470" t="s">
        <v>44</v>
      </c>
      <c r="J83" s="469" t="str">
        <f>IF(ISBLANK(INDEX('Policy Characteristics'!D:D,MATCH($C83,'Policy Characteristics'!$C:$C,0))),"",INDEX('Policy Characteristics'!D:D,MATCH($C83,'Policy Characteristics'!$C:$C,0)))</f>
        <v>Vehicle Subsidy</v>
      </c>
      <c r="K83" s="44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446" t="str">
        <f>IF(ISBLANK(INDEX('Policy Characteristics'!I:I,MATCH($C83,'Policy Characteristics'!$C:$C,0))),"",INDEX('Policy Characteristics'!I:I,MATCH($C83,'Policy Characteristics'!$C:$C,0)))</f>
        <v>$ / vehicle</v>
      </c>
      <c r="P83" s="44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46" t="str">
        <f>IF(ISBLANK(INDEX('Policy Characteristics'!K:K,MATCH($C83,'Policy Characteristics'!$C:$C,0))),"",INDEX('Policy Characteristics'!K:K,MATCH($C83,'Policy Characteristics'!$C:$C,0)))</f>
        <v>transportation-sector-main.html#ev-subsidy</v>
      </c>
      <c r="R83" s="446" t="str">
        <f>IF(ISBLANK(INDEX('Policy Characteristics'!L:L,MATCH($C83,'Policy Characteristics'!$C:$C,0))),"",INDEX('Policy Characteristics'!L:L,MATCH($C83,'Policy Characteristics'!$C:$C,0)))</f>
        <v>ev-subsidy.html</v>
      </c>
    </row>
    <row r="84" spans="1:18" x14ac:dyDescent="0.75">
      <c r="A84" s="446" t="str">
        <f>IF(ISBLANK(INDEX('Policy Characteristics'!A:A,MATCH($C84,'Policy Characteristics'!$C:$C,0))),"",INDEX('Policy Characteristics'!A:A,MATCH($C84,'Policy Characteristics'!$C:$C,0)))</f>
        <v>Transportation</v>
      </c>
      <c r="B84" s="467" t="str">
        <f>IF(ISBLANK(INDEX('Policy Characteristics'!B:B,MATCH($C84,'Policy Characteristics'!$C:$C,0))),"",INDEX('Policy Characteristics'!B:B,MATCH($C84,'Policy Characteristics'!$C:$C,0)))</f>
        <v>Passenger Vehicle Subsidy</v>
      </c>
      <c r="C84" s="446" t="str">
        <f t="shared" si="3"/>
        <v>Additional Passenger Vehicle Subsidy</v>
      </c>
      <c r="D84" s="339" t="s">
        <v>40</v>
      </c>
      <c r="E84" s="339" t="s">
        <v>2246</v>
      </c>
      <c r="F84" s="295" t="s">
        <v>86</v>
      </c>
      <c r="G84" s="339" t="s">
        <v>3447</v>
      </c>
      <c r="H84" s="20">
        <v>1665</v>
      </c>
      <c r="I84" s="470" t="s">
        <v>44</v>
      </c>
      <c r="J84" s="469" t="str">
        <f>IF(ISBLANK(INDEX('Policy Characteristics'!D:D,MATCH($C84,'Policy Characteristics'!$C:$C,0))),"",INDEX('Policy Characteristics'!D:D,MATCH($C84,'Policy Characteristics'!$C:$C,0)))</f>
        <v>Vehicle Subsidy</v>
      </c>
      <c r="K84" s="44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446" t="str">
        <f>IF(ISBLANK(INDEX('Policy Characteristics'!I:I,MATCH($C84,'Policy Characteristics'!$C:$C,0))),"",INDEX('Policy Characteristics'!I:I,MATCH($C84,'Policy Characteristics'!$C:$C,0)))</f>
        <v>$ / vehicle</v>
      </c>
      <c r="P84" s="44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46" t="str">
        <f>IF(ISBLANK(INDEX('Policy Characteristics'!K:K,MATCH($C84,'Policy Characteristics'!$C:$C,0))),"",INDEX('Policy Characteristics'!K:K,MATCH($C84,'Policy Characteristics'!$C:$C,0)))</f>
        <v>transportation-sector-main.html#ev-subsidy</v>
      </c>
      <c r="R84" s="446" t="str">
        <f>IF(ISBLANK(INDEX('Policy Characteristics'!L:L,MATCH($C84,'Policy Characteristics'!$C:$C,0))),"",INDEX('Policy Characteristics'!L:L,MATCH($C84,'Policy Characteristics'!$C:$C,0)))</f>
        <v>ev-subsidy.html</v>
      </c>
    </row>
    <row r="85" spans="1:18" x14ac:dyDescent="0.75">
      <c r="A85" s="446" t="str">
        <f>IF(ISBLANK(INDEX('Policy Characteristics'!A:A,MATCH($C85,'Policy Characteristics'!$C:$C,0))),"",INDEX('Policy Characteristics'!A:A,MATCH($C85,'Policy Characteristics'!$C:$C,0)))</f>
        <v>Transportation</v>
      </c>
      <c r="B85" s="467" t="str">
        <f>IF(ISBLANK(INDEX('Policy Characteristics'!B:B,MATCH($C85,'Policy Characteristics'!$C:$C,0))),"",INDEX('Policy Characteristics'!B:B,MATCH($C85,'Policy Characteristics'!$C:$C,0)))</f>
        <v>Passenger Vehicle Subsidy</v>
      </c>
      <c r="C85" s="446" t="str">
        <f t="shared" si="3"/>
        <v>Additional Passenger Vehicle Subsidy</v>
      </c>
      <c r="D85" s="339" t="s">
        <v>40</v>
      </c>
      <c r="E85" s="295" t="s">
        <v>2247</v>
      </c>
      <c r="F85" s="295" t="s">
        <v>86</v>
      </c>
      <c r="G85" s="295" t="s">
        <v>3448</v>
      </c>
      <c r="H85" s="20">
        <v>1666</v>
      </c>
      <c r="I85" s="470" t="s">
        <v>44</v>
      </c>
      <c r="J85" s="469" t="str">
        <f>IF(ISBLANK(INDEX('Policy Characteristics'!D:D,MATCH($C85,'Policy Characteristics'!$C:$C,0))),"",INDEX('Policy Characteristics'!D:D,MATCH($C85,'Policy Characteristics'!$C:$C,0)))</f>
        <v>Vehicle Subsidy</v>
      </c>
      <c r="K85" s="44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446" t="str">
        <f>IF(ISBLANK(INDEX('Policy Characteristics'!I:I,MATCH($C85,'Policy Characteristics'!$C:$C,0))),"",INDEX('Policy Characteristics'!I:I,MATCH($C85,'Policy Characteristics'!$C:$C,0)))</f>
        <v>$ / vehicle</v>
      </c>
      <c r="P85" s="44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46" t="str">
        <f>IF(ISBLANK(INDEX('Policy Characteristics'!K:K,MATCH($C85,'Policy Characteristics'!$C:$C,0))),"",INDEX('Policy Characteristics'!K:K,MATCH($C85,'Policy Characteristics'!$C:$C,0)))</f>
        <v>transportation-sector-main.html#ev-subsidy</v>
      </c>
      <c r="R85" s="446" t="str">
        <f>IF(ISBLANK(INDEX('Policy Characteristics'!L:L,MATCH($C85,'Policy Characteristics'!$C:$C,0))),"",INDEX('Policy Characteristics'!L:L,MATCH($C85,'Policy Characteristics'!$C:$C,0)))</f>
        <v>ev-subsidy.html</v>
      </c>
    </row>
    <row r="86" spans="1:18" x14ac:dyDescent="0.75">
      <c r="A86" s="446" t="str">
        <f>IF(ISBLANK(INDEX('Policy Characteristics'!A:A,MATCH($C86,'Policy Characteristics'!$C:$C,0))),"",INDEX('Policy Characteristics'!A:A,MATCH($C86,'Policy Characteristics'!$C:$C,0)))</f>
        <v>Transportation</v>
      </c>
      <c r="B86" s="467" t="str">
        <f>IF(ISBLANK(INDEX('Policy Characteristics'!B:B,MATCH($C86,'Policy Characteristics'!$C:$C,0))),"",INDEX('Policy Characteristics'!B:B,MATCH($C86,'Policy Characteristics'!$C:$C,0)))</f>
        <v>Passenger Vehicle Subsidy</v>
      </c>
      <c r="C86" s="446" t="str">
        <f t="shared" si="3"/>
        <v>Additional Passenger Vehicle Subsidy</v>
      </c>
      <c r="D86" s="339" t="s">
        <v>40</v>
      </c>
      <c r="E86" s="295" t="s">
        <v>2248</v>
      </c>
      <c r="F86" s="295" t="s">
        <v>86</v>
      </c>
      <c r="G86" s="295" t="s">
        <v>3449</v>
      </c>
      <c r="H86" s="20">
        <v>1667</v>
      </c>
      <c r="I86" s="470" t="s">
        <v>44</v>
      </c>
      <c r="J86" s="469" t="str">
        <f>IF(ISBLANK(INDEX('Policy Characteristics'!D:D,MATCH($C86,'Policy Characteristics'!$C:$C,0))),"",INDEX('Policy Characteristics'!D:D,MATCH($C86,'Policy Characteristics'!$C:$C,0)))</f>
        <v>Vehicle Subsidy</v>
      </c>
      <c r="K86" s="44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446" t="str">
        <f>IF(ISBLANK(INDEX('Policy Characteristics'!I:I,MATCH($C86,'Policy Characteristics'!$C:$C,0))),"",INDEX('Policy Characteristics'!I:I,MATCH($C86,'Policy Characteristics'!$C:$C,0)))</f>
        <v>$ / vehicle</v>
      </c>
      <c r="P86" s="44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46" t="str">
        <f>IF(ISBLANK(INDEX('Policy Characteristics'!K:K,MATCH($C86,'Policy Characteristics'!$C:$C,0))),"",INDEX('Policy Characteristics'!K:K,MATCH($C86,'Policy Characteristics'!$C:$C,0)))</f>
        <v>transportation-sector-main.html#ev-subsidy</v>
      </c>
      <c r="R86" s="446" t="str">
        <f>IF(ISBLANK(INDEX('Policy Characteristics'!L:L,MATCH($C86,'Policy Characteristics'!$C:$C,0))),"",INDEX('Policy Characteristics'!L:L,MATCH($C86,'Policy Characteristics'!$C:$C,0)))</f>
        <v>ev-subsidy.html</v>
      </c>
    </row>
    <row r="87" spans="1:18" x14ac:dyDescent="0.75">
      <c r="A87" s="446" t="str">
        <f>IF(ISBLANK(INDEX('Policy Characteristics'!A:A,MATCH($C87,'Policy Characteristics'!$C:$C,0))),"",INDEX('Policy Characteristics'!A:A,MATCH($C87,'Policy Characteristics'!$C:$C,0)))</f>
        <v>Transportation</v>
      </c>
      <c r="B87" s="467" t="str">
        <f>IF(ISBLANK(INDEX('Policy Characteristics'!B:B,MATCH($C87,'Policy Characteristics'!$C:$C,0))),"",INDEX('Policy Characteristics'!B:B,MATCH($C87,'Policy Characteristics'!$C:$C,0)))</f>
        <v>Passenger Vehicle Subsidy</v>
      </c>
      <c r="C87" s="446" t="str">
        <f t="shared" si="3"/>
        <v>Additional Passenger Vehicle Subsidy</v>
      </c>
      <c r="D87" s="339" t="s">
        <v>40</v>
      </c>
      <c r="E87" s="295" t="s">
        <v>2249</v>
      </c>
      <c r="F87" s="295" t="s">
        <v>86</v>
      </c>
      <c r="G87" s="295" t="s">
        <v>3450</v>
      </c>
      <c r="H87" s="20">
        <v>1668</v>
      </c>
      <c r="I87" s="470" t="s">
        <v>44</v>
      </c>
      <c r="J87" s="469" t="str">
        <f>IF(ISBLANK(INDEX('Policy Characteristics'!D:D,MATCH($C87,'Policy Characteristics'!$C:$C,0))),"",INDEX('Policy Characteristics'!D:D,MATCH($C87,'Policy Characteristics'!$C:$C,0)))</f>
        <v>Vehicle Subsidy</v>
      </c>
      <c r="K87" s="44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446" t="str">
        <f>IF(ISBLANK(INDEX('Policy Characteristics'!I:I,MATCH($C87,'Policy Characteristics'!$C:$C,0))),"",INDEX('Policy Characteristics'!I:I,MATCH($C87,'Policy Characteristics'!$C:$C,0)))</f>
        <v>$ / vehicle</v>
      </c>
      <c r="P87" s="44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46" t="str">
        <f>IF(ISBLANK(INDEX('Policy Characteristics'!K:K,MATCH($C87,'Policy Characteristics'!$C:$C,0))),"",INDEX('Policy Characteristics'!K:K,MATCH($C87,'Policy Characteristics'!$C:$C,0)))</f>
        <v>transportation-sector-main.html#ev-subsidy</v>
      </c>
      <c r="R87" s="446" t="str">
        <f>IF(ISBLANK(INDEX('Policy Characteristics'!L:L,MATCH($C87,'Policy Characteristics'!$C:$C,0))),"",INDEX('Policy Characteristics'!L:L,MATCH($C87,'Policy Characteristics'!$C:$C,0)))</f>
        <v>ev-subsidy.html</v>
      </c>
    </row>
    <row r="88" spans="1:18" x14ac:dyDescent="0.75">
      <c r="A88" s="446" t="str">
        <f>IF(ISBLANK(INDEX('Policy Characteristics'!A:A,MATCH($C88,'Policy Characteristics'!$C:$C,0))),"",INDEX('Policy Characteristics'!A:A,MATCH($C88,'Policy Characteristics'!$C:$C,0)))</f>
        <v>Transportation</v>
      </c>
      <c r="B88" s="467" t="str">
        <f>IF(ISBLANK(INDEX('Policy Characteristics'!B:B,MATCH($C88,'Policy Characteristics'!$C:$C,0))),"",INDEX('Policy Characteristics'!B:B,MATCH($C88,'Policy Characteristics'!$C:$C,0)))</f>
        <v>Passenger Vehicle Subsidy</v>
      </c>
      <c r="C88" s="446" t="str">
        <f t="shared" si="3"/>
        <v>Additional Passenger Vehicle Subsidy</v>
      </c>
      <c r="D88" s="339" t="s">
        <v>40</v>
      </c>
      <c r="E88" s="295" t="s">
        <v>2250</v>
      </c>
      <c r="F88" s="295" t="s">
        <v>86</v>
      </c>
      <c r="G88" s="295" t="s">
        <v>3451</v>
      </c>
      <c r="H88" s="20">
        <v>1669</v>
      </c>
      <c r="I88" s="470" t="s">
        <v>44</v>
      </c>
      <c r="J88" s="469" t="str">
        <f>IF(ISBLANK(INDEX('Policy Characteristics'!D:D,MATCH($C88,'Policy Characteristics'!$C:$C,0))),"",INDEX('Policy Characteristics'!D:D,MATCH($C88,'Policy Characteristics'!$C:$C,0)))</f>
        <v>Vehicle Subsidy</v>
      </c>
      <c r="K88" s="44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446" t="str">
        <f>IF(ISBLANK(INDEX('Policy Characteristics'!I:I,MATCH($C88,'Policy Characteristics'!$C:$C,0))),"",INDEX('Policy Characteristics'!I:I,MATCH($C88,'Policy Characteristics'!$C:$C,0)))</f>
        <v>$ / vehicle</v>
      </c>
      <c r="P88" s="44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46" t="str">
        <f>IF(ISBLANK(INDEX('Policy Characteristics'!K:K,MATCH($C88,'Policy Characteristics'!$C:$C,0))),"",INDEX('Policy Characteristics'!K:K,MATCH($C88,'Policy Characteristics'!$C:$C,0)))</f>
        <v>transportation-sector-main.html#ev-subsidy</v>
      </c>
      <c r="R88" s="446" t="str">
        <f>IF(ISBLANK(INDEX('Policy Characteristics'!L:L,MATCH($C88,'Policy Characteristics'!$C:$C,0))),"",INDEX('Policy Characteristics'!L:L,MATCH($C88,'Policy Characteristics'!$C:$C,0)))</f>
        <v>ev-subsidy.html</v>
      </c>
    </row>
    <row r="89" spans="1:18" x14ac:dyDescent="0.75">
      <c r="A89" s="446" t="str">
        <f>IF(ISBLANK(INDEX('Policy Characteristics'!A:A,MATCH($C89,'Policy Characteristics'!$C:$C,0))),"",INDEX('Policy Characteristics'!A:A,MATCH($C89,'Policy Characteristics'!$C:$C,0)))</f>
        <v>Transportation</v>
      </c>
      <c r="B89" s="467" t="str">
        <f>IF(ISBLANK(INDEX('Policy Characteristics'!B:B,MATCH($C89,'Policy Characteristics'!$C:$C,0))),"",INDEX('Policy Characteristics'!B:B,MATCH($C89,'Policy Characteristics'!$C:$C,0)))</f>
        <v>Passenger Vehicle Subsidy</v>
      </c>
      <c r="C89" s="446" t="str">
        <f t="shared" si="3"/>
        <v>Additional Passenger Vehicle Subsidy</v>
      </c>
      <c r="D89" s="339" t="s">
        <v>40</v>
      </c>
      <c r="E89" s="295" t="s">
        <v>2509</v>
      </c>
      <c r="F89" s="295" t="s">
        <v>86</v>
      </c>
      <c r="G89" s="295" t="s">
        <v>2509</v>
      </c>
      <c r="H89" s="20">
        <v>1670</v>
      </c>
      <c r="I89" s="470" t="s">
        <v>44</v>
      </c>
      <c r="J89" s="469" t="str">
        <f>IF(ISBLANK(INDEX('Policy Characteristics'!D:D,MATCH($C89,'Policy Characteristics'!$C:$C,0))),"",INDEX('Policy Characteristics'!D:D,MATCH($C89,'Policy Characteristics'!$C:$C,0)))</f>
        <v>Vehicle Subsidy</v>
      </c>
      <c r="K89" s="44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446" t="str">
        <f>IF(ISBLANK(INDEX('Policy Characteristics'!I:I,MATCH($C89,'Policy Characteristics'!$C:$C,0))),"",INDEX('Policy Characteristics'!I:I,MATCH($C89,'Policy Characteristics'!$C:$C,0)))</f>
        <v>$ / vehicle</v>
      </c>
      <c r="P89" s="44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46" t="str">
        <f>IF(ISBLANK(INDEX('Policy Characteristics'!K:K,MATCH($C89,'Policy Characteristics'!$C:$C,0))),"",INDEX('Policy Characteristics'!K:K,MATCH($C89,'Policy Characteristics'!$C:$C,0)))</f>
        <v>transportation-sector-main.html#ev-subsidy</v>
      </c>
      <c r="R89" s="446" t="str">
        <f>IF(ISBLANK(INDEX('Policy Characteristics'!L:L,MATCH($C89,'Policy Characteristics'!$C:$C,0))),"",INDEX('Policy Characteristics'!L:L,MATCH($C89,'Policy Characteristics'!$C:$C,0)))</f>
        <v>ev-subsidy.html</v>
      </c>
    </row>
    <row r="90" spans="1:18" x14ac:dyDescent="0.75">
      <c r="A90" s="446" t="str">
        <f>IF(ISBLANK(INDEX('Policy Characteristics'!A:A,MATCH($C90,'Policy Characteristics'!$C:$C,0))),"",INDEX('Policy Characteristics'!A:A,MATCH($C90,'Policy Characteristics'!$C:$C,0)))</f>
        <v>Transportation</v>
      </c>
      <c r="B90" s="467" t="str">
        <f>IF(ISBLANK(INDEX('Policy Characteristics'!B:B,MATCH($C90,'Policy Characteristics'!$C:$C,0))),"",INDEX('Policy Characteristics'!B:B,MATCH($C90,'Policy Characteristics'!$C:$C,0)))</f>
        <v>Passenger Vehicle Subsidy</v>
      </c>
      <c r="C90" s="446" t="str">
        <f t="shared" si="3"/>
        <v>Additional Passenger Vehicle Subsidy</v>
      </c>
      <c r="D90" s="339" t="s">
        <v>40</v>
      </c>
      <c r="E90" s="295" t="s">
        <v>2508</v>
      </c>
      <c r="F90" s="295" t="s">
        <v>86</v>
      </c>
      <c r="G90" s="295" t="s">
        <v>3452</v>
      </c>
      <c r="H90" s="20">
        <v>1671</v>
      </c>
      <c r="I90" s="470" t="s">
        <v>44</v>
      </c>
      <c r="J90" s="469" t="str">
        <f>IF(ISBLANK(INDEX('Policy Characteristics'!D:D,MATCH($C90,'Policy Characteristics'!$C:$C,0))),"",INDEX('Policy Characteristics'!D:D,MATCH($C90,'Policy Characteristics'!$C:$C,0)))</f>
        <v>Vehicle Subsidy</v>
      </c>
      <c r="K90" s="44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446" t="str">
        <f>IF(ISBLANK(INDEX('Policy Characteristics'!I:I,MATCH($C90,'Policy Characteristics'!$C:$C,0))),"",INDEX('Policy Characteristics'!I:I,MATCH($C90,'Policy Characteristics'!$C:$C,0)))</f>
        <v>$ / vehicle</v>
      </c>
      <c r="P90" s="44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46" t="str">
        <f>IF(ISBLANK(INDEX('Policy Characteristics'!K:K,MATCH($C90,'Policy Characteristics'!$C:$C,0))),"",INDEX('Policy Characteristics'!K:K,MATCH($C90,'Policy Characteristics'!$C:$C,0)))</f>
        <v>transportation-sector-main.html#ev-subsidy</v>
      </c>
      <c r="R90" s="446" t="str">
        <f>IF(ISBLANK(INDEX('Policy Characteristics'!L:L,MATCH($C90,'Policy Characteristics'!$C:$C,0))),"",INDEX('Policy Characteristics'!L:L,MATCH($C90,'Policy Characteristics'!$C:$C,0)))</f>
        <v>ev-subsidy.html</v>
      </c>
    </row>
    <row r="91" spans="1:18" x14ac:dyDescent="0.75">
      <c r="A91" s="446" t="str">
        <f>IF(ISBLANK(INDEX('Policy Characteristics'!A:A,MATCH($C91,'Policy Characteristics'!$C:$C,0))),"",INDEX('Policy Characteristics'!A:A,MATCH($C91,'Policy Characteristics'!$C:$C,0)))</f>
        <v>Transportation</v>
      </c>
      <c r="B91" s="467" t="str">
        <f>IF(ISBLANK(INDEX('Policy Characteristics'!B:B,MATCH($C91,'Policy Characteristics'!$C:$C,0))),"",INDEX('Policy Characteristics'!B:B,MATCH($C91,'Policy Characteristics'!$C:$C,0)))</f>
        <v>Passenger Vehicle Subsidy</v>
      </c>
      <c r="C91" s="446" t="str">
        <f t="shared" si="3"/>
        <v>Additional Passenger Vehicle Subsidy</v>
      </c>
      <c r="D91" s="339" t="s">
        <v>41</v>
      </c>
      <c r="E91" s="339" t="s">
        <v>2246</v>
      </c>
      <c r="F91" s="295" t="s">
        <v>3293</v>
      </c>
      <c r="G91" s="339" t="s">
        <v>3447</v>
      </c>
      <c r="H91" s="20">
        <v>1672</v>
      </c>
      <c r="I91" s="470" t="s">
        <v>44</v>
      </c>
      <c r="J91" s="469" t="str">
        <f>IF(ISBLANK(INDEX('Policy Characteristics'!D:D,MATCH($C91,'Policy Characteristics'!$C:$C,0))),"",INDEX('Policy Characteristics'!D:D,MATCH($C91,'Policy Characteristics'!$C:$C,0)))</f>
        <v>Vehicle Subsidy</v>
      </c>
      <c r="K91" s="44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446" t="str">
        <f>IF(ISBLANK(INDEX('Policy Characteristics'!I:I,MATCH($C91,'Policy Characteristics'!$C:$C,0))),"",INDEX('Policy Characteristics'!I:I,MATCH($C91,'Policy Characteristics'!$C:$C,0)))</f>
        <v>$ / vehicle</v>
      </c>
      <c r="P91" s="44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46" t="str">
        <f>IF(ISBLANK(INDEX('Policy Characteristics'!K:K,MATCH($C91,'Policy Characteristics'!$C:$C,0))),"",INDEX('Policy Characteristics'!K:K,MATCH($C91,'Policy Characteristics'!$C:$C,0)))</f>
        <v>transportation-sector-main.html#ev-subsidy</v>
      </c>
      <c r="R91" s="446" t="str">
        <f>IF(ISBLANK(INDEX('Policy Characteristics'!L:L,MATCH($C91,'Policy Characteristics'!$C:$C,0))),"",INDEX('Policy Characteristics'!L:L,MATCH($C91,'Policy Characteristics'!$C:$C,0)))</f>
        <v>ev-subsidy.html</v>
      </c>
    </row>
    <row r="92" spans="1:18" x14ac:dyDescent="0.75">
      <c r="A92" s="446" t="str">
        <f>IF(ISBLANK(INDEX('Policy Characteristics'!A:A,MATCH($C92,'Policy Characteristics'!$C:$C,0))),"",INDEX('Policy Characteristics'!A:A,MATCH($C92,'Policy Characteristics'!$C:$C,0)))</f>
        <v>Transportation</v>
      </c>
      <c r="B92" s="467" t="str">
        <f>IF(ISBLANK(INDEX('Policy Characteristics'!B:B,MATCH($C92,'Policy Characteristics'!$C:$C,0))),"",INDEX('Policy Characteristics'!B:B,MATCH($C92,'Policy Characteristics'!$C:$C,0)))</f>
        <v>Passenger Vehicle Subsidy</v>
      </c>
      <c r="C92" s="446" t="str">
        <f t="shared" si="3"/>
        <v>Additional Passenger Vehicle Subsidy</v>
      </c>
      <c r="D92" s="339" t="s">
        <v>41</v>
      </c>
      <c r="E92" s="295" t="s">
        <v>2247</v>
      </c>
      <c r="F92" s="295" t="s">
        <v>3293</v>
      </c>
      <c r="G92" s="295" t="s">
        <v>3448</v>
      </c>
      <c r="H92" s="20">
        <v>1673</v>
      </c>
      <c r="I92" s="470" t="s">
        <v>44</v>
      </c>
      <c r="J92" s="469" t="str">
        <f>IF(ISBLANK(INDEX('Policy Characteristics'!D:D,MATCH($C92,'Policy Characteristics'!$C:$C,0))),"",INDEX('Policy Characteristics'!D:D,MATCH($C92,'Policy Characteristics'!$C:$C,0)))</f>
        <v>Vehicle Subsidy</v>
      </c>
      <c r="K92" s="44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446" t="str">
        <f>IF(ISBLANK(INDEX('Policy Characteristics'!I:I,MATCH($C92,'Policy Characteristics'!$C:$C,0))),"",INDEX('Policy Characteristics'!I:I,MATCH($C92,'Policy Characteristics'!$C:$C,0)))</f>
        <v>$ / vehicle</v>
      </c>
      <c r="P92" s="44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46" t="str">
        <f>IF(ISBLANK(INDEX('Policy Characteristics'!K:K,MATCH($C92,'Policy Characteristics'!$C:$C,0))),"",INDEX('Policy Characteristics'!K:K,MATCH($C92,'Policy Characteristics'!$C:$C,0)))</f>
        <v>transportation-sector-main.html#ev-subsidy</v>
      </c>
      <c r="R92" s="446" t="str">
        <f>IF(ISBLANK(INDEX('Policy Characteristics'!L:L,MATCH($C92,'Policy Characteristics'!$C:$C,0))),"",INDEX('Policy Characteristics'!L:L,MATCH($C92,'Policy Characteristics'!$C:$C,0)))</f>
        <v>ev-subsidy.html</v>
      </c>
    </row>
    <row r="93" spans="1:18" x14ac:dyDescent="0.75">
      <c r="A93" s="446" t="str">
        <f>IF(ISBLANK(INDEX('Policy Characteristics'!A:A,MATCH($C93,'Policy Characteristics'!$C:$C,0))),"",INDEX('Policy Characteristics'!A:A,MATCH($C93,'Policy Characteristics'!$C:$C,0)))</f>
        <v>Transportation</v>
      </c>
      <c r="B93" s="467" t="str">
        <f>IF(ISBLANK(INDEX('Policy Characteristics'!B:B,MATCH($C93,'Policy Characteristics'!$C:$C,0))),"",INDEX('Policy Characteristics'!B:B,MATCH($C93,'Policy Characteristics'!$C:$C,0)))</f>
        <v>Passenger Vehicle Subsidy</v>
      </c>
      <c r="C93" s="446" t="str">
        <f t="shared" si="3"/>
        <v>Additional Passenger Vehicle Subsidy</v>
      </c>
      <c r="D93" s="339" t="s">
        <v>41</v>
      </c>
      <c r="E93" s="295" t="s">
        <v>2248</v>
      </c>
      <c r="F93" s="295" t="s">
        <v>3293</v>
      </c>
      <c r="G93" s="295" t="s">
        <v>3449</v>
      </c>
      <c r="H93" s="20">
        <v>1674</v>
      </c>
      <c r="I93" s="470" t="s">
        <v>44</v>
      </c>
      <c r="J93" s="469" t="str">
        <f>IF(ISBLANK(INDEX('Policy Characteristics'!D:D,MATCH($C93,'Policy Characteristics'!$C:$C,0))),"",INDEX('Policy Characteristics'!D:D,MATCH($C93,'Policy Characteristics'!$C:$C,0)))</f>
        <v>Vehicle Subsidy</v>
      </c>
      <c r="K93" s="44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446" t="str">
        <f>IF(ISBLANK(INDEX('Policy Characteristics'!I:I,MATCH($C93,'Policy Characteristics'!$C:$C,0))),"",INDEX('Policy Characteristics'!I:I,MATCH($C93,'Policy Characteristics'!$C:$C,0)))</f>
        <v>$ / vehicle</v>
      </c>
      <c r="P93" s="44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46" t="str">
        <f>IF(ISBLANK(INDEX('Policy Characteristics'!K:K,MATCH($C93,'Policy Characteristics'!$C:$C,0))),"",INDEX('Policy Characteristics'!K:K,MATCH($C93,'Policy Characteristics'!$C:$C,0)))</f>
        <v>transportation-sector-main.html#ev-subsidy</v>
      </c>
      <c r="R93" s="446" t="str">
        <f>IF(ISBLANK(INDEX('Policy Characteristics'!L:L,MATCH($C93,'Policy Characteristics'!$C:$C,0))),"",INDEX('Policy Characteristics'!L:L,MATCH($C93,'Policy Characteristics'!$C:$C,0)))</f>
        <v>ev-subsidy.html</v>
      </c>
    </row>
    <row r="94" spans="1:18" x14ac:dyDescent="0.75">
      <c r="A94" s="446" t="str">
        <f>IF(ISBLANK(INDEX('Policy Characteristics'!A:A,MATCH($C94,'Policy Characteristics'!$C:$C,0))),"",INDEX('Policy Characteristics'!A:A,MATCH($C94,'Policy Characteristics'!$C:$C,0)))</f>
        <v>Transportation</v>
      </c>
      <c r="B94" s="467" t="str">
        <f>IF(ISBLANK(INDEX('Policy Characteristics'!B:B,MATCH($C94,'Policy Characteristics'!$C:$C,0))),"",INDEX('Policy Characteristics'!B:B,MATCH($C94,'Policy Characteristics'!$C:$C,0)))</f>
        <v>Passenger Vehicle Subsidy</v>
      </c>
      <c r="C94" s="446" t="str">
        <f t="shared" si="3"/>
        <v>Additional Passenger Vehicle Subsidy</v>
      </c>
      <c r="D94" s="339" t="s">
        <v>41</v>
      </c>
      <c r="E94" s="295" t="s">
        <v>2249</v>
      </c>
      <c r="F94" s="295" t="s">
        <v>3293</v>
      </c>
      <c r="G94" s="295" t="s">
        <v>3450</v>
      </c>
      <c r="H94" s="20">
        <v>1675</v>
      </c>
      <c r="I94" s="470" t="s">
        <v>44</v>
      </c>
      <c r="J94" s="469" t="str">
        <f>IF(ISBLANK(INDEX('Policy Characteristics'!D:D,MATCH($C94,'Policy Characteristics'!$C:$C,0))),"",INDEX('Policy Characteristics'!D:D,MATCH($C94,'Policy Characteristics'!$C:$C,0)))</f>
        <v>Vehicle Subsidy</v>
      </c>
      <c r="K94" s="44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446" t="str">
        <f>IF(ISBLANK(INDEX('Policy Characteristics'!I:I,MATCH($C94,'Policy Characteristics'!$C:$C,0))),"",INDEX('Policy Characteristics'!I:I,MATCH($C94,'Policy Characteristics'!$C:$C,0)))</f>
        <v>$ / vehicle</v>
      </c>
      <c r="P94" s="44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46" t="str">
        <f>IF(ISBLANK(INDEX('Policy Characteristics'!K:K,MATCH($C94,'Policy Characteristics'!$C:$C,0))),"",INDEX('Policy Characteristics'!K:K,MATCH($C94,'Policy Characteristics'!$C:$C,0)))</f>
        <v>transportation-sector-main.html#ev-subsidy</v>
      </c>
      <c r="R94" s="446" t="str">
        <f>IF(ISBLANK(INDEX('Policy Characteristics'!L:L,MATCH($C94,'Policy Characteristics'!$C:$C,0))),"",INDEX('Policy Characteristics'!L:L,MATCH($C94,'Policy Characteristics'!$C:$C,0)))</f>
        <v>ev-subsidy.html</v>
      </c>
    </row>
    <row r="95" spans="1:18" x14ac:dyDescent="0.75">
      <c r="A95" s="446" t="str">
        <f>IF(ISBLANK(INDEX('Policy Characteristics'!A:A,MATCH($C95,'Policy Characteristics'!$C:$C,0))),"",INDEX('Policy Characteristics'!A:A,MATCH($C95,'Policy Characteristics'!$C:$C,0)))</f>
        <v>Transportation</v>
      </c>
      <c r="B95" s="467" t="str">
        <f>IF(ISBLANK(INDEX('Policy Characteristics'!B:B,MATCH($C95,'Policy Characteristics'!$C:$C,0))),"",INDEX('Policy Characteristics'!B:B,MATCH($C95,'Policy Characteristics'!$C:$C,0)))</f>
        <v>Passenger Vehicle Subsidy</v>
      </c>
      <c r="C95" s="446" t="str">
        <f t="shared" si="3"/>
        <v>Additional Passenger Vehicle Subsidy</v>
      </c>
      <c r="D95" s="339" t="s">
        <v>41</v>
      </c>
      <c r="E95" s="295" t="s">
        <v>2250</v>
      </c>
      <c r="F95" s="295" t="s">
        <v>3293</v>
      </c>
      <c r="G95" s="295" t="s">
        <v>3451</v>
      </c>
      <c r="H95" s="20">
        <v>1676</v>
      </c>
      <c r="I95" s="470" t="s">
        <v>44</v>
      </c>
      <c r="J95" s="469" t="str">
        <f>IF(ISBLANK(INDEX('Policy Characteristics'!D:D,MATCH($C95,'Policy Characteristics'!$C:$C,0))),"",INDEX('Policy Characteristics'!D:D,MATCH($C95,'Policy Characteristics'!$C:$C,0)))</f>
        <v>Vehicle Subsidy</v>
      </c>
      <c r="K95" s="44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446" t="str">
        <f>IF(ISBLANK(INDEX('Policy Characteristics'!I:I,MATCH($C95,'Policy Characteristics'!$C:$C,0))),"",INDEX('Policy Characteristics'!I:I,MATCH($C95,'Policy Characteristics'!$C:$C,0)))</f>
        <v>$ / vehicle</v>
      </c>
      <c r="P95" s="44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46" t="str">
        <f>IF(ISBLANK(INDEX('Policy Characteristics'!K:K,MATCH($C95,'Policy Characteristics'!$C:$C,0))),"",INDEX('Policy Characteristics'!K:K,MATCH($C95,'Policy Characteristics'!$C:$C,0)))</f>
        <v>transportation-sector-main.html#ev-subsidy</v>
      </c>
      <c r="R95" s="446" t="str">
        <f>IF(ISBLANK(INDEX('Policy Characteristics'!L:L,MATCH($C95,'Policy Characteristics'!$C:$C,0))),"",INDEX('Policy Characteristics'!L:L,MATCH($C95,'Policy Characteristics'!$C:$C,0)))</f>
        <v>ev-subsidy.html</v>
      </c>
    </row>
    <row r="96" spans="1:18" x14ac:dyDescent="0.75">
      <c r="A96" s="446" t="str">
        <f>IF(ISBLANK(INDEX('Policy Characteristics'!A:A,MATCH($C96,'Policy Characteristics'!$C:$C,0))),"",INDEX('Policy Characteristics'!A:A,MATCH($C96,'Policy Characteristics'!$C:$C,0)))</f>
        <v>Transportation</v>
      </c>
      <c r="B96" s="467" t="str">
        <f>IF(ISBLANK(INDEX('Policy Characteristics'!B:B,MATCH($C96,'Policy Characteristics'!$C:$C,0))),"",INDEX('Policy Characteristics'!B:B,MATCH($C96,'Policy Characteristics'!$C:$C,0)))</f>
        <v>Passenger Vehicle Subsidy</v>
      </c>
      <c r="C96" s="446" t="str">
        <f t="shared" si="3"/>
        <v>Additional Passenger Vehicle Subsidy</v>
      </c>
      <c r="D96" s="339" t="s">
        <v>41</v>
      </c>
      <c r="E96" s="295" t="s">
        <v>2509</v>
      </c>
      <c r="F96" s="295" t="s">
        <v>3293</v>
      </c>
      <c r="G96" s="295" t="s">
        <v>2509</v>
      </c>
      <c r="H96" s="20">
        <v>1677</v>
      </c>
      <c r="I96" s="470" t="s">
        <v>44</v>
      </c>
      <c r="J96" s="469" t="str">
        <f>IF(ISBLANK(INDEX('Policy Characteristics'!D:D,MATCH($C96,'Policy Characteristics'!$C:$C,0))),"",INDEX('Policy Characteristics'!D:D,MATCH($C96,'Policy Characteristics'!$C:$C,0)))</f>
        <v>Vehicle Subsidy</v>
      </c>
      <c r="K96" s="44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446" t="str">
        <f>IF(ISBLANK(INDEX('Policy Characteristics'!I:I,MATCH($C96,'Policy Characteristics'!$C:$C,0))),"",INDEX('Policy Characteristics'!I:I,MATCH($C96,'Policy Characteristics'!$C:$C,0)))</f>
        <v>$ / vehicle</v>
      </c>
      <c r="P96" s="44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46" t="str">
        <f>IF(ISBLANK(INDEX('Policy Characteristics'!K:K,MATCH($C96,'Policy Characteristics'!$C:$C,0))),"",INDEX('Policy Characteristics'!K:K,MATCH($C96,'Policy Characteristics'!$C:$C,0)))</f>
        <v>transportation-sector-main.html#ev-subsidy</v>
      </c>
      <c r="R96" s="446" t="str">
        <f>IF(ISBLANK(INDEX('Policy Characteristics'!L:L,MATCH($C96,'Policy Characteristics'!$C:$C,0))),"",INDEX('Policy Characteristics'!L:L,MATCH($C96,'Policy Characteristics'!$C:$C,0)))</f>
        <v>ev-subsidy.html</v>
      </c>
    </row>
    <row r="97" spans="1:18" x14ac:dyDescent="0.75">
      <c r="A97" s="446" t="str">
        <f>IF(ISBLANK(INDEX('Policy Characteristics'!A:A,MATCH($C97,'Policy Characteristics'!$C:$C,0))),"",INDEX('Policy Characteristics'!A:A,MATCH($C97,'Policy Characteristics'!$C:$C,0)))</f>
        <v>Transportation</v>
      </c>
      <c r="B97" s="467" t="str">
        <f>IF(ISBLANK(INDEX('Policy Characteristics'!B:B,MATCH($C97,'Policy Characteristics'!$C:$C,0))),"",INDEX('Policy Characteristics'!B:B,MATCH($C97,'Policy Characteristics'!$C:$C,0)))</f>
        <v>Passenger Vehicle Subsidy</v>
      </c>
      <c r="C97" s="446" t="str">
        <f t="shared" si="3"/>
        <v>Additional Passenger Vehicle Subsidy</v>
      </c>
      <c r="D97" s="339" t="s">
        <v>41</v>
      </c>
      <c r="E97" s="295" t="s">
        <v>2508</v>
      </c>
      <c r="F97" s="295" t="s">
        <v>3293</v>
      </c>
      <c r="G97" s="295" t="s">
        <v>3452</v>
      </c>
      <c r="H97" s="20">
        <v>1678</v>
      </c>
      <c r="I97" s="470" t="s">
        <v>44</v>
      </c>
      <c r="J97" s="469" t="str">
        <f>IF(ISBLANK(INDEX('Policy Characteristics'!D:D,MATCH($C97,'Policy Characteristics'!$C:$C,0))),"",INDEX('Policy Characteristics'!D:D,MATCH($C97,'Policy Characteristics'!$C:$C,0)))</f>
        <v>Vehicle Subsidy</v>
      </c>
      <c r="K97" s="44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446" t="str">
        <f>IF(ISBLANK(INDEX('Policy Characteristics'!I:I,MATCH($C97,'Policy Characteristics'!$C:$C,0))),"",INDEX('Policy Characteristics'!I:I,MATCH($C97,'Policy Characteristics'!$C:$C,0)))</f>
        <v>$ / vehicle</v>
      </c>
      <c r="P97" s="44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46" t="str">
        <f>IF(ISBLANK(INDEX('Policy Characteristics'!K:K,MATCH($C97,'Policy Characteristics'!$C:$C,0))),"",INDEX('Policy Characteristics'!K:K,MATCH($C97,'Policy Characteristics'!$C:$C,0)))</f>
        <v>transportation-sector-main.html#ev-subsidy</v>
      </c>
      <c r="R97" s="446" t="str">
        <f>IF(ISBLANK(INDEX('Policy Characteristics'!L:L,MATCH($C97,'Policy Characteristics'!$C:$C,0))),"",INDEX('Policy Characteristics'!L:L,MATCH($C97,'Policy Characteristics'!$C:$C,0)))</f>
        <v>ev-subsidy.html</v>
      </c>
    </row>
    <row r="98" spans="1:18" x14ac:dyDescent="0.75">
      <c r="A98" s="446" t="str">
        <f>IF(ISBLANK(INDEX('Policy Characteristics'!A:A,MATCH($C98,'Policy Characteristics'!$C:$C,0))),"",INDEX('Policy Characteristics'!A:A,MATCH($C98,'Policy Characteristics'!$C:$C,0)))</f>
        <v>Transportation</v>
      </c>
      <c r="B98" s="467" t="str">
        <f>IF(ISBLANK(INDEX('Policy Characteristics'!B:B,MATCH($C98,'Policy Characteristics'!$C:$C,0))),"",INDEX('Policy Characteristics'!B:B,MATCH($C98,'Policy Characteristics'!$C:$C,0)))</f>
        <v>Passenger Vehicle Subsidy</v>
      </c>
      <c r="C98" s="446" t="str">
        <f t="shared" si="3"/>
        <v>Additional Passenger Vehicle Subsidy</v>
      </c>
      <c r="D98" s="339" t="s">
        <v>113</v>
      </c>
      <c r="E98" s="339" t="s">
        <v>2246</v>
      </c>
      <c r="F98" s="295" t="s">
        <v>144</v>
      </c>
      <c r="G98" s="339" t="s">
        <v>3447</v>
      </c>
      <c r="H98" s="20">
        <v>1679</v>
      </c>
      <c r="I98" s="468" t="s">
        <v>43</v>
      </c>
      <c r="J98" s="469" t="str">
        <f>IF(ISBLANK(INDEX('Policy Characteristics'!D:D,MATCH($C98,'Policy Characteristics'!$C:$C,0))),"",INDEX('Policy Characteristics'!D:D,MATCH($C98,'Policy Characteristics'!$C:$C,0)))</f>
        <v>Vehicle Subsidy</v>
      </c>
      <c r="K98" s="44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446" t="str">
        <f>IF(ISBLANK(INDEX('Policy Characteristics'!I:I,MATCH($C98,'Policy Characteristics'!$C:$C,0))),"",INDEX('Policy Characteristics'!I:I,MATCH($C98,'Policy Characteristics'!$C:$C,0)))</f>
        <v>$ / vehicle</v>
      </c>
      <c r="P98" s="44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46" t="str">
        <f>IF(ISBLANK(INDEX('Policy Characteristics'!K:K,MATCH($C98,'Policy Characteristics'!$C:$C,0))),"",INDEX('Policy Characteristics'!K:K,MATCH($C98,'Policy Characteristics'!$C:$C,0)))</f>
        <v>transportation-sector-main.html#ev-subsidy</v>
      </c>
      <c r="R98" s="446" t="str">
        <f>IF(ISBLANK(INDEX('Policy Characteristics'!L:L,MATCH($C98,'Policy Characteristics'!$C:$C,0))),"",INDEX('Policy Characteristics'!L:L,MATCH($C98,'Policy Characteristics'!$C:$C,0)))</f>
        <v>ev-subsidy.html</v>
      </c>
    </row>
    <row r="99" spans="1:18" x14ac:dyDescent="0.75">
      <c r="A99" s="446" t="str">
        <f>IF(ISBLANK(INDEX('Policy Characteristics'!A:A,MATCH($C99,'Policy Characteristics'!$C:$C,0))),"",INDEX('Policy Characteristics'!A:A,MATCH($C99,'Policy Characteristics'!$C:$C,0)))</f>
        <v>Transportation</v>
      </c>
      <c r="B99" s="467" t="str">
        <f>IF(ISBLANK(INDEX('Policy Characteristics'!B:B,MATCH($C99,'Policy Characteristics'!$C:$C,0))),"",INDEX('Policy Characteristics'!B:B,MATCH($C99,'Policy Characteristics'!$C:$C,0)))</f>
        <v>Passenger Vehicle Subsidy</v>
      </c>
      <c r="C99" s="446" t="str">
        <f t="shared" si="3"/>
        <v>Additional Passenger Vehicle Subsidy</v>
      </c>
      <c r="D99" s="339" t="s">
        <v>113</v>
      </c>
      <c r="E99" s="295" t="s">
        <v>2247</v>
      </c>
      <c r="F99" s="295" t="s">
        <v>144</v>
      </c>
      <c r="G99" s="295" t="s">
        <v>3448</v>
      </c>
      <c r="H99" s="20">
        <v>1680</v>
      </c>
      <c r="I99" s="470" t="s">
        <v>44</v>
      </c>
      <c r="J99" s="469" t="str">
        <f>IF(ISBLANK(INDEX('Policy Characteristics'!D:D,MATCH($C99,'Policy Characteristics'!$C:$C,0))),"",INDEX('Policy Characteristics'!D:D,MATCH($C99,'Policy Characteristics'!$C:$C,0)))</f>
        <v>Vehicle Subsidy</v>
      </c>
      <c r="K99" s="44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446" t="str">
        <f>IF(ISBLANK(INDEX('Policy Characteristics'!I:I,MATCH($C99,'Policy Characteristics'!$C:$C,0))),"",INDEX('Policy Characteristics'!I:I,MATCH($C99,'Policy Characteristics'!$C:$C,0)))</f>
        <v>$ / vehicle</v>
      </c>
      <c r="P99" s="44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46" t="str">
        <f>IF(ISBLANK(INDEX('Policy Characteristics'!K:K,MATCH($C99,'Policy Characteristics'!$C:$C,0))),"",INDEX('Policy Characteristics'!K:K,MATCH($C99,'Policy Characteristics'!$C:$C,0)))</f>
        <v>transportation-sector-main.html#ev-subsidy</v>
      </c>
      <c r="R99" s="446" t="str">
        <f>IF(ISBLANK(INDEX('Policy Characteristics'!L:L,MATCH($C99,'Policy Characteristics'!$C:$C,0))),"",INDEX('Policy Characteristics'!L:L,MATCH($C99,'Policy Characteristics'!$C:$C,0)))</f>
        <v>ev-subsidy.html</v>
      </c>
    </row>
    <row r="100" spans="1:18" x14ac:dyDescent="0.75">
      <c r="A100" s="446" t="str">
        <f>IF(ISBLANK(INDEX('Policy Characteristics'!A:A,MATCH($C100,'Policy Characteristics'!$C:$C,0))),"",INDEX('Policy Characteristics'!A:A,MATCH($C100,'Policy Characteristics'!$C:$C,0)))</f>
        <v>Transportation</v>
      </c>
      <c r="B100" s="467" t="str">
        <f>IF(ISBLANK(INDEX('Policy Characteristics'!B:B,MATCH($C100,'Policy Characteristics'!$C:$C,0))),"",INDEX('Policy Characteristics'!B:B,MATCH($C100,'Policy Characteristics'!$C:$C,0)))</f>
        <v>Passenger Vehicle Subsidy</v>
      </c>
      <c r="C100" s="446" t="str">
        <f t="shared" si="3"/>
        <v>Additional Passenger Vehicle Subsidy</v>
      </c>
      <c r="D100" s="339" t="s">
        <v>113</v>
      </c>
      <c r="E100" s="295" t="s">
        <v>2248</v>
      </c>
      <c r="F100" s="295" t="s">
        <v>144</v>
      </c>
      <c r="G100" s="295" t="s">
        <v>3449</v>
      </c>
      <c r="H100" s="20">
        <v>1681</v>
      </c>
      <c r="I100" s="470" t="s">
        <v>44</v>
      </c>
      <c r="J100" s="469" t="str">
        <f>IF(ISBLANK(INDEX('Policy Characteristics'!D:D,MATCH($C100,'Policy Characteristics'!$C:$C,0))),"",INDEX('Policy Characteristics'!D:D,MATCH($C100,'Policy Characteristics'!$C:$C,0)))</f>
        <v>Vehicle Subsidy</v>
      </c>
      <c r="K100" s="44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446" t="str">
        <f>IF(ISBLANK(INDEX('Policy Characteristics'!I:I,MATCH($C100,'Policy Characteristics'!$C:$C,0))),"",INDEX('Policy Characteristics'!I:I,MATCH($C100,'Policy Characteristics'!$C:$C,0)))</f>
        <v>$ / vehicle</v>
      </c>
      <c r="P100" s="44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46" t="str">
        <f>IF(ISBLANK(INDEX('Policy Characteristics'!K:K,MATCH($C100,'Policy Characteristics'!$C:$C,0))),"",INDEX('Policy Characteristics'!K:K,MATCH($C100,'Policy Characteristics'!$C:$C,0)))</f>
        <v>transportation-sector-main.html#ev-subsidy</v>
      </c>
      <c r="R100" s="446" t="str">
        <f>IF(ISBLANK(INDEX('Policy Characteristics'!L:L,MATCH($C100,'Policy Characteristics'!$C:$C,0))),"",INDEX('Policy Characteristics'!L:L,MATCH($C100,'Policy Characteristics'!$C:$C,0)))</f>
        <v>ev-subsidy.html</v>
      </c>
    </row>
    <row r="101" spans="1:18" x14ac:dyDescent="0.75">
      <c r="A101" s="446" t="str">
        <f>IF(ISBLANK(INDEX('Policy Characteristics'!A:A,MATCH($C101,'Policy Characteristics'!$C:$C,0))),"",INDEX('Policy Characteristics'!A:A,MATCH($C101,'Policy Characteristics'!$C:$C,0)))</f>
        <v>Transportation</v>
      </c>
      <c r="B101" s="467" t="str">
        <f>IF(ISBLANK(INDEX('Policy Characteristics'!B:B,MATCH($C101,'Policy Characteristics'!$C:$C,0))),"",INDEX('Policy Characteristics'!B:B,MATCH($C101,'Policy Characteristics'!$C:$C,0)))</f>
        <v>Passenger Vehicle Subsidy</v>
      </c>
      <c r="C101" s="446" t="str">
        <f t="shared" si="3"/>
        <v>Additional Passenger Vehicle Subsidy</v>
      </c>
      <c r="D101" s="339" t="s">
        <v>113</v>
      </c>
      <c r="E101" s="295" t="s">
        <v>2249</v>
      </c>
      <c r="F101" s="295" t="s">
        <v>144</v>
      </c>
      <c r="G101" s="295" t="s">
        <v>3450</v>
      </c>
      <c r="H101" s="20">
        <v>1682</v>
      </c>
      <c r="I101" s="470" t="s">
        <v>44</v>
      </c>
      <c r="J101" s="469" t="str">
        <f>IF(ISBLANK(INDEX('Policy Characteristics'!D:D,MATCH($C101,'Policy Characteristics'!$C:$C,0))),"",INDEX('Policy Characteristics'!D:D,MATCH($C101,'Policy Characteristics'!$C:$C,0)))</f>
        <v>Vehicle Subsidy</v>
      </c>
      <c r="K101" s="44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446" t="str">
        <f>IF(ISBLANK(INDEX('Policy Characteristics'!I:I,MATCH($C101,'Policy Characteristics'!$C:$C,0))),"",INDEX('Policy Characteristics'!I:I,MATCH($C101,'Policy Characteristics'!$C:$C,0)))</f>
        <v>$ / vehicle</v>
      </c>
      <c r="P101" s="44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46" t="str">
        <f>IF(ISBLANK(INDEX('Policy Characteristics'!K:K,MATCH($C101,'Policy Characteristics'!$C:$C,0))),"",INDEX('Policy Characteristics'!K:K,MATCH($C101,'Policy Characteristics'!$C:$C,0)))</f>
        <v>transportation-sector-main.html#ev-subsidy</v>
      </c>
      <c r="R101" s="446" t="str">
        <f>IF(ISBLANK(INDEX('Policy Characteristics'!L:L,MATCH($C101,'Policy Characteristics'!$C:$C,0))),"",INDEX('Policy Characteristics'!L:L,MATCH($C101,'Policy Characteristics'!$C:$C,0)))</f>
        <v>ev-subsidy.html</v>
      </c>
    </row>
    <row r="102" spans="1:18" x14ac:dyDescent="0.75">
      <c r="A102" s="446" t="str">
        <f>IF(ISBLANK(INDEX('Policy Characteristics'!A:A,MATCH($C102,'Policy Characteristics'!$C:$C,0))),"",INDEX('Policy Characteristics'!A:A,MATCH($C102,'Policy Characteristics'!$C:$C,0)))</f>
        <v>Transportation</v>
      </c>
      <c r="B102" s="467" t="str">
        <f>IF(ISBLANK(INDEX('Policy Characteristics'!B:B,MATCH($C102,'Policy Characteristics'!$C:$C,0))),"",INDEX('Policy Characteristics'!B:B,MATCH($C102,'Policy Characteristics'!$C:$C,0)))</f>
        <v>Passenger Vehicle Subsidy</v>
      </c>
      <c r="C102" s="446" t="str">
        <f t="shared" si="3"/>
        <v>Additional Passenger Vehicle Subsidy</v>
      </c>
      <c r="D102" s="339" t="s">
        <v>113</v>
      </c>
      <c r="E102" s="295" t="s">
        <v>2250</v>
      </c>
      <c r="F102" s="295" t="s">
        <v>144</v>
      </c>
      <c r="G102" s="295" t="s">
        <v>3451</v>
      </c>
      <c r="H102" s="20">
        <v>1683</v>
      </c>
      <c r="I102" s="468" t="s">
        <v>43</v>
      </c>
      <c r="J102" s="469" t="str">
        <f>IF(ISBLANK(INDEX('Policy Characteristics'!D:D,MATCH($C102,'Policy Characteristics'!$C:$C,0))),"",INDEX('Policy Characteristics'!D:D,MATCH($C102,'Policy Characteristics'!$C:$C,0)))</f>
        <v>Vehicle Subsidy</v>
      </c>
      <c r="K102" s="44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446" t="str">
        <f>IF(ISBLANK(INDEX('Policy Characteristics'!I:I,MATCH($C102,'Policy Characteristics'!$C:$C,0))),"",INDEX('Policy Characteristics'!I:I,MATCH($C102,'Policy Characteristics'!$C:$C,0)))</f>
        <v>$ / vehicle</v>
      </c>
      <c r="P102" s="44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46" t="str">
        <f>IF(ISBLANK(INDEX('Policy Characteristics'!K:K,MATCH($C102,'Policy Characteristics'!$C:$C,0))),"",INDEX('Policy Characteristics'!K:K,MATCH($C102,'Policy Characteristics'!$C:$C,0)))</f>
        <v>transportation-sector-main.html#ev-subsidy</v>
      </c>
      <c r="R102" s="446" t="str">
        <f>IF(ISBLANK(INDEX('Policy Characteristics'!L:L,MATCH($C102,'Policy Characteristics'!$C:$C,0))),"",INDEX('Policy Characteristics'!L:L,MATCH($C102,'Policy Characteristics'!$C:$C,0)))</f>
        <v>ev-subsidy.html</v>
      </c>
    </row>
    <row r="103" spans="1:18" x14ac:dyDescent="0.75">
      <c r="A103" s="446" t="str">
        <f>IF(ISBLANK(INDEX('Policy Characteristics'!A:A,MATCH($C103,'Policy Characteristics'!$C:$C,0))),"",INDEX('Policy Characteristics'!A:A,MATCH($C103,'Policy Characteristics'!$C:$C,0)))</f>
        <v>Transportation</v>
      </c>
      <c r="B103" s="467" t="str">
        <f>IF(ISBLANK(INDEX('Policy Characteristics'!B:B,MATCH($C103,'Policy Characteristics'!$C:$C,0))),"",INDEX('Policy Characteristics'!B:B,MATCH($C103,'Policy Characteristics'!$C:$C,0)))</f>
        <v>Passenger Vehicle Subsidy</v>
      </c>
      <c r="C103" s="446" t="str">
        <f t="shared" si="3"/>
        <v>Additional Passenger Vehicle Subsidy</v>
      </c>
      <c r="D103" s="339" t="s">
        <v>113</v>
      </c>
      <c r="E103" s="295" t="s">
        <v>2509</v>
      </c>
      <c r="F103" s="295" t="s">
        <v>144</v>
      </c>
      <c r="G103" s="295" t="s">
        <v>2509</v>
      </c>
      <c r="H103" s="20">
        <v>1684</v>
      </c>
      <c r="I103" s="470" t="s">
        <v>44</v>
      </c>
      <c r="J103" s="469" t="str">
        <f>IF(ISBLANK(INDEX('Policy Characteristics'!D:D,MATCH($C103,'Policy Characteristics'!$C:$C,0))),"",INDEX('Policy Characteristics'!D:D,MATCH($C103,'Policy Characteristics'!$C:$C,0)))</f>
        <v>Vehicle Subsidy</v>
      </c>
      <c r="K103" s="44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446" t="str">
        <f>IF(ISBLANK(INDEX('Policy Characteristics'!I:I,MATCH($C103,'Policy Characteristics'!$C:$C,0))),"",INDEX('Policy Characteristics'!I:I,MATCH($C103,'Policy Characteristics'!$C:$C,0)))</f>
        <v>$ / vehicle</v>
      </c>
      <c r="P103" s="44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46" t="str">
        <f>IF(ISBLANK(INDEX('Policy Characteristics'!K:K,MATCH($C103,'Policy Characteristics'!$C:$C,0))),"",INDEX('Policy Characteristics'!K:K,MATCH($C103,'Policy Characteristics'!$C:$C,0)))</f>
        <v>transportation-sector-main.html#ev-subsidy</v>
      </c>
      <c r="R103" s="446" t="str">
        <f>IF(ISBLANK(INDEX('Policy Characteristics'!L:L,MATCH($C103,'Policy Characteristics'!$C:$C,0))),"",INDEX('Policy Characteristics'!L:L,MATCH($C103,'Policy Characteristics'!$C:$C,0)))</f>
        <v>ev-subsidy.html</v>
      </c>
    </row>
    <row r="104" spans="1:18" x14ac:dyDescent="0.75">
      <c r="A104" s="446" t="str">
        <f>IF(ISBLANK(INDEX('Policy Characteristics'!A:A,MATCH($C104,'Policy Characteristics'!$C:$C,0))),"",INDEX('Policy Characteristics'!A:A,MATCH($C104,'Policy Characteristics'!$C:$C,0)))</f>
        <v>Transportation</v>
      </c>
      <c r="B104" s="467" t="str">
        <f>IF(ISBLANK(INDEX('Policy Characteristics'!B:B,MATCH($C104,'Policy Characteristics'!$C:$C,0))),"",INDEX('Policy Characteristics'!B:B,MATCH($C104,'Policy Characteristics'!$C:$C,0)))</f>
        <v>Passenger Vehicle Subsidy</v>
      </c>
      <c r="C104" s="446" t="str">
        <f t="shared" si="3"/>
        <v>Additional Passenger Vehicle Subsidy</v>
      </c>
      <c r="D104" s="339" t="s">
        <v>113</v>
      </c>
      <c r="E104" s="295" t="s">
        <v>2508</v>
      </c>
      <c r="F104" s="295" t="s">
        <v>144</v>
      </c>
      <c r="G104" s="295" t="s">
        <v>3452</v>
      </c>
      <c r="H104" s="20">
        <v>1685</v>
      </c>
      <c r="I104" s="468" t="s">
        <v>43</v>
      </c>
      <c r="J104" s="469" t="str">
        <f>IF(ISBLANK(INDEX('Policy Characteristics'!D:D,MATCH($C104,'Policy Characteristics'!$C:$C,0))),"",INDEX('Policy Characteristics'!D:D,MATCH($C104,'Policy Characteristics'!$C:$C,0)))</f>
        <v>Vehicle Subsidy</v>
      </c>
      <c r="K104" s="44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446" t="str">
        <f>IF(ISBLANK(INDEX('Policy Characteristics'!I:I,MATCH($C104,'Policy Characteristics'!$C:$C,0))),"",INDEX('Policy Characteristics'!I:I,MATCH($C104,'Policy Characteristics'!$C:$C,0)))</f>
        <v>$ / vehicle</v>
      </c>
      <c r="P104" s="44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46" t="str">
        <f>IF(ISBLANK(INDEX('Policy Characteristics'!K:K,MATCH($C104,'Policy Characteristics'!$C:$C,0))),"",INDEX('Policy Characteristics'!K:K,MATCH($C104,'Policy Characteristics'!$C:$C,0)))</f>
        <v>transportation-sector-main.html#ev-subsidy</v>
      </c>
      <c r="R104" s="446" t="str">
        <f>IF(ISBLANK(INDEX('Policy Characteristics'!L:L,MATCH($C104,'Policy Characteristics'!$C:$C,0))),"",INDEX('Policy Characteristics'!L:L,MATCH($C104,'Policy Characteristics'!$C:$C,0)))</f>
        <v>ev-subsidy.html</v>
      </c>
    </row>
    <row r="105" spans="1:18" s="295" customFormat="1" x14ac:dyDescent="0.75">
      <c r="A105" s="446" t="str">
        <f>IF(ISBLANK(INDEX('Policy Characteristics'!A:A,MATCH($C105,'Policy Characteristics'!$C:$C,0))),"",INDEX('Policy Characteristics'!A:A,MATCH($C105,'Policy Characteristics'!$C:$C,0)))</f>
        <v>Transportation</v>
      </c>
      <c r="B105" s="467" t="str">
        <f>IF(ISBLANK(INDEX('Policy Characteristics'!B:B,MATCH($C105,'Policy Characteristics'!$C:$C,0))),"",INDEX('Policy Characteristics'!B:B,MATCH($C105,'Policy Characteristics'!$C:$C,0)))</f>
        <v>Freight Vehicle Subsidy</v>
      </c>
      <c r="C105" t="s">
        <v>3442</v>
      </c>
      <c r="D105" s="339" t="s">
        <v>37</v>
      </c>
      <c r="E105" s="339" t="s">
        <v>2246</v>
      </c>
      <c r="F105" s="295" t="s">
        <v>3457</v>
      </c>
      <c r="G105" s="339" t="s">
        <v>3447</v>
      </c>
      <c r="H105" s="20">
        <v>1686</v>
      </c>
      <c r="I105" s="468" t="s">
        <v>43</v>
      </c>
      <c r="J105" s="469" t="str">
        <f>IF(ISBLANK(INDEX('Policy Characteristics'!D:D,MATCH($C105,'Policy Characteristics'!$C:$C,0))),"",INDEX('Policy Characteristics'!D:D,MATCH($C105,'Policy Characteristics'!$C:$C,0)))</f>
        <v>Vehicle Subsidy</v>
      </c>
      <c r="K105" s="44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446" t="str">
        <f>IF(ISBLANK(INDEX('Policy Characteristics'!I:I,MATCH($C105,'Policy Characteristics'!$C:$C,0))),"",INDEX('Policy Characteristics'!I:I,MATCH($C105,'Policy Characteristics'!$C:$C,0)))</f>
        <v>$ / vehicle</v>
      </c>
      <c r="P105" s="44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46" t="str">
        <f>IF(ISBLANK(INDEX('Policy Characteristics'!K:K,MATCH($C105,'Policy Characteristics'!$C:$C,0))),"",INDEX('Policy Characteristics'!K:K,MATCH($C105,'Policy Characteristics'!$C:$C,0)))</f>
        <v>transportation-sector-main.html#ev-subsidy</v>
      </c>
      <c r="R105" s="446" t="str">
        <f>IF(ISBLANK(INDEX('Policy Characteristics'!L:L,MATCH($C105,'Policy Characteristics'!$C:$C,0))),"",INDEX('Policy Characteristics'!L:L,MATCH($C105,'Policy Characteristics'!$C:$C,0)))</f>
        <v>ev-subsidy.html</v>
      </c>
    </row>
    <row r="106" spans="1:18" ht="14.45" customHeight="1" x14ac:dyDescent="0.75">
      <c r="A106" s="446" t="str">
        <f>IF(ISBLANK(INDEX('Policy Characteristics'!A:A,MATCH($C106,'Policy Characteristics'!$C:$C,0))),"",INDEX('Policy Characteristics'!A:A,MATCH($C106,'Policy Characteristics'!$C:$C,0)))</f>
        <v>Transportation</v>
      </c>
      <c r="B106" s="467" t="str">
        <f>IF(ISBLANK(INDEX('Policy Characteristics'!B:B,MATCH($C106,'Policy Characteristics'!$C:$C,0))),"",INDEX('Policy Characteristics'!B:B,MATCH($C106,'Policy Characteristics'!$C:$C,0)))</f>
        <v>Freight Vehicle Subsidy</v>
      </c>
      <c r="C106" s="446" t="str">
        <f>C$105</f>
        <v>Additional Freight Vehicle Subsidy</v>
      </c>
      <c r="D106" s="339" t="s">
        <v>37</v>
      </c>
      <c r="E106" s="295" t="s">
        <v>2247</v>
      </c>
      <c r="F106" s="295" t="s">
        <v>3457</v>
      </c>
      <c r="G106" s="295" t="s">
        <v>3448</v>
      </c>
      <c r="H106" s="20">
        <v>1687</v>
      </c>
      <c r="I106" s="468" t="s">
        <v>43</v>
      </c>
      <c r="J106" s="469" t="str">
        <f>IF(ISBLANK(INDEX('Policy Characteristics'!D:D,MATCH($C106,'Policy Characteristics'!$C:$C,0))),"",INDEX('Policy Characteristics'!D:D,MATCH($C106,'Policy Characteristics'!$C:$C,0)))</f>
        <v>Vehicle Subsidy</v>
      </c>
      <c r="K106" s="44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446" t="str">
        <f>IF(ISBLANK(INDEX('Policy Characteristics'!I:I,MATCH($C106,'Policy Characteristics'!$C:$C,0))),"",INDEX('Policy Characteristics'!I:I,MATCH($C106,'Policy Characteristics'!$C:$C,0)))</f>
        <v>$ / vehicle</v>
      </c>
      <c r="P106" s="44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46" t="str">
        <f>IF(ISBLANK(INDEX('Policy Characteristics'!K:K,MATCH($C106,'Policy Characteristics'!$C:$C,0))),"",INDEX('Policy Characteristics'!K:K,MATCH($C106,'Policy Characteristics'!$C:$C,0)))</f>
        <v>transportation-sector-main.html#ev-subsidy</v>
      </c>
      <c r="R106" s="446" t="str">
        <f>IF(ISBLANK(INDEX('Policy Characteristics'!L:L,MATCH($C106,'Policy Characteristics'!$C:$C,0))),"",INDEX('Policy Characteristics'!L:L,MATCH($C106,'Policy Characteristics'!$C:$C,0)))</f>
        <v>ev-subsidy.html</v>
      </c>
    </row>
    <row r="107" spans="1:18" x14ac:dyDescent="0.75">
      <c r="A107" s="446" t="str">
        <f>IF(ISBLANK(INDEX('Policy Characteristics'!A:A,MATCH($C107,'Policy Characteristics'!$C:$C,0))),"",INDEX('Policy Characteristics'!A:A,MATCH($C107,'Policy Characteristics'!$C:$C,0)))</f>
        <v>Transportation</v>
      </c>
      <c r="B107" s="467" t="str">
        <f>IF(ISBLANK(INDEX('Policy Characteristics'!B:B,MATCH($C107,'Policy Characteristics'!$C:$C,0))),"",INDEX('Policy Characteristics'!B:B,MATCH($C107,'Policy Characteristics'!$C:$C,0)))</f>
        <v>Freight Vehicle Subsidy</v>
      </c>
      <c r="C107" s="446" t="str">
        <f t="shared" ref="C107:C146" si="4">C$105</f>
        <v>Additional Freight Vehicle Subsidy</v>
      </c>
      <c r="D107" s="339" t="s">
        <v>37</v>
      </c>
      <c r="E107" s="295" t="s">
        <v>2248</v>
      </c>
      <c r="F107" s="295" t="s">
        <v>3457</v>
      </c>
      <c r="G107" s="295" t="s">
        <v>3449</v>
      </c>
      <c r="H107" s="20">
        <v>1688</v>
      </c>
      <c r="I107" s="470" t="s">
        <v>44</v>
      </c>
      <c r="J107" s="469" t="str">
        <f>IF(ISBLANK(INDEX('Policy Characteristics'!D:D,MATCH($C107,'Policy Characteristics'!$C:$C,0))),"",INDEX('Policy Characteristics'!D:D,MATCH($C107,'Policy Characteristics'!$C:$C,0)))</f>
        <v>Vehicle Subsidy</v>
      </c>
      <c r="K107" s="44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446" t="str">
        <f>IF(ISBLANK(INDEX('Policy Characteristics'!I:I,MATCH($C107,'Policy Characteristics'!$C:$C,0))),"",INDEX('Policy Characteristics'!I:I,MATCH($C107,'Policy Characteristics'!$C:$C,0)))</f>
        <v>$ / vehicle</v>
      </c>
      <c r="P107" s="44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46" t="str">
        <f>IF(ISBLANK(INDEX('Policy Characteristics'!K:K,MATCH($C107,'Policy Characteristics'!$C:$C,0))),"",INDEX('Policy Characteristics'!K:K,MATCH($C107,'Policy Characteristics'!$C:$C,0)))</f>
        <v>transportation-sector-main.html#ev-subsidy</v>
      </c>
      <c r="R107" s="446" t="str">
        <f>IF(ISBLANK(INDEX('Policy Characteristics'!L:L,MATCH($C107,'Policy Characteristics'!$C:$C,0))),"",INDEX('Policy Characteristics'!L:L,MATCH($C107,'Policy Characteristics'!$C:$C,0)))</f>
        <v>ev-subsidy.html</v>
      </c>
    </row>
    <row r="108" spans="1:18" x14ac:dyDescent="0.75">
      <c r="A108" s="446" t="str">
        <f>IF(ISBLANK(INDEX('Policy Characteristics'!A:A,MATCH($C108,'Policy Characteristics'!$C:$C,0))),"",INDEX('Policy Characteristics'!A:A,MATCH($C108,'Policy Characteristics'!$C:$C,0)))</f>
        <v>Transportation</v>
      </c>
      <c r="B108" s="467" t="str">
        <f>IF(ISBLANK(INDEX('Policy Characteristics'!B:B,MATCH($C108,'Policy Characteristics'!$C:$C,0))),"",INDEX('Policy Characteristics'!B:B,MATCH($C108,'Policy Characteristics'!$C:$C,0)))</f>
        <v>Freight Vehicle Subsidy</v>
      </c>
      <c r="C108" s="446" t="str">
        <f t="shared" si="4"/>
        <v>Additional Freight Vehicle Subsidy</v>
      </c>
      <c r="D108" s="339" t="s">
        <v>37</v>
      </c>
      <c r="E108" s="295" t="s">
        <v>2249</v>
      </c>
      <c r="F108" s="295" t="s">
        <v>3457</v>
      </c>
      <c r="G108" s="295" t="s">
        <v>3450</v>
      </c>
      <c r="H108" s="20">
        <v>1689</v>
      </c>
      <c r="I108" s="470" t="s">
        <v>44</v>
      </c>
      <c r="J108" s="469" t="str">
        <f>IF(ISBLANK(INDEX('Policy Characteristics'!D:D,MATCH($C108,'Policy Characteristics'!$C:$C,0))),"",INDEX('Policy Characteristics'!D:D,MATCH($C108,'Policy Characteristics'!$C:$C,0)))</f>
        <v>Vehicle Subsidy</v>
      </c>
      <c r="K108" s="44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446" t="str">
        <f>IF(ISBLANK(INDEX('Policy Characteristics'!I:I,MATCH($C108,'Policy Characteristics'!$C:$C,0))),"",INDEX('Policy Characteristics'!I:I,MATCH($C108,'Policy Characteristics'!$C:$C,0)))</f>
        <v>$ / vehicle</v>
      </c>
      <c r="P108" s="44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46" t="str">
        <f>IF(ISBLANK(INDEX('Policy Characteristics'!K:K,MATCH($C108,'Policy Characteristics'!$C:$C,0))),"",INDEX('Policy Characteristics'!K:K,MATCH($C108,'Policy Characteristics'!$C:$C,0)))</f>
        <v>transportation-sector-main.html#ev-subsidy</v>
      </c>
      <c r="R108" s="446" t="str">
        <f>IF(ISBLANK(INDEX('Policy Characteristics'!L:L,MATCH($C108,'Policy Characteristics'!$C:$C,0))),"",INDEX('Policy Characteristics'!L:L,MATCH($C108,'Policy Characteristics'!$C:$C,0)))</f>
        <v>ev-subsidy.html</v>
      </c>
    </row>
    <row r="109" spans="1:18" x14ac:dyDescent="0.75">
      <c r="A109" s="446" t="str">
        <f>IF(ISBLANK(INDEX('Policy Characteristics'!A:A,MATCH($C109,'Policy Characteristics'!$C:$C,0))),"",INDEX('Policy Characteristics'!A:A,MATCH($C109,'Policy Characteristics'!$C:$C,0)))</f>
        <v>Transportation</v>
      </c>
      <c r="B109" s="467" t="str">
        <f>IF(ISBLANK(INDEX('Policy Characteristics'!B:B,MATCH($C109,'Policy Characteristics'!$C:$C,0))),"",INDEX('Policy Characteristics'!B:B,MATCH($C109,'Policy Characteristics'!$C:$C,0)))</f>
        <v>Freight Vehicle Subsidy</v>
      </c>
      <c r="C109" s="446" t="str">
        <f t="shared" si="4"/>
        <v>Additional Freight Vehicle Subsidy</v>
      </c>
      <c r="D109" s="339" t="s">
        <v>37</v>
      </c>
      <c r="E109" s="295" t="s">
        <v>2250</v>
      </c>
      <c r="F109" s="295" t="s">
        <v>3457</v>
      </c>
      <c r="G109" s="295" t="s">
        <v>3451</v>
      </c>
      <c r="H109" s="20">
        <v>1690</v>
      </c>
      <c r="I109" s="470" t="s">
        <v>43</v>
      </c>
      <c r="J109" s="469" t="str">
        <f>IF(ISBLANK(INDEX('Policy Characteristics'!D:D,MATCH($C109,'Policy Characteristics'!$C:$C,0))),"",INDEX('Policy Characteristics'!D:D,MATCH($C109,'Policy Characteristics'!$C:$C,0)))</f>
        <v>Vehicle Subsidy</v>
      </c>
      <c r="K109" s="44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446" t="str">
        <f>IF(ISBLANK(INDEX('Policy Characteristics'!I:I,MATCH($C109,'Policy Characteristics'!$C:$C,0))),"",INDEX('Policy Characteristics'!I:I,MATCH($C109,'Policy Characteristics'!$C:$C,0)))</f>
        <v>$ / vehicle</v>
      </c>
      <c r="P109" s="44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46" t="str">
        <f>IF(ISBLANK(INDEX('Policy Characteristics'!K:K,MATCH($C109,'Policy Characteristics'!$C:$C,0))),"",INDEX('Policy Characteristics'!K:K,MATCH($C109,'Policy Characteristics'!$C:$C,0)))</f>
        <v>transportation-sector-main.html#ev-subsidy</v>
      </c>
      <c r="R109" s="446" t="str">
        <f>IF(ISBLANK(INDEX('Policy Characteristics'!L:L,MATCH($C109,'Policy Characteristics'!$C:$C,0))),"",INDEX('Policy Characteristics'!L:L,MATCH($C109,'Policy Characteristics'!$C:$C,0)))</f>
        <v>ev-subsidy.html</v>
      </c>
    </row>
    <row r="110" spans="1:18" x14ac:dyDescent="0.75">
      <c r="A110" s="446" t="str">
        <f>IF(ISBLANK(INDEX('Policy Characteristics'!A:A,MATCH($C110,'Policy Characteristics'!$C:$C,0))),"",INDEX('Policy Characteristics'!A:A,MATCH($C110,'Policy Characteristics'!$C:$C,0)))</f>
        <v>Transportation</v>
      </c>
      <c r="B110" s="467" t="str">
        <f>IF(ISBLANK(INDEX('Policy Characteristics'!B:B,MATCH($C110,'Policy Characteristics'!$C:$C,0))),"",INDEX('Policy Characteristics'!B:B,MATCH($C110,'Policy Characteristics'!$C:$C,0)))</f>
        <v>Freight Vehicle Subsidy</v>
      </c>
      <c r="C110" s="446" t="str">
        <f t="shared" si="4"/>
        <v>Additional Freight Vehicle Subsidy</v>
      </c>
      <c r="D110" s="339" t="s">
        <v>37</v>
      </c>
      <c r="E110" s="295" t="s">
        <v>2509</v>
      </c>
      <c r="F110" s="295" t="s">
        <v>3457</v>
      </c>
      <c r="G110" s="295" t="s">
        <v>2509</v>
      </c>
      <c r="H110" s="20">
        <v>1691</v>
      </c>
      <c r="I110" s="468" t="s">
        <v>43</v>
      </c>
      <c r="J110" s="469" t="str">
        <f>IF(ISBLANK(INDEX('Policy Characteristics'!D:D,MATCH($C110,'Policy Characteristics'!$C:$C,0))),"",INDEX('Policy Characteristics'!D:D,MATCH($C110,'Policy Characteristics'!$C:$C,0)))</f>
        <v>Vehicle Subsidy</v>
      </c>
      <c r="K110" s="44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446" t="str">
        <f>IF(ISBLANK(INDEX('Policy Characteristics'!I:I,MATCH($C110,'Policy Characteristics'!$C:$C,0))),"",INDEX('Policy Characteristics'!I:I,MATCH($C110,'Policy Characteristics'!$C:$C,0)))</f>
        <v>$ / vehicle</v>
      </c>
      <c r="P110" s="44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46" t="str">
        <f>IF(ISBLANK(INDEX('Policy Characteristics'!K:K,MATCH($C110,'Policy Characteristics'!$C:$C,0))),"",INDEX('Policy Characteristics'!K:K,MATCH($C110,'Policy Characteristics'!$C:$C,0)))</f>
        <v>transportation-sector-main.html#ev-subsidy</v>
      </c>
      <c r="R110" s="446" t="str">
        <f>IF(ISBLANK(INDEX('Policy Characteristics'!L:L,MATCH($C110,'Policy Characteristics'!$C:$C,0))),"",INDEX('Policy Characteristics'!L:L,MATCH($C110,'Policy Characteristics'!$C:$C,0)))</f>
        <v>ev-subsidy.html</v>
      </c>
    </row>
    <row r="111" spans="1:18" x14ac:dyDescent="0.75">
      <c r="A111" s="446" t="str">
        <f>IF(ISBLANK(INDEX('Policy Characteristics'!A:A,MATCH($C111,'Policy Characteristics'!$C:$C,0))),"",INDEX('Policy Characteristics'!A:A,MATCH($C111,'Policy Characteristics'!$C:$C,0)))</f>
        <v>Transportation</v>
      </c>
      <c r="B111" s="467" t="str">
        <f>IF(ISBLANK(INDEX('Policy Characteristics'!B:B,MATCH($C111,'Policy Characteristics'!$C:$C,0))),"",INDEX('Policy Characteristics'!B:B,MATCH($C111,'Policy Characteristics'!$C:$C,0)))</f>
        <v>Freight Vehicle Subsidy</v>
      </c>
      <c r="C111" s="446" t="str">
        <f t="shared" si="4"/>
        <v>Additional Freight Vehicle Subsidy</v>
      </c>
      <c r="D111" s="339" t="s">
        <v>37</v>
      </c>
      <c r="E111" s="295" t="s">
        <v>2508</v>
      </c>
      <c r="F111" s="295" t="s">
        <v>3457</v>
      </c>
      <c r="G111" s="295" t="s">
        <v>3452</v>
      </c>
      <c r="H111" s="20">
        <v>1692</v>
      </c>
      <c r="I111" s="470" t="s">
        <v>43</v>
      </c>
      <c r="J111" s="469" t="str">
        <f>IF(ISBLANK(INDEX('Policy Characteristics'!D:D,MATCH($C111,'Policy Characteristics'!$C:$C,0))),"",INDEX('Policy Characteristics'!D:D,MATCH($C111,'Policy Characteristics'!$C:$C,0)))</f>
        <v>Vehicle Subsidy</v>
      </c>
      <c r="K111" s="44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446" t="str">
        <f>IF(ISBLANK(INDEX('Policy Characteristics'!I:I,MATCH($C111,'Policy Characteristics'!$C:$C,0))),"",INDEX('Policy Characteristics'!I:I,MATCH($C111,'Policy Characteristics'!$C:$C,0)))</f>
        <v>$ / vehicle</v>
      </c>
      <c r="P111" s="44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46" t="str">
        <f>IF(ISBLANK(INDEX('Policy Characteristics'!K:K,MATCH($C111,'Policy Characteristics'!$C:$C,0))),"",INDEX('Policy Characteristics'!K:K,MATCH($C111,'Policy Characteristics'!$C:$C,0)))</f>
        <v>transportation-sector-main.html#ev-subsidy</v>
      </c>
      <c r="R111" s="446" t="str">
        <f>IF(ISBLANK(INDEX('Policy Characteristics'!L:L,MATCH($C111,'Policy Characteristics'!$C:$C,0))),"",INDEX('Policy Characteristics'!L:L,MATCH($C111,'Policy Characteristics'!$C:$C,0)))</f>
        <v>ev-subsidy.html</v>
      </c>
    </row>
    <row r="112" spans="1:18" x14ac:dyDescent="0.75">
      <c r="A112" s="446" t="str">
        <f>IF(ISBLANK(INDEX('Policy Characteristics'!A:A,MATCH($C112,'Policy Characteristics'!$C:$C,0))),"",INDEX('Policy Characteristics'!A:A,MATCH($C112,'Policy Characteristics'!$C:$C,0)))</f>
        <v>Transportation</v>
      </c>
      <c r="B112" s="467" t="str">
        <f>IF(ISBLANK(INDEX('Policy Characteristics'!B:B,MATCH($C112,'Policy Characteristics'!$C:$C,0))),"",INDEX('Policy Characteristics'!B:B,MATCH($C112,'Policy Characteristics'!$C:$C,0)))</f>
        <v>Freight Vehicle Subsidy</v>
      </c>
      <c r="C112" s="446" t="str">
        <f t="shared" si="4"/>
        <v>Additional Freight Vehicle Subsidy</v>
      </c>
      <c r="D112" s="339" t="s">
        <v>38</v>
      </c>
      <c r="E112" s="339" t="s">
        <v>2246</v>
      </c>
      <c r="F112" s="295" t="s">
        <v>3454</v>
      </c>
      <c r="G112" s="339" t="s">
        <v>3447</v>
      </c>
      <c r="H112" s="20">
        <v>1693</v>
      </c>
      <c r="I112" s="468" t="s">
        <v>43</v>
      </c>
      <c r="J112" s="469" t="str">
        <f>IF(ISBLANK(INDEX('Policy Characteristics'!D:D,MATCH($C112,'Policy Characteristics'!$C:$C,0))),"",INDEX('Policy Characteristics'!D:D,MATCH($C112,'Policy Characteristics'!$C:$C,0)))</f>
        <v>Vehicle Subsidy</v>
      </c>
      <c r="K112" s="44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446" t="str">
        <f>IF(ISBLANK(INDEX('Policy Characteristics'!I:I,MATCH($C112,'Policy Characteristics'!$C:$C,0))),"",INDEX('Policy Characteristics'!I:I,MATCH($C112,'Policy Characteristics'!$C:$C,0)))</f>
        <v>$ / vehicle</v>
      </c>
      <c r="P112" s="44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46" t="str">
        <f>IF(ISBLANK(INDEX('Policy Characteristics'!K:K,MATCH($C112,'Policy Characteristics'!$C:$C,0))),"",INDEX('Policy Characteristics'!K:K,MATCH($C112,'Policy Characteristics'!$C:$C,0)))</f>
        <v>transportation-sector-main.html#ev-subsidy</v>
      </c>
      <c r="R112" s="446" t="str">
        <f>IF(ISBLANK(INDEX('Policy Characteristics'!L:L,MATCH($C112,'Policy Characteristics'!$C:$C,0))),"",INDEX('Policy Characteristics'!L:L,MATCH($C112,'Policy Characteristics'!$C:$C,0)))</f>
        <v>ev-subsidy.html</v>
      </c>
    </row>
    <row r="113" spans="1:18" x14ac:dyDescent="0.75">
      <c r="A113" s="446" t="str">
        <f>IF(ISBLANK(INDEX('Policy Characteristics'!A:A,MATCH($C113,'Policy Characteristics'!$C:$C,0))),"",INDEX('Policy Characteristics'!A:A,MATCH($C113,'Policy Characteristics'!$C:$C,0)))</f>
        <v>Transportation</v>
      </c>
      <c r="B113" s="467" t="str">
        <f>IF(ISBLANK(INDEX('Policy Characteristics'!B:B,MATCH($C113,'Policy Characteristics'!$C:$C,0))),"",INDEX('Policy Characteristics'!B:B,MATCH($C113,'Policy Characteristics'!$C:$C,0)))</f>
        <v>Freight Vehicle Subsidy</v>
      </c>
      <c r="C113" s="446" t="str">
        <f t="shared" si="4"/>
        <v>Additional Freight Vehicle Subsidy</v>
      </c>
      <c r="D113" s="339" t="s">
        <v>38</v>
      </c>
      <c r="E113" s="295" t="s">
        <v>2247</v>
      </c>
      <c r="F113" s="295" t="s">
        <v>3454</v>
      </c>
      <c r="G113" s="295" t="s">
        <v>3448</v>
      </c>
      <c r="H113" s="20">
        <v>1694</v>
      </c>
      <c r="I113" s="470" t="s">
        <v>44</v>
      </c>
      <c r="J113" s="469" t="str">
        <f>IF(ISBLANK(INDEX('Policy Characteristics'!D:D,MATCH($C113,'Policy Characteristics'!$C:$C,0))),"",INDEX('Policy Characteristics'!D:D,MATCH($C113,'Policy Characteristics'!$C:$C,0)))</f>
        <v>Vehicle Subsidy</v>
      </c>
      <c r="K113" s="44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446" t="str">
        <f>IF(ISBLANK(INDEX('Policy Characteristics'!I:I,MATCH($C113,'Policy Characteristics'!$C:$C,0))),"",INDEX('Policy Characteristics'!I:I,MATCH($C113,'Policy Characteristics'!$C:$C,0)))</f>
        <v>$ / vehicle</v>
      </c>
      <c r="P113" s="44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46" t="str">
        <f>IF(ISBLANK(INDEX('Policy Characteristics'!K:K,MATCH($C113,'Policy Characteristics'!$C:$C,0))),"",INDEX('Policy Characteristics'!K:K,MATCH($C113,'Policy Characteristics'!$C:$C,0)))</f>
        <v>transportation-sector-main.html#ev-subsidy</v>
      </c>
      <c r="R113" s="446" t="str">
        <f>IF(ISBLANK(INDEX('Policy Characteristics'!L:L,MATCH($C113,'Policy Characteristics'!$C:$C,0))),"",INDEX('Policy Characteristics'!L:L,MATCH($C113,'Policy Characteristics'!$C:$C,0)))</f>
        <v>ev-subsidy.html</v>
      </c>
    </row>
    <row r="114" spans="1:18" x14ac:dyDescent="0.75">
      <c r="A114" s="446" t="str">
        <f>IF(ISBLANK(INDEX('Policy Characteristics'!A:A,MATCH($C114,'Policy Characteristics'!$C:$C,0))),"",INDEX('Policy Characteristics'!A:A,MATCH($C114,'Policy Characteristics'!$C:$C,0)))</f>
        <v>Transportation</v>
      </c>
      <c r="B114" s="467" t="str">
        <f>IF(ISBLANK(INDEX('Policy Characteristics'!B:B,MATCH($C114,'Policy Characteristics'!$C:$C,0))),"",INDEX('Policy Characteristics'!B:B,MATCH($C114,'Policy Characteristics'!$C:$C,0)))</f>
        <v>Freight Vehicle Subsidy</v>
      </c>
      <c r="C114" s="446" t="str">
        <f t="shared" si="4"/>
        <v>Additional Freight Vehicle Subsidy</v>
      </c>
      <c r="D114" s="339" t="s">
        <v>38</v>
      </c>
      <c r="E114" s="295" t="s">
        <v>2248</v>
      </c>
      <c r="F114" s="295" t="s">
        <v>3454</v>
      </c>
      <c r="G114" s="295" t="s">
        <v>3449</v>
      </c>
      <c r="H114" s="20">
        <v>1695</v>
      </c>
      <c r="I114" s="470" t="s">
        <v>44</v>
      </c>
      <c r="J114" s="469" t="str">
        <f>IF(ISBLANK(INDEX('Policy Characteristics'!D:D,MATCH($C114,'Policy Characteristics'!$C:$C,0))),"",INDEX('Policy Characteristics'!D:D,MATCH($C114,'Policy Characteristics'!$C:$C,0)))</f>
        <v>Vehicle Subsidy</v>
      </c>
      <c r="K114" s="44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446" t="str">
        <f>IF(ISBLANK(INDEX('Policy Characteristics'!I:I,MATCH($C114,'Policy Characteristics'!$C:$C,0))),"",INDEX('Policy Characteristics'!I:I,MATCH($C114,'Policy Characteristics'!$C:$C,0)))</f>
        <v>$ / vehicle</v>
      </c>
      <c r="P114" s="44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46" t="str">
        <f>IF(ISBLANK(INDEX('Policy Characteristics'!K:K,MATCH($C114,'Policy Characteristics'!$C:$C,0))),"",INDEX('Policy Characteristics'!K:K,MATCH($C114,'Policy Characteristics'!$C:$C,0)))</f>
        <v>transportation-sector-main.html#ev-subsidy</v>
      </c>
      <c r="R114" s="446" t="str">
        <f>IF(ISBLANK(INDEX('Policy Characteristics'!L:L,MATCH($C114,'Policy Characteristics'!$C:$C,0))),"",INDEX('Policy Characteristics'!L:L,MATCH($C114,'Policy Characteristics'!$C:$C,0)))</f>
        <v>ev-subsidy.html</v>
      </c>
    </row>
    <row r="115" spans="1:18" x14ac:dyDescent="0.75">
      <c r="A115" s="446" t="str">
        <f>IF(ISBLANK(INDEX('Policy Characteristics'!A:A,MATCH($C115,'Policy Characteristics'!$C:$C,0))),"",INDEX('Policy Characteristics'!A:A,MATCH($C115,'Policy Characteristics'!$C:$C,0)))</f>
        <v>Transportation</v>
      </c>
      <c r="B115" s="467" t="str">
        <f>IF(ISBLANK(INDEX('Policy Characteristics'!B:B,MATCH($C115,'Policy Characteristics'!$C:$C,0))),"",INDEX('Policy Characteristics'!B:B,MATCH($C115,'Policy Characteristics'!$C:$C,0)))</f>
        <v>Freight Vehicle Subsidy</v>
      </c>
      <c r="C115" s="446" t="str">
        <f t="shared" si="4"/>
        <v>Additional Freight Vehicle Subsidy</v>
      </c>
      <c r="D115" s="339" t="s">
        <v>38</v>
      </c>
      <c r="E115" s="295" t="s">
        <v>2249</v>
      </c>
      <c r="F115" s="295" t="s">
        <v>3454</v>
      </c>
      <c r="G115" s="295" t="s">
        <v>3450</v>
      </c>
      <c r="H115" s="20">
        <v>1696</v>
      </c>
      <c r="I115" s="470" t="s">
        <v>44</v>
      </c>
      <c r="J115" s="469" t="str">
        <f>IF(ISBLANK(INDEX('Policy Characteristics'!D:D,MATCH($C115,'Policy Characteristics'!$C:$C,0))),"",INDEX('Policy Characteristics'!D:D,MATCH($C115,'Policy Characteristics'!$C:$C,0)))</f>
        <v>Vehicle Subsidy</v>
      </c>
      <c r="K115" s="44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446" t="str">
        <f>IF(ISBLANK(INDEX('Policy Characteristics'!I:I,MATCH($C115,'Policy Characteristics'!$C:$C,0))),"",INDEX('Policy Characteristics'!I:I,MATCH($C115,'Policy Characteristics'!$C:$C,0)))</f>
        <v>$ / vehicle</v>
      </c>
      <c r="P115" s="44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46" t="str">
        <f>IF(ISBLANK(INDEX('Policy Characteristics'!K:K,MATCH($C115,'Policy Characteristics'!$C:$C,0))),"",INDEX('Policy Characteristics'!K:K,MATCH($C115,'Policy Characteristics'!$C:$C,0)))</f>
        <v>transportation-sector-main.html#ev-subsidy</v>
      </c>
      <c r="R115" s="446" t="str">
        <f>IF(ISBLANK(INDEX('Policy Characteristics'!L:L,MATCH($C115,'Policy Characteristics'!$C:$C,0))),"",INDEX('Policy Characteristics'!L:L,MATCH($C115,'Policy Characteristics'!$C:$C,0)))</f>
        <v>ev-subsidy.html</v>
      </c>
    </row>
    <row r="116" spans="1:18" x14ac:dyDescent="0.75">
      <c r="A116" s="446" t="str">
        <f>IF(ISBLANK(INDEX('Policy Characteristics'!A:A,MATCH($C116,'Policy Characteristics'!$C:$C,0))),"",INDEX('Policy Characteristics'!A:A,MATCH($C116,'Policy Characteristics'!$C:$C,0)))</f>
        <v>Transportation</v>
      </c>
      <c r="B116" s="467" t="str">
        <f>IF(ISBLANK(INDEX('Policy Characteristics'!B:B,MATCH($C116,'Policy Characteristics'!$C:$C,0))),"",INDEX('Policy Characteristics'!B:B,MATCH($C116,'Policy Characteristics'!$C:$C,0)))</f>
        <v>Freight Vehicle Subsidy</v>
      </c>
      <c r="C116" s="446" t="str">
        <f t="shared" si="4"/>
        <v>Additional Freight Vehicle Subsidy</v>
      </c>
      <c r="D116" s="339" t="s">
        <v>38</v>
      </c>
      <c r="E116" s="295" t="s">
        <v>2250</v>
      </c>
      <c r="F116" s="295" t="s">
        <v>3454</v>
      </c>
      <c r="G116" s="295" t="s">
        <v>3451</v>
      </c>
      <c r="H116" s="20">
        <v>1697</v>
      </c>
      <c r="I116" s="468" t="s">
        <v>43</v>
      </c>
      <c r="J116" s="469" t="str">
        <f>IF(ISBLANK(INDEX('Policy Characteristics'!D:D,MATCH($C116,'Policy Characteristics'!$C:$C,0))),"",INDEX('Policy Characteristics'!D:D,MATCH($C116,'Policy Characteristics'!$C:$C,0)))</f>
        <v>Vehicle Subsidy</v>
      </c>
      <c r="K116" s="44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446" t="str">
        <f>IF(ISBLANK(INDEX('Policy Characteristics'!I:I,MATCH($C116,'Policy Characteristics'!$C:$C,0))),"",INDEX('Policy Characteristics'!I:I,MATCH($C116,'Policy Characteristics'!$C:$C,0)))</f>
        <v>$ / vehicle</v>
      </c>
      <c r="P116" s="44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46" t="str">
        <f>IF(ISBLANK(INDEX('Policy Characteristics'!K:K,MATCH($C116,'Policy Characteristics'!$C:$C,0))),"",INDEX('Policy Characteristics'!K:K,MATCH($C116,'Policy Characteristics'!$C:$C,0)))</f>
        <v>transportation-sector-main.html#ev-subsidy</v>
      </c>
      <c r="R116" s="446" t="str">
        <f>IF(ISBLANK(INDEX('Policy Characteristics'!L:L,MATCH($C116,'Policy Characteristics'!$C:$C,0))),"",INDEX('Policy Characteristics'!L:L,MATCH($C116,'Policy Characteristics'!$C:$C,0)))</f>
        <v>ev-subsidy.html</v>
      </c>
    </row>
    <row r="117" spans="1:18" x14ac:dyDescent="0.75">
      <c r="A117" s="446" t="str">
        <f>IF(ISBLANK(INDEX('Policy Characteristics'!A:A,MATCH($C117,'Policy Characteristics'!$C:$C,0))),"",INDEX('Policy Characteristics'!A:A,MATCH($C117,'Policy Characteristics'!$C:$C,0)))</f>
        <v>Transportation</v>
      </c>
      <c r="B117" s="467" t="str">
        <f>IF(ISBLANK(INDEX('Policy Characteristics'!B:B,MATCH($C117,'Policy Characteristics'!$C:$C,0))),"",INDEX('Policy Characteristics'!B:B,MATCH($C117,'Policy Characteristics'!$C:$C,0)))</f>
        <v>Freight Vehicle Subsidy</v>
      </c>
      <c r="C117" s="446" t="str">
        <f t="shared" si="4"/>
        <v>Additional Freight Vehicle Subsidy</v>
      </c>
      <c r="D117" s="339" t="s">
        <v>38</v>
      </c>
      <c r="E117" s="295" t="s">
        <v>2509</v>
      </c>
      <c r="F117" s="295" t="s">
        <v>3454</v>
      </c>
      <c r="G117" s="295" t="s">
        <v>2509</v>
      </c>
      <c r="H117" s="20">
        <v>1698</v>
      </c>
      <c r="I117" s="470" t="s">
        <v>44</v>
      </c>
      <c r="J117" s="469" t="str">
        <f>IF(ISBLANK(INDEX('Policy Characteristics'!D:D,MATCH($C117,'Policy Characteristics'!$C:$C,0))),"",INDEX('Policy Characteristics'!D:D,MATCH($C117,'Policy Characteristics'!$C:$C,0)))</f>
        <v>Vehicle Subsidy</v>
      </c>
      <c r="K117" s="44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446" t="str">
        <f>IF(ISBLANK(INDEX('Policy Characteristics'!I:I,MATCH($C117,'Policy Characteristics'!$C:$C,0))),"",INDEX('Policy Characteristics'!I:I,MATCH($C117,'Policy Characteristics'!$C:$C,0)))</f>
        <v>$ / vehicle</v>
      </c>
      <c r="P117" s="44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46" t="str">
        <f>IF(ISBLANK(INDEX('Policy Characteristics'!K:K,MATCH($C117,'Policy Characteristics'!$C:$C,0))),"",INDEX('Policy Characteristics'!K:K,MATCH($C117,'Policy Characteristics'!$C:$C,0)))</f>
        <v>transportation-sector-main.html#ev-subsidy</v>
      </c>
      <c r="R117" s="446" t="str">
        <f>IF(ISBLANK(INDEX('Policy Characteristics'!L:L,MATCH($C117,'Policy Characteristics'!$C:$C,0))),"",INDEX('Policy Characteristics'!L:L,MATCH($C117,'Policy Characteristics'!$C:$C,0)))</f>
        <v>ev-subsidy.html</v>
      </c>
    </row>
    <row r="118" spans="1:18" x14ac:dyDescent="0.75">
      <c r="A118" s="446" t="str">
        <f>IF(ISBLANK(INDEX('Policy Characteristics'!A:A,MATCH($C118,'Policy Characteristics'!$C:$C,0))),"",INDEX('Policy Characteristics'!A:A,MATCH($C118,'Policy Characteristics'!$C:$C,0)))</f>
        <v>Transportation</v>
      </c>
      <c r="B118" s="467" t="str">
        <f>IF(ISBLANK(INDEX('Policy Characteristics'!B:B,MATCH($C118,'Policy Characteristics'!$C:$C,0))),"",INDEX('Policy Characteristics'!B:B,MATCH($C118,'Policy Characteristics'!$C:$C,0)))</f>
        <v>Freight Vehicle Subsidy</v>
      </c>
      <c r="C118" s="446" t="str">
        <f t="shared" si="4"/>
        <v>Additional Freight Vehicle Subsidy</v>
      </c>
      <c r="D118" s="339" t="s">
        <v>38</v>
      </c>
      <c r="E118" s="295" t="s">
        <v>2508</v>
      </c>
      <c r="F118" s="295" t="s">
        <v>3454</v>
      </c>
      <c r="G118" s="295" t="s">
        <v>3452</v>
      </c>
      <c r="H118" s="20">
        <v>1699</v>
      </c>
      <c r="I118" s="468" t="s">
        <v>43</v>
      </c>
      <c r="J118" s="469" t="str">
        <f>IF(ISBLANK(INDEX('Policy Characteristics'!D:D,MATCH($C118,'Policy Characteristics'!$C:$C,0))),"",INDEX('Policy Characteristics'!D:D,MATCH($C118,'Policy Characteristics'!$C:$C,0)))</f>
        <v>Vehicle Subsidy</v>
      </c>
      <c r="K118" s="44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446" t="str">
        <f>IF(ISBLANK(INDEX('Policy Characteristics'!I:I,MATCH($C118,'Policy Characteristics'!$C:$C,0))),"",INDEX('Policy Characteristics'!I:I,MATCH($C118,'Policy Characteristics'!$C:$C,0)))</f>
        <v>$ / vehicle</v>
      </c>
      <c r="P118" s="44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46" t="str">
        <f>IF(ISBLANK(INDEX('Policy Characteristics'!K:K,MATCH($C118,'Policy Characteristics'!$C:$C,0))),"",INDEX('Policy Characteristics'!K:K,MATCH($C118,'Policy Characteristics'!$C:$C,0)))</f>
        <v>transportation-sector-main.html#ev-subsidy</v>
      </c>
      <c r="R118" s="446" t="str">
        <f>IF(ISBLANK(INDEX('Policy Characteristics'!L:L,MATCH($C118,'Policy Characteristics'!$C:$C,0))),"",INDEX('Policy Characteristics'!L:L,MATCH($C118,'Policy Characteristics'!$C:$C,0)))</f>
        <v>ev-subsidy.html</v>
      </c>
    </row>
    <row r="119" spans="1:18" x14ac:dyDescent="0.75">
      <c r="A119" s="446" t="str">
        <f>IF(ISBLANK(INDEX('Policy Characteristics'!A:A,MATCH($C119,'Policy Characteristics'!$C:$C,0))),"",INDEX('Policy Characteristics'!A:A,MATCH($C119,'Policy Characteristics'!$C:$C,0)))</f>
        <v>Transportation</v>
      </c>
      <c r="B119" s="467" t="str">
        <f>IF(ISBLANK(INDEX('Policy Characteristics'!B:B,MATCH($C119,'Policy Characteristics'!$C:$C,0))),"",INDEX('Policy Characteristics'!B:B,MATCH($C119,'Policy Characteristics'!$C:$C,0)))</f>
        <v>Freight Vehicle Subsidy</v>
      </c>
      <c r="C119" s="446" t="str">
        <f t="shared" si="4"/>
        <v>Additional Freight Vehicle Subsidy</v>
      </c>
      <c r="D119" s="295" t="s">
        <v>39</v>
      </c>
      <c r="E119" s="339" t="s">
        <v>2246</v>
      </c>
      <c r="F119" s="295" t="s">
        <v>3292</v>
      </c>
      <c r="G119" s="339" t="s">
        <v>3447</v>
      </c>
      <c r="H119" s="20">
        <v>1700</v>
      </c>
      <c r="I119" s="470" t="s">
        <v>44</v>
      </c>
      <c r="J119" s="469" t="str">
        <f>IF(ISBLANK(INDEX('Policy Characteristics'!D:D,MATCH($C119,'Policy Characteristics'!$C:$C,0))),"",INDEX('Policy Characteristics'!D:D,MATCH($C119,'Policy Characteristics'!$C:$C,0)))</f>
        <v>Vehicle Subsidy</v>
      </c>
      <c r="K119" s="44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446" t="str">
        <f>IF(ISBLANK(INDEX('Policy Characteristics'!I:I,MATCH($C119,'Policy Characteristics'!$C:$C,0))),"",INDEX('Policy Characteristics'!I:I,MATCH($C119,'Policy Characteristics'!$C:$C,0)))</f>
        <v>$ / vehicle</v>
      </c>
      <c r="P119" s="44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46" t="str">
        <f>IF(ISBLANK(INDEX('Policy Characteristics'!K:K,MATCH($C119,'Policy Characteristics'!$C:$C,0))),"",INDEX('Policy Characteristics'!K:K,MATCH($C119,'Policy Characteristics'!$C:$C,0)))</f>
        <v>transportation-sector-main.html#ev-subsidy</v>
      </c>
      <c r="R119" s="446" t="str">
        <f>IF(ISBLANK(INDEX('Policy Characteristics'!L:L,MATCH($C119,'Policy Characteristics'!$C:$C,0))),"",INDEX('Policy Characteristics'!L:L,MATCH($C119,'Policy Characteristics'!$C:$C,0)))</f>
        <v>ev-subsidy.html</v>
      </c>
    </row>
    <row r="120" spans="1:18" x14ac:dyDescent="0.75">
      <c r="A120" s="446" t="str">
        <f>IF(ISBLANK(INDEX('Policy Characteristics'!A:A,MATCH($C120,'Policy Characteristics'!$C:$C,0))),"",INDEX('Policy Characteristics'!A:A,MATCH($C120,'Policy Characteristics'!$C:$C,0)))</f>
        <v>Transportation</v>
      </c>
      <c r="B120" s="467" t="str">
        <f>IF(ISBLANK(INDEX('Policy Characteristics'!B:B,MATCH($C120,'Policy Characteristics'!$C:$C,0))),"",INDEX('Policy Characteristics'!B:B,MATCH($C120,'Policy Characteristics'!$C:$C,0)))</f>
        <v>Freight Vehicle Subsidy</v>
      </c>
      <c r="C120" s="446" t="str">
        <f t="shared" si="4"/>
        <v>Additional Freight Vehicle Subsidy</v>
      </c>
      <c r="D120" s="295" t="s">
        <v>39</v>
      </c>
      <c r="E120" s="295" t="s">
        <v>2247</v>
      </c>
      <c r="F120" s="295" t="s">
        <v>3292</v>
      </c>
      <c r="G120" s="295" t="s">
        <v>3448</v>
      </c>
      <c r="H120" s="20">
        <v>1701</v>
      </c>
      <c r="I120" s="470" t="s">
        <v>44</v>
      </c>
      <c r="J120" s="469" t="str">
        <f>IF(ISBLANK(INDEX('Policy Characteristics'!D:D,MATCH($C120,'Policy Characteristics'!$C:$C,0))),"",INDEX('Policy Characteristics'!D:D,MATCH($C120,'Policy Characteristics'!$C:$C,0)))</f>
        <v>Vehicle Subsidy</v>
      </c>
      <c r="K120" s="44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446" t="str">
        <f>IF(ISBLANK(INDEX('Policy Characteristics'!I:I,MATCH($C120,'Policy Characteristics'!$C:$C,0))),"",INDEX('Policy Characteristics'!I:I,MATCH($C120,'Policy Characteristics'!$C:$C,0)))</f>
        <v>$ / vehicle</v>
      </c>
      <c r="P120" s="44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46" t="str">
        <f>IF(ISBLANK(INDEX('Policy Characteristics'!K:K,MATCH($C120,'Policy Characteristics'!$C:$C,0))),"",INDEX('Policy Characteristics'!K:K,MATCH($C120,'Policy Characteristics'!$C:$C,0)))</f>
        <v>transportation-sector-main.html#ev-subsidy</v>
      </c>
      <c r="R120" s="446" t="str">
        <f>IF(ISBLANK(INDEX('Policy Characteristics'!L:L,MATCH($C120,'Policy Characteristics'!$C:$C,0))),"",INDEX('Policy Characteristics'!L:L,MATCH($C120,'Policy Characteristics'!$C:$C,0)))</f>
        <v>ev-subsidy.html</v>
      </c>
    </row>
    <row r="121" spans="1:18" x14ac:dyDescent="0.75">
      <c r="A121" s="446" t="str">
        <f>IF(ISBLANK(INDEX('Policy Characteristics'!A:A,MATCH($C121,'Policy Characteristics'!$C:$C,0))),"",INDEX('Policy Characteristics'!A:A,MATCH($C121,'Policy Characteristics'!$C:$C,0)))</f>
        <v>Transportation</v>
      </c>
      <c r="B121" s="467" t="str">
        <f>IF(ISBLANK(INDEX('Policy Characteristics'!B:B,MATCH($C121,'Policy Characteristics'!$C:$C,0))),"",INDEX('Policy Characteristics'!B:B,MATCH($C121,'Policy Characteristics'!$C:$C,0)))</f>
        <v>Freight Vehicle Subsidy</v>
      </c>
      <c r="C121" s="446" t="str">
        <f t="shared" si="4"/>
        <v>Additional Freight Vehicle Subsidy</v>
      </c>
      <c r="D121" s="295" t="s">
        <v>39</v>
      </c>
      <c r="E121" s="295" t="s">
        <v>2248</v>
      </c>
      <c r="F121" s="295" t="s">
        <v>3292</v>
      </c>
      <c r="G121" s="295" t="s">
        <v>3449</v>
      </c>
      <c r="H121" s="20">
        <v>1702</v>
      </c>
      <c r="I121" s="470" t="s">
        <v>44</v>
      </c>
      <c r="J121" s="469" t="str">
        <f>IF(ISBLANK(INDEX('Policy Characteristics'!D:D,MATCH($C121,'Policy Characteristics'!$C:$C,0))),"",INDEX('Policy Characteristics'!D:D,MATCH($C121,'Policy Characteristics'!$C:$C,0)))</f>
        <v>Vehicle Subsidy</v>
      </c>
      <c r="K121" s="44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446" t="str">
        <f>IF(ISBLANK(INDEX('Policy Characteristics'!I:I,MATCH($C121,'Policy Characteristics'!$C:$C,0))),"",INDEX('Policy Characteristics'!I:I,MATCH($C121,'Policy Characteristics'!$C:$C,0)))</f>
        <v>$ / vehicle</v>
      </c>
      <c r="P121" s="44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46" t="str">
        <f>IF(ISBLANK(INDEX('Policy Characteristics'!K:K,MATCH($C121,'Policy Characteristics'!$C:$C,0))),"",INDEX('Policy Characteristics'!K:K,MATCH($C121,'Policy Characteristics'!$C:$C,0)))</f>
        <v>transportation-sector-main.html#ev-subsidy</v>
      </c>
      <c r="R121" s="446" t="str">
        <f>IF(ISBLANK(INDEX('Policy Characteristics'!L:L,MATCH($C121,'Policy Characteristics'!$C:$C,0))),"",INDEX('Policy Characteristics'!L:L,MATCH($C121,'Policy Characteristics'!$C:$C,0)))</f>
        <v>ev-subsidy.html</v>
      </c>
    </row>
    <row r="122" spans="1:18" x14ac:dyDescent="0.75">
      <c r="A122" s="446" t="str">
        <f>IF(ISBLANK(INDEX('Policy Characteristics'!A:A,MATCH($C122,'Policy Characteristics'!$C:$C,0))),"",INDEX('Policy Characteristics'!A:A,MATCH($C122,'Policy Characteristics'!$C:$C,0)))</f>
        <v>Transportation</v>
      </c>
      <c r="B122" s="467" t="str">
        <f>IF(ISBLANK(INDEX('Policy Characteristics'!B:B,MATCH($C122,'Policy Characteristics'!$C:$C,0))),"",INDEX('Policy Characteristics'!B:B,MATCH($C122,'Policy Characteristics'!$C:$C,0)))</f>
        <v>Freight Vehicle Subsidy</v>
      </c>
      <c r="C122" s="446" t="str">
        <f t="shared" si="4"/>
        <v>Additional Freight Vehicle Subsidy</v>
      </c>
      <c r="D122" s="295" t="s">
        <v>39</v>
      </c>
      <c r="E122" s="295" t="s">
        <v>2249</v>
      </c>
      <c r="F122" s="295" t="s">
        <v>3292</v>
      </c>
      <c r="G122" s="295" t="s">
        <v>3450</v>
      </c>
      <c r="H122" s="20">
        <v>1703</v>
      </c>
      <c r="I122" s="470" t="s">
        <v>44</v>
      </c>
      <c r="J122" s="469" t="str">
        <f>IF(ISBLANK(INDEX('Policy Characteristics'!D:D,MATCH($C122,'Policy Characteristics'!$C:$C,0))),"",INDEX('Policy Characteristics'!D:D,MATCH($C122,'Policy Characteristics'!$C:$C,0)))</f>
        <v>Vehicle Subsidy</v>
      </c>
      <c r="K122" s="44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446" t="str">
        <f>IF(ISBLANK(INDEX('Policy Characteristics'!I:I,MATCH($C122,'Policy Characteristics'!$C:$C,0))),"",INDEX('Policy Characteristics'!I:I,MATCH($C122,'Policy Characteristics'!$C:$C,0)))</f>
        <v>$ / vehicle</v>
      </c>
      <c r="P122" s="44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46" t="str">
        <f>IF(ISBLANK(INDEX('Policy Characteristics'!K:K,MATCH($C122,'Policy Characteristics'!$C:$C,0))),"",INDEX('Policy Characteristics'!K:K,MATCH($C122,'Policy Characteristics'!$C:$C,0)))</f>
        <v>transportation-sector-main.html#ev-subsidy</v>
      </c>
      <c r="R122" s="446" t="str">
        <f>IF(ISBLANK(INDEX('Policy Characteristics'!L:L,MATCH($C122,'Policy Characteristics'!$C:$C,0))),"",INDEX('Policy Characteristics'!L:L,MATCH($C122,'Policy Characteristics'!$C:$C,0)))</f>
        <v>ev-subsidy.html</v>
      </c>
    </row>
    <row r="123" spans="1:18" x14ac:dyDescent="0.75">
      <c r="A123" s="446" t="str">
        <f>IF(ISBLANK(INDEX('Policy Characteristics'!A:A,MATCH($C123,'Policy Characteristics'!$C:$C,0))),"",INDEX('Policy Characteristics'!A:A,MATCH($C123,'Policy Characteristics'!$C:$C,0)))</f>
        <v>Transportation</v>
      </c>
      <c r="B123" s="467" t="str">
        <f>IF(ISBLANK(INDEX('Policy Characteristics'!B:B,MATCH($C123,'Policy Characteristics'!$C:$C,0))),"",INDEX('Policy Characteristics'!B:B,MATCH($C123,'Policy Characteristics'!$C:$C,0)))</f>
        <v>Freight Vehicle Subsidy</v>
      </c>
      <c r="C123" s="446" t="str">
        <f t="shared" si="4"/>
        <v>Additional Freight Vehicle Subsidy</v>
      </c>
      <c r="D123" s="295" t="s">
        <v>39</v>
      </c>
      <c r="E123" s="295" t="s">
        <v>2250</v>
      </c>
      <c r="F123" s="295" t="s">
        <v>3292</v>
      </c>
      <c r="G123" s="295" t="s">
        <v>3451</v>
      </c>
      <c r="H123" s="20">
        <v>1704</v>
      </c>
      <c r="I123" s="470" t="s">
        <v>44</v>
      </c>
      <c r="J123" s="469" t="str">
        <f>IF(ISBLANK(INDEX('Policy Characteristics'!D:D,MATCH($C123,'Policy Characteristics'!$C:$C,0))),"",INDEX('Policy Characteristics'!D:D,MATCH($C123,'Policy Characteristics'!$C:$C,0)))</f>
        <v>Vehicle Subsidy</v>
      </c>
      <c r="K123" s="44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446" t="str">
        <f>IF(ISBLANK(INDEX('Policy Characteristics'!I:I,MATCH($C123,'Policy Characteristics'!$C:$C,0))),"",INDEX('Policy Characteristics'!I:I,MATCH($C123,'Policy Characteristics'!$C:$C,0)))</f>
        <v>$ / vehicle</v>
      </c>
      <c r="P123" s="44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46" t="str">
        <f>IF(ISBLANK(INDEX('Policy Characteristics'!K:K,MATCH($C123,'Policy Characteristics'!$C:$C,0))),"",INDEX('Policy Characteristics'!K:K,MATCH($C123,'Policy Characteristics'!$C:$C,0)))</f>
        <v>transportation-sector-main.html#ev-subsidy</v>
      </c>
      <c r="R123" s="446" t="str">
        <f>IF(ISBLANK(INDEX('Policy Characteristics'!L:L,MATCH($C123,'Policy Characteristics'!$C:$C,0))),"",INDEX('Policy Characteristics'!L:L,MATCH($C123,'Policy Characteristics'!$C:$C,0)))</f>
        <v>ev-subsidy.html</v>
      </c>
    </row>
    <row r="124" spans="1:18" x14ac:dyDescent="0.75">
      <c r="A124" s="446" t="str">
        <f>IF(ISBLANK(INDEX('Policy Characteristics'!A:A,MATCH($C124,'Policy Characteristics'!$C:$C,0))),"",INDEX('Policy Characteristics'!A:A,MATCH($C124,'Policy Characteristics'!$C:$C,0)))</f>
        <v>Transportation</v>
      </c>
      <c r="B124" s="467" t="str">
        <f>IF(ISBLANK(INDEX('Policy Characteristics'!B:B,MATCH($C124,'Policy Characteristics'!$C:$C,0))),"",INDEX('Policy Characteristics'!B:B,MATCH($C124,'Policy Characteristics'!$C:$C,0)))</f>
        <v>Freight Vehicle Subsidy</v>
      </c>
      <c r="C124" s="446" t="str">
        <f t="shared" si="4"/>
        <v>Additional Freight Vehicle Subsidy</v>
      </c>
      <c r="D124" s="295" t="s">
        <v>39</v>
      </c>
      <c r="E124" s="295" t="s">
        <v>2509</v>
      </c>
      <c r="F124" s="295" t="s">
        <v>3292</v>
      </c>
      <c r="G124" s="295" t="s">
        <v>2509</v>
      </c>
      <c r="H124" s="20">
        <v>1705</v>
      </c>
      <c r="I124" s="470" t="s">
        <v>44</v>
      </c>
      <c r="J124" s="469" t="str">
        <f>IF(ISBLANK(INDEX('Policy Characteristics'!D:D,MATCH($C124,'Policy Characteristics'!$C:$C,0))),"",INDEX('Policy Characteristics'!D:D,MATCH($C124,'Policy Characteristics'!$C:$C,0)))</f>
        <v>Vehicle Subsidy</v>
      </c>
      <c r="K124" s="44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446" t="str">
        <f>IF(ISBLANK(INDEX('Policy Characteristics'!I:I,MATCH($C124,'Policy Characteristics'!$C:$C,0))),"",INDEX('Policy Characteristics'!I:I,MATCH($C124,'Policy Characteristics'!$C:$C,0)))</f>
        <v>$ / vehicle</v>
      </c>
      <c r="P124" s="44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46" t="str">
        <f>IF(ISBLANK(INDEX('Policy Characteristics'!K:K,MATCH($C124,'Policy Characteristics'!$C:$C,0))),"",INDEX('Policy Characteristics'!K:K,MATCH($C124,'Policy Characteristics'!$C:$C,0)))</f>
        <v>transportation-sector-main.html#ev-subsidy</v>
      </c>
      <c r="R124" s="446" t="str">
        <f>IF(ISBLANK(INDEX('Policy Characteristics'!L:L,MATCH($C124,'Policy Characteristics'!$C:$C,0))),"",INDEX('Policy Characteristics'!L:L,MATCH($C124,'Policy Characteristics'!$C:$C,0)))</f>
        <v>ev-subsidy.html</v>
      </c>
    </row>
    <row r="125" spans="1:18" x14ac:dyDescent="0.75">
      <c r="A125" s="446" t="str">
        <f>IF(ISBLANK(INDEX('Policy Characteristics'!A:A,MATCH($C125,'Policy Characteristics'!$C:$C,0))),"",INDEX('Policy Characteristics'!A:A,MATCH($C125,'Policy Characteristics'!$C:$C,0)))</f>
        <v>Transportation</v>
      </c>
      <c r="B125" s="467" t="str">
        <f>IF(ISBLANK(INDEX('Policy Characteristics'!B:B,MATCH($C125,'Policy Characteristics'!$C:$C,0))),"",INDEX('Policy Characteristics'!B:B,MATCH($C125,'Policy Characteristics'!$C:$C,0)))</f>
        <v>Freight Vehicle Subsidy</v>
      </c>
      <c r="C125" s="446" t="str">
        <f t="shared" si="4"/>
        <v>Additional Freight Vehicle Subsidy</v>
      </c>
      <c r="D125" s="295" t="s">
        <v>39</v>
      </c>
      <c r="E125" s="295" t="s">
        <v>2508</v>
      </c>
      <c r="F125" s="295" t="s">
        <v>3292</v>
      </c>
      <c r="G125" s="295" t="s">
        <v>3452</v>
      </c>
      <c r="H125" s="20">
        <v>1706</v>
      </c>
      <c r="I125" s="470" t="s">
        <v>44</v>
      </c>
      <c r="J125" s="469" t="str">
        <f>IF(ISBLANK(INDEX('Policy Characteristics'!D:D,MATCH($C125,'Policy Characteristics'!$C:$C,0))),"",INDEX('Policy Characteristics'!D:D,MATCH($C125,'Policy Characteristics'!$C:$C,0)))</f>
        <v>Vehicle Subsidy</v>
      </c>
      <c r="K125" s="44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446" t="str">
        <f>IF(ISBLANK(INDEX('Policy Characteristics'!I:I,MATCH($C125,'Policy Characteristics'!$C:$C,0))),"",INDEX('Policy Characteristics'!I:I,MATCH($C125,'Policy Characteristics'!$C:$C,0)))</f>
        <v>$ / vehicle</v>
      </c>
      <c r="P125" s="44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46" t="str">
        <f>IF(ISBLANK(INDEX('Policy Characteristics'!K:K,MATCH($C125,'Policy Characteristics'!$C:$C,0))),"",INDEX('Policy Characteristics'!K:K,MATCH($C125,'Policy Characteristics'!$C:$C,0)))</f>
        <v>transportation-sector-main.html#ev-subsidy</v>
      </c>
      <c r="R125" s="446" t="str">
        <f>IF(ISBLANK(INDEX('Policy Characteristics'!L:L,MATCH($C125,'Policy Characteristics'!$C:$C,0))),"",INDEX('Policy Characteristics'!L:L,MATCH($C125,'Policy Characteristics'!$C:$C,0)))</f>
        <v>ev-subsidy.html</v>
      </c>
    </row>
    <row r="126" spans="1:18" x14ac:dyDescent="0.75">
      <c r="A126" s="446" t="str">
        <f>IF(ISBLANK(INDEX('Policy Characteristics'!A:A,MATCH($C126,'Policy Characteristics'!$C:$C,0))),"",INDEX('Policy Characteristics'!A:A,MATCH($C126,'Policy Characteristics'!$C:$C,0)))</f>
        <v>Transportation</v>
      </c>
      <c r="B126" s="467" t="str">
        <f>IF(ISBLANK(INDEX('Policy Characteristics'!B:B,MATCH($C126,'Policy Characteristics'!$C:$C,0))),"",INDEX('Policy Characteristics'!B:B,MATCH($C126,'Policy Characteristics'!$C:$C,0)))</f>
        <v>Freight Vehicle Subsidy</v>
      </c>
      <c r="C126" s="446" t="str">
        <f t="shared" si="4"/>
        <v>Additional Freight Vehicle Subsidy</v>
      </c>
      <c r="D126" s="339" t="s">
        <v>40</v>
      </c>
      <c r="E126" s="339" t="s">
        <v>2246</v>
      </c>
      <c r="F126" s="295" t="s">
        <v>86</v>
      </c>
      <c r="G126" s="339" t="s">
        <v>3447</v>
      </c>
      <c r="H126" s="20">
        <v>1707</v>
      </c>
      <c r="I126" s="470" t="s">
        <v>44</v>
      </c>
      <c r="J126" s="469" t="str">
        <f>IF(ISBLANK(INDEX('Policy Characteristics'!D:D,MATCH($C126,'Policy Characteristics'!$C:$C,0))),"",INDEX('Policy Characteristics'!D:D,MATCH($C126,'Policy Characteristics'!$C:$C,0)))</f>
        <v>Vehicle Subsidy</v>
      </c>
      <c r="K126" s="44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446" t="str">
        <f>IF(ISBLANK(INDEX('Policy Characteristics'!I:I,MATCH($C126,'Policy Characteristics'!$C:$C,0))),"",INDEX('Policy Characteristics'!I:I,MATCH($C126,'Policy Characteristics'!$C:$C,0)))</f>
        <v>$ / vehicle</v>
      </c>
      <c r="P126" s="44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46" t="str">
        <f>IF(ISBLANK(INDEX('Policy Characteristics'!K:K,MATCH($C126,'Policy Characteristics'!$C:$C,0))),"",INDEX('Policy Characteristics'!K:K,MATCH($C126,'Policy Characteristics'!$C:$C,0)))</f>
        <v>transportation-sector-main.html#ev-subsidy</v>
      </c>
      <c r="R126" s="446" t="str">
        <f>IF(ISBLANK(INDEX('Policy Characteristics'!L:L,MATCH($C126,'Policy Characteristics'!$C:$C,0))),"",INDEX('Policy Characteristics'!L:L,MATCH($C126,'Policy Characteristics'!$C:$C,0)))</f>
        <v>ev-subsidy.html</v>
      </c>
    </row>
    <row r="127" spans="1:18" x14ac:dyDescent="0.75">
      <c r="A127" s="446" t="str">
        <f>IF(ISBLANK(INDEX('Policy Characteristics'!A:A,MATCH($C127,'Policy Characteristics'!$C:$C,0))),"",INDEX('Policy Characteristics'!A:A,MATCH($C127,'Policy Characteristics'!$C:$C,0)))</f>
        <v>Transportation</v>
      </c>
      <c r="B127" s="467" t="str">
        <f>IF(ISBLANK(INDEX('Policy Characteristics'!B:B,MATCH($C127,'Policy Characteristics'!$C:$C,0))),"",INDEX('Policy Characteristics'!B:B,MATCH($C127,'Policy Characteristics'!$C:$C,0)))</f>
        <v>Freight Vehicle Subsidy</v>
      </c>
      <c r="C127" s="446" t="str">
        <f t="shared" si="4"/>
        <v>Additional Freight Vehicle Subsidy</v>
      </c>
      <c r="D127" s="339" t="s">
        <v>40</v>
      </c>
      <c r="E127" s="295" t="s">
        <v>2247</v>
      </c>
      <c r="F127" s="295" t="s">
        <v>86</v>
      </c>
      <c r="G127" s="295" t="s">
        <v>3448</v>
      </c>
      <c r="H127" s="20">
        <v>1708</v>
      </c>
      <c r="I127" s="470" t="s">
        <v>44</v>
      </c>
      <c r="J127" s="469" t="str">
        <f>IF(ISBLANK(INDEX('Policy Characteristics'!D:D,MATCH($C127,'Policy Characteristics'!$C:$C,0))),"",INDEX('Policy Characteristics'!D:D,MATCH($C127,'Policy Characteristics'!$C:$C,0)))</f>
        <v>Vehicle Subsidy</v>
      </c>
      <c r="K127" s="44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446" t="str">
        <f>IF(ISBLANK(INDEX('Policy Characteristics'!I:I,MATCH($C127,'Policy Characteristics'!$C:$C,0))),"",INDEX('Policy Characteristics'!I:I,MATCH($C127,'Policy Characteristics'!$C:$C,0)))</f>
        <v>$ / vehicle</v>
      </c>
      <c r="P127" s="44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46" t="str">
        <f>IF(ISBLANK(INDEX('Policy Characteristics'!K:K,MATCH($C127,'Policy Characteristics'!$C:$C,0))),"",INDEX('Policy Characteristics'!K:K,MATCH($C127,'Policy Characteristics'!$C:$C,0)))</f>
        <v>transportation-sector-main.html#ev-subsidy</v>
      </c>
      <c r="R127" s="446" t="str">
        <f>IF(ISBLANK(INDEX('Policy Characteristics'!L:L,MATCH($C127,'Policy Characteristics'!$C:$C,0))),"",INDEX('Policy Characteristics'!L:L,MATCH($C127,'Policy Characteristics'!$C:$C,0)))</f>
        <v>ev-subsidy.html</v>
      </c>
    </row>
    <row r="128" spans="1:18" x14ac:dyDescent="0.75">
      <c r="A128" s="446" t="str">
        <f>IF(ISBLANK(INDEX('Policy Characteristics'!A:A,MATCH($C128,'Policy Characteristics'!$C:$C,0))),"",INDEX('Policy Characteristics'!A:A,MATCH($C128,'Policy Characteristics'!$C:$C,0)))</f>
        <v>Transportation</v>
      </c>
      <c r="B128" s="467" t="str">
        <f>IF(ISBLANK(INDEX('Policy Characteristics'!B:B,MATCH($C128,'Policy Characteristics'!$C:$C,0))),"",INDEX('Policy Characteristics'!B:B,MATCH($C128,'Policy Characteristics'!$C:$C,0)))</f>
        <v>Freight Vehicle Subsidy</v>
      </c>
      <c r="C128" s="446" t="str">
        <f t="shared" si="4"/>
        <v>Additional Freight Vehicle Subsidy</v>
      </c>
      <c r="D128" s="339" t="s">
        <v>40</v>
      </c>
      <c r="E128" s="295" t="s">
        <v>2248</v>
      </c>
      <c r="F128" s="295" t="s">
        <v>86</v>
      </c>
      <c r="G128" s="295" t="s">
        <v>3449</v>
      </c>
      <c r="H128" s="20">
        <v>1709</v>
      </c>
      <c r="I128" s="470" t="s">
        <v>44</v>
      </c>
      <c r="J128" s="469" t="str">
        <f>IF(ISBLANK(INDEX('Policy Characteristics'!D:D,MATCH($C128,'Policy Characteristics'!$C:$C,0))),"",INDEX('Policy Characteristics'!D:D,MATCH($C128,'Policy Characteristics'!$C:$C,0)))</f>
        <v>Vehicle Subsidy</v>
      </c>
      <c r="K128" s="44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446" t="str">
        <f>IF(ISBLANK(INDEX('Policy Characteristics'!I:I,MATCH($C128,'Policy Characteristics'!$C:$C,0))),"",INDEX('Policy Characteristics'!I:I,MATCH($C128,'Policy Characteristics'!$C:$C,0)))</f>
        <v>$ / vehicle</v>
      </c>
      <c r="P128" s="44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46" t="str">
        <f>IF(ISBLANK(INDEX('Policy Characteristics'!K:K,MATCH($C128,'Policy Characteristics'!$C:$C,0))),"",INDEX('Policy Characteristics'!K:K,MATCH($C128,'Policy Characteristics'!$C:$C,0)))</f>
        <v>transportation-sector-main.html#ev-subsidy</v>
      </c>
      <c r="R128" s="446" t="str">
        <f>IF(ISBLANK(INDEX('Policy Characteristics'!L:L,MATCH($C128,'Policy Characteristics'!$C:$C,0))),"",INDEX('Policy Characteristics'!L:L,MATCH($C128,'Policy Characteristics'!$C:$C,0)))</f>
        <v>ev-subsidy.html</v>
      </c>
    </row>
    <row r="129" spans="1:18" x14ac:dyDescent="0.75">
      <c r="A129" s="446" t="str">
        <f>IF(ISBLANK(INDEX('Policy Characteristics'!A:A,MATCH($C129,'Policy Characteristics'!$C:$C,0))),"",INDEX('Policy Characteristics'!A:A,MATCH($C129,'Policy Characteristics'!$C:$C,0)))</f>
        <v>Transportation</v>
      </c>
      <c r="B129" s="467" t="str">
        <f>IF(ISBLANK(INDEX('Policy Characteristics'!B:B,MATCH($C129,'Policy Characteristics'!$C:$C,0))),"",INDEX('Policy Characteristics'!B:B,MATCH($C129,'Policy Characteristics'!$C:$C,0)))</f>
        <v>Freight Vehicle Subsidy</v>
      </c>
      <c r="C129" s="446" t="str">
        <f t="shared" si="4"/>
        <v>Additional Freight Vehicle Subsidy</v>
      </c>
      <c r="D129" s="339" t="s">
        <v>40</v>
      </c>
      <c r="E129" s="295" t="s">
        <v>2249</v>
      </c>
      <c r="F129" s="295" t="s">
        <v>86</v>
      </c>
      <c r="G129" s="295" t="s">
        <v>3450</v>
      </c>
      <c r="H129" s="20">
        <v>1710</v>
      </c>
      <c r="I129" s="470" t="s">
        <v>44</v>
      </c>
      <c r="J129" s="469" t="str">
        <f>IF(ISBLANK(INDEX('Policy Characteristics'!D:D,MATCH($C129,'Policy Characteristics'!$C:$C,0))),"",INDEX('Policy Characteristics'!D:D,MATCH($C129,'Policy Characteristics'!$C:$C,0)))</f>
        <v>Vehicle Subsidy</v>
      </c>
      <c r="K129" s="44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446" t="str">
        <f>IF(ISBLANK(INDEX('Policy Characteristics'!I:I,MATCH($C129,'Policy Characteristics'!$C:$C,0))),"",INDEX('Policy Characteristics'!I:I,MATCH($C129,'Policy Characteristics'!$C:$C,0)))</f>
        <v>$ / vehicle</v>
      </c>
      <c r="P129" s="44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46" t="str">
        <f>IF(ISBLANK(INDEX('Policy Characteristics'!K:K,MATCH($C129,'Policy Characteristics'!$C:$C,0))),"",INDEX('Policy Characteristics'!K:K,MATCH($C129,'Policy Characteristics'!$C:$C,0)))</f>
        <v>transportation-sector-main.html#ev-subsidy</v>
      </c>
      <c r="R129" s="446" t="str">
        <f>IF(ISBLANK(INDEX('Policy Characteristics'!L:L,MATCH($C129,'Policy Characteristics'!$C:$C,0))),"",INDEX('Policy Characteristics'!L:L,MATCH($C129,'Policy Characteristics'!$C:$C,0)))</f>
        <v>ev-subsidy.html</v>
      </c>
    </row>
    <row r="130" spans="1:18" x14ac:dyDescent="0.75">
      <c r="A130" s="446" t="str">
        <f>IF(ISBLANK(INDEX('Policy Characteristics'!A:A,MATCH($C130,'Policy Characteristics'!$C:$C,0))),"",INDEX('Policy Characteristics'!A:A,MATCH($C130,'Policy Characteristics'!$C:$C,0)))</f>
        <v>Transportation</v>
      </c>
      <c r="B130" s="467" t="str">
        <f>IF(ISBLANK(INDEX('Policy Characteristics'!B:B,MATCH($C130,'Policy Characteristics'!$C:$C,0))),"",INDEX('Policy Characteristics'!B:B,MATCH($C130,'Policy Characteristics'!$C:$C,0)))</f>
        <v>Freight Vehicle Subsidy</v>
      </c>
      <c r="C130" s="446" t="str">
        <f t="shared" si="4"/>
        <v>Additional Freight Vehicle Subsidy</v>
      </c>
      <c r="D130" s="339" t="s">
        <v>40</v>
      </c>
      <c r="E130" s="295" t="s">
        <v>2250</v>
      </c>
      <c r="F130" s="295" t="s">
        <v>86</v>
      </c>
      <c r="G130" s="295" t="s">
        <v>3451</v>
      </c>
      <c r="H130" s="20">
        <v>1711</v>
      </c>
      <c r="I130" s="470" t="s">
        <v>44</v>
      </c>
      <c r="J130" s="469" t="str">
        <f>IF(ISBLANK(INDEX('Policy Characteristics'!D:D,MATCH($C130,'Policy Characteristics'!$C:$C,0))),"",INDEX('Policy Characteristics'!D:D,MATCH($C130,'Policy Characteristics'!$C:$C,0)))</f>
        <v>Vehicle Subsidy</v>
      </c>
      <c r="K130" s="44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446" t="str">
        <f>IF(ISBLANK(INDEX('Policy Characteristics'!I:I,MATCH($C130,'Policy Characteristics'!$C:$C,0))),"",INDEX('Policy Characteristics'!I:I,MATCH($C130,'Policy Characteristics'!$C:$C,0)))</f>
        <v>$ / vehicle</v>
      </c>
      <c r="P130" s="44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46" t="str">
        <f>IF(ISBLANK(INDEX('Policy Characteristics'!K:K,MATCH($C130,'Policy Characteristics'!$C:$C,0))),"",INDEX('Policy Characteristics'!K:K,MATCH($C130,'Policy Characteristics'!$C:$C,0)))</f>
        <v>transportation-sector-main.html#ev-subsidy</v>
      </c>
      <c r="R130" s="446" t="str">
        <f>IF(ISBLANK(INDEX('Policy Characteristics'!L:L,MATCH($C130,'Policy Characteristics'!$C:$C,0))),"",INDEX('Policy Characteristics'!L:L,MATCH($C130,'Policy Characteristics'!$C:$C,0)))</f>
        <v>ev-subsidy.html</v>
      </c>
    </row>
    <row r="131" spans="1:18" x14ac:dyDescent="0.75">
      <c r="A131" s="446" t="str">
        <f>IF(ISBLANK(INDEX('Policy Characteristics'!A:A,MATCH($C131,'Policy Characteristics'!$C:$C,0))),"",INDEX('Policy Characteristics'!A:A,MATCH($C131,'Policy Characteristics'!$C:$C,0)))</f>
        <v>Transportation</v>
      </c>
      <c r="B131" s="467" t="str">
        <f>IF(ISBLANK(INDEX('Policy Characteristics'!B:B,MATCH($C131,'Policy Characteristics'!$C:$C,0))),"",INDEX('Policy Characteristics'!B:B,MATCH($C131,'Policy Characteristics'!$C:$C,0)))</f>
        <v>Freight Vehicle Subsidy</v>
      </c>
      <c r="C131" s="446" t="str">
        <f t="shared" si="4"/>
        <v>Additional Freight Vehicle Subsidy</v>
      </c>
      <c r="D131" s="339" t="s">
        <v>40</v>
      </c>
      <c r="E131" s="295" t="s">
        <v>2509</v>
      </c>
      <c r="F131" s="295" t="s">
        <v>86</v>
      </c>
      <c r="G131" s="295" t="s">
        <v>2509</v>
      </c>
      <c r="H131" s="20">
        <v>1712</v>
      </c>
      <c r="I131" s="470" t="s">
        <v>44</v>
      </c>
      <c r="J131" s="469" t="str">
        <f>IF(ISBLANK(INDEX('Policy Characteristics'!D:D,MATCH($C131,'Policy Characteristics'!$C:$C,0))),"",INDEX('Policy Characteristics'!D:D,MATCH($C131,'Policy Characteristics'!$C:$C,0)))</f>
        <v>Vehicle Subsidy</v>
      </c>
      <c r="K131" s="44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446" t="str">
        <f>IF(ISBLANK(INDEX('Policy Characteristics'!I:I,MATCH($C131,'Policy Characteristics'!$C:$C,0))),"",INDEX('Policy Characteristics'!I:I,MATCH($C131,'Policy Characteristics'!$C:$C,0)))</f>
        <v>$ / vehicle</v>
      </c>
      <c r="P131" s="44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46" t="str">
        <f>IF(ISBLANK(INDEX('Policy Characteristics'!K:K,MATCH($C131,'Policy Characteristics'!$C:$C,0))),"",INDEX('Policy Characteristics'!K:K,MATCH($C131,'Policy Characteristics'!$C:$C,0)))</f>
        <v>transportation-sector-main.html#ev-subsidy</v>
      </c>
      <c r="R131" s="446" t="str">
        <f>IF(ISBLANK(INDEX('Policy Characteristics'!L:L,MATCH($C131,'Policy Characteristics'!$C:$C,0))),"",INDEX('Policy Characteristics'!L:L,MATCH($C131,'Policy Characteristics'!$C:$C,0)))</f>
        <v>ev-subsidy.html</v>
      </c>
    </row>
    <row r="132" spans="1:18" x14ac:dyDescent="0.75">
      <c r="A132" s="446" t="str">
        <f>IF(ISBLANK(INDEX('Policy Characteristics'!A:A,MATCH($C132,'Policy Characteristics'!$C:$C,0))),"",INDEX('Policy Characteristics'!A:A,MATCH($C132,'Policy Characteristics'!$C:$C,0)))</f>
        <v>Transportation</v>
      </c>
      <c r="B132" s="467" t="str">
        <f>IF(ISBLANK(INDEX('Policy Characteristics'!B:B,MATCH($C132,'Policy Characteristics'!$C:$C,0))),"",INDEX('Policy Characteristics'!B:B,MATCH($C132,'Policy Characteristics'!$C:$C,0)))</f>
        <v>Freight Vehicle Subsidy</v>
      </c>
      <c r="C132" s="446" t="str">
        <f t="shared" si="4"/>
        <v>Additional Freight Vehicle Subsidy</v>
      </c>
      <c r="D132" s="339" t="s">
        <v>40</v>
      </c>
      <c r="E132" s="295" t="s">
        <v>2508</v>
      </c>
      <c r="F132" s="295" t="s">
        <v>86</v>
      </c>
      <c r="G132" s="295" t="s">
        <v>3452</v>
      </c>
      <c r="H132" s="20">
        <v>1713</v>
      </c>
      <c r="I132" s="470" t="s">
        <v>44</v>
      </c>
      <c r="J132" s="469" t="str">
        <f>IF(ISBLANK(INDEX('Policy Characteristics'!D:D,MATCH($C132,'Policy Characteristics'!$C:$C,0))),"",INDEX('Policy Characteristics'!D:D,MATCH($C132,'Policy Characteristics'!$C:$C,0)))</f>
        <v>Vehicle Subsidy</v>
      </c>
      <c r="K132" s="44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446" t="str">
        <f>IF(ISBLANK(INDEX('Policy Characteristics'!I:I,MATCH($C132,'Policy Characteristics'!$C:$C,0))),"",INDEX('Policy Characteristics'!I:I,MATCH($C132,'Policy Characteristics'!$C:$C,0)))</f>
        <v>$ / vehicle</v>
      </c>
      <c r="P132" s="44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46" t="str">
        <f>IF(ISBLANK(INDEX('Policy Characteristics'!K:K,MATCH($C132,'Policy Characteristics'!$C:$C,0))),"",INDEX('Policy Characteristics'!K:K,MATCH($C132,'Policy Characteristics'!$C:$C,0)))</f>
        <v>transportation-sector-main.html#ev-subsidy</v>
      </c>
      <c r="R132" s="446" t="str">
        <f>IF(ISBLANK(INDEX('Policy Characteristics'!L:L,MATCH($C132,'Policy Characteristics'!$C:$C,0))),"",INDEX('Policy Characteristics'!L:L,MATCH($C132,'Policy Characteristics'!$C:$C,0)))</f>
        <v>ev-subsidy.html</v>
      </c>
    </row>
    <row r="133" spans="1:18" x14ac:dyDescent="0.75">
      <c r="A133" s="446" t="str">
        <f>IF(ISBLANK(INDEX('Policy Characteristics'!A:A,MATCH($C133,'Policy Characteristics'!$C:$C,0))),"",INDEX('Policy Characteristics'!A:A,MATCH($C133,'Policy Characteristics'!$C:$C,0)))</f>
        <v>Transportation</v>
      </c>
      <c r="B133" s="467" t="str">
        <f>IF(ISBLANK(INDEX('Policy Characteristics'!B:B,MATCH($C133,'Policy Characteristics'!$C:$C,0))),"",INDEX('Policy Characteristics'!B:B,MATCH($C133,'Policy Characteristics'!$C:$C,0)))</f>
        <v>Freight Vehicle Subsidy</v>
      </c>
      <c r="C133" s="446" t="str">
        <f t="shared" si="4"/>
        <v>Additional Freight Vehicle Subsidy</v>
      </c>
      <c r="D133" s="339" t="s">
        <v>41</v>
      </c>
      <c r="E133" s="339" t="s">
        <v>2246</v>
      </c>
      <c r="F133" s="295" t="s">
        <v>3294</v>
      </c>
      <c r="G133" s="339" t="s">
        <v>3447</v>
      </c>
      <c r="H133" s="20">
        <v>1714</v>
      </c>
      <c r="I133" s="470" t="s">
        <v>44</v>
      </c>
      <c r="J133" s="469" t="str">
        <f>IF(ISBLANK(INDEX('Policy Characteristics'!D:D,MATCH($C133,'Policy Characteristics'!$C:$C,0))),"",INDEX('Policy Characteristics'!D:D,MATCH($C133,'Policy Characteristics'!$C:$C,0)))</f>
        <v>Vehicle Subsidy</v>
      </c>
      <c r="K133" s="44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446" t="str">
        <f>IF(ISBLANK(INDEX('Policy Characteristics'!I:I,MATCH($C133,'Policy Characteristics'!$C:$C,0))),"",INDEX('Policy Characteristics'!I:I,MATCH($C133,'Policy Characteristics'!$C:$C,0)))</f>
        <v>$ / vehicle</v>
      </c>
      <c r="P133" s="44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46" t="str">
        <f>IF(ISBLANK(INDEX('Policy Characteristics'!K:K,MATCH($C133,'Policy Characteristics'!$C:$C,0))),"",INDEX('Policy Characteristics'!K:K,MATCH($C133,'Policy Characteristics'!$C:$C,0)))</f>
        <v>transportation-sector-main.html#ev-subsidy</v>
      </c>
      <c r="R133" s="446" t="str">
        <f>IF(ISBLANK(INDEX('Policy Characteristics'!L:L,MATCH($C133,'Policy Characteristics'!$C:$C,0))),"",INDEX('Policy Characteristics'!L:L,MATCH($C133,'Policy Characteristics'!$C:$C,0)))</f>
        <v>ev-subsidy.html</v>
      </c>
    </row>
    <row r="134" spans="1:18" x14ac:dyDescent="0.75">
      <c r="A134" s="446" t="str">
        <f>IF(ISBLANK(INDEX('Policy Characteristics'!A:A,MATCH($C134,'Policy Characteristics'!$C:$C,0))),"",INDEX('Policy Characteristics'!A:A,MATCH($C134,'Policy Characteristics'!$C:$C,0)))</f>
        <v>Transportation</v>
      </c>
      <c r="B134" s="467" t="str">
        <f>IF(ISBLANK(INDEX('Policy Characteristics'!B:B,MATCH($C134,'Policy Characteristics'!$C:$C,0))),"",INDEX('Policy Characteristics'!B:B,MATCH($C134,'Policy Characteristics'!$C:$C,0)))</f>
        <v>Freight Vehicle Subsidy</v>
      </c>
      <c r="C134" s="446" t="str">
        <f t="shared" si="4"/>
        <v>Additional Freight Vehicle Subsidy</v>
      </c>
      <c r="D134" s="339" t="s">
        <v>41</v>
      </c>
      <c r="E134" s="295" t="s">
        <v>2247</v>
      </c>
      <c r="F134" s="295" t="s">
        <v>3294</v>
      </c>
      <c r="G134" s="295" t="s">
        <v>3448</v>
      </c>
      <c r="H134" s="20">
        <v>1715</v>
      </c>
      <c r="I134" s="470" t="s">
        <v>44</v>
      </c>
      <c r="J134" s="469" t="str">
        <f>IF(ISBLANK(INDEX('Policy Characteristics'!D:D,MATCH($C134,'Policy Characteristics'!$C:$C,0))),"",INDEX('Policy Characteristics'!D:D,MATCH($C134,'Policy Characteristics'!$C:$C,0)))</f>
        <v>Vehicle Subsidy</v>
      </c>
      <c r="K134" s="44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446" t="str">
        <f>IF(ISBLANK(INDEX('Policy Characteristics'!I:I,MATCH($C134,'Policy Characteristics'!$C:$C,0))),"",INDEX('Policy Characteristics'!I:I,MATCH($C134,'Policy Characteristics'!$C:$C,0)))</f>
        <v>$ / vehicle</v>
      </c>
      <c r="P134" s="44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46" t="str">
        <f>IF(ISBLANK(INDEX('Policy Characteristics'!K:K,MATCH($C134,'Policy Characteristics'!$C:$C,0))),"",INDEX('Policy Characteristics'!K:K,MATCH($C134,'Policy Characteristics'!$C:$C,0)))</f>
        <v>transportation-sector-main.html#ev-subsidy</v>
      </c>
      <c r="R134" s="446" t="str">
        <f>IF(ISBLANK(INDEX('Policy Characteristics'!L:L,MATCH($C134,'Policy Characteristics'!$C:$C,0))),"",INDEX('Policy Characteristics'!L:L,MATCH($C134,'Policy Characteristics'!$C:$C,0)))</f>
        <v>ev-subsidy.html</v>
      </c>
    </row>
    <row r="135" spans="1:18" x14ac:dyDescent="0.75">
      <c r="A135" s="446" t="str">
        <f>IF(ISBLANK(INDEX('Policy Characteristics'!A:A,MATCH($C135,'Policy Characteristics'!$C:$C,0))),"",INDEX('Policy Characteristics'!A:A,MATCH($C135,'Policy Characteristics'!$C:$C,0)))</f>
        <v>Transportation</v>
      </c>
      <c r="B135" s="467" t="str">
        <f>IF(ISBLANK(INDEX('Policy Characteristics'!B:B,MATCH($C135,'Policy Characteristics'!$C:$C,0))),"",INDEX('Policy Characteristics'!B:B,MATCH($C135,'Policy Characteristics'!$C:$C,0)))</f>
        <v>Freight Vehicle Subsidy</v>
      </c>
      <c r="C135" s="446" t="str">
        <f t="shared" si="4"/>
        <v>Additional Freight Vehicle Subsidy</v>
      </c>
      <c r="D135" s="339" t="s">
        <v>41</v>
      </c>
      <c r="E135" s="295" t="s">
        <v>2248</v>
      </c>
      <c r="F135" s="295" t="s">
        <v>3294</v>
      </c>
      <c r="G135" s="295" t="s">
        <v>3449</v>
      </c>
      <c r="H135" s="20">
        <v>1716</v>
      </c>
      <c r="I135" s="470" t="s">
        <v>44</v>
      </c>
      <c r="J135" s="469" t="str">
        <f>IF(ISBLANK(INDEX('Policy Characteristics'!D:D,MATCH($C135,'Policy Characteristics'!$C:$C,0))),"",INDEX('Policy Characteristics'!D:D,MATCH($C135,'Policy Characteristics'!$C:$C,0)))</f>
        <v>Vehicle Subsidy</v>
      </c>
      <c r="K135" s="44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446" t="str">
        <f>IF(ISBLANK(INDEX('Policy Characteristics'!I:I,MATCH($C135,'Policy Characteristics'!$C:$C,0))),"",INDEX('Policy Characteristics'!I:I,MATCH($C135,'Policy Characteristics'!$C:$C,0)))</f>
        <v>$ / vehicle</v>
      </c>
      <c r="P135" s="44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46" t="str">
        <f>IF(ISBLANK(INDEX('Policy Characteristics'!K:K,MATCH($C135,'Policy Characteristics'!$C:$C,0))),"",INDEX('Policy Characteristics'!K:K,MATCH($C135,'Policy Characteristics'!$C:$C,0)))</f>
        <v>transportation-sector-main.html#ev-subsidy</v>
      </c>
      <c r="R135" s="446" t="str">
        <f>IF(ISBLANK(INDEX('Policy Characteristics'!L:L,MATCH($C135,'Policy Characteristics'!$C:$C,0))),"",INDEX('Policy Characteristics'!L:L,MATCH($C135,'Policy Characteristics'!$C:$C,0)))</f>
        <v>ev-subsidy.html</v>
      </c>
    </row>
    <row r="136" spans="1:18" x14ac:dyDescent="0.75">
      <c r="A136" s="446" t="str">
        <f>IF(ISBLANK(INDEX('Policy Characteristics'!A:A,MATCH($C136,'Policy Characteristics'!$C:$C,0))),"",INDEX('Policy Characteristics'!A:A,MATCH($C136,'Policy Characteristics'!$C:$C,0)))</f>
        <v>Transportation</v>
      </c>
      <c r="B136" s="467" t="str">
        <f>IF(ISBLANK(INDEX('Policy Characteristics'!B:B,MATCH($C136,'Policy Characteristics'!$C:$C,0))),"",INDEX('Policy Characteristics'!B:B,MATCH($C136,'Policy Characteristics'!$C:$C,0)))</f>
        <v>Freight Vehicle Subsidy</v>
      </c>
      <c r="C136" s="446" t="str">
        <f t="shared" si="4"/>
        <v>Additional Freight Vehicle Subsidy</v>
      </c>
      <c r="D136" s="339" t="s">
        <v>41</v>
      </c>
      <c r="E136" s="295" t="s">
        <v>2249</v>
      </c>
      <c r="F136" s="295" t="s">
        <v>3294</v>
      </c>
      <c r="G136" s="295" t="s">
        <v>3450</v>
      </c>
      <c r="H136" s="20">
        <v>1717</v>
      </c>
      <c r="I136" s="470" t="s">
        <v>44</v>
      </c>
      <c r="J136" s="469" t="str">
        <f>IF(ISBLANK(INDEX('Policy Characteristics'!D:D,MATCH($C136,'Policy Characteristics'!$C:$C,0))),"",INDEX('Policy Characteristics'!D:D,MATCH($C136,'Policy Characteristics'!$C:$C,0)))</f>
        <v>Vehicle Subsidy</v>
      </c>
      <c r="K136" s="44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446" t="str">
        <f>IF(ISBLANK(INDEX('Policy Characteristics'!I:I,MATCH($C136,'Policy Characteristics'!$C:$C,0))),"",INDEX('Policy Characteristics'!I:I,MATCH($C136,'Policy Characteristics'!$C:$C,0)))</f>
        <v>$ / vehicle</v>
      </c>
      <c r="P136" s="44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46" t="str">
        <f>IF(ISBLANK(INDEX('Policy Characteristics'!K:K,MATCH($C136,'Policy Characteristics'!$C:$C,0))),"",INDEX('Policy Characteristics'!K:K,MATCH($C136,'Policy Characteristics'!$C:$C,0)))</f>
        <v>transportation-sector-main.html#ev-subsidy</v>
      </c>
      <c r="R136" s="446" t="str">
        <f>IF(ISBLANK(INDEX('Policy Characteristics'!L:L,MATCH($C136,'Policy Characteristics'!$C:$C,0))),"",INDEX('Policy Characteristics'!L:L,MATCH($C136,'Policy Characteristics'!$C:$C,0)))</f>
        <v>ev-subsidy.html</v>
      </c>
    </row>
    <row r="137" spans="1:18" x14ac:dyDescent="0.75">
      <c r="A137" s="446" t="str">
        <f>IF(ISBLANK(INDEX('Policy Characteristics'!A:A,MATCH($C137,'Policy Characteristics'!$C:$C,0))),"",INDEX('Policy Characteristics'!A:A,MATCH($C137,'Policy Characteristics'!$C:$C,0)))</f>
        <v>Transportation</v>
      </c>
      <c r="B137" s="467" t="str">
        <f>IF(ISBLANK(INDEX('Policy Characteristics'!B:B,MATCH($C137,'Policy Characteristics'!$C:$C,0))),"",INDEX('Policy Characteristics'!B:B,MATCH($C137,'Policy Characteristics'!$C:$C,0)))</f>
        <v>Freight Vehicle Subsidy</v>
      </c>
      <c r="C137" s="446" t="str">
        <f t="shared" si="4"/>
        <v>Additional Freight Vehicle Subsidy</v>
      </c>
      <c r="D137" s="339" t="s">
        <v>41</v>
      </c>
      <c r="E137" s="295" t="s">
        <v>2250</v>
      </c>
      <c r="F137" s="295" t="s">
        <v>3294</v>
      </c>
      <c r="G137" s="295" t="s">
        <v>3451</v>
      </c>
      <c r="H137" s="20">
        <v>1718</v>
      </c>
      <c r="I137" s="470" t="s">
        <v>44</v>
      </c>
      <c r="J137" s="469" t="str">
        <f>IF(ISBLANK(INDEX('Policy Characteristics'!D:D,MATCH($C137,'Policy Characteristics'!$C:$C,0))),"",INDEX('Policy Characteristics'!D:D,MATCH($C137,'Policy Characteristics'!$C:$C,0)))</f>
        <v>Vehicle Subsidy</v>
      </c>
      <c r="K137" s="44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446" t="str">
        <f>IF(ISBLANK(INDEX('Policy Characteristics'!I:I,MATCH($C137,'Policy Characteristics'!$C:$C,0))),"",INDEX('Policy Characteristics'!I:I,MATCH($C137,'Policy Characteristics'!$C:$C,0)))</f>
        <v>$ / vehicle</v>
      </c>
      <c r="P137" s="44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46" t="str">
        <f>IF(ISBLANK(INDEX('Policy Characteristics'!K:K,MATCH($C137,'Policy Characteristics'!$C:$C,0))),"",INDEX('Policy Characteristics'!K:K,MATCH($C137,'Policy Characteristics'!$C:$C,0)))</f>
        <v>transportation-sector-main.html#ev-subsidy</v>
      </c>
      <c r="R137" s="446" t="str">
        <f>IF(ISBLANK(INDEX('Policy Characteristics'!L:L,MATCH($C137,'Policy Characteristics'!$C:$C,0))),"",INDEX('Policy Characteristics'!L:L,MATCH($C137,'Policy Characteristics'!$C:$C,0)))</f>
        <v>ev-subsidy.html</v>
      </c>
    </row>
    <row r="138" spans="1:18" x14ac:dyDescent="0.75">
      <c r="A138" s="446" t="str">
        <f>IF(ISBLANK(INDEX('Policy Characteristics'!A:A,MATCH($C138,'Policy Characteristics'!$C:$C,0))),"",INDEX('Policy Characteristics'!A:A,MATCH($C138,'Policy Characteristics'!$C:$C,0)))</f>
        <v>Transportation</v>
      </c>
      <c r="B138" s="467" t="str">
        <f>IF(ISBLANK(INDEX('Policy Characteristics'!B:B,MATCH($C138,'Policy Characteristics'!$C:$C,0))),"",INDEX('Policy Characteristics'!B:B,MATCH($C138,'Policy Characteristics'!$C:$C,0)))</f>
        <v>Freight Vehicle Subsidy</v>
      </c>
      <c r="C138" s="446" t="str">
        <f t="shared" si="4"/>
        <v>Additional Freight Vehicle Subsidy</v>
      </c>
      <c r="D138" s="339" t="s">
        <v>41</v>
      </c>
      <c r="E138" s="295" t="s">
        <v>2509</v>
      </c>
      <c r="F138" s="295" t="s">
        <v>3294</v>
      </c>
      <c r="G138" s="295" t="s">
        <v>2509</v>
      </c>
      <c r="H138" s="20">
        <v>1719</v>
      </c>
      <c r="I138" s="470" t="s">
        <v>44</v>
      </c>
      <c r="J138" s="469" t="str">
        <f>IF(ISBLANK(INDEX('Policy Characteristics'!D:D,MATCH($C138,'Policy Characteristics'!$C:$C,0))),"",INDEX('Policy Characteristics'!D:D,MATCH($C138,'Policy Characteristics'!$C:$C,0)))</f>
        <v>Vehicle Subsidy</v>
      </c>
      <c r="K138" s="44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446" t="str">
        <f>IF(ISBLANK(INDEX('Policy Characteristics'!I:I,MATCH($C138,'Policy Characteristics'!$C:$C,0))),"",INDEX('Policy Characteristics'!I:I,MATCH($C138,'Policy Characteristics'!$C:$C,0)))</f>
        <v>$ / vehicle</v>
      </c>
      <c r="P138" s="44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46" t="str">
        <f>IF(ISBLANK(INDEX('Policy Characteristics'!K:K,MATCH($C138,'Policy Characteristics'!$C:$C,0))),"",INDEX('Policy Characteristics'!K:K,MATCH($C138,'Policy Characteristics'!$C:$C,0)))</f>
        <v>transportation-sector-main.html#ev-subsidy</v>
      </c>
      <c r="R138" s="446" t="str">
        <f>IF(ISBLANK(INDEX('Policy Characteristics'!L:L,MATCH($C138,'Policy Characteristics'!$C:$C,0))),"",INDEX('Policy Characteristics'!L:L,MATCH($C138,'Policy Characteristics'!$C:$C,0)))</f>
        <v>ev-subsidy.html</v>
      </c>
    </row>
    <row r="139" spans="1:18" x14ac:dyDescent="0.75">
      <c r="A139" s="446" t="str">
        <f>IF(ISBLANK(INDEX('Policy Characteristics'!A:A,MATCH($C139,'Policy Characteristics'!$C:$C,0))),"",INDEX('Policy Characteristics'!A:A,MATCH($C139,'Policy Characteristics'!$C:$C,0)))</f>
        <v>Transportation</v>
      </c>
      <c r="B139" s="467" t="str">
        <f>IF(ISBLANK(INDEX('Policy Characteristics'!B:B,MATCH($C139,'Policy Characteristics'!$C:$C,0))),"",INDEX('Policy Characteristics'!B:B,MATCH($C139,'Policy Characteristics'!$C:$C,0)))</f>
        <v>Freight Vehicle Subsidy</v>
      </c>
      <c r="C139" s="446" t="str">
        <f t="shared" si="4"/>
        <v>Additional Freight Vehicle Subsidy</v>
      </c>
      <c r="D139" s="339" t="s">
        <v>41</v>
      </c>
      <c r="E139" s="295" t="s">
        <v>2508</v>
      </c>
      <c r="F139" s="295" t="s">
        <v>3294</v>
      </c>
      <c r="G139" s="295" t="s">
        <v>3452</v>
      </c>
      <c r="H139" s="20">
        <v>1720</v>
      </c>
      <c r="I139" s="470" t="s">
        <v>44</v>
      </c>
      <c r="J139" s="469" t="str">
        <f>IF(ISBLANK(INDEX('Policy Characteristics'!D:D,MATCH($C139,'Policy Characteristics'!$C:$C,0))),"",INDEX('Policy Characteristics'!D:D,MATCH($C139,'Policy Characteristics'!$C:$C,0)))</f>
        <v>Vehicle Subsidy</v>
      </c>
      <c r="K139" s="44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446" t="str">
        <f>IF(ISBLANK(INDEX('Policy Characteristics'!I:I,MATCH($C139,'Policy Characteristics'!$C:$C,0))),"",INDEX('Policy Characteristics'!I:I,MATCH($C139,'Policy Characteristics'!$C:$C,0)))</f>
        <v>$ / vehicle</v>
      </c>
      <c r="P139" s="44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46" t="str">
        <f>IF(ISBLANK(INDEX('Policy Characteristics'!K:K,MATCH($C139,'Policy Characteristics'!$C:$C,0))),"",INDEX('Policy Characteristics'!K:K,MATCH($C139,'Policy Characteristics'!$C:$C,0)))</f>
        <v>transportation-sector-main.html#ev-subsidy</v>
      </c>
      <c r="R139" s="446" t="str">
        <f>IF(ISBLANK(INDEX('Policy Characteristics'!L:L,MATCH($C139,'Policy Characteristics'!$C:$C,0))),"",INDEX('Policy Characteristics'!L:L,MATCH($C139,'Policy Characteristics'!$C:$C,0)))</f>
        <v>ev-subsidy.html</v>
      </c>
    </row>
    <row r="140" spans="1:18" x14ac:dyDescent="0.75">
      <c r="A140" s="446" t="str">
        <f>IF(ISBLANK(INDEX('Policy Characteristics'!A:A,MATCH($C140,'Policy Characteristics'!$C:$C,0))),"",INDEX('Policy Characteristics'!A:A,MATCH($C140,'Policy Characteristics'!$C:$C,0)))</f>
        <v>Transportation</v>
      </c>
      <c r="B140" s="467" t="str">
        <f>IF(ISBLANK(INDEX('Policy Characteristics'!B:B,MATCH($C140,'Policy Characteristics'!$C:$C,0))),"",INDEX('Policy Characteristics'!B:B,MATCH($C140,'Policy Characteristics'!$C:$C,0)))</f>
        <v>Freight Vehicle Subsidy</v>
      </c>
      <c r="C140" s="446" t="str">
        <f t="shared" si="4"/>
        <v>Additional Freight Vehicle Subsidy</v>
      </c>
      <c r="D140" s="339" t="s">
        <v>113</v>
      </c>
      <c r="E140" s="339" t="s">
        <v>2246</v>
      </c>
      <c r="F140" s="295" t="s">
        <v>144</v>
      </c>
      <c r="G140" s="339" t="s">
        <v>3447</v>
      </c>
      <c r="H140" s="20">
        <v>1721</v>
      </c>
      <c r="I140" s="470" t="s">
        <v>44</v>
      </c>
      <c r="J140" s="469" t="str">
        <f>IF(ISBLANK(INDEX('Policy Characteristics'!D:D,MATCH($C140,'Policy Characteristics'!$C:$C,0))),"",INDEX('Policy Characteristics'!D:D,MATCH($C140,'Policy Characteristics'!$C:$C,0)))</f>
        <v>Vehicle Subsidy</v>
      </c>
      <c r="K140" s="44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446" t="str">
        <f>IF(ISBLANK(INDEX('Policy Characteristics'!I:I,MATCH($C140,'Policy Characteristics'!$C:$C,0))),"",INDEX('Policy Characteristics'!I:I,MATCH($C140,'Policy Characteristics'!$C:$C,0)))</f>
        <v>$ / vehicle</v>
      </c>
      <c r="P140" s="44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46" t="str">
        <f>IF(ISBLANK(INDEX('Policy Characteristics'!K:K,MATCH($C140,'Policy Characteristics'!$C:$C,0))),"",INDEX('Policy Characteristics'!K:K,MATCH($C140,'Policy Characteristics'!$C:$C,0)))</f>
        <v>transportation-sector-main.html#ev-subsidy</v>
      </c>
      <c r="R140" s="446" t="str">
        <f>IF(ISBLANK(INDEX('Policy Characteristics'!L:L,MATCH($C140,'Policy Characteristics'!$C:$C,0))),"",INDEX('Policy Characteristics'!L:L,MATCH($C140,'Policy Characteristics'!$C:$C,0)))</f>
        <v>ev-subsidy.html</v>
      </c>
    </row>
    <row r="141" spans="1:18" x14ac:dyDescent="0.75">
      <c r="A141" s="446" t="str">
        <f>IF(ISBLANK(INDEX('Policy Characteristics'!A:A,MATCH($C141,'Policy Characteristics'!$C:$C,0))),"",INDEX('Policy Characteristics'!A:A,MATCH($C141,'Policy Characteristics'!$C:$C,0)))</f>
        <v>Transportation</v>
      </c>
      <c r="B141" s="467" t="str">
        <f>IF(ISBLANK(INDEX('Policy Characteristics'!B:B,MATCH($C141,'Policy Characteristics'!$C:$C,0))),"",INDEX('Policy Characteristics'!B:B,MATCH($C141,'Policy Characteristics'!$C:$C,0)))</f>
        <v>Freight Vehicle Subsidy</v>
      </c>
      <c r="C141" s="446" t="str">
        <f t="shared" si="4"/>
        <v>Additional Freight Vehicle Subsidy</v>
      </c>
      <c r="D141" s="339" t="s">
        <v>113</v>
      </c>
      <c r="E141" s="295" t="s">
        <v>2247</v>
      </c>
      <c r="F141" s="295" t="s">
        <v>144</v>
      </c>
      <c r="G141" s="295" t="s">
        <v>3448</v>
      </c>
      <c r="H141" s="20">
        <v>1722</v>
      </c>
      <c r="I141" s="470" t="s">
        <v>44</v>
      </c>
      <c r="J141" s="469" t="str">
        <f>IF(ISBLANK(INDEX('Policy Characteristics'!D:D,MATCH($C141,'Policy Characteristics'!$C:$C,0))),"",INDEX('Policy Characteristics'!D:D,MATCH($C141,'Policy Characteristics'!$C:$C,0)))</f>
        <v>Vehicle Subsidy</v>
      </c>
      <c r="K141" s="44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446" t="str">
        <f>IF(ISBLANK(INDEX('Policy Characteristics'!I:I,MATCH($C141,'Policy Characteristics'!$C:$C,0))),"",INDEX('Policy Characteristics'!I:I,MATCH($C141,'Policy Characteristics'!$C:$C,0)))</f>
        <v>$ / vehicle</v>
      </c>
      <c r="P141" s="44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46" t="str">
        <f>IF(ISBLANK(INDEX('Policy Characteristics'!K:K,MATCH($C141,'Policy Characteristics'!$C:$C,0))),"",INDEX('Policy Characteristics'!K:K,MATCH($C141,'Policy Characteristics'!$C:$C,0)))</f>
        <v>transportation-sector-main.html#ev-subsidy</v>
      </c>
      <c r="R141" s="446" t="str">
        <f>IF(ISBLANK(INDEX('Policy Characteristics'!L:L,MATCH($C141,'Policy Characteristics'!$C:$C,0))),"",INDEX('Policy Characteristics'!L:L,MATCH($C141,'Policy Characteristics'!$C:$C,0)))</f>
        <v>ev-subsidy.html</v>
      </c>
    </row>
    <row r="142" spans="1:18" x14ac:dyDescent="0.75">
      <c r="A142" s="446" t="str">
        <f>IF(ISBLANK(INDEX('Policy Characteristics'!A:A,MATCH($C142,'Policy Characteristics'!$C:$C,0))),"",INDEX('Policy Characteristics'!A:A,MATCH($C142,'Policy Characteristics'!$C:$C,0)))</f>
        <v>Transportation</v>
      </c>
      <c r="B142" s="467" t="str">
        <f>IF(ISBLANK(INDEX('Policy Characteristics'!B:B,MATCH($C142,'Policy Characteristics'!$C:$C,0))),"",INDEX('Policy Characteristics'!B:B,MATCH($C142,'Policy Characteristics'!$C:$C,0)))</f>
        <v>Freight Vehicle Subsidy</v>
      </c>
      <c r="C142" s="446" t="str">
        <f t="shared" si="4"/>
        <v>Additional Freight Vehicle Subsidy</v>
      </c>
      <c r="D142" s="339" t="s">
        <v>113</v>
      </c>
      <c r="E142" s="295" t="s">
        <v>2248</v>
      </c>
      <c r="F142" s="295" t="s">
        <v>144</v>
      </c>
      <c r="G142" s="295" t="s">
        <v>3449</v>
      </c>
      <c r="H142" s="20">
        <v>1723</v>
      </c>
      <c r="I142" s="470" t="s">
        <v>44</v>
      </c>
      <c r="J142" s="469" t="str">
        <f>IF(ISBLANK(INDEX('Policy Characteristics'!D:D,MATCH($C142,'Policy Characteristics'!$C:$C,0))),"",INDEX('Policy Characteristics'!D:D,MATCH($C142,'Policy Characteristics'!$C:$C,0)))</f>
        <v>Vehicle Subsidy</v>
      </c>
      <c r="K142" s="44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446" t="str">
        <f>IF(ISBLANK(INDEX('Policy Characteristics'!I:I,MATCH($C142,'Policy Characteristics'!$C:$C,0))),"",INDEX('Policy Characteristics'!I:I,MATCH($C142,'Policy Characteristics'!$C:$C,0)))</f>
        <v>$ / vehicle</v>
      </c>
      <c r="P142" s="44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46" t="str">
        <f>IF(ISBLANK(INDEX('Policy Characteristics'!K:K,MATCH($C142,'Policy Characteristics'!$C:$C,0))),"",INDEX('Policy Characteristics'!K:K,MATCH($C142,'Policy Characteristics'!$C:$C,0)))</f>
        <v>transportation-sector-main.html#ev-subsidy</v>
      </c>
      <c r="R142" s="446" t="str">
        <f>IF(ISBLANK(INDEX('Policy Characteristics'!L:L,MATCH($C142,'Policy Characteristics'!$C:$C,0))),"",INDEX('Policy Characteristics'!L:L,MATCH($C142,'Policy Characteristics'!$C:$C,0)))</f>
        <v>ev-subsidy.html</v>
      </c>
    </row>
    <row r="143" spans="1:18" x14ac:dyDescent="0.75">
      <c r="A143" s="446" t="str">
        <f>IF(ISBLANK(INDEX('Policy Characteristics'!A:A,MATCH($C143,'Policy Characteristics'!$C:$C,0))),"",INDEX('Policy Characteristics'!A:A,MATCH($C143,'Policy Characteristics'!$C:$C,0)))</f>
        <v>Transportation</v>
      </c>
      <c r="B143" s="467" t="str">
        <f>IF(ISBLANK(INDEX('Policy Characteristics'!B:B,MATCH($C143,'Policy Characteristics'!$C:$C,0))),"",INDEX('Policy Characteristics'!B:B,MATCH($C143,'Policy Characteristics'!$C:$C,0)))</f>
        <v>Freight Vehicle Subsidy</v>
      </c>
      <c r="C143" s="446" t="str">
        <f t="shared" si="4"/>
        <v>Additional Freight Vehicle Subsidy</v>
      </c>
      <c r="D143" s="339" t="s">
        <v>113</v>
      </c>
      <c r="E143" s="295" t="s">
        <v>2249</v>
      </c>
      <c r="F143" s="295" t="s">
        <v>144</v>
      </c>
      <c r="G143" s="295" t="s">
        <v>3450</v>
      </c>
      <c r="H143" s="20">
        <v>1724</v>
      </c>
      <c r="I143" s="470" t="s">
        <v>44</v>
      </c>
      <c r="J143" s="469" t="str">
        <f>IF(ISBLANK(INDEX('Policy Characteristics'!D:D,MATCH($C143,'Policy Characteristics'!$C:$C,0))),"",INDEX('Policy Characteristics'!D:D,MATCH($C143,'Policy Characteristics'!$C:$C,0)))</f>
        <v>Vehicle Subsidy</v>
      </c>
      <c r="K143" s="44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446" t="str">
        <f>IF(ISBLANK(INDEX('Policy Characteristics'!I:I,MATCH($C143,'Policy Characteristics'!$C:$C,0))),"",INDEX('Policy Characteristics'!I:I,MATCH($C143,'Policy Characteristics'!$C:$C,0)))</f>
        <v>$ / vehicle</v>
      </c>
      <c r="P143" s="44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46" t="str">
        <f>IF(ISBLANK(INDEX('Policy Characteristics'!K:K,MATCH($C143,'Policy Characteristics'!$C:$C,0))),"",INDEX('Policy Characteristics'!K:K,MATCH($C143,'Policy Characteristics'!$C:$C,0)))</f>
        <v>transportation-sector-main.html#ev-subsidy</v>
      </c>
      <c r="R143" s="446" t="str">
        <f>IF(ISBLANK(INDEX('Policy Characteristics'!L:L,MATCH($C143,'Policy Characteristics'!$C:$C,0))),"",INDEX('Policy Characteristics'!L:L,MATCH($C143,'Policy Characteristics'!$C:$C,0)))</f>
        <v>ev-subsidy.html</v>
      </c>
    </row>
    <row r="144" spans="1:18" x14ac:dyDescent="0.75">
      <c r="A144" s="446" t="str">
        <f>IF(ISBLANK(INDEX('Policy Characteristics'!A:A,MATCH($C144,'Policy Characteristics'!$C:$C,0))),"",INDEX('Policy Characteristics'!A:A,MATCH($C144,'Policy Characteristics'!$C:$C,0)))</f>
        <v>Transportation</v>
      </c>
      <c r="B144" s="467" t="str">
        <f>IF(ISBLANK(INDEX('Policy Characteristics'!B:B,MATCH($C144,'Policy Characteristics'!$C:$C,0))),"",INDEX('Policy Characteristics'!B:B,MATCH($C144,'Policy Characteristics'!$C:$C,0)))</f>
        <v>Freight Vehicle Subsidy</v>
      </c>
      <c r="C144" s="446" t="str">
        <f t="shared" si="4"/>
        <v>Additional Freight Vehicle Subsidy</v>
      </c>
      <c r="D144" s="339" t="s">
        <v>113</v>
      </c>
      <c r="E144" s="295" t="s">
        <v>2250</v>
      </c>
      <c r="F144" s="295" t="s">
        <v>144</v>
      </c>
      <c r="G144" s="295" t="s">
        <v>3451</v>
      </c>
      <c r="H144" s="20">
        <v>1725</v>
      </c>
      <c r="I144" s="470" t="s">
        <v>44</v>
      </c>
      <c r="J144" s="469" t="str">
        <f>IF(ISBLANK(INDEX('Policy Characteristics'!D:D,MATCH($C144,'Policy Characteristics'!$C:$C,0))),"",INDEX('Policy Characteristics'!D:D,MATCH($C144,'Policy Characteristics'!$C:$C,0)))</f>
        <v>Vehicle Subsidy</v>
      </c>
      <c r="K144" s="44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446" t="str">
        <f>IF(ISBLANK(INDEX('Policy Characteristics'!I:I,MATCH($C144,'Policy Characteristics'!$C:$C,0))),"",INDEX('Policy Characteristics'!I:I,MATCH($C144,'Policy Characteristics'!$C:$C,0)))</f>
        <v>$ / vehicle</v>
      </c>
      <c r="P144" s="44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46" t="str">
        <f>IF(ISBLANK(INDEX('Policy Characteristics'!K:K,MATCH($C144,'Policy Characteristics'!$C:$C,0))),"",INDEX('Policy Characteristics'!K:K,MATCH($C144,'Policy Characteristics'!$C:$C,0)))</f>
        <v>transportation-sector-main.html#ev-subsidy</v>
      </c>
      <c r="R144" s="446" t="str">
        <f>IF(ISBLANK(INDEX('Policy Characteristics'!L:L,MATCH($C144,'Policy Characteristics'!$C:$C,0))),"",INDEX('Policy Characteristics'!L:L,MATCH($C144,'Policy Characteristics'!$C:$C,0)))</f>
        <v>ev-subsidy.html</v>
      </c>
    </row>
    <row r="145" spans="1:18" x14ac:dyDescent="0.75">
      <c r="A145" s="446" t="str">
        <f>IF(ISBLANK(INDEX('Policy Characteristics'!A:A,MATCH($C145,'Policy Characteristics'!$C:$C,0))),"",INDEX('Policy Characteristics'!A:A,MATCH($C145,'Policy Characteristics'!$C:$C,0)))</f>
        <v>Transportation</v>
      </c>
      <c r="B145" s="467" t="str">
        <f>IF(ISBLANK(INDEX('Policy Characteristics'!B:B,MATCH($C145,'Policy Characteristics'!$C:$C,0))),"",INDEX('Policy Characteristics'!B:B,MATCH($C145,'Policy Characteristics'!$C:$C,0)))</f>
        <v>Freight Vehicle Subsidy</v>
      </c>
      <c r="C145" s="446" t="str">
        <f t="shared" si="4"/>
        <v>Additional Freight Vehicle Subsidy</v>
      </c>
      <c r="D145" s="339" t="s">
        <v>113</v>
      </c>
      <c r="E145" s="295" t="s">
        <v>2509</v>
      </c>
      <c r="F145" s="295" t="s">
        <v>144</v>
      </c>
      <c r="G145" s="295" t="s">
        <v>2509</v>
      </c>
      <c r="H145" s="20">
        <v>1726</v>
      </c>
      <c r="I145" s="470" t="s">
        <v>44</v>
      </c>
      <c r="J145" s="469" t="str">
        <f>IF(ISBLANK(INDEX('Policy Characteristics'!D:D,MATCH($C145,'Policy Characteristics'!$C:$C,0))),"",INDEX('Policy Characteristics'!D:D,MATCH($C145,'Policy Characteristics'!$C:$C,0)))</f>
        <v>Vehicle Subsidy</v>
      </c>
      <c r="K145" s="44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446" t="str">
        <f>IF(ISBLANK(INDEX('Policy Characteristics'!I:I,MATCH($C145,'Policy Characteristics'!$C:$C,0))),"",INDEX('Policy Characteristics'!I:I,MATCH($C145,'Policy Characteristics'!$C:$C,0)))</f>
        <v>$ / vehicle</v>
      </c>
      <c r="P145" s="44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46" t="str">
        <f>IF(ISBLANK(INDEX('Policy Characteristics'!K:K,MATCH($C145,'Policy Characteristics'!$C:$C,0))),"",INDEX('Policy Characteristics'!K:K,MATCH($C145,'Policy Characteristics'!$C:$C,0)))</f>
        <v>transportation-sector-main.html#ev-subsidy</v>
      </c>
      <c r="R145" s="446" t="str">
        <f>IF(ISBLANK(INDEX('Policy Characteristics'!L:L,MATCH($C145,'Policy Characteristics'!$C:$C,0))),"",INDEX('Policy Characteristics'!L:L,MATCH($C145,'Policy Characteristics'!$C:$C,0)))</f>
        <v>ev-subsidy.html</v>
      </c>
    </row>
    <row r="146" spans="1:18" x14ac:dyDescent="0.75">
      <c r="A146" s="446" t="str">
        <f>IF(ISBLANK(INDEX('Policy Characteristics'!A:A,MATCH($C146,'Policy Characteristics'!$C:$C,0))),"",INDEX('Policy Characteristics'!A:A,MATCH($C146,'Policy Characteristics'!$C:$C,0)))</f>
        <v>Transportation</v>
      </c>
      <c r="B146" s="467" t="str">
        <f>IF(ISBLANK(INDEX('Policy Characteristics'!B:B,MATCH($C146,'Policy Characteristics'!$C:$C,0))),"",INDEX('Policy Characteristics'!B:B,MATCH($C146,'Policy Characteristics'!$C:$C,0)))</f>
        <v>Freight Vehicle Subsidy</v>
      </c>
      <c r="C146" s="446" t="str">
        <f t="shared" si="4"/>
        <v>Additional Freight Vehicle Subsidy</v>
      </c>
      <c r="D146" s="339" t="s">
        <v>113</v>
      </c>
      <c r="E146" s="295" t="s">
        <v>2508</v>
      </c>
      <c r="F146" s="295" t="s">
        <v>144</v>
      </c>
      <c r="G146" s="295" t="s">
        <v>3452</v>
      </c>
      <c r="H146" s="20">
        <v>1727</v>
      </c>
      <c r="I146" s="470" t="s">
        <v>44</v>
      </c>
      <c r="J146" s="469" t="str">
        <f>IF(ISBLANK(INDEX('Policy Characteristics'!D:D,MATCH($C146,'Policy Characteristics'!$C:$C,0))),"",INDEX('Policy Characteristics'!D:D,MATCH($C146,'Policy Characteristics'!$C:$C,0)))</f>
        <v>Vehicle Subsidy</v>
      </c>
      <c r="K146" s="44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446" t="str">
        <f>IF(ISBLANK(INDEX('Policy Characteristics'!I:I,MATCH($C146,'Policy Characteristics'!$C:$C,0))),"",INDEX('Policy Characteristics'!I:I,MATCH($C146,'Policy Characteristics'!$C:$C,0)))</f>
        <v>$ / vehicle</v>
      </c>
      <c r="P146" s="44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46" t="str">
        <f>IF(ISBLANK(INDEX('Policy Characteristics'!K:K,MATCH($C146,'Policy Characteristics'!$C:$C,0))),"",INDEX('Policy Characteristics'!K:K,MATCH($C146,'Policy Characteristics'!$C:$C,0)))</f>
        <v>transportation-sector-main.html#ev-subsidy</v>
      </c>
      <c r="R146" s="446" t="str">
        <f>IF(ISBLANK(INDEX('Policy Characteristics'!L:L,MATCH($C146,'Policy Characteristics'!$C:$C,0))),"",INDEX('Policy Characteristics'!L:L,MATCH($C146,'Policy Characteristics'!$C:$C,0)))</f>
        <v>ev-subsidy.html</v>
      </c>
    </row>
    <row r="147" spans="1:18" x14ac:dyDescent="0.75">
      <c r="A147" s="446" t="str">
        <f>IF(ISBLANK(INDEX('Policy Characteristics'!A:A,MATCH($C147,'Policy Characteristics'!$C:$C,0))),"",INDEX('Policy Characteristics'!A:A,MATCH($C147,'Policy Characteristics'!$C:$C,0)))</f>
        <v>Transportation</v>
      </c>
      <c r="B147" s="467" t="str">
        <f>IF(ISBLANK(INDEX('Policy Characteristics'!B:B,MATCH($C147,'Policy Characteristics'!$C:$C,0))),"",INDEX('Policy Characteristics'!B:B,MATCH($C147,'Policy Characteristics'!$C:$C,0)))</f>
        <v>Feebate</v>
      </c>
      <c r="C147" t="s">
        <v>111</v>
      </c>
      <c r="D147" s="339"/>
      <c r="E147" s="339"/>
      <c r="F147" s="339"/>
      <c r="G147" s="339"/>
      <c r="H147" s="20">
        <v>1</v>
      </c>
      <c r="I147" s="468" t="s">
        <v>43</v>
      </c>
      <c r="J147" s="469" t="str">
        <f>IF(ISBLANK(INDEX('Policy Characteristics'!D:D,MATCH($C147,'Policy Characteristics'!$C:$C,0))),"",INDEX('Policy Characteristics'!D:D,MATCH($C147,'Policy Characteristics'!$C:$C,0)))</f>
        <v>Feebate</v>
      </c>
      <c r="K147" s="44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446" t="str">
        <f>IF(ISBLANK(INDEX('Policy Characteristics'!I:I,MATCH($C147,'Policy Characteristics'!$C:$C,0))),"",INDEX('Policy Characteristics'!I:I,MATCH($C147,'Policy Characteristics'!$C:$C,0)))</f>
        <v>% of global best practice rate</v>
      </c>
      <c r="P147" s="44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46" t="str">
        <f>IF(ISBLANK(INDEX('Policy Characteristics'!K:K,MATCH($C147,'Policy Characteristics'!$C:$C,0))),"",INDEX('Policy Characteristics'!K:K,MATCH($C147,'Policy Characteristics'!$C:$C,0)))</f>
        <v>transportation-sector-main.html#feebate</v>
      </c>
      <c r="R147" s="446" t="str">
        <f>IF(ISBLANK(INDEX('Policy Characteristics'!L:L,MATCH($C147,'Policy Characteristics'!$C:$C,0))),"",INDEX('Policy Characteristics'!L:L,MATCH($C147,'Policy Characteristics'!$C:$C,0)))</f>
        <v>feebate.html</v>
      </c>
    </row>
    <row r="148" spans="1:18" x14ac:dyDescent="0.75">
      <c r="A148" s="446" t="str">
        <f>IF(ISBLANK(INDEX('Policy Characteristics'!A:A,MATCH($C148,'Policy Characteristics'!$C:$C,0))),"",INDEX('Policy Characteristics'!A:A,MATCH($C148,'Policy Characteristics'!$C:$C,0)))</f>
        <v>Transportation</v>
      </c>
      <c r="B148" s="467" t="str">
        <f>IF(ISBLANK(INDEX('Policy Characteristics'!B:B,MATCH($C148,'Policy Characteristics'!$C:$C,0))),"",INDEX('Policy Characteristics'!B:B,MATCH($C148,'Policy Characteristics'!$C:$C,0)))</f>
        <v>Fuel Economy Standard</v>
      </c>
      <c r="C148" t="s">
        <v>299</v>
      </c>
      <c r="D148" s="339" t="s">
        <v>45</v>
      </c>
      <c r="E148" s="339" t="s">
        <v>37</v>
      </c>
      <c r="F148" s="339" t="s">
        <v>84</v>
      </c>
      <c r="G148" s="295" t="s">
        <v>3295</v>
      </c>
      <c r="H148" s="20">
        <v>362</v>
      </c>
      <c r="I148" s="470" t="s">
        <v>43</v>
      </c>
      <c r="J148" s="469" t="str">
        <f>IF(ISBLANK(INDEX('Policy Characteristics'!D:D,MATCH($C148,'Policy Characteristics'!$C:$C,0))),"",INDEX('Policy Characteristics'!D:D,MATCH($C148,'Policy Characteristics'!$C:$C,0)))</f>
        <v>Vehicle Fuel Economy Standards</v>
      </c>
      <c r="K148" s="44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446" t="str">
        <f>IF(ISBLANK(INDEX('Policy Characteristics'!I:I,MATCH($C148,'Policy Characteristics'!$C:$C,0))),"",INDEX('Policy Characteristics'!I:I,MATCH($C148,'Policy Characteristics'!$C:$C,0)))</f>
        <v>% increase in miles/gal</v>
      </c>
      <c r="P148" s="44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46" t="str">
        <f>IF(ISBLANK(INDEX('Policy Characteristics'!K:K,MATCH($C148,'Policy Characteristics'!$C:$C,0))),"",INDEX('Policy Characteristics'!K:K,MATCH($C148,'Policy Characteristics'!$C:$C,0)))</f>
        <v>transportation-sector-main.html#fuel-econ-std</v>
      </c>
      <c r="R148" s="446" t="str">
        <f>IF(ISBLANK(INDEX('Policy Characteristics'!L:L,MATCH($C148,'Policy Characteristics'!$C:$C,0))),"",INDEX('Policy Characteristics'!L:L,MATCH($C148,'Policy Characteristics'!$C:$C,0)))</f>
        <v>fuel-economy-standard.html</v>
      </c>
    </row>
    <row r="149" spans="1:18" x14ac:dyDescent="0.75">
      <c r="A149" s="446" t="str">
        <f>IF(ISBLANK(INDEX('Policy Characteristics'!A:A,MATCH($C149,'Policy Characteristics'!$C:$C,0))),"",INDEX('Policy Characteristics'!A:A,MATCH($C149,'Policy Characteristics'!$C:$C,0)))</f>
        <v>Transportation</v>
      </c>
      <c r="B149" s="467" t="str">
        <f>IF(ISBLANK(INDEX('Policy Characteristics'!B:B,MATCH($C149,'Policy Characteristics'!$C:$C,0))),"",INDEX('Policy Characteristics'!B:B,MATCH($C149,'Policy Characteristics'!$C:$C,0)))</f>
        <v>Fuel Economy Standard</v>
      </c>
      <c r="C149" s="446" t="str">
        <f t="shared" ref="C149:C152" si="5">C$148</f>
        <v>Percentage Additional Improvement of Fuel Economy Std</v>
      </c>
      <c r="D149" s="339" t="s">
        <v>42</v>
      </c>
      <c r="E149" s="339" t="s">
        <v>37</v>
      </c>
      <c r="F149" s="339" t="s">
        <v>85</v>
      </c>
      <c r="G149" s="295" t="s">
        <v>3457</v>
      </c>
      <c r="H149" s="20">
        <v>363</v>
      </c>
      <c r="I149" s="470" t="s">
        <v>43</v>
      </c>
      <c r="J149" s="469" t="str">
        <f>IF(ISBLANK(INDEX('Policy Characteristics'!D:D,MATCH($C149,'Policy Characteristics'!$C:$C,0))),"",INDEX('Policy Characteristics'!D:D,MATCH($C149,'Policy Characteristics'!$C:$C,0)))</f>
        <v>Vehicle Fuel Economy Standards</v>
      </c>
      <c r="K149" s="44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446" t="str">
        <f>IF(ISBLANK(INDEX('Policy Characteristics'!I:I,MATCH($C149,'Policy Characteristics'!$C:$C,0))),"",INDEX('Policy Characteristics'!I:I,MATCH($C149,'Policy Characteristics'!$C:$C,0)))</f>
        <v>% increase in miles/gal</v>
      </c>
      <c r="P149" s="44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46" t="str">
        <f>IF(ISBLANK(INDEX('Policy Characteristics'!K:K,MATCH($C149,'Policy Characteristics'!$C:$C,0))),"",INDEX('Policy Characteristics'!K:K,MATCH($C149,'Policy Characteristics'!$C:$C,0)))</f>
        <v>transportation-sector-main.html#fuel-econ-std</v>
      </c>
      <c r="R149" s="446" t="str">
        <f>IF(ISBLANK(INDEX('Policy Characteristics'!L:L,MATCH($C149,'Policy Characteristics'!$C:$C,0))),"",INDEX('Policy Characteristics'!L:L,MATCH($C149,'Policy Characteristics'!$C:$C,0)))</f>
        <v>fuel-economy-standard.html</v>
      </c>
    </row>
    <row r="150" spans="1:18" x14ac:dyDescent="0.75">
      <c r="A150" s="446" t="str">
        <f>IF(ISBLANK(INDEX('Policy Characteristics'!A:A,MATCH($C150,'Policy Characteristics'!$C:$C,0))),"",INDEX('Policy Characteristics'!A:A,MATCH($C150,'Policy Characteristics'!$C:$C,0)))</f>
        <v>Transportation</v>
      </c>
      <c r="B150" s="467" t="str">
        <f>IF(ISBLANK(INDEX('Policy Characteristics'!B:B,MATCH($C150,'Policy Characteristics'!$C:$C,0))),"",INDEX('Policy Characteristics'!B:B,MATCH($C150,'Policy Characteristics'!$C:$C,0)))</f>
        <v>Fuel Economy Standard</v>
      </c>
      <c r="C150" s="446" t="str">
        <f t="shared" ref="C150:C153" si="6">C$148</f>
        <v>Percentage Additional Improvement of Fuel Economy Std</v>
      </c>
      <c r="D150" s="339" t="s">
        <v>45</v>
      </c>
      <c r="E150" s="339" t="s">
        <v>38</v>
      </c>
      <c r="F150" s="339" t="s">
        <v>84</v>
      </c>
      <c r="G150" s="295" t="s">
        <v>2343</v>
      </c>
      <c r="H150" s="20">
        <v>364</v>
      </c>
      <c r="I150" s="470" t="s">
        <v>43</v>
      </c>
      <c r="J150" s="469" t="str">
        <f>IF(ISBLANK(INDEX('Policy Characteristics'!D:D,MATCH($C150,'Policy Characteristics'!$C:$C,0))),"",INDEX('Policy Characteristics'!D:D,MATCH($C150,'Policy Characteristics'!$C:$C,0)))</f>
        <v>Vehicle Fuel Economy Standards</v>
      </c>
      <c r="K150" s="44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446" t="str">
        <f>IF(ISBLANK(INDEX('Policy Characteristics'!I:I,MATCH($C150,'Policy Characteristics'!$C:$C,0))),"",INDEX('Policy Characteristics'!I:I,MATCH($C150,'Policy Characteristics'!$C:$C,0)))</f>
        <v>% increase in miles/gal</v>
      </c>
      <c r="P150" s="44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46" t="str">
        <f>IF(ISBLANK(INDEX('Policy Characteristics'!K:K,MATCH($C150,'Policy Characteristics'!$C:$C,0))),"",INDEX('Policy Characteristics'!K:K,MATCH($C150,'Policy Characteristics'!$C:$C,0)))</f>
        <v>transportation-sector-main.html#fuel-econ-std</v>
      </c>
      <c r="R150" s="446" t="str">
        <f>IF(ISBLANK(INDEX('Policy Characteristics'!L:L,MATCH($C150,'Policy Characteristics'!$C:$C,0))),"",INDEX('Policy Characteristics'!L:L,MATCH($C150,'Policy Characteristics'!$C:$C,0)))</f>
        <v>fuel-economy-standard.html</v>
      </c>
    </row>
    <row r="151" spans="1:18" x14ac:dyDescent="0.75">
      <c r="A151" s="446" t="str">
        <f>IF(ISBLANK(INDEX('Policy Characteristics'!A:A,MATCH($C151,'Policy Characteristics'!$C:$C,0))),"",INDEX('Policy Characteristics'!A:A,MATCH($C151,'Policy Characteristics'!$C:$C,0)))</f>
        <v>Transportation</v>
      </c>
      <c r="B151" s="467" t="str">
        <f>IF(ISBLANK(INDEX('Policy Characteristics'!B:B,MATCH($C151,'Policy Characteristics'!$C:$C,0))),"",INDEX('Policy Characteristics'!B:B,MATCH($C151,'Policy Characteristics'!$C:$C,0)))</f>
        <v>Fuel Economy Standard</v>
      </c>
      <c r="C151" s="446" t="str">
        <f t="shared" si="5"/>
        <v>Percentage Additional Improvement of Fuel Economy Std</v>
      </c>
      <c r="D151" s="339" t="s">
        <v>42</v>
      </c>
      <c r="E151" s="339" t="s">
        <v>38</v>
      </c>
      <c r="F151" s="339" t="s">
        <v>85</v>
      </c>
      <c r="G151" s="295" t="s">
        <v>3454</v>
      </c>
      <c r="H151" s="20">
        <v>365</v>
      </c>
      <c r="I151" s="470" t="s">
        <v>43</v>
      </c>
      <c r="J151" s="469" t="str">
        <f>IF(ISBLANK(INDEX('Policy Characteristics'!D:D,MATCH($C151,'Policy Characteristics'!$C:$C,0))),"",INDEX('Policy Characteristics'!D:D,MATCH($C151,'Policy Characteristics'!$C:$C,0)))</f>
        <v>Vehicle Fuel Economy Standards</v>
      </c>
      <c r="K151" s="44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446" t="str">
        <f>IF(ISBLANK(INDEX('Policy Characteristics'!I:I,MATCH($C151,'Policy Characteristics'!$C:$C,0))),"",INDEX('Policy Characteristics'!I:I,MATCH($C151,'Policy Characteristics'!$C:$C,0)))</f>
        <v>% increase in miles/gal</v>
      </c>
      <c r="P151" s="44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46" t="str">
        <f>IF(ISBLANK(INDEX('Policy Characteristics'!K:K,MATCH($C151,'Policy Characteristics'!$C:$C,0))),"",INDEX('Policy Characteristics'!K:K,MATCH($C151,'Policy Characteristics'!$C:$C,0)))</f>
        <v>transportation-sector-main.html#fuel-econ-std</v>
      </c>
      <c r="R151" s="446" t="str">
        <f>IF(ISBLANK(INDEX('Policy Characteristics'!L:L,MATCH($C151,'Policy Characteristics'!$C:$C,0))),"",INDEX('Policy Characteristics'!L:L,MATCH($C151,'Policy Characteristics'!$C:$C,0)))</f>
        <v>fuel-economy-standard.html</v>
      </c>
    </row>
    <row r="152" spans="1:18" x14ac:dyDescent="0.75">
      <c r="A152" s="446" t="str">
        <f>IF(ISBLANK(INDEX('Policy Characteristics'!A:A,MATCH($C152,'Policy Characteristics'!$C:$C,0))),"",INDEX('Policy Characteristics'!A:A,MATCH($C152,'Policy Characteristics'!$C:$C,0)))</f>
        <v>Transportation</v>
      </c>
      <c r="B152" s="467" t="str">
        <f>IF(ISBLANK(INDEX('Policy Characteristics'!B:B,MATCH($C152,'Policy Characteristics'!$C:$C,0))),"",INDEX('Policy Characteristics'!B:B,MATCH($C152,'Policy Characteristics'!$C:$C,0)))</f>
        <v>Fuel Economy Standard</v>
      </c>
      <c r="C152" s="446" t="str">
        <f t="shared" si="5"/>
        <v>Percentage Additional Improvement of Fuel Economy Std</v>
      </c>
      <c r="D152" s="339" t="s">
        <v>45</v>
      </c>
      <c r="E152" s="339" t="s">
        <v>39</v>
      </c>
      <c r="F152" s="339" t="s">
        <v>84</v>
      </c>
      <c r="G152" s="295" t="s">
        <v>3292</v>
      </c>
      <c r="H152" s="20">
        <v>366</v>
      </c>
      <c r="I152" s="470" t="s">
        <v>43</v>
      </c>
      <c r="J152" s="469" t="str">
        <f>IF(ISBLANK(INDEX('Policy Characteristics'!D:D,MATCH($C152,'Policy Characteristics'!$C:$C,0))),"",INDEX('Policy Characteristics'!D:D,MATCH($C152,'Policy Characteristics'!$C:$C,0)))</f>
        <v>Vehicle Fuel Economy Standards</v>
      </c>
      <c r="K152" s="44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446" t="str">
        <f>IF(ISBLANK(INDEX('Policy Characteristics'!I:I,MATCH($C152,'Policy Characteristics'!$C:$C,0))),"",INDEX('Policy Characteristics'!I:I,MATCH($C152,'Policy Characteristics'!$C:$C,0)))</f>
        <v>% increase in miles/gal</v>
      </c>
      <c r="P152" s="44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46" t="str">
        <f>IF(ISBLANK(INDEX('Policy Characteristics'!K:K,MATCH($C152,'Policy Characteristics'!$C:$C,0))),"",INDEX('Policy Characteristics'!K:K,MATCH($C152,'Policy Characteristics'!$C:$C,0)))</f>
        <v>transportation-sector-main.html#fuel-econ-std</v>
      </c>
      <c r="R152" s="446" t="str">
        <f>IF(ISBLANK(INDEX('Policy Characteristics'!L:L,MATCH($C152,'Policy Characteristics'!$C:$C,0))),"",INDEX('Policy Characteristics'!L:L,MATCH($C152,'Policy Characteristics'!$C:$C,0)))</f>
        <v>fuel-economy-standard.html</v>
      </c>
    </row>
    <row r="153" spans="1:18" x14ac:dyDescent="0.75">
      <c r="A153" s="446" t="str">
        <f>IF(ISBLANK(INDEX('Policy Characteristics'!A:A,MATCH($C153,'Policy Characteristics'!$C:$C,0))),"",INDEX('Policy Characteristics'!A:A,MATCH($C153,'Policy Characteristics'!$C:$C,0)))</f>
        <v>Transportation</v>
      </c>
      <c r="B153" s="467" t="str">
        <f>IF(ISBLANK(INDEX('Policy Characteristics'!B:B,MATCH($C153,'Policy Characteristics'!$C:$C,0))),"",INDEX('Policy Characteristics'!B:B,MATCH($C153,'Policy Characteristics'!$C:$C,0)))</f>
        <v>Fuel Economy Standard</v>
      </c>
      <c r="C153" s="446" t="str">
        <f t="shared" si="6"/>
        <v>Percentage Additional Improvement of Fuel Economy Std</v>
      </c>
      <c r="D153" s="339" t="s">
        <v>42</v>
      </c>
      <c r="E153" s="339" t="s">
        <v>39</v>
      </c>
      <c r="F153" s="339" t="s">
        <v>85</v>
      </c>
      <c r="G153" s="295" t="s">
        <v>3292</v>
      </c>
      <c r="H153" s="20">
        <v>367</v>
      </c>
      <c r="I153" s="470" t="s">
        <v>43</v>
      </c>
      <c r="J153" s="469" t="str">
        <f>IF(ISBLANK(INDEX('Policy Characteristics'!D:D,MATCH($C153,'Policy Characteristics'!$C:$C,0))),"",INDEX('Policy Characteristics'!D:D,MATCH($C153,'Policy Characteristics'!$C:$C,0)))</f>
        <v>Vehicle Fuel Economy Standards</v>
      </c>
      <c r="K153" s="44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446" t="str">
        <f>IF(ISBLANK(INDEX('Policy Characteristics'!I:I,MATCH($C153,'Policy Characteristics'!$C:$C,0))),"",INDEX('Policy Characteristics'!I:I,MATCH($C153,'Policy Characteristics'!$C:$C,0)))</f>
        <v>% increase in miles/gal</v>
      </c>
      <c r="P153" s="44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46" t="str">
        <f>IF(ISBLANK(INDEX('Policy Characteristics'!K:K,MATCH($C153,'Policy Characteristics'!$C:$C,0))),"",INDEX('Policy Characteristics'!K:K,MATCH($C153,'Policy Characteristics'!$C:$C,0)))</f>
        <v>transportation-sector-main.html#fuel-econ-std</v>
      </c>
      <c r="R153" s="446" t="str">
        <f>IF(ISBLANK(INDEX('Policy Characteristics'!L:L,MATCH($C153,'Policy Characteristics'!$C:$C,0))),"",INDEX('Policy Characteristics'!L:L,MATCH($C153,'Policy Characteristics'!$C:$C,0)))</f>
        <v>fuel-economy-standard.html</v>
      </c>
    </row>
    <row r="154" spans="1:18" x14ac:dyDescent="0.75">
      <c r="A154" s="446" t="str">
        <f>IF(ISBLANK(INDEX('Policy Characteristics'!A:A,MATCH($C154,'Policy Characteristics'!$C:$C,0))),"",INDEX('Policy Characteristics'!A:A,MATCH($C154,'Policy Characteristics'!$C:$C,0)))</f>
        <v>Transportation</v>
      </c>
      <c r="B154" s="467" t="str">
        <f>IF(ISBLANK(INDEX('Policy Characteristics'!B:B,MATCH($C154,'Policy Characteristics'!$C:$C,0))),"",INDEX('Policy Characteristics'!B:B,MATCH($C154,'Policy Characteristics'!$C:$C,0)))</f>
        <v>Fuel Economy Standard</v>
      </c>
      <c r="C154" s="446" t="str">
        <f t="shared" ref="C154:C159" si="7">C$148</f>
        <v>Percentage Additional Improvement of Fuel Economy Std</v>
      </c>
      <c r="D154" s="339" t="s">
        <v>45</v>
      </c>
      <c r="E154" s="339" t="s">
        <v>40</v>
      </c>
      <c r="F154" s="339" t="s">
        <v>84</v>
      </c>
      <c r="G154" s="295" t="s">
        <v>86</v>
      </c>
      <c r="H154" s="20">
        <v>368</v>
      </c>
      <c r="I154" s="470" t="s">
        <v>43</v>
      </c>
      <c r="J154" s="469" t="str">
        <f>IF(ISBLANK(INDEX('Policy Characteristics'!D:D,MATCH($C154,'Policy Characteristics'!$C:$C,0))),"",INDEX('Policy Characteristics'!D:D,MATCH($C154,'Policy Characteristics'!$C:$C,0)))</f>
        <v>Vehicle Fuel Economy Standards</v>
      </c>
      <c r="K154" s="44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446" t="str">
        <f>IF(ISBLANK(INDEX('Policy Characteristics'!I:I,MATCH($C154,'Policy Characteristics'!$C:$C,0))),"",INDEX('Policy Characteristics'!I:I,MATCH($C154,'Policy Characteristics'!$C:$C,0)))</f>
        <v>% increase in miles/gal</v>
      </c>
      <c r="P154" s="44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46" t="str">
        <f>IF(ISBLANK(INDEX('Policy Characteristics'!K:K,MATCH($C154,'Policy Characteristics'!$C:$C,0))),"",INDEX('Policy Characteristics'!K:K,MATCH($C154,'Policy Characteristics'!$C:$C,0)))</f>
        <v>transportation-sector-main.html#fuel-econ-std</v>
      </c>
      <c r="R154" s="446" t="str">
        <f>IF(ISBLANK(INDEX('Policy Characteristics'!L:L,MATCH($C154,'Policy Characteristics'!$C:$C,0))),"",INDEX('Policy Characteristics'!L:L,MATCH($C154,'Policy Characteristics'!$C:$C,0)))</f>
        <v>fuel-economy-standard.html</v>
      </c>
    </row>
    <row r="155" spans="1:18" x14ac:dyDescent="0.75">
      <c r="A155" s="446" t="str">
        <f>IF(ISBLANK(INDEX('Policy Characteristics'!A:A,MATCH($C155,'Policy Characteristics'!$C:$C,0))),"",INDEX('Policy Characteristics'!A:A,MATCH($C155,'Policy Characteristics'!$C:$C,0)))</f>
        <v>Transportation</v>
      </c>
      <c r="B155" s="467" t="str">
        <f>IF(ISBLANK(INDEX('Policy Characteristics'!B:B,MATCH($C155,'Policy Characteristics'!$C:$C,0))),"",INDEX('Policy Characteristics'!B:B,MATCH($C155,'Policy Characteristics'!$C:$C,0)))</f>
        <v>Fuel Economy Standard</v>
      </c>
      <c r="C155" s="446" t="str">
        <f t="shared" si="7"/>
        <v>Percentage Additional Improvement of Fuel Economy Std</v>
      </c>
      <c r="D155" s="339" t="s">
        <v>42</v>
      </c>
      <c r="E155" s="339" t="s">
        <v>40</v>
      </c>
      <c r="F155" s="339" t="s">
        <v>85</v>
      </c>
      <c r="G155" s="295" t="s">
        <v>86</v>
      </c>
      <c r="H155" s="20">
        <v>369</v>
      </c>
      <c r="I155" s="470" t="s">
        <v>43</v>
      </c>
      <c r="J155" s="469" t="str">
        <f>IF(ISBLANK(INDEX('Policy Characteristics'!D:D,MATCH($C155,'Policy Characteristics'!$C:$C,0))),"",INDEX('Policy Characteristics'!D:D,MATCH($C155,'Policy Characteristics'!$C:$C,0)))</f>
        <v>Vehicle Fuel Economy Standards</v>
      </c>
      <c r="K155" s="44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446" t="str">
        <f>IF(ISBLANK(INDEX('Policy Characteristics'!I:I,MATCH($C155,'Policy Characteristics'!$C:$C,0))),"",INDEX('Policy Characteristics'!I:I,MATCH($C155,'Policy Characteristics'!$C:$C,0)))</f>
        <v>% increase in miles/gal</v>
      </c>
      <c r="P155" s="44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46" t="str">
        <f>IF(ISBLANK(INDEX('Policy Characteristics'!K:K,MATCH($C155,'Policy Characteristics'!$C:$C,0))),"",INDEX('Policy Characteristics'!K:K,MATCH($C155,'Policy Characteristics'!$C:$C,0)))</f>
        <v>transportation-sector-main.html#fuel-econ-std</v>
      </c>
      <c r="R155" s="446" t="str">
        <f>IF(ISBLANK(INDEX('Policy Characteristics'!L:L,MATCH($C155,'Policy Characteristics'!$C:$C,0))),"",INDEX('Policy Characteristics'!L:L,MATCH($C155,'Policy Characteristics'!$C:$C,0)))</f>
        <v>fuel-economy-standard.html</v>
      </c>
    </row>
    <row r="156" spans="1:18" x14ac:dyDescent="0.75">
      <c r="A156" s="446" t="str">
        <f>IF(ISBLANK(INDEX('Policy Characteristics'!A:A,MATCH($C156,'Policy Characteristics'!$C:$C,0))),"",INDEX('Policy Characteristics'!A:A,MATCH($C156,'Policy Characteristics'!$C:$C,0)))</f>
        <v>Transportation</v>
      </c>
      <c r="B156" s="467" t="str">
        <f>IF(ISBLANK(INDEX('Policy Characteristics'!B:B,MATCH($C156,'Policy Characteristics'!$C:$C,0))),"",INDEX('Policy Characteristics'!B:B,MATCH($C156,'Policy Characteristics'!$C:$C,0)))</f>
        <v>Fuel Economy Standard</v>
      </c>
      <c r="C156" s="446" t="str">
        <f t="shared" si="7"/>
        <v>Percentage Additional Improvement of Fuel Economy Std</v>
      </c>
      <c r="D156" s="339" t="s">
        <v>45</v>
      </c>
      <c r="E156" s="339" t="s">
        <v>41</v>
      </c>
      <c r="F156" s="339" t="s">
        <v>84</v>
      </c>
      <c r="G156" s="295" t="s">
        <v>3293</v>
      </c>
      <c r="H156" s="20">
        <v>370</v>
      </c>
      <c r="I156" s="470" t="s">
        <v>43</v>
      </c>
      <c r="J156" s="469" t="str">
        <f>IF(ISBLANK(INDEX('Policy Characteristics'!D:D,MATCH($C156,'Policy Characteristics'!$C:$C,0))),"",INDEX('Policy Characteristics'!D:D,MATCH($C156,'Policy Characteristics'!$C:$C,0)))</f>
        <v>Vehicle Fuel Economy Standards</v>
      </c>
      <c r="K156" s="44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446" t="str">
        <f>IF(ISBLANK(INDEX('Policy Characteristics'!I:I,MATCH($C156,'Policy Characteristics'!$C:$C,0))),"",INDEX('Policy Characteristics'!I:I,MATCH($C156,'Policy Characteristics'!$C:$C,0)))</f>
        <v>% increase in miles/gal</v>
      </c>
      <c r="P156" s="44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46" t="str">
        <f>IF(ISBLANK(INDEX('Policy Characteristics'!K:K,MATCH($C156,'Policy Characteristics'!$C:$C,0))),"",INDEX('Policy Characteristics'!K:K,MATCH($C156,'Policy Characteristics'!$C:$C,0)))</f>
        <v>transportation-sector-main.html#fuel-econ-std</v>
      </c>
      <c r="R156" s="446" t="str">
        <f>IF(ISBLANK(INDEX('Policy Characteristics'!L:L,MATCH($C156,'Policy Characteristics'!$C:$C,0))),"",INDEX('Policy Characteristics'!L:L,MATCH($C156,'Policy Characteristics'!$C:$C,0)))</f>
        <v>fuel-economy-standard.html</v>
      </c>
    </row>
    <row r="157" spans="1:18" x14ac:dyDescent="0.75">
      <c r="A157" s="446" t="str">
        <f>IF(ISBLANK(INDEX('Policy Characteristics'!A:A,MATCH($C157,'Policy Characteristics'!$C:$C,0))),"",INDEX('Policy Characteristics'!A:A,MATCH($C157,'Policy Characteristics'!$C:$C,0)))</f>
        <v>Transportation</v>
      </c>
      <c r="B157" s="467" t="str">
        <f>IF(ISBLANK(INDEX('Policy Characteristics'!B:B,MATCH($C157,'Policy Characteristics'!$C:$C,0))),"",INDEX('Policy Characteristics'!B:B,MATCH($C157,'Policy Characteristics'!$C:$C,0)))</f>
        <v>Fuel Economy Standard</v>
      </c>
      <c r="C157" s="446" t="str">
        <f t="shared" si="7"/>
        <v>Percentage Additional Improvement of Fuel Economy Std</v>
      </c>
      <c r="D157" s="339" t="s">
        <v>42</v>
      </c>
      <c r="E157" s="339" t="s">
        <v>41</v>
      </c>
      <c r="F157" s="339" t="s">
        <v>85</v>
      </c>
      <c r="G157" s="295" t="s">
        <v>3294</v>
      </c>
      <c r="H157" s="20">
        <v>371</v>
      </c>
      <c r="I157" s="470" t="s">
        <v>43</v>
      </c>
      <c r="J157" s="469" t="str">
        <f>IF(ISBLANK(INDEX('Policy Characteristics'!D:D,MATCH($C157,'Policy Characteristics'!$C:$C,0))),"",INDEX('Policy Characteristics'!D:D,MATCH($C157,'Policy Characteristics'!$C:$C,0)))</f>
        <v>Vehicle Fuel Economy Standards</v>
      </c>
      <c r="K157" s="44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446" t="str">
        <f>IF(ISBLANK(INDEX('Policy Characteristics'!I:I,MATCH($C157,'Policy Characteristics'!$C:$C,0))),"",INDEX('Policy Characteristics'!I:I,MATCH($C157,'Policy Characteristics'!$C:$C,0)))</f>
        <v>% increase in miles/gal</v>
      </c>
      <c r="P157" s="44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46" t="str">
        <f>IF(ISBLANK(INDEX('Policy Characteristics'!K:K,MATCH($C157,'Policy Characteristics'!$C:$C,0))),"",INDEX('Policy Characteristics'!K:K,MATCH($C157,'Policy Characteristics'!$C:$C,0)))</f>
        <v>transportation-sector-main.html#fuel-econ-std</v>
      </c>
      <c r="R157" s="446" t="str">
        <f>IF(ISBLANK(INDEX('Policy Characteristics'!L:L,MATCH($C157,'Policy Characteristics'!$C:$C,0))),"",INDEX('Policy Characteristics'!L:L,MATCH($C157,'Policy Characteristics'!$C:$C,0)))</f>
        <v>fuel-economy-standard.html</v>
      </c>
    </row>
    <row r="158" spans="1:18" x14ac:dyDescent="0.75">
      <c r="A158" s="446" t="str">
        <f>IF(ISBLANK(INDEX('Policy Characteristics'!A:A,MATCH($C158,'Policy Characteristics'!$C:$C,0))),"",INDEX('Policy Characteristics'!A:A,MATCH($C158,'Policy Characteristics'!$C:$C,0)))</f>
        <v>Transportation</v>
      </c>
      <c r="B158" s="467" t="str">
        <f>IF(ISBLANK(INDEX('Policy Characteristics'!B:B,MATCH($C158,'Policy Characteristics'!$C:$C,0))),"",INDEX('Policy Characteristics'!B:B,MATCH($C158,'Policy Characteristics'!$C:$C,0)))</f>
        <v>Fuel Economy Standard</v>
      </c>
      <c r="C158" s="446" t="str">
        <f t="shared" si="7"/>
        <v>Percentage Additional Improvement of Fuel Economy Std</v>
      </c>
      <c r="D158" s="339" t="s">
        <v>45</v>
      </c>
      <c r="E158" s="339" t="s">
        <v>113</v>
      </c>
      <c r="F158" s="339" t="s">
        <v>84</v>
      </c>
      <c r="G158" s="295" t="s">
        <v>144</v>
      </c>
      <c r="H158" s="20">
        <v>372</v>
      </c>
      <c r="I158" s="470" t="s">
        <v>43</v>
      </c>
      <c r="J158" s="469" t="str">
        <f>IF(ISBLANK(INDEX('Policy Characteristics'!D:D,MATCH($C158,'Policy Characteristics'!$C:$C,0))),"",INDEX('Policy Characteristics'!D:D,MATCH($C158,'Policy Characteristics'!$C:$C,0)))</f>
        <v>Vehicle Fuel Economy Standards</v>
      </c>
      <c r="K158" s="44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446" t="str">
        <f>IF(ISBLANK(INDEX('Policy Characteristics'!I:I,MATCH($C158,'Policy Characteristics'!$C:$C,0))),"",INDEX('Policy Characteristics'!I:I,MATCH($C158,'Policy Characteristics'!$C:$C,0)))</f>
        <v>% increase in miles/gal</v>
      </c>
      <c r="P158" s="44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46" t="str">
        <f>IF(ISBLANK(INDEX('Policy Characteristics'!K:K,MATCH($C158,'Policy Characteristics'!$C:$C,0))),"",INDEX('Policy Characteristics'!K:K,MATCH($C158,'Policy Characteristics'!$C:$C,0)))</f>
        <v>transportation-sector-main.html#fuel-econ-std</v>
      </c>
      <c r="R158" s="446" t="str">
        <f>IF(ISBLANK(INDEX('Policy Characteristics'!L:L,MATCH($C158,'Policy Characteristics'!$C:$C,0))),"",INDEX('Policy Characteristics'!L:L,MATCH($C158,'Policy Characteristics'!$C:$C,0)))</f>
        <v>fuel-economy-standard.html</v>
      </c>
    </row>
    <row r="159" spans="1:18" x14ac:dyDescent="0.75">
      <c r="A159" s="446" t="str">
        <f>IF(ISBLANK(INDEX('Policy Characteristics'!A:A,MATCH($C159,'Policy Characteristics'!$C:$C,0))),"",INDEX('Policy Characteristics'!A:A,MATCH($C159,'Policy Characteristics'!$C:$C,0)))</f>
        <v>Transportation</v>
      </c>
      <c r="B159" s="467" t="str">
        <f>IF(ISBLANK(INDEX('Policy Characteristics'!B:B,MATCH($C159,'Policy Characteristics'!$C:$C,0))),"",INDEX('Policy Characteristics'!B:B,MATCH($C159,'Policy Characteristics'!$C:$C,0)))</f>
        <v>Fuel Economy Standard</v>
      </c>
      <c r="C159" s="446" t="str">
        <f t="shared" si="7"/>
        <v>Percentage Additional Improvement of Fuel Economy Std</v>
      </c>
      <c r="D159" s="339" t="s">
        <v>42</v>
      </c>
      <c r="E159" s="339" t="s">
        <v>113</v>
      </c>
      <c r="F159" s="339" t="s">
        <v>85</v>
      </c>
      <c r="G159" s="295" t="s">
        <v>144</v>
      </c>
      <c r="H159" s="20">
        <v>373</v>
      </c>
      <c r="I159" s="470" t="s">
        <v>44</v>
      </c>
      <c r="J159" s="469" t="str">
        <f>IF(ISBLANK(INDEX('Policy Characteristics'!D:D,MATCH($C159,'Policy Characteristics'!$C:$C,0))),"",INDEX('Policy Characteristics'!D:D,MATCH($C159,'Policy Characteristics'!$C:$C,0)))</f>
        <v>Vehicle Fuel Economy Standards</v>
      </c>
      <c r="K159" s="44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446" t="str">
        <f>IF(ISBLANK(INDEX('Policy Characteristics'!I:I,MATCH($C159,'Policy Characteristics'!$C:$C,0))),"",INDEX('Policy Characteristics'!I:I,MATCH($C159,'Policy Characteristics'!$C:$C,0)))</f>
        <v>% increase in miles/gal</v>
      </c>
      <c r="P159" s="44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46" t="str">
        <f>IF(ISBLANK(INDEX('Policy Characteristics'!K:K,MATCH($C159,'Policy Characteristics'!$C:$C,0))),"",INDEX('Policy Characteristics'!K:K,MATCH($C159,'Policy Characteristics'!$C:$C,0)))</f>
        <v>transportation-sector-main.html#fuel-econ-std</v>
      </c>
      <c r="R159" s="446" t="str">
        <f>IF(ISBLANK(INDEX('Policy Characteristics'!L:L,MATCH($C159,'Policy Characteristics'!$C:$C,0))),"",INDEX('Policy Characteristics'!L:L,MATCH($C159,'Policy Characteristics'!$C:$C,0)))</f>
        <v>fuel-economy-standard.html</v>
      </c>
    </row>
    <row r="160" spans="1:18" s="295" customFormat="1" x14ac:dyDescent="0.75">
      <c r="A160" s="446" t="str">
        <f>IF(ISBLANK(INDEX('Policy Characteristics'!A:A,MATCH($C160,'Policy Characteristics'!$C:$C,0))),"",INDEX('Policy Characteristics'!A:A,MATCH($C160,'Policy Characteristics'!$C:$C,0)))</f>
        <v>Transportation</v>
      </c>
      <c r="B160" s="467" t="str">
        <f>IF(ISBLANK(INDEX('Policy Characteristics'!B:B,MATCH($C160,'Policy Characteristics'!$C:$C,0))),"",INDEX('Policy Characteristics'!B:B,MATCH($C160,'Policy Characteristics'!$C:$C,0)))</f>
        <v>Low Carbon Fuel Standard</v>
      </c>
      <c r="C160" s="295" t="s">
        <v>466</v>
      </c>
      <c r="D160" s="339"/>
      <c r="E160" s="339"/>
      <c r="F160" s="339"/>
      <c r="G160" s="339"/>
      <c r="H160" s="297">
        <v>190</v>
      </c>
      <c r="I160" s="468" t="s">
        <v>43</v>
      </c>
      <c r="J160" s="469" t="str">
        <f>IF(ISBLANK(INDEX('Policy Characteristics'!D:D,MATCH($C160,'Policy Characteristics'!$C:$C,0))),"",INDEX('Policy Characteristics'!D:D,MATCH($C160,'Policy Characteristics'!$C:$C,0)))</f>
        <v>Low Carbon Fuel Standard</v>
      </c>
      <c r="K160" s="44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446" t="str">
        <f>IF(ISBLANK(INDEX('Policy Characteristics'!I:I,MATCH($C160,'Policy Characteristics'!$C:$C,0))),"",INDEX('Policy Characteristics'!I:I,MATCH($C160,'Policy Characteristics'!$C:$C,0)))</f>
        <v>% reduction in carbon emissions</v>
      </c>
      <c r="P160" s="44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46" t="str">
        <f>IF(ISBLANK(INDEX('Policy Characteristics'!K:K,MATCH($C160,'Policy Characteristics'!$C:$C,0))),"",INDEX('Policy Characteristics'!K:K,MATCH($C160,'Policy Characteristics'!$C:$C,0)))</f>
        <v>transportation-sector-main.html#lcfs</v>
      </c>
      <c r="R160" s="446" t="str">
        <f>IF(ISBLANK(INDEX('Policy Characteristics'!L:L,MATCH($C160,'Policy Characteristics'!$C:$C,0))),"",INDEX('Policy Characteristics'!L:L,MATCH($C160,'Policy Characteristics'!$C:$C,0)))</f>
        <v>low-carbon-fuel-standard.html</v>
      </c>
    </row>
    <row r="161" spans="1:18" s="295" customFormat="1" x14ac:dyDescent="0.75">
      <c r="A161" s="446" t="str">
        <f>IF(ISBLANK(INDEX('Policy Characteristics'!A:A,MATCH($C161,'Policy Characteristics'!$C:$C,0))),"",INDEX('Policy Characteristics'!A:A,MATCH($C161,'Policy Characteristics'!$C:$C,0)))</f>
        <v>Transportation</v>
      </c>
      <c r="B161" s="467" t="str">
        <f>IF(ISBLANK(INDEX('Policy Characteristics'!B:B,MATCH($C161,'Policy Characteristics'!$C:$C,0))),"",INDEX('Policy Characteristics'!B:B,MATCH($C161,'Policy Characteristics'!$C:$C,0)))</f>
        <v>Non-BAU LCFS-Qualifying Vehicles</v>
      </c>
      <c r="C161" t="s">
        <v>3675</v>
      </c>
      <c r="D161" s="339"/>
      <c r="E161" s="339"/>
      <c r="F161" s="339"/>
      <c r="G161" s="339"/>
      <c r="H161" s="297">
        <v>2284</v>
      </c>
      <c r="I161" s="468" t="s">
        <v>43</v>
      </c>
      <c r="J161" s="469" t="str">
        <f>IF(ISBLANK(INDEX('Policy Characteristics'!D:D,MATCH($C161,'Policy Characteristics'!$C:$C,0))),"",INDEX('Policy Characteristics'!D:D,MATCH($C161,'Policy Characteristics'!$C:$C,0)))</f>
        <v>Low Carbon Fuel Standard</v>
      </c>
      <c r="K161" s="44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446" t="str">
        <f>IF(ISBLANK(INDEX('Policy Characteristics'!I:I,MATCH($C161,'Policy Characteristics'!$C:$C,0))),"",INDEX('Policy Characteristics'!I:I,MATCH($C161,'Policy Characteristics'!$C:$C,0)))</f>
        <v>on/off</v>
      </c>
      <c r="P161" s="44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46" t="str">
        <f>IF(ISBLANK(INDEX('Policy Characteristics'!K:K,MATCH($C161,'Policy Characteristics'!$C:$C,0))),"",INDEX('Policy Characteristics'!K:K,MATCH($C161,'Policy Characteristics'!$C:$C,0)))</f>
        <v>transportation-sector-main.html#lcfs</v>
      </c>
      <c r="R161" s="446" t="str">
        <f>IF(ISBLANK(INDEX('Policy Characteristics'!L:L,MATCH($C161,'Policy Characteristics'!$C:$C,0))),"",INDEX('Policy Characteristics'!L:L,MATCH($C161,'Policy Characteristics'!$C:$C,0)))</f>
        <v>low-carbon-fuel-standard.html</v>
      </c>
    </row>
    <row r="162" spans="1:18" x14ac:dyDescent="0.75">
      <c r="A162" s="446" t="str">
        <f>IF(ISBLANK(INDEX('Policy Characteristics'!A:A,MATCH($C162,'Policy Characteristics'!$C:$C,0))),"",INDEX('Policy Characteristics'!A:A,MATCH($C162,'Policy Characteristics'!$C:$C,0)))</f>
        <v>Transportation</v>
      </c>
      <c r="B162" s="467" t="str">
        <f>IF(ISBLANK(INDEX('Policy Characteristics'!B:B,MATCH($C162,'Policy Characteristics'!$C:$C,0))),"",INDEX('Policy Characteristics'!B:B,MATCH($C162,'Policy Characteristics'!$C:$C,0)))</f>
        <v>Mode Shifting</v>
      </c>
      <c r="C162" t="s">
        <v>2989</v>
      </c>
      <c r="D162" s="339" t="s">
        <v>45</v>
      </c>
      <c r="E162" s="339" t="s">
        <v>37</v>
      </c>
      <c r="F162" s="339" t="s">
        <v>84</v>
      </c>
      <c r="G162" s="295" t="s">
        <v>3295</v>
      </c>
      <c r="H162" s="20">
        <v>848</v>
      </c>
      <c r="I162" s="468" t="s">
        <v>43</v>
      </c>
      <c r="J162" s="469" t="str">
        <f>IF(ISBLANK(INDEX('Policy Characteristics'!D:D,MATCH($C162,'Policy Characteristics'!$C:$C,0))),"",INDEX('Policy Characteristics'!D:D,MATCH($C162,'Policy Characteristics'!$C:$C,0)))</f>
        <v>Mode Shifting</v>
      </c>
      <c r="K162" s="44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0.26</v>
      </c>
      <c r="N162" s="242">
        <f>IF(ISBLANK(INDEX('Policy Characteristics'!H:H,MATCH($C162,'Policy Characteristics'!$C:$C,0))),"",INDEX('Policy Characteristics'!H:H,MATCH($C162,'Policy Characteristics'!$C:$C,0)))</f>
        <v>0.01</v>
      </c>
      <c r="O162" s="446" t="str">
        <f>IF(ISBLANK(INDEX('Policy Characteristics'!I:I,MATCH($C162,'Policy Characteristics'!$C:$C,0))),"",INDEX('Policy Characteristics'!I:I,MATCH($C162,'Policy Characteristics'!$C:$C,0)))</f>
        <v>% of trips shifted</v>
      </c>
      <c r="P162" s="44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46" t="str">
        <f>IF(ISBLANK(INDEX('Policy Characteristics'!K:K,MATCH($C162,'Policy Characteristics'!$C:$C,0))),"",INDEX('Policy Characteristics'!K:K,MATCH($C162,'Policy Characteristics'!$C:$C,0)))</f>
        <v>transportation-sector-main.html#tdm</v>
      </c>
      <c r="R162" s="446" t="str">
        <f>IF(ISBLANK(INDEX('Policy Characteristics'!L:L,MATCH($C162,'Policy Characteristics'!$C:$C,0))),"",INDEX('Policy Characteristics'!L:L,MATCH($C162,'Policy Characteristics'!$C:$C,0)))</f>
        <v>transportation-demand-management.html</v>
      </c>
    </row>
    <row r="163" spans="1:18" x14ac:dyDescent="0.75">
      <c r="A163" s="446" t="str">
        <f>IF(ISBLANK(INDEX('Policy Characteristics'!A:A,MATCH($C163,'Policy Characteristics'!$C:$C,0))),"",INDEX('Policy Characteristics'!A:A,MATCH($C163,'Policy Characteristics'!$C:$C,0)))</f>
        <v>Transportation</v>
      </c>
      <c r="B163" s="467" t="str">
        <f>IF(ISBLANK(INDEX('Policy Characteristics'!B:B,MATCH($C163,'Policy Characteristics'!$C:$C,0))),"",INDEX('Policy Characteristics'!B:B,MATCH($C163,'Policy Characteristics'!$C:$C,0)))</f>
        <v>Mode Shifting</v>
      </c>
      <c r="C163" s="446" t="str">
        <f t="shared" ref="C163:C173" si="8">C$162</f>
        <v>Percent of Travel Demand Shifted to Other Modes or Eliminated</v>
      </c>
      <c r="D163" s="339" t="s">
        <v>45</v>
      </c>
      <c r="E163" s="339" t="s">
        <v>38</v>
      </c>
      <c r="F163" s="339" t="s">
        <v>84</v>
      </c>
      <c r="G163" s="295" t="s">
        <v>2343</v>
      </c>
      <c r="H163" s="20">
        <v>849</v>
      </c>
      <c r="I163" s="470" t="s">
        <v>44</v>
      </c>
      <c r="J163" s="469" t="str">
        <f>IF(ISBLANK(INDEX('Policy Characteristics'!D:D,MATCH($C163,'Policy Characteristics'!$C:$C,0))),"",INDEX('Policy Characteristics'!D:D,MATCH($C163,'Policy Characteristics'!$C:$C,0)))</f>
        <v>Mode Shifting</v>
      </c>
      <c r="K163" s="44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0.26</v>
      </c>
      <c r="N163" s="242">
        <f>IF(ISBLANK(INDEX('Policy Characteristics'!H:H,MATCH($C163,'Policy Characteristics'!$C:$C,0))),"",INDEX('Policy Characteristics'!H:H,MATCH($C163,'Policy Characteristics'!$C:$C,0)))</f>
        <v>0.01</v>
      </c>
      <c r="O163" s="446" t="str">
        <f>IF(ISBLANK(INDEX('Policy Characteristics'!I:I,MATCH($C163,'Policy Characteristics'!$C:$C,0))),"",INDEX('Policy Characteristics'!I:I,MATCH($C163,'Policy Characteristics'!$C:$C,0)))</f>
        <v>% of trips shifted</v>
      </c>
      <c r="P163" s="44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46" t="str">
        <f>IF(ISBLANK(INDEX('Policy Characteristics'!K:K,MATCH($C163,'Policy Characteristics'!$C:$C,0))),"",INDEX('Policy Characteristics'!K:K,MATCH($C163,'Policy Characteristics'!$C:$C,0)))</f>
        <v>transportation-sector-main.html#tdm</v>
      </c>
      <c r="R163" s="446" t="str">
        <f>IF(ISBLANK(INDEX('Policy Characteristics'!L:L,MATCH($C163,'Policy Characteristics'!$C:$C,0))),"",INDEX('Policy Characteristics'!L:L,MATCH($C163,'Policy Characteristics'!$C:$C,0)))</f>
        <v>transportation-demand-management.html</v>
      </c>
    </row>
    <row r="164" spans="1:18" x14ac:dyDescent="0.75">
      <c r="A164" s="446" t="str">
        <f>IF(ISBLANK(INDEX('Policy Characteristics'!A:A,MATCH($C164,'Policy Characteristics'!$C:$C,0))),"",INDEX('Policy Characteristics'!A:A,MATCH($C164,'Policy Characteristics'!$C:$C,0)))</f>
        <v>Transportation</v>
      </c>
      <c r="B164" s="467" t="str">
        <f>IF(ISBLANK(INDEX('Policy Characteristics'!B:B,MATCH($C164,'Policy Characteristics'!$C:$C,0))),"",INDEX('Policy Characteristics'!B:B,MATCH($C164,'Policy Characteristics'!$C:$C,0)))</f>
        <v>Mode Shifting</v>
      </c>
      <c r="C164" s="446" t="str">
        <f t="shared" si="8"/>
        <v>Percent of Travel Demand Shifted to Other Modes or Eliminated</v>
      </c>
      <c r="D164" s="339" t="s">
        <v>45</v>
      </c>
      <c r="E164" s="339" t="s">
        <v>39</v>
      </c>
      <c r="F164" s="339" t="s">
        <v>84</v>
      </c>
      <c r="G164" s="295" t="s">
        <v>3292</v>
      </c>
      <c r="H164" s="20">
        <v>850</v>
      </c>
      <c r="I164" s="468" t="s">
        <v>43</v>
      </c>
      <c r="J164" s="469" t="str">
        <f>IF(ISBLANK(INDEX('Policy Characteristics'!D:D,MATCH($C164,'Policy Characteristics'!$C:$C,0))),"",INDEX('Policy Characteristics'!D:D,MATCH($C164,'Policy Characteristics'!$C:$C,0)))</f>
        <v>Mode Shifting</v>
      </c>
      <c r="K164" s="44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0.26</v>
      </c>
      <c r="N164" s="242">
        <f>IF(ISBLANK(INDEX('Policy Characteristics'!H:H,MATCH($C164,'Policy Characteristics'!$C:$C,0))),"",INDEX('Policy Characteristics'!H:H,MATCH($C164,'Policy Characteristics'!$C:$C,0)))</f>
        <v>0.01</v>
      </c>
      <c r="O164" s="446" t="str">
        <f>IF(ISBLANK(INDEX('Policy Characteristics'!I:I,MATCH($C164,'Policy Characteristics'!$C:$C,0))),"",INDEX('Policy Characteristics'!I:I,MATCH($C164,'Policy Characteristics'!$C:$C,0)))</f>
        <v>% of trips shifted</v>
      </c>
      <c r="P164" s="44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46" t="str">
        <f>IF(ISBLANK(INDEX('Policy Characteristics'!K:K,MATCH($C164,'Policy Characteristics'!$C:$C,0))),"",INDEX('Policy Characteristics'!K:K,MATCH($C164,'Policy Characteristics'!$C:$C,0)))</f>
        <v>transportation-sector-main.html#tdm</v>
      </c>
      <c r="R164" s="446" t="str">
        <f>IF(ISBLANK(INDEX('Policy Characteristics'!L:L,MATCH($C164,'Policy Characteristics'!$C:$C,0))),"",INDEX('Policy Characteristics'!L:L,MATCH($C164,'Policy Characteristics'!$C:$C,0)))</f>
        <v>transportation-demand-management.html</v>
      </c>
    </row>
    <row r="165" spans="1:18" x14ac:dyDescent="0.75">
      <c r="A165" s="446" t="str">
        <f>IF(ISBLANK(INDEX('Policy Characteristics'!A:A,MATCH($C165,'Policy Characteristics'!$C:$C,0))),"",INDEX('Policy Characteristics'!A:A,MATCH($C165,'Policy Characteristics'!$C:$C,0)))</f>
        <v>Transportation</v>
      </c>
      <c r="B165" s="467" t="str">
        <f>IF(ISBLANK(INDEX('Policy Characteristics'!B:B,MATCH($C165,'Policy Characteristics'!$C:$C,0))),"",INDEX('Policy Characteristics'!B:B,MATCH($C165,'Policy Characteristics'!$C:$C,0)))</f>
        <v>Mode Shifting</v>
      </c>
      <c r="C165" s="446" t="str">
        <f t="shared" si="8"/>
        <v>Percent of Travel Demand Shifted to Other Modes or Eliminated</v>
      </c>
      <c r="D165" s="339" t="s">
        <v>45</v>
      </c>
      <c r="E165" s="339" t="s">
        <v>40</v>
      </c>
      <c r="F165" s="339" t="s">
        <v>84</v>
      </c>
      <c r="G165" s="339" t="s">
        <v>86</v>
      </c>
      <c r="H165" s="20">
        <v>851</v>
      </c>
      <c r="I165" s="470" t="s">
        <v>44</v>
      </c>
      <c r="J165" s="469" t="str">
        <f>IF(ISBLANK(INDEX('Policy Characteristics'!D:D,MATCH($C165,'Policy Characteristics'!$C:$C,0))),"",INDEX('Policy Characteristics'!D:D,MATCH($C165,'Policy Characteristics'!$C:$C,0)))</f>
        <v>Mode Shifting</v>
      </c>
      <c r="K165" s="44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0.26</v>
      </c>
      <c r="N165" s="242">
        <f>IF(ISBLANK(INDEX('Policy Characteristics'!H:H,MATCH($C165,'Policy Characteristics'!$C:$C,0))),"",INDEX('Policy Characteristics'!H:H,MATCH($C165,'Policy Characteristics'!$C:$C,0)))</f>
        <v>0.01</v>
      </c>
      <c r="O165" s="446" t="str">
        <f>IF(ISBLANK(INDEX('Policy Characteristics'!I:I,MATCH($C165,'Policy Characteristics'!$C:$C,0))),"",INDEX('Policy Characteristics'!I:I,MATCH($C165,'Policy Characteristics'!$C:$C,0)))</f>
        <v>% of trips shifted</v>
      </c>
      <c r="P165" s="44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46" t="str">
        <f>IF(ISBLANK(INDEX('Policy Characteristics'!K:K,MATCH($C165,'Policy Characteristics'!$C:$C,0))),"",INDEX('Policy Characteristics'!K:K,MATCH($C165,'Policy Characteristics'!$C:$C,0)))</f>
        <v>transportation-sector-main.html#tdm</v>
      </c>
      <c r="R165" s="446" t="str">
        <f>IF(ISBLANK(INDEX('Policy Characteristics'!L:L,MATCH($C165,'Policy Characteristics'!$C:$C,0))),"",INDEX('Policy Characteristics'!L:L,MATCH($C165,'Policy Characteristics'!$C:$C,0)))</f>
        <v>transportation-demand-management.html</v>
      </c>
    </row>
    <row r="166" spans="1:18" x14ac:dyDescent="0.75">
      <c r="A166" s="446" t="str">
        <f>IF(ISBLANK(INDEX('Policy Characteristics'!A:A,MATCH($C166,'Policy Characteristics'!$C:$C,0))),"",INDEX('Policy Characteristics'!A:A,MATCH($C166,'Policy Characteristics'!$C:$C,0)))</f>
        <v>Transportation</v>
      </c>
      <c r="B166" s="467" t="str">
        <f>IF(ISBLANK(INDEX('Policy Characteristics'!B:B,MATCH($C166,'Policy Characteristics'!$C:$C,0))),"",INDEX('Policy Characteristics'!B:B,MATCH($C166,'Policy Characteristics'!$C:$C,0)))</f>
        <v>Mode Shifting</v>
      </c>
      <c r="C166" s="446" t="str">
        <f t="shared" si="8"/>
        <v>Percent of Travel Demand Shifted to Other Modes or Eliminated</v>
      </c>
      <c r="D166" s="339" t="s">
        <v>45</v>
      </c>
      <c r="E166" s="339" t="s">
        <v>41</v>
      </c>
      <c r="F166" s="339" t="s">
        <v>84</v>
      </c>
      <c r="G166" s="295" t="s">
        <v>3293</v>
      </c>
      <c r="H166" s="20">
        <v>852</v>
      </c>
      <c r="I166" s="470" t="s">
        <v>44</v>
      </c>
      <c r="J166" s="469" t="str">
        <f>IF(ISBLANK(INDEX('Policy Characteristics'!D:D,MATCH($C166,'Policy Characteristics'!$C:$C,0))),"",INDEX('Policy Characteristics'!D:D,MATCH($C166,'Policy Characteristics'!$C:$C,0)))</f>
        <v>Mode Shifting</v>
      </c>
      <c r="K166" s="44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0.26</v>
      </c>
      <c r="N166" s="242">
        <f>IF(ISBLANK(INDEX('Policy Characteristics'!H:H,MATCH($C166,'Policy Characteristics'!$C:$C,0))),"",INDEX('Policy Characteristics'!H:H,MATCH($C166,'Policy Characteristics'!$C:$C,0)))</f>
        <v>0.01</v>
      </c>
      <c r="O166" s="446" t="str">
        <f>IF(ISBLANK(INDEX('Policy Characteristics'!I:I,MATCH($C166,'Policy Characteristics'!$C:$C,0))),"",INDEX('Policy Characteristics'!I:I,MATCH($C166,'Policy Characteristics'!$C:$C,0)))</f>
        <v>% of trips shifted</v>
      </c>
      <c r="P166" s="44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46" t="str">
        <f>IF(ISBLANK(INDEX('Policy Characteristics'!K:K,MATCH($C166,'Policy Characteristics'!$C:$C,0))),"",INDEX('Policy Characteristics'!K:K,MATCH($C166,'Policy Characteristics'!$C:$C,0)))</f>
        <v>transportation-sector-main.html#tdm</v>
      </c>
      <c r="R166" s="446" t="str">
        <f>IF(ISBLANK(INDEX('Policy Characteristics'!L:L,MATCH($C166,'Policy Characteristics'!$C:$C,0))),"",INDEX('Policy Characteristics'!L:L,MATCH($C166,'Policy Characteristics'!$C:$C,0)))</f>
        <v>transportation-demand-management.html</v>
      </c>
    </row>
    <row r="167" spans="1:18" x14ac:dyDescent="0.75">
      <c r="A167" s="446" t="str">
        <f>IF(ISBLANK(INDEX('Policy Characteristics'!A:A,MATCH($C167,'Policy Characteristics'!$C:$C,0))),"",INDEX('Policy Characteristics'!A:A,MATCH($C167,'Policy Characteristics'!$C:$C,0)))</f>
        <v>Transportation</v>
      </c>
      <c r="B167" s="467" t="str">
        <f>IF(ISBLANK(INDEX('Policy Characteristics'!B:B,MATCH($C167,'Policy Characteristics'!$C:$C,0))),"",INDEX('Policy Characteristics'!B:B,MATCH($C167,'Policy Characteristics'!$C:$C,0)))</f>
        <v>Mode Shifting</v>
      </c>
      <c r="C167" s="446" t="str">
        <f t="shared" si="8"/>
        <v>Percent of Travel Demand Shifted to Other Modes or Eliminated</v>
      </c>
      <c r="D167" s="339" t="s">
        <v>45</v>
      </c>
      <c r="E167" s="339" t="s">
        <v>113</v>
      </c>
      <c r="F167" s="339" t="s">
        <v>84</v>
      </c>
      <c r="G167" s="339" t="s">
        <v>144</v>
      </c>
      <c r="H167" s="20">
        <v>853</v>
      </c>
      <c r="I167" s="470" t="s">
        <v>44</v>
      </c>
      <c r="J167" s="469" t="str">
        <f>IF(ISBLANK(INDEX('Policy Characteristics'!D:D,MATCH($C167,'Policy Characteristics'!$C:$C,0))),"",INDEX('Policy Characteristics'!D:D,MATCH($C167,'Policy Characteristics'!$C:$C,0)))</f>
        <v>Mode Shifting</v>
      </c>
      <c r="K167" s="44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0.26</v>
      </c>
      <c r="N167" s="242">
        <f>IF(ISBLANK(INDEX('Policy Characteristics'!H:H,MATCH($C167,'Policy Characteristics'!$C:$C,0))),"",INDEX('Policy Characteristics'!H:H,MATCH($C167,'Policy Characteristics'!$C:$C,0)))</f>
        <v>0.01</v>
      </c>
      <c r="O167" s="446" t="str">
        <f>IF(ISBLANK(INDEX('Policy Characteristics'!I:I,MATCH($C167,'Policy Characteristics'!$C:$C,0))),"",INDEX('Policy Characteristics'!I:I,MATCH($C167,'Policy Characteristics'!$C:$C,0)))</f>
        <v>% of trips shifted</v>
      </c>
      <c r="P167" s="44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46" t="str">
        <f>IF(ISBLANK(INDEX('Policy Characteristics'!K:K,MATCH($C167,'Policy Characteristics'!$C:$C,0))),"",INDEX('Policy Characteristics'!K:K,MATCH($C167,'Policy Characteristics'!$C:$C,0)))</f>
        <v>transportation-sector-main.html#tdm</v>
      </c>
      <c r="R167" s="446" t="str">
        <f>IF(ISBLANK(INDEX('Policy Characteristics'!L:L,MATCH($C167,'Policy Characteristics'!$C:$C,0))),"",INDEX('Policy Characteristics'!L:L,MATCH($C167,'Policy Characteristics'!$C:$C,0)))</f>
        <v>transportation-demand-management.html</v>
      </c>
    </row>
    <row r="168" spans="1:18" x14ac:dyDescent="0.75">
      <c r="A168" s="446" t="str">
        <f>IF(ISBLANK(INDEX('Policy Characteristics'!A:A,MATCH($C168,'Policy Characteristics'!$C:$C,0))),"",INDEX('Policy Characteristics'!A:A,MATCH($C168,'Policy Characteristics'!$C:$C,0)))</f>
        <v>Transportation</v>
      </c>
      <c r="B168" s="467" t="str">
        <f>IF(ISBLANK(INDEX('Policy Characteristics'!B:B,MATCH($C168,'Policy Characteristics'!$C:$C,0))),"",INDEX('Policy Characteristics'!B:B,MATCH($C168,'Policy Characteristics'!$C:$C,0)))</f>
        <v>Mode Shifting</v>
      </c>
      <c r="C168" s="446" t="str">
        <f t="shared" si="8"/>
        <v>Percent of Travel Demand Shifted to Other Modes or Eliminated</v>
      </c>
      <c r="D168" s="339" t="s">
        <v>42</v>
      </c>
      <c r="E168" s="339" t="s">
        <v>37</v>
      </c>
      <c r="F168" s="339" t="s">
        <v>85</v>
      </c>
      <c r="G168" s="295" t="s">
        <v>3457</v>
      </c>
      <c r="H168" s="20">
        <v>854</v>
      </c>
      <c r="I168" s="470" t="s">
        <v>44</v>
      </c>
      <c r="J168" s="469" t="str">
        <f>IF(ISBLANK(INDEX('Policy Characteristics'!D:D,MATCH($C168,'Policy Characteristics'!$C:$C,0))),"",INDEX('Policy Characteristics'!D:D,MATCH($C168,'Policy Characteristics'!$C:$C,0)))</f>
        <v>Mode Shifting</v>
      </c>
      <c r="K168" s="44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0.26</v>
      </c>
      <c r="N168" s="242">
        <f>IF(ISBLANK(INDEX('Policy Characteristics'!H:H,MATCH($C168,'Policy Characteristics'!$C:$C,0))),"",INDEX('Policy Characteristics'!H:H,MATCH($C168,'Policy Characteristics'!$C:$C,0)))</f>
        <v>0.01</v>
      </c>
      <c r="O168" s="446" t="str">
        <f>IF(ISBLANK(INDEX('Policy Characteristics'!I:I,MATCH($C168,'Policy Characteristics'!$C:$C,0))),"",INDEX('Policy Characteristics'!I:I,MATCH($C168,'Policy Characteristics'!$C:$C,0)))</f>
        <v>% of trips shifted</v>
      </c>
      <c r="P168" s="44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46" t="str">
        <f>IF(ISBLANK(INDEX('Policy Characteristics'!K:K,MATCH($C168,'Policy Characteristics'!$C:$C,0))),"",INDEX('Policy Characteristics'!K:K,MATCH($C168,'Policy Characteristics'!$C:$C,0)))</f>
        <v>transportation-sector-main.html#tdm</v>
      </c>
      <c r="R168" s="446" t="str">
        <f>IF(ISBLANK(INDEX('Policy Characteristics'!L:L,MATCH($C168,'Policy Characteristics'!$C:$C,0))),"",INDEX('Policy Characteristics'!L:L,MATCH($C168,'Policy Characteristics'!$C:$C,0)))</f>
        <v>transportation-demand-management.html</v>
      </c>
    </row>
    <row r="169" spans="1:18" x14ac:dyDescent="0.75">
      <c r="A169" s="446" t="str">
        <f>IF(ISBLANK(INDEX('Policy Characteristics'!A:A,MATCH($C169,'Policy Characteristics'!$C:$C,0))),"",INDEX('Policy Characteristics'!A:A,MATCH($C169,'Policy Characteristics'!$C:$C,0)))</f>
        <v>Transportation</v>
      </c>
      <c r="B169" s="467" t="str">
        <f>IF(ISBLANK(INDEX('Policy Characteristics'!B:B,MATCH($C169,'Policy Characteristics'!$C:$C,0))),"",INDEX('Policy Characteristics'!B:B,MATCH($C169,'Policy Characteristics'!$C:$C,0)))</f>
        <v>Mode Shifting</v>
      </c>
      <c r="C169" s="446" t="str">
        <f t="shared" si="8"/>
        <v>Percent of Travel Demand Shifted to Other Modes or Eliminated</v>
      </c>
      <c r="D169" s="339" t="s">
        <v>42</v>
      </c>
      <c r="E169" s="339" t="s">
        <v>38</v>
      </c>
      <c r="F169" s="339" t="s">
        <v>85</v>
      </c>
      <c r="G169" s="295" t="s">
        <v>3454</v>
      </c>
      <c r="H169" s="20">
        <v>855</v>
      </c>
      <c r="I169" s="468" t="s">
        <v>43</v>
      </c>
      <c r="J169" s="469" t="str">
        <f>IF(ISBLANK(INDEX('Policy Characteristics'!D:D,MATCH($C169,'Policy Characteristics'!$C:$C,0))),"",INDEX('Policy Characteristics'!D:D,MATCH($C169,'Policy Characteristics'!$C:$C,0)))</f>
        <v>Mode Shifting</v>
      </c>
      <c r="K169" s="44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0.26</v>
      </c>
      <c r="N169" s="242">
        <f>IF(ISBLANK(INDEX('Policy Characteristics'!H:H,MATCH($C169,'Policy Characteristics'!$C:$C,0))),"",INDEX('Policy Characteristics'!H:H,MATCH($C169,'Policy Characteristics'!$C:$C,0)))</f>
        <v>0.01</v>
      </c>
      <c r="O169" s="446" t="str">
        <f>IF(ISBLANK(INDEX('Policy Characteristics'!I:I,MATCH($C169,'Policy Characteristics'!$C:$C,0))),"",INDEX('Policy Characteristics'!I:I,MATCH($C169,'Policy Characteristics'!$C:$C,0)))</f>
        <v>% of trips shifted</v>
      </c>
      <c r="P169" s="44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46" t="str">
        <f>IF(ISBLANK(INDEX('Policy Characteristics'!K:K,MATCH($C169,'Policy Characteristics'!$C:$C,0))),"",INDEX('Policy Characteristics'!K:K,MATCH($C169,'Policy Characteristics'!$C:$C,0)))</f>
        <v>transportation-sector-main.html#tdm</v>
      </c>
      <c r="R169" s="446" t="str">
        <f>IF(ISBLANK(INDEX('Policy Characteristics'!L:L,MATCH($C169,'Policy Characteristics'!$C:$C,0))),"",INDEX('Policy Characteristics'!L:L,MATCH($C169,'Policy Characteristics'!$C:$C,0)))</f>
        <v>transportation-demand-management.html</v>
      </c>
    </row>
    <row r="170" spans="1:18" x14ac:dyDescent="0.75">
      <c r="A170" s="446" t="str">
        <f>IF(ISBLANK(INDEX('Policy Characteristics'!A:A,MATCH($C170,'Policy Characteristics'!$C:$C,0))),"",INDEX('Policy Characteristics'!A:A,MATCH($C170,'Policy Characteristics'!$C:$C,0)))</f>
        <v>Transportation</v>
      </c>
      <c r="B170" s="467" t="str">
        <f>IF(ISBLANK(INDEX('Policy Characteristics'!B:B,MATCH($C170,'Policy Characteristics'!$C:$C,0))),"",INDEX('Policy Characteristics'!B:B,MATCH($C170,'Policy Characteristics'!$C:$C,0)))</f>
        <v>Mode Shifting</v>
      </c>
      <c r="C170" s="446" t="str">
        <f t="shared" si="8"/>
        <v>Percent of Travel Demand Shifted to Other Modes or Eliminated</v>
      </c>
      <c r="D170" s="339" t="s">
        <v>42</v>
      </c>
      <c r="E170" s="339" t="s">
        <v>39</v>
      </c>
      <c r="F170" s="339" t="s">
        <v>85</v>
      </c>
      <c r="G170" s="295" t="s">
        <v>3292</v>
      </c>
      <c r="H170" s="20">
        <v>856</v>
      </c>
      <c r="I170" s="470" t="s">
        <v>44</v>
      </c>
      <c r="J170" s="469" t="str">
        <f>IF(ISBLANK(INDEX('Policy Characteristics'!D:D,MATCH($C170,'Policy Characteristics'!$C:$C,0))),"",INDEX('Policy Characteristics'!D:D,MATCH($C170,'Policy Characteristics'!$C:$C,0)))</f>
        <v>Mode Shifting</v>
      </c>
      <c r="K170" s="44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0.26</v>
      </c>
      <c r="N170" s="242">
        <f>IF(ISBLANK(INDEX('Policy Characteristics'!H:H,MATCH($C170,'Policy Characteristics'!$C:$C,0))),"",INDEX('Policy Characteristics'!H:H,MATCH($C170,'Policy Characteristics'!$C:$C,0)))</f>
        <v>0.01</v>
      </c>
      <c r="O170" s="446" t="str">
        <f>IF(ISBLANK(INDEX('Policy Characteristics'!I:I,MATCH($C170,'Policy Characteristics'!$C:$C,0))),"",INDEX('Policy Characteristics'!I:I,MATCH($C170,'Policy Characteristics'!$C:$C,0)))</f>
        <v>% of trips shifted</v>
      </c>
      <c r="P170" s="44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46" t="str">
        <f>IF(ISBLANK(INDEX('Policy Characteristics'!K:K,MATCH($C170,'Policy Characteristics'!$C:$C,0))),"",INDEX('Policy Characteristics'!K:K,MATCH($C170,'Policy Characteristics'!$C:$C,0)))</f>
        <v>transportation-sector-main.html#tdm</v>
      </c>
      <c r="R170" s="446" t="str">
        <f>IF(ISBLANK(INDEX('Policy Characteristics'!L:L,MATCH($C170,'Policy Characteristics'!$C:$C,0))),"",INDEX('Policy Characteristics'!L:L,MATCH($C170,'Policy Characteristics'!$C:$C,0)))</f>
        <v>transportation-demand-management.html</v>
      </c>
    </row>
    <row r="171" spans="1:18" x14ac:dyDescent="0.75">
      <c r="A171" s="446" t="str">
        <f>IF(ISBLANK(INDEX('Policy Characteristics'!A:A,MATCH($C171,'Policy Characteristics'!$C:$C,0))),"",INDEX('Policy Characteristics'!A:A,MATCH($C171,'Policy Characteristics'!$C:$C,0)))</f>
        <v>Transportation</v>
      </c>
      <c r="B171" s="467" t="str">
        <f>IF(ISBLANK(INDEX('Policy Characteristics'!B:B,MATCH($C171,'Policy Characteristics'!$C:$C,0))),"",INDEX('Policy Characteristics'!B:B,MATCH($C171,'Policy Characteristics'!$C:$C,0)))</f>
        <v>Mode Shifting</v>
      </c>
      <c r="C171" s="446" t="str">
        <f t="shared" si="8"/>
        <v>Percent of Travel Demand Shifted to Other Modes or Eliminated</v>
      </c>
      <c r="D171" s="339" t="s">
        <v>42</v>
      </c>
      <c r="E171" s="339" t="s">
        <v>40</v>
      </c>
      <c r="F171" s="339" t="s">
        <v>85</v>
      </c>
      <c r="G171" s="339" t="s">
        <v>86</v>
      </c>
      <c r="H171" s="20">
        <v>857</v>
      </c>
      <c r="I171" s="470" t="s">
        <v>44</v>
      </c>
      <c r="J171" s="469" t="str">
        <f>IF(ISBLANK(INDEX('Policy Characteristics'!D:D,MATCH($C171,'Policy Characteristics'!$C:$C,0))),"",INDEX('Policy Characteristics'!D:D,MATCH($C171,'Policy Characteristics'!$C:$C,0)))</f>
        <v>Mode Shifting</v>
      </c>
      <c r="K171" s="44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0.26</v>
      </c>
      <c r="N171" s="242">
        <f>IF(ISBLANK(INDEX('Policy Characteristics'!H:H,MATCH($C171,'Policy Characteristics'!$C:$C,0))),"",INDEX('Policy Characteristics'!H:H,MATCH($C171,'Policy Characteristics'!$C:$C,0)))</f>
        <v>0.01</v>
      </c>
      <c r="O171" s="446" t="str">
        <f>IF(ISBLANK(INDEX('Policy Characteristics'!I:I,MATCH($C171,'Policy Characteristics'!$C:$C,0))),"",INDEX('Policy Characteristics'!I:I,MATCH($C171,'Policy Characteristics'!$C:$C,0)))</f>
        <v>% of trips shifted</v>
      </c>
      <c r="P171" s="44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46" t="str">
        <f>IF(ISBLANK(INDEX('Policy Characteristics'!K:K,MATCH($C171,'Policy Characteristics'!$C:$C,0))),"",INDEX('Policy Characteristics'!K:K,MATCH($C171,'Policy Characteristics'!$C:$C,0)))</f>
        <v>transportation-sector-main.html#tdm</v>
      </c>
      <c r="R171" s="446" t="str">
        <f>IF(ISBLANK(INDEX('Policy Characteristics'!L:L,MATCH($C171,'Policy Characteristics'!$C:$C,0))),"",INDEX('Policy Characteristics'!L:L,MATCH($C171,'Policy Characteristics'!$C:$C,0)))</f>
        <v>transportation-demand-management.html</v>
      </c>
    </row>
    <row r="172" spans="1:18" x14ac:dyDescent="0.75">
      <c r="A172" s="446" t="str">
        <f>IF(ISBLANK(INDEX('Policy Characteristics'!A:A,MATCH($C172,'Policy Characteristics'!$C:$C,0))),"",INDEX('Policy Characteristics'!A:A,MATCH($C172,'Policy Characteristics'!$C:$C,0)))</f>
        <v>Transportation</v>
      </c>
      <c r="B172" s="467" t="str">
        <f>IF(ISBLANK(INDEX('Policy Characteristics'!B:B,MATCH($C172,'Policy Characteristics'!$C:$C,0))),"",INDEX('Policy Characteristics'!B:B,MATCH($C172,'Policy Characteristics'!$C:$C,0)))</f>
        <v>Mode Shifting</v>
      </c>
      <c r="C172" s="446" t="str">
        <f t="shared" si="8"/>
        <v>Percent of Travel Demand Shifted to Other Modes or Eliminated</v>
      </c>
      <c r="D172" s="339" t="s">
        <v>42</v>
      </c>
      <c r="E172" s="339" t="s">
        <v>41</v>
      </c>
      <c r="F172" s="339" t="s">
        <v>85</v>
      </c>
      <c r="G172" s="295" t="s">
        <v>3294</v>
      </c>
      <c r="H172" s="20">
        <v>858</v>
      </c>
      <c r="I172" s="470" t="s">
        <v>44</v>
      </c>
      <c r="J172" s="469" t="str">
        <f>IF(ISBLANK(INDEX('Policy Characteristics'!D:D,MATCH($C172,'Policy Characteristics'!$C:$C,0))),"",INDEX('Policy Characteristics'!D:D,MATCH($C172,'Policy Characteristics'!$C:$C,0)))</f>
        <v>Mode Shifting</v>
      </c>
      <c r="K172" s="44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0.26</v>
      </c>
      <c r="N172" s="242">
        <f>IF(ISBLANK(INDEX('Policy Characteristics'!H:H,MATCH($C172,'Policy Characteristics'!$C:$C,0))),"",INDEX('Policy Characteristics'!H:H,MATCH($C172,'Policy Characteristics'!$C:$C,0)))</f>
        <v>0.01</v>
      </c>
      <c r="O172" s="446" t="str">
        <f>IF(ISBLANK(INDEX('Policy Characteristics'!I:I,MATCH($C172,'Policy Characteristics'!$C:$C,0))),"",INDEX('Policy Characteristics'!I:I,MATCH($C172,'Policy Characteristics'!$C:$C,0)))</f>
        <v>% of trips shifted</v>
      </c>
      <c r="P172" s="44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46" t="str">
        <f>IF(ISBLANK(INDEX('Policy Characteristics'!K:K,MATCH($C172,'Policy Characteristics'!$C:$C,0))),"",INDEX('Policy Characteristics'!K:K,MATCH($C172,'Policy Characteristics'!$C:$C,0)))</f>
        <v>transportation-sector-main.html#tdm</v>
      </c>
      <c r="R172" s="446" t="str">
        <f>IF(ISBLANK(INDEX('Policy Characteristics'!L:L,MATCH($C172,'Policy Characteristics'!$C:$C,0))),"",INDEX('Policy Characteristics'!L:L,MATCH($C172,'Policy Characteristics'!$C:$C,0)))</f>
        <v>transportation-demand-management.html</v>
      </c>
    </row>
    <row r="173" spans="1:18" x14ac:dyDescent="0.75">
      <c r="A173" s="446" t="str">
        <f>IF(ISBLANK(INDEX('Policy Characteristics'!A:A,MATCH($C173,'Policy Characteristics'!$C:$C,0))),"",INDEX('Policy Characteristics'!A:A,MATCH($C173,'Policy Characteristics'!$C:$C,0)))</f>
        <v>Transportation</v>
      </c>
      <c r="B173" s="467" t="str">
        <f>IF(ISBLANK(INDEX('Policy Characteristics'!B:B,MATCH($C173,'Policy Characteristics'!$C:$C,0))),"",INDEX('Policy Characteristics'!B:B,MATCH($C173,'Policy Characteristics'!$C:$C,0)))</f>
        <v>Mode Shifting</v>
      </c>
      <c r="C173" s="446" t="str">
        <f t="shared" si="8"/>
        <v>Percent of Travel Demand Shifted to Other Modes or Eliminated</v>
      </c>
      <c r="D173" s="339" t="s">
        <v>42</v>
      </c>
      <c r="E173" s="339" t="s">
        <v>113</v>
      </c>
      <c r="F173" s="339" t="s">
        <v>85</v>
      </c>
      <c r="G173" s="339" t="s">
        <v>144</v>
      </c>
      <c r="H173" s="20">
        <v>859</v>
      </c>
      <c r="I173" s="470" t="s">
        <v>44</v>
      </c>
      <c r="J173" s="469" t="str">
        <f>IF(ISBLANK(INDEX('Policy Characteristics'!D:D,MATCH($C173,'Policy Characteristics'!$C:$C,0))),"",INDEX('Policy Characteristics'!D:D,MATCH($C173,'Policy Characteristics'!$C:$C,0)))</f>
        <v>Mode Shifting</v>
      </c>
      <c r="K173" s="44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0.26</v>
      </c>
      <c r="N173" s="242">
        <f>IF(ISBLANK(INDEX('Policy Characteristics'!H:H,MATCH($C173,'Policy Characteristics'!$C:$C,0))),"",INDEX('Policy Characteristics'!H:H,MATCH($C173,'Policy Characteristics'!$C:$C,0)))</f>
        <v>0.01</v>
      </c>
      <c r="O173" s="446" t="str">
        <f>IF(ISBLANK(INDEX('Policy Characteristics'!I:I,MATCH($C173,'Policy Characteristics'!$C:$C,0))),"",INDEX('Policy Characteristics'!I:I,MATCH($C173,'Policy Characteristics'!$C:$C,0)))</f>
        <v>% of trips shifted</v>
      </c>
      <c r="P173" s="44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46" t="str">
        <f>IF(ISBLANK(INDEX('Policy Characteristics'!K:K,MATCH($C173,'Policy Characteristics'!$C:$C,0))),"",INDEX('Policy Characteristics'!K:K,MATCH($C173,'Policy Characteristics'!$C:$C,0)))</f>
        <v>transportation-sector-main.html#tdm</v>
      </c>
      <c r="R173" s="446" t="str">
        <f>IF(ISBLANK(INDEX('Policy Characteristics'!L:L,MATCH($C173,'Policy Characteristics'!$C:$C,0))),"",INDEX('Policy Characteristics'!L:L,MATCH($C173,'Policy Characteristics'!$C:$C,0)))</f>
        <v>transportation-demand-management.html</v>
      </c>
    </row>
    <row r="174" spans="1:18" x14ac:dyDescent="0.75">
      <c r="A174" s="446" t="str">
        <f>IF(ISBLANK(INDEX('Policy Characteristics'!A:A,MATCH($C174,'Policy Characteristics'!$C:$C,0))),"",INDEX('Policy Characteristics'!A:A,MATCH($C174,'Policy Characteristics'!$C:$C,0)))</f>
        <v>Transportation</v>
      </c>
      <c r="B174" s="467" t="str">
        <f>IF(ISBLANK(INDEX('Policy Characteristics'!B:B,MATCH($C174,'Policy Characteristics'!$C:$C,0))),"",INDEX('Policy Characteristics'!B:B,MATCH($C174,'Policy Characteristics'!$C:$C,0)))</f>
        <v>Zero-Emission Vehicle Sales Standard</v>
      </c>
      <c r="C174" s="295" t="s">
        <v>3431</v>
      </c>
      <c r="D174" s="339" t="s">
        <v>45</v>
      </c>
      <c r="E174" s="339" t="s">
        <v>37</v>
      </c>
      <c r="F174" s="339" t="s">
        <v>84</v>
      </c>
      <c r="G174" s="295" t="s">
        <v>3295</v>
      </c>
      <c r="H174" s="297">
        <v>186</v>
      </c>
      <c r="I174" s="468" t="s">
        <v>43</v>
      </c>
      <c r="J174" s="469" t="str">
        <f>IF(ISBLANK(INDEX('Policy Characteristics'!D:D,MATCH($C174,'Policy Characteristics'!$C:$C,0))),"",INDEX('Policy Characteristics'!D:D,MATCH($C174,'Policy Characteristics'!$C:$C,0)))</f>
        <v>ZEV Sales Standard</v>
      </c>
      <c r="K174" s="44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0</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446" t="str">
        <f>IF(ISBLANK(INDEX('Policy Characteristics'!I:I,MATCH($C174,'Policy Characteristics'!$C:$C,0))),"",INDEX('Policy Characteristics'!I:I,MATCH($C174,'Policy Characteristics'!$C:$C,0)))</f>
        <v>% of new vehicles sold</v>
      </c>
      <c r="P174" s="44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46" t="str">
        <f>IF(ISBLANK(INDEX('Policy Characteristics'!K:K,MATCH($C174,'Policy Characteristics'!$C:$C,0))),"",INDEX('Policy Characteristics'!K:K,MATCH($C174,'Policy Characteristics'!$C:$C,0)))</f>
        <v>transportation-sector-main.html#ev-mandate</v>
      </c>
      <c r="R174" s="446" t="str">
        <f>IF(ISBLANK(INDEX('Policy Characteristics'!L:L,MATCH($C174,'Policy Characteristics'!$C:$C,0))),"",INDEX('Policy Characteristics'!L:L,MATCH($C174,'Policy Characteristics'!$C:$C,0)))</f>
        <v>ev-mandate.html</v>
      </c>
    </row>
    <row r="175" spans="1:18" x14ac:dyDescent="0.75">
      <c r="A175" s="446" t="str">
        <f>IF(ISBLANK(INDEX('Policy Characteristics'!A:A,MATCH($C175,'Policy Characteristics'!$C:$C,0))),"",INDEX('Policy Characteristics'!A:A,MATCH($C175,'Policy Characteristics'!$C:$C,0)))</f>
        <v>Transportation</v>
      </c>
      <c r="B175" s="467" t="str">
        <f>IF(ISBLANK(INDEX('Policy Characteristics'!B:B,MATCH($C175,'Policy Characteristics'!$C:$C,0))),"",INDEX('Policy Characteristics'!B:B,MATCH($C175,'Policy Characteristics'!$C:$C,0)))</f>
        <v>Zero-Emission Vehicle Sales Standard</v>
      </c>
      <c r="C175" s="446" t="str">
        <f>C$174</f>
        <v>Minimum Required ZEV Sales Percentage</v>
      </c>
      <c r="D175" s="295" t="s">
        <v>42</v>
      </c>
      <c r="E175" s="295" t="s">
        <v>37</v>
      </c>
      <c r="F175" s="295" t="s">
        <v>85</v>
      </c>
      <c r="G175" s="295" t="s">
        <v>3457</v>
      </c>
      <c r="H175" s="297">
        <v>203</v>
      </c>
      <c r="I175" s="470" t="s">
        <v>43</v>
      </c>
      <c r="J175" s="469" t="str">
        <f>IF(ISBLANK(INDEX('Policy Characteristics'!D:D,MATCH($C175,'Policy Characteristics'!$C:$C,0))),"",INDEX('Policy Characteristics'!D:D,MATCH($C175,'Policy Characteristics'!$C:$C,0)))</f>
        <v>ZEV Sales Standard</v>
      </c>
      <c r="K175" s="44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0</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446" t="str">
        <f>IF(ISBLANK(INDEX('Policy Characteristics'!I:I,MATCH($C175,'Policy Characteristics'!$C:$C,0))),"",INDEX('Policy Characteristics'!I:I,MATCH($C175,'Policy Characteristics'!$C:$C,0)))</f>
        <v>% of new vehicles sold</v>
      </c>
      <c r="P175" s="44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46" t="str">
        <f>IF(ISBLANK(INDEX('Policy Characteristics'!K:K,MATCH($C175,'Policy Characteristics'!$C:$C,0))),"",INDEX('Policy Characteristics'!K:K,MATCH($C175,'Policy Characteristics'!$C:$C,0)))</f>
        <v>transportation-sector-main.html#ev-mandate</v>
      </c>
      <c r="R175" s="446" t="str">
        <f>IF(ISBLANK(INDEX('Policy Characteristics'!L:L,MATCH($C175,'Policy Characteristics'!$C:$C,0))),"",INDEX('Policy Characteristics'!L:L,MATCH($C175,'Policy Characteristics'!$C:$C,0)))</f>
        <v>ev-mandate.html</v>
      </c>
    </row>
    <row r="176" spans="1:18" x14ac:dyDescent="0.75">
      <c r="A176" s="446" t="str">
        <f>IF(ISBLANK(INDEX('Policy Characteristics'!A:A,MATCH($C176,'Policy Characteristics'!$C:$C,0))),"",INDEX('Policy Characteristics'!A:A,MATCH($C176,'Policy Characteristics'!$C:$C,0)))</f>
        <v>Transportation</v>
      </c>
      <c r="B176" s="467" t="str">
        <f>IF(ISBLANK(INDEX('Policy Characteristics'!B:B,MATCH($C176,'Policy Characteristics'!$C:$C,0))),"",INDEX('Policy Characteristics'!B:B,MATCH($C176,'Policy Characteristics'!$C:$C,0)))</f>
        <v>Zero-Emission Vehicle Sales Standard</v>
      </c>
      <c r="C176" s="446" t="str">
        <f t="shared" ref="C176:C185" si="9">C$174</f>
        <v>Minimum Required ZEV Sales Percentage</v>
      </c>
      <c r="D176" s="295" t="s">
        <v>45</v>
      </c>
      <c r="E176" s="295" t="s">
        <v>38</v>
      </c>
      <c r="F176" s="295" t="s">
        <v>84</v>
      </c>
      <c r="G176" s="295" t="s">
        <v>2343</v>
      </c>
      <c r="H176" s="297">
        <v>187</v>
      </c>
      <c r="I176" s="468" t="s">
        <v>43</v>
      </c>
      <c r="J176" s="469" t="str">
        <f>IF(ISBLANK(INDEX('Policy Characteristics'!D:D,MATCH($C176,'Policy Characteristics'!$C:$C,0))),"",INDEX('Policy Characteristics'!D:D,MATCH($C176,'Policy Characteristics'!$C:$C,0)))</f>
        <v>ZEV Sales Standard</v>
      </c>
      <c r="K176" s="44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0</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446" t="str">
        <f>IF(ISBLANK(INDEX('Policy Characteristics'!I:I,MATCH($C176,'Policy Characteristics'!$C:$C,0))),"",INDEX('Policy Characteristics'!I:I,MATCH($C176,'Policy Characteristics'!$C:$C,0)))</f>
        <v>% of new vehicles sold</v>
      </c>
      <c r="P176" s="44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46" t="str">
        <f>IF(ISBLANK(INDEX('Policy Characteristics'!K:K,MATCH($C176,'Policy Characteristics'!$C:$C,0))),"",INDEX('Policy Characteristics'!K:K,MATCH($C176,'Policy Characteristics'!$C:$C,0)))</f>
        <v>transportation-sector-main.html#ev-mandate</v>
      </c>
      <c r="R176" s="446" t="str">
        <f>IF(ISBLANK(INDEX('Policy Characteristics'!L:L,MATCH($C176,'Policy Characteristics'!$C:$C,0))),"",INDEX('Policy Characteristics'!L:L,MATCH($C176,'Policy Characteristics'!$C:$C,0)))</f>
        <v>ev-mandate.html</v>
      </c>
    </row>
    <row r="177" spans="1:18" x14ac:dyDescent="0.75">
      <c r="A177" s="446" t="str">
        <f>IF(ISBLANK(INDEX('Policy Characteristics'!A:A,MATCH($C177,'Policy Characteristics'!$C:$C,0))),"",INDEX('Policy Characteristics'!A:A,MATCH($C177,'Policy Characteristics'!$C:$C,0)))</f>
        <v>Transportation</v>
      </c>
      <c r="B177" s="467" t="str">
        <f>IF(ISBLANK(INDEX('Policy Characteristics'!B:B,MATCH($C177,'Policy Characteristics'!$C:$C,0))),"",INDEX('Policy Characteristics'!B:B,MATCH($C177,'Policy Characteristics'!$C:$C,0)))</f>
        <v>Zero-Emission Vehicle Sales Standard</v>
      </c>
      <c r="C177" s="446" t="str">
        <f t="shared" si="9"/>
        <v>Minimum Required ZEV Sales Percentage</v>
      </c>
      <c r="D177" s="295" t="s">
        <v>42</v>
      </c>
      <c r="E177" s="295" t="s">
        <v>38</v>
      </c>
      <c r="F177" s="295" t="s">
        <v>85</v>
      </c>
      <c r="G177" s="295" t="s">
        <v>3454</v>
      </c>
      <c r="H177" s="297">
        <v>191</v>
      </c>
      <c r="I177" s="468" t="s">
        <v>43</v>
      </c>
      <c r="J177" s="469" t="str">
        <f>IF(ISBLANK(INDEX('Policy Characteristics'!D:D,MATCH($C177,'Policy Characteristics'!$C:$C,0))),"",INDEX('Policy Characteristics'!D:D,MATCH($C177,'Policy Characteristics'!$C:$C,0)))</f>
        <v>ZEV Sales Standard</v>
      </c>
      <c r="K177" s="44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0</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446" t="str">
        <f>IF(ISBLANK(INDEX('Policy Characteristics'!I:I,MATCH($C177,'Policy Characteristics'!$C:$C,0))),"",INDEX('Policy Characteristics'!I:I,MATCH($C177,'Policy Characteristics'!$C:$C,0)))</f>
        <v>% of new vehicles sold</v>
      </c>
      <c r="P177" s="44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46" t="str">
        <f>IF(ISBLANK(INDEX('Policy Characteristics'!K:K,MATCH($C177,'Policy Characteristics'!$C:$C,0))),"",INDEX('Policy Characteristics'!K:K,MATCH($C177,'Policy Characteristics'!$C:$C,0)))</f>
        <v>transportation-sector-main.html#ev-mandate</v>
      </c>
      <c r="R177" s="446" t="str">
        <f>IF(ISBLANK(INDEX('Policy Characteristics'!L:L,MATCH($C177,'Policy Characteristics'!$C:$C,0))),"",INDEX('Policy Characteristics'!L:L,MATCH($C177,'Policy Characteristics'!$C:$C,0)))</f>
        <v>ev-mandate.html</v>
      </c>
    </row>
    <row r="178" spans="1:18" x14ac:dyDescent="0.75">
      <c r="A178" s="446" t="str">
        <f>IF(ISBLANK(INDEX('Policy Characteristics'!A:A,MATCH($C178,'Policy Characteristics'!$C:$C,0))),"",INDEX('Policy Characteristics'!A:A,MATCH($C178,'Policy Characteristics'!$C:$C,0)))</f>
        <v>Transportation</v>
      </c>
      <c r="B178" s="467" t="str">
        <f>IF(ISBLANK(INDEX('Policy Characteristics'!B:B,MATCH($C178,'Policy Characteristics'!$C:$C,0))),"",INDEX('Policy Characteristics'!B:B,MATCH($C178,'Policy Characteristics'!$C:$C,0)))</f>
        <v>Zero-Emission Vehicle Sales Standard</v>
      </c>
      <c r="C178" s="446" t="str">
        <f t="shared" si="9"/>
        <v>Minimum Required ZEV Sales Percentage</v>
      </c>
      <c r="D178" s="295" t="s">
        <v>45</v>
      </c>
      <c r="E178" s="295" t="s">
        <v>39</v>
      </c>
      <c r="F178" s="295" t="s">
        <v>84</v>
      </c>
      <c r="G178" s="295" t="s">
        <v>3292</v>
      </c>
      <c r="H178" s="297">
        <v>496</v>
      </c>
      <c r="I178" s="468" t="s">
        <v>44</v>
      </c>
      <c r="J178" s="469" t="str">
        <f>IF(ISBLANK(INDEX('Policy Characteristics'!D:D,MATCH($C178,'Policy Characteristics'!$C:$C,0))),"",INDEX('Policy Characteristics'!D:D,MATCH($C178,'Policy Characteristics'!$C:$C,0)))</f>
        <v>ZEV Sales Standard</v>
      </c>
      <c r="K178" s="44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0</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446" t="str">
        <f>IF(ISBLANK(INDEX('Policy Characteristics'!I:I,MATCH($C178,'Policy Characteristics'!$C:$C,0))),"",INDEX('Policy Characteristics'!I:I,MATCH($C178,'Policy Characteristics'!$C:$C,0)))</f>
        <v>% of new vehicles sold</v>
      </c>
      <c r="P178" s="44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46" t="str">
        <f>IF(ISBLANK(INDEX('Policy Characteristics'!K:K,MATCH($C178,'Policy Characteristics'!$C:$C,0))),"",INDEX('Policy Characteristics'!K:K,MATCH($C178,'Policy Characteristics'!$C:$C,0)))</f>
        <v>transportation-sector-main.html#ev-mandate</v>
      </c>
      <c r="R178" s="446" t="str">
        <f>IF(ISBLANK(INDEX('Policy Characteristics'!L:L,MATCH($C178,'Policy Characteristics'!$C:$C,0))),"",INDEX('Policy Characteristics'!L:L,MATCH($C178,'Policy Characteristics'!$C:$C,0)))</f>
        <v>ev-mandate.html</v>
      </c>
    </row>
    <row r="179" spans="1:18" x14ac:dyDescent="0.75">
      <c r="A179" s="446" t="str">
        <f>IF(ISBLANK(INDEX('Policy Characteristics'!A:A,MATCH($C179,'Policy Characteristics'!$C:$C,0))),"",INDEX('Policy Characteristics'!A:A,MATCH($C179,'Policy Characteristics'!$C:$C,0)))</f>
        <v>Transportation</v>
      </c>
      <c r="B179" s="467" t="str">
        <f>IF(ISBLANK(INDEX('Policy Characteristics'!B:B,MATCH($C179,'Policy Characteristics'!$C:$C,0))),"",INDEX('Policy Characteristics'!B:B,MATCH($C179,'Policy Characteristics'!$C:$C,0)))</f>
        <v>Zero-Emission Vehicle Sales Standard</v>
      </c>
      <c r="C179" s="446" t="str">
        <f t="shared" si="9"/>
        <v>Minimum Required ZEV Sales Percentage</v>
      </c>
      <c r="D179" s="295" t="s">
        <v>42</v>
      </c>
      <c r="E179" s="295" t="s">
        <v>39</v>
      </c>
      <c r="F179" s="295" t="s">
        <v>85</v>
      </c>
      <c r="G179" s="295" t="s">
        <v>3292</v>
      </c>
      <c r="H179" s="297">
        <v>497</v>
      </c>
      <c r="I179" s="468" t="s">
        <v>44</v>
      </c>
      <c r="J179" s="469" t="str">
        <f>IF(ISBLANK(INDEX('Policy Characteristics'!D:D,MATCH($C179,'Policy Characteristics'!$C:$C,0))),"",INDEX('Policy Characteristics'!D:D,MATCH($C179,'Policy Characteristics'!$C:$C,0)))</f>
        <v>ZEV Sales Standard</v>
      </c>
      <c r="K179" s="44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0</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446" t="str">
        <f>IF(ISBLANK(INDEX('Policy Characteristics'!I:I,MATCH($C179,'Policy Characteristics'!$C:$C,0))),"",INDEX('Policy Characteristics'!I:I,MATCH($C179,'Policy Characteristics'!$C:$C,0)))</f>
        <v>% of new vehicles sold</v>
      </c>
      <c r="P179" s="44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46" t="str">
        <f>IF(ISBLANK(INDEX('Policy Characteristics'!K:K,MATCH($C179,'Policy Characteristics'!$C:$C,0))),"",INDEX('Policy Characteristics'!K:K,MATCH($C179,'Policy Characteristics'!$C:$C,0)))</f>
        <v>transportation-sector-main.html#ev-mandate</v>
      </c>
      <c r="R179" s="446" t="str">
        <f>IF(ISBLANK(INDEX('Policy Characteristics'!L:L,MATCH($C179,'Policy Characteristics'!$C:$C,0))),"",INDEX('Policy Characteristics'!L:L,MATCH($C179,'Policy Characteristics'!$C:$C,0)))</f>
        <v>ev-mandate.html</v>
      </c>
    </row>
    <row r="180" spans="1:18" x14ac:dyDescent="0.75">
      <c r="A180" s="446" t="str">
        <f>IF(ISBLANK(INDEX('Policy Characteristics'!A:A,MATCH($C180,'Policy Characteristics'!$C:$C,0))),"",INDEX('Policy Characteristics'!A:A,MATCH($C180,'Policy Characteristics'!$C:$C,0)))</f>
        <v>Transportation</v>
      </c>
      <c r="B180" s="467" t="str">
        <f>IF(ISBLANK(INDEX('Policy Characteristics'!B:B,MATCH($C180,'Policy Characteristics'!$C:$C,0))),"",INDEX('Policy Characteristics'!B:B,MATCH($C180,'Policy Characteristics'!$C:$C,0)))</f>
        <v>Zero-Emission Vehicle Sales Standard</v>
      </c>
      <c r="C180" s="446" t="str">
        <f t="shared" si="9"/>
        <v>Minimum Required ZEV Sales Percentage</v>
      </c>
      <c r="D180" s="295" t="s">
        <v>45</v>
      </c>
      <c r="E180" s="295" t="s">
        <v>40</v>
      </c>
      <c r="F180" s="295" t="s">
        <v>84</v>
      </c>
      <c r="G180" s="295" t="s">
        <v>86</v>
      </c>
      <c r="H180" s="297">
        <v>498</v>
      </c>
      <c r="I180" s="468" t="s">
        <v>44</v>
      </c>
      <c r="J180" s="469" t="str">
        <f>IF(ISBLANK(INDEX('Policy Characteristics'!D:D,MATCH($C180,'Policy Characteristics'!$C:$C,0))),"",INDEX('Policy Characteristics'!D:D,MATCH($C180,'Policy Characteristics'!$C:$C,0)))</f>
        <v>ZEV Sales Standard</v>
      </c>
      <c r="K180" s="44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0</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446" t="str">
        <f>IF(ISBLANK(INDEX('Policy Characteristics'!I:I,MATCH($C180,'Policy Characteristics'!$C:$C,0))),"",INDEX('Policy Characteristics'!I:I,MATCH($C180,'Policy Characteristics'!$C:$C,0)))</f>
        <v>% of new vehicles sold</v>
      </c>
      <c r="P180" s="44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46" t="str">
        <f>IF(ISBLANK(INDEX('Policy Characteristics'!K:K,MATCH($C180,'Policy Characteristics'!$C:$C,0))),"",INDEX('Policy Characteristics'!K:K,MATCH($C180,'Policy Characteristics'!$C:$C,0)))</f>
        <v>transportation-sector-main.html#ev-mandate</v>
      </c>
      <c r="R180" s="446" t="str">
        <f>IF(ISBLANK(INDEX('Policy Characteristics'!L:L,MATCH($C180,'Policy Characteristics'!$C:$C,0))),"",INDEX('Policy Characteristics'!L:L,MATCH($C180,'Policy Characteristics'!$C:$C,0)))</f>
        <v>ev-mandate.html</v>
      </c>
    </row>
    <row r="181" spans="1:18" x14ac:dyDescent="0.75">
      <c r="A181" s="446" t="str">
        <f>IF(ISBLANK(INDEX('Policy Characteristics'!A:A,MATCH($C181,'Policy Characteristics'!$C:$C,0))),"",INDEX('Policy Characteristics'!A:A,MATCH($C181,'Policy Characteristics'!$C:$C,0)))</f>
        <v>Transportation</v>
      </c>
      <c r="B181" s="467" t="str">
        <f>IF(ISBLANK(INDEX('Policy Characteristics'!B:B,MATCH($C181,'Policy Characteristics'!$C:$C,0))),"",INDEX('Policy Characteristics'!B:B,MATCH($C181,'Policy Characteristics'!$C:$C,0)))</f>
        <v>Zero-Emission Vehicle Sales Standard</v>
      </c>
      <c r="C181" s="446" t="str">
        <f t="shared" si="9"/>
        <v>Minimum Required ZEV Sales Percentage</v>
      </c>
      <c r="D181" s="295" t="s">
        <v>42</v>
      </c>
      <c r="E181" s="295" t="s">
        <v>40</v>
      </c>
      <c r="F181" s="295" t="s">
        <v>85</v>
      </c>
      <c r="G181" s="295" t="s">
        <v>86</v>
      </c>
      <c r="H181" s="297">
        <v>499</v>
      </c>
      <c r="I181" s="468" t="s">
        <v>44</v>
      </c>
      <c r="J181" s="469" t="str">
        <f>IF(ISBLANK(INDEX('Policy Characteristics'!D:D,MATCH($C181,'Policy Characteristics'!$C:$C,0))),"",INDEX('Policy Characteristics'!D:D,MATCH($C181,'Policy Characteristics'!$C:$C,0)))</f>
        <v>ZEV Sales Standard</v>
      </c>
      <c r="K181" s="44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0</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446" t="str">
        <f>IF(ISBLANK(INDEX('Policy Characteristics'!I:I,MATCH($C181,'Policy Characteristics'!$C:$C,0))),"",INDEX('Policy Characteristics'!I:I,MATCH($C181,'Policy Characteristics'!$C:$C,0)))</f>
        <v>% of new vehicles sold</v>
      </c>
      <c r="P181" s="44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46" t="str">
        <f>IF(ISBLANK(INDEX('Policy Characteristics'!K:K,MATCH($C181,'Policy Characteristics'!$C:$C,0))),"",INDEX('Policy Characteristics'!K:K,MATCH($C181,'Policy Characteristics'!$C:$C,0)))</f>
        <v>transportation-sector-main.html#ev-mandate</v>
      </c>
      <c r="R181" s="446" t="str">
        <f>IF(ISBLANK(INDEX('Policy Characteristics'!L:L,MATCH($C181,'Policy Characteristics'!$C:$C,0))),"",INDEX('Policy Characteristics'!L:L,MATCH($C181,'Policy Characteristics'!$C:$C,0)))</f>
        <v>ev-mandate.html</v>
      </c>
    </row>
    <row r="182" spans="1:18" x14ac:dyDescent="0.75">
      <c r="A182" s="446" t="str">
        <f>IF(ISBLANK(INDEX('Policy Characteristics'!A:A,MATCH($C182,'Policy Characteristics'!$C:$C,0))),"",INDEX('Policy Characteristics'!A:A,MATCH($C182,'Policy Characteristics'!$C:$C,0)))</f>
        <v>Transportation</v>
      </c>
      <c r="B182" s="467" t="str">
        <f>IF(ISBLANK(INDEX('Policy Characteristics'!B:B,MATCH($C182,'Policy Characteristics'!$C:$C,0))),"",INDEX('Policy Characteristics'!B:B,MATCH($C182,'Policy Characteristics'!$C:$C,0)))</f>
        <v>Zero-Emission Vehicle Sales Standard</v>
      </c>
      <c r="C182" s="446" t="str">
        <f t="shared" si="9"/>
        <v>Minimum Required ZEV Sales Percentage</v>
      </c>
      <c r="D182" s="295" t="s">
        <v>45</v>
      </c>
      <c r="E182" s="295" t="s">
        <v>41</v>
      </c>
      <c r="F182" s="295" t="s">
        <v>84</v>
      </c>
      <c r="G182" s="295" t="s">
        <v>3293</v>
      </c>
      <c r="H182" s="297">
        <v>500</v>
      </c>
      <c r="I182" s="468" t="s">
        <v>44</v>
      </c>
      <c r="J182" s="469" t="str">
        <f>IF(ISBLANK(INDEX('Policy Characteristics'!D:D,MATCH($C182,'Policy Characteristics'!$C:$C,0))),"",INDEX('Policy Characteristics'!D:D,MATCH($C182,'Policy Characteristics'!$C:$C,0)))</f>
        <v>ZEV Sales Standard</v>
      </c>
      <c r="K182" s="44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0</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446" t="str">
        <f>IF(ISBLANK(INDEX('Policy Characteristics'!I:I,MATCH($C182,'Policy Characteristics'!$C:$C,0))),"",INDEX('Policy Characteristics'!I:I,MATCH($C182,'Policy Characteristics'!$C:$C,0)))</f>
        <v>% of new vehicles sold</v>
      </c>
      <c r="P182" s="44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46" t="str">
        <f>IF(ISBLANK(INDEX('Policy Characteristics'!K:K,MATCH($C182,'Policy Characteristics'!$C:$C,0))),"",INDEX('Policy Characteristics'!K:K,MATCH($C182,'Policy Characteristics'!$C:$C,0)))</f>
        <v>transportation-sector-main.html#ev-mandate</v>
      </c>
      <c r="R182" s="446" t="str">
        <f>IF(ISBLANK(INDEX('Policy Characteristics'!L:L,MATCH($C182,'Policy Characteristics'!$C:$C,0))),"",INDEX('Policy Characteristics'!L:L,MATCH($C182,'Policy Characteristics'!$C:$C,0)))</f>
        <v>ev-mandate.html</v>
      </c>
    </row>
    <row r="183" spans="1:18" x14ac:dyDescent="0.75">
      <c r="A183" s="446" t="str">
        <f>IF(ISBLANK(INDEX('Policy Characteristics'!A:A,MATCH($C183,'Policy Characteristics'!$C:$C,0))),"",INDEX('Policy Characteristics'!A:A,MATCH($C183,'Policy Characteristics'!$C:$C,0)))</f>
        <v>Transportation</v>
      </c>
      <c r="B183" s="467" t="str">
        <f>IF(ISBLANK(INDEX('Policy Characteristics'!B:B,MATCH($C183,'Policy Characteristics'!$C:$C,0))),"",INDEX('Policy Characteristics'!B:B,MATCH($C183,'Policy Characteristics'!$C:$C,0)))</f>
        <v>Zero-Emission Vehicle Sales Standard</v>
      </c>
      <c r="C183" s="446" t="str">
        <f t="shared" si="9"/>
        <v>Minimum Required ZEV Sales Percentage</v>
      </c>
      <c r="D183" s="295" t="s">
        <v>42</v>
      </c>
      <c r="E183" s="295" t="s">
        <v>41</v>
      </c>
      <c r="F183" s="295" t="s">
        <v>85</v>
      </c>
      <c r="G183" s="295" t="s">
        <v>3294</v>
      </c>
      <c r="H183" s="297">
        <v>501</v>
      </c>
      <c r="I183" s="468" t="s">
        <v>44</v>
      </c>
      <c r="J183" s="469" t="str">
        <f>IF(ISBLANK(INDEX('Policy Characteristics'!D:D,MATCH($C183,'Policy Characteristics'!$C:$C,0))),"",INDEX('Policy Characteristics'!D:D,MATCH($C183,'Policy Characteristics'!$C:$C,0)))</f>
        <v>ZEV Sales Standard</v>
      </c>
      <c r="K183" s="44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0</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446" t="str">
        <f>IF(ISBLANK(INDEX('Policy Characteristics'!I:I,MATCH($C183,'Policy Characteristics'!$C:$C,0))),"",INDEX('Policy Characteristics'!I:I,MATCH($C183,'Policy Characteristics'!$C:$C,0)))</f>
        <v>% of new vehicles sold</v>
      </c>
      <c r="P183" s="44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46" t="str">
        <f>IF(ISBLANK(INDEX('Policy Characteristics'!K:K,MATCH($C183,'Policy Characteristics'!$C:$C,0))),"",INDEX('Policy Characteristics'!K:K,MATCH($C183,'Policy Characteristics'!$C:$C,0)))</f>
        <v>transportation-sector-main.html#ev-mandate</v>
      </c>
      <c r="R183" s="446" t="str">
        <f>IF(ISBLANK(INDEX('Policy Characteristics'!L:L,MATCH($C183,'Policy Characteristics'!$C:$C,0))),"",INDEX('Policy Characteristics'!L:L,MATCH($C183,'Policy Characteristics'!$C:$C,0)))</f>
        <v>ev-mandate.html</v>
      </c>
    </row>
    <row r="184" spans="1:18" x14ac:dyDescent="0.75">
      <c r="A184" s="446" t="str">
        <f>IF(ISBLANK(INDEX('Policy Characteristics'!A:A,MATCH($C184,'Policy Characteristics'!$C:$C,0))),"",INDEX('Policy Characteristics'!A:A,MATCH($C184,'Policy Characteristics'!$C:$C,0)))</f>
        <v>Transportation</v>
      </c>
      <c r="B184" s="467" t="str">
        <f>IF(ISBLANK(INDEX('Policy Characteristics'!B:B,MATCH($C184,'Policy Characteristics'!$C:$C,0))),"",INDEX('Policy Characteristics'!B:B,MATCH($C184,'Policy Characteristics'!$C:$C,0)))</f>
        <v>Zero-Emission Vehicle Sales Standard</v>
      </c>
      <c r="C184" s="446" t="str">
        <f t="shared" si="9"/>
        <v>Minimum Required ZEV Sales Percentage</v>
      </c>
      <c r="D184" s="295" t="s">
        <v>45</v>
      </c>
      <c r="E184" s="295" t="s">
        <v>113</v>
      </c>
      <c r="F184" s="295" t="s">
        <v>84</v>
      </c>
      <c r="G184" s="295" t="s">
        <v>144</v>
      </c>
      <c r="H184" s="297">
        <v>188</v>
      </c>
      <c r="I184" s="468" t="s">
        <v>43</v>
      </c>
      <c r="J184" s="469" t="str">
        <f>IF(ISBLANK(INDEX('Policy Characteristics'!D:D,MATCH($C184,'Policy Characteristics'!$C:$C,0))),"",INDEX('Policy Characteristics'!D:D,MATCH($C184,'Policy Characteristics'!$C:$C,0)))</f>
        <v>ZEV Sales Standard</v>
      </c>
      <c r="K184" s="44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0</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446" t="str">
        <f>IF(ISBLANK(INDEX('Policy Characteristics'!I:I,MATCH($C184,'Policy Characteristics'!$C:$C,0))),"",INDEX('Policy Characteristics'!I:I,MATCH($C184,'Policy Characteristics'!$C:$C,0)))</f>
        <v>% of new vehicles sold</v>
      </c>
      <c r="P184" s="44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46" t="str">
        <f>IF(ISBLANK(INDEX('Policy Characteristics'!K:K,MATCH($C184,'Policy Characteristics'!$C:$C,0))),"",INDEX('Policy Characteristics'!K:K,MATCH($C184,'Policy Characteristics'!$C:$C,0)))</f>
        <v>transportation-sector-main.html#ev-mandate</v>
      </c>
      <c r="R184" s="446" t="str">
        <f>IF(ISBLANK(INDEX('Policy Characteristics'!L:L,MATCH($C184,'Policy Characteristics'!$C:$C,0))),"",INDEX('Policy Characteristics'!L:L,MATCH($C184,'Policy Characteristics'!$C:$C,0)))</f>
        <v>ev-mandate.html</v>
      </c>
    </row>
    <row r="185" spans="1:18" x14ac:dyDescent="0.75">
      <c r="A185" s="446" t="str">
        <f>IF(ISBLANK(INDEX('Policy Characteristics'!A:A,MATCH($C185,'Policy Characteristics'!$C:$C,0))),"",INDEX('Policy Characteristics'!A:A,MATCH($C185,'Policy Characteristics'!$C:$C,0)))</f>
        <v>Transportation</v>
      </c>
      <c r="B185" s="467" t="str">
        <f>IF(ISBLANK(INDEX('Policy Characteristics'!B:B,MATCH($C185,'Policy Characteristics'!$C:$C,0))),"",INDEX('Policy Characteristics'!B:B,MATCH($C185,'Policy Characteristics'!$C:$C,0)))</f>
        <v>Zero-Emission Vehicle Sales Standard</v>
      </c>
      <c r="C185" s="446" t="str">
        <f t="shared" si="9"/>
        <v>Minimum Required ZEV Sales Percentage</v>
      </c>
      <c r="D185" s="295" t="s">
        <v>42</v>
      </c>
      <c r="E185" s="295" t="s">
        <v>113</v>
      </c>
      <c r="F185" s="295" t="s">
        <v>85</v>
      </c>
      <c r="G185" s="295" t="s">
        <v>144</v>
      </c>
      <c r="H185" s="297">
        <v>591</v>
      </c>
      <c r="I185" s="470" t="s">
        <v>44</v>
      </c>
      <c r="J185" s="469" t="str">
        <f>IF(ISBLANK(INDEX('Policy Characteristics'!D:D,MATCH($C185,'Policy Characteristics'!$C:$C,0))),"",INDEX('Policy Characteristics'!D:D,MATCH($C185,'Policy Characteristics'!$C:$C,0)))</f>
        <v>ZEV Sales Standard</v>
      </c>
      <c r="K185" s="44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0</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446" t="str">
        <f>IF(ISBLANK(INDEX('Policy Characteristics'!I:I,MATCH($C185,'Policy Characteristics'!$C:$C,0))),"",INDEX('Policy Characteristics'!I:I,MATCH($C185,'Policy Characteristics'!$C:$C,0)))</f>
        <v>% of new vehicles sold</v>
      </c>
      <c r="P185" s="44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46" t="str">
        <f>IF(ISBLANK(INDEX('Policy Characteristics'!K:K,MATCH($C185,'Policy Characteristics'!$C:$C,0))),"",INDEX('Policy Characteristics'!K:K,MATCH($C185,'Policy Characteristics'!$C:$C,0)))</f>
        <v>transportation-sector-main.html#ev-mandate</v>
      </c>
      <c r="R185" s="446" t="str">
        <f>IF(ISBLANK(INDEX('Policy Characteristics'!L:L,MATCH($C185,'Policy Characteristics'!$C:$C,0))),"",INDEX('Policy Characteristics'!L:L,MATCH($C185,'Policy Characteristics'!$C:$C,0)))</f>
        <v>ev-mandate.html</v>
      </c>
    </row>
    <row r="186" spans="1:18" x14ac:dyDescent="0.75">
      <c r="A186" s="446" t="str">
        <f>IF(ISBLANK(INDEX('Policy Characteristics'!A:A,MATCH($C186,'Policy Characteristics'!$C:$C,0))),"",INDEX('Policy Characteristics'!A:A,MATCH($C186,'Policy Characteristics'!$C:$C,0)))</f>
        <v>Transportation</v>
      </c>
      <c r="B186" s="467" t="str">
        <f>IF(ISBLANK(INDEX('Policy Characteristics'!B:B,MATCH($C186,'Policy Characteristics'!$C:$C,0))),"",INDEX('Policy Characteristics'!B:B,MATCH($C186,'Policy Characteristics'!$C:$C,0)))</f>
        <v>Non-BAU ZEV-Qualifying Vehicles</v>
      </c>
      <c r="C186" t="s">
        <v>3437</v>
      </c>
      <c r="D186" s="339"/>
      <c r="E186" s="339"/>
      <c r="F186" s="339"/>
      <c r="G186" s="339"/>
      <c r="H186" s="20">
        <v>1655</v>
      </c>
      <c r="I186" s="468" t="s">
        <v>43</v>
      </c>
      <c r="J186" s="469" t="str">
        <f>IF(ISBLANK(INDEX('Policy Characteristics'!D:D,MATCH($C186,'Policy Characteristics'!$C:$C,0))),"",INDEX('Policy Characteristics'!D:D,MATCH($C186,'Policy Characteristics'!$C:$C,0)))</f>
        <v>ZEV Sales Standard</v>
      </c>
      <c r="K186" s="44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446" t="str">
        <f>IF(ISBLANK(INDEX('Policy Characteristics'!I:I,MATCH($C186,'Policy Characteristics'!$C:$C,0))),"",INDEX('Policy Characteristics'!I:I,MATCH($C186,'Policy Characteristics'!$C:$C,0)))</f>
        <v>on/off</v>
      </c>
      <c r="P186" s="44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46" t="str">
        <f>IF(ISBLANK(INDEX('Policy Characteristics'!K:K,MATCH($C186,'Policy Characteristics'!$C:$C,0))),"",INDEX('Policy Characteristics'!K:K,MATCH($C186,'Policy Characteristics'!$C:$C,0)))</f>
        <v/>
      </c>
      <c r="R186" s="446" t="str">
        <f>IF(ISBLANK(INDEX('Policy Characteristics'!L:L,MATCH($C186,'Policy Characteristics'!$C:$C,0))),"",INDEX('Policy Characteristics'!L:L,MATCH($C186,'Policy Characteristics'!$C:$C,0)))</f>
        <v/>
      </c>
    </row>
    <row r="187" spans="1:18" s="295" customFormat="1" x14ac:dyDescent="0.75">
      <c r="A187" s="446" t="str">
        <f>IF(ISBLANK(INDEX('Policy Characteristics'!A:A,MATCH($C187,'Policy Characteristics'!$C:$C,0))),"",INDEX('Policy Characteristics'!A:A,MATCH($C187,'Policy Characteristics'!$C:$C,0)))</f>
        <v>Transportation</v>
      </c>
      <c r="B187" s="467" t="str">
        <f>IF(ISBLANK(INDEX('Policy Characteristics'!B:B,MATCH($C187,'Policy Characteristics'!$C:$C,0))),"",INDEX('Policy Characteristics'!B:B,MATCH($C187,'Policy Characteristics'!$C:$C,0)))</f>
        <v>Subsidy for Vehicle Battery Production</v>
      </c>
      <c r="C187" t="s">
        <v>3628</v>
      </c>
      <c r="H187" s="20">
        <v>2257</v>
      </c>
      <c r="I187" s="468" t="s">
        <v>43</v>
      </c>
      <c r="J187" s="469" t="str">
        <f>IF(ISBLANK(INDEX('Policy Characteristics'!D:D,MATCH($C187,'Policy Characteristics'!$C:$C,0))),"",INDEX('Policy Characteristics'!D:D,MATCH($C187,'Policy Characteristics'!$C:$C,0)))</f>
        <v>Vehicle Battery Production Subsidy</v>
      </c>
      <c r="K187" s="446" t="str">
        <f>IF(ISBLANK(INDEX('Policy Characteristics'!E:E,MATCH($C187,'Policy Characteristics'!$C:$C,0))),"",INDEX('Policy Characteristics'!E:E,MATCH($C187,'Policy Characteristics'!$C:$C,0)))</f>
        <v>trans battery subsidy</v>
      </c>
      <c r="L187" s="331">
        <f>IF(ISBLANK(INDEX('Policy Characteristics'!F:F,MATCH($C187,'Policy Characteristics'!$C:$C,0))),"",INDEX('Policy Characteristics'!F:F,MATCH($C187,'Policy Characteristics'!$C:$C,0)))</f>
        <v>0</v>
      </c>
      <c r="M187" s="331">
        <f>IF(ISBLANK(INDEX('Policy Characteristics'!G:G,MATCH($C187,'Policy Characteristics'!$C:$C,0))),"",INDEX('Policy Characteristics'!G:G,MATCH($C187,'Policy Characteristics'!$C:$C,0)))</f>
        <v>50</v>
      </c>
      <c r="N187" s="331">
        <f>IF(ISBLANK(INDEX('Policy Characteristics'!H:H,MATCH($C187,'Policy Characteristics'!$C:$C,0))),"",INDEX('Policy Characteristics'!H:H,MATCH($C187,'Policy Characteristics'!$C:$C,0)))</f>
        <v>1</v>
      </c>
      <c r="O187" s="446" t="str">
        <f>IF(ISBLANK(INDEX('Policy Characteristics'!I:I,MATCH($C187,'Policy Characteristics'!$C:$C,0))),"",INDEX('Policy Characteristics'!I:I,MATCH($C187,'Policy Characteristics'!$C:$C,0)))</f>
        <v>$/kWh</v>
      </c>
      <c r="P187" s="44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46" t="str">
        <f>IF(ISBLANK(INDEX('Policy Characteristics'!K:K,MATCH($C187,'Policy Characteristics'!$C:$C,0))),"",INDEX('Policy Characteristics'!K:K,MATCH($C187,'Policy Characteristics'!$C:$C,0)))</f>
        <v/>
      </c>
      <c r="R187" s="446" t="str">
        <f>IF(ISBLANK(INDEX('Policy Characteristics'!L:L,MATCH($C187,'Policy Characteristics'!$C:$C,0))),"",INDEX('Policy Characteristics'!L:L,MATCH($C187,'Policy Characteristics'!$C:$C,0)))</f>
        <v/>
      </c>
    </row>
    <row r="188" spans="1:18" x14ac:dyDescent="0.75">
      <c r="A188" s="446" t="str">
        <f>IF(ISBLANK(INDEX('Policy Characteristics'!A:A,MATCH($C188,'Policy Characteristics'!$C:$C,0))),"",INDEX('Policy Characteristics'!A:A,MATCH($C188,'Policy Characteristics'!$C:$C,0)))</f>
        <v>Buildings and Appliances</v>
      </c>
      <c r="B188" s="467" t="str">
        <f>IF(ISBLANK(INDEX('Policy Characteristics'!B:B,MATCH($C188,'Policy Characteristics'!$C:$C,0))),"",INDEX('Policy Characteristics'!B:B,MATCH($C188,'Policy Characteristics'!$C:$C,0)))</f>
        <v>Building Component Electrification</v>
      </c>
      <c r="C188" t="s">
        <v>2486</v>
      </c>
      <c r="D188" s="339" t="s">
        <v>115</v>
      </c>
      <c r="E188" s="339" t="s">
        <v>277</v>
      </c>
      <c r="F188" s="339" t="s">
        <v>121</v>
      </c>
      <c r="G188" s="339" t="s">
        <v>281</v>
      </c>
      <c r="H188" s="20">
        <v>435</v>
      </c>
      <c r="I188" s="468" t="s">
        <v>43</v>
      </c>
      <c r="J188" s="469" t="str">
        <f>IF(ISBLANK(INDEX('Policy Characteristics'!D:D,MATCH($C188,'Policy Characteristics'!$C:$C,0))),"",INDEX('Policy Characteristics'!D:D,MATCH($C188,'Policy Characteristics'!$C:$C,0)))</f>
        <v>Building Component Electrification</v>
      </c>
      <c r="K188" s="446" t="str">
        <f>IF(ISBLANK(INDEX('Policy Characteristics'!E:E,MATCH($C188,'Policy Characteristics'!$C:$C,0))),"",INDEX('Policy Characteristics'!E:E,MATCH($C188,'Policy Characteristics'!$C:$C,0)))</f>
        <v>bldgs new component fuel shifting</v>
      </c>
      <c r="L188" s="242">
        <f>IF(ISBLANK(INDEX('Policy Characteristics'!F:F,MATCH($C188,'Policy Characteristics'!$C:$C,0))),"",INDEX('Policy Characteristics'!F:F,MATCH($C188,'Policy Characteristics'!$C:$C,0)))</f>
        <v>0</v>
      </c>
      <c r="M188" s="242">
        <f>IF(ISBLANK(INDEX('Policy Characteristics'!G:G,MATCH($C188,'Policy Characteristics'!$C:$C,0))),"",INDEX('Policy Characteristics'!G:G,MATCH($C188,'Policy Characteristics'!$C:$C,0)))</f>
        <v>1</v>
      </c>
      <c r="N188" s="242">
        <f>IF(ISBLANK(INDEX('Policy Characteristics'!H:H,MATCH($C188,'Policy Characteristics'!$C:$C,0))),"",INDEX('Policy Characteristics'!H:H,MATCH($C188,'Policy Characteristics'!$C:$C,0)))</f>
        <v>0.01</v>
      </c>
      <c r="O188" s="446" t="str">
        <f>IF(ISBLANK(INDEX('Policy Characteristics'!I:I,MATCH($C188,'Policy Characteristics'!$C:$C,0))),"",INDEX('Policy Characteristics'!I:I,MATCH($C188,'Policy Characteristics'!$C:$C,0)))</f>
        <v>% of newly sold non-electric building components</v>
      </c>
      <c r="P188" s="44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46" t="str">
        <f>IF(ISBLANK(INDEX('Policy Characteristics'!K:K,MATCH($C188,'Policy Characteristics'!$C:$C,0))),"",INDEX('Policy Characteristics'!K:K,MATCH($C188,'Policy Characteristics'!$C:$C,0)))</f>
        <v>buildings-sector-main.html#component-elec</v>
      </c>
      <c r="R188" s="446" t="str">
        <f>IF(ISBLANK(INDEX('Policy Characteristics'!L:L,MATCH($C188,'Policy Characteristics'!$C:$C,0))),"",INDEX('Policy Characteristics'!L:L,MATCH($C188,'Policy Characteristics'!$C:$C,0)))</f>
        <v>building-component-electrification.html</v>
      </c>
    </row>
    <row r="189" spans="1:18" x14ac:dyDescent="0.75">
      <c r="A189" s="446" t="str">
        <f>IF(ISBLANK(INDEX('Policy Characteristics'!A:A,MATCH($C189,'Policy Characteristics'!$C:$C,0))),"",INDEX('Policy Characteristics'!A:A,MATCH($C189,'Policy Characteristics'!$C:$C,0)))</f>
        <v>Buildings and Appliances</v>
      </c>
      <c r="B189" s="467" t="str">
        <f>IF(ISBLANK(INDEX('Policy Characteristics'!B:B,MATCH($C189,'Policy Characteristics'!$C:$C,0))),"",INDEX('Policy Characteristics'!B:B,MATCH($C189,'Policy Characteristics'!$C:$C,0)))</f>
        <v>Building Component Electrification</v>
      </c>
      <c r="C189" s="446" t="str">
        <f t="shared" ref="C189:C201" si="10">C$188</f>
        <v>Fraction of New Bldg Components Shifted to Other Fuels</v>
      </c>
      <c r="D189" s="339" t="s">
        <v>116</v>
      </c>
      <c r="E189" s="339" t="s">
        <v>277</v>
      </c>
      <c r="F189" s="339" t="s">
        <v>122</v>
      </c>
      <c r="G189" s="339" t="s">
        <v>281</v>
      </c>
      <c r="H189" s="20">
        <v>436</v>
      </c>
      <c r="I189" s="468" t="s">
        <v>44</v>
      </c>
      <c r="J189" s="469" t="str">
        <f>IF(ISBLANK(INDEX('Policy Characteristics'!D:D,MATCH($C189,'Policy Characteristics'!$C:$C,0))),"",INDEX('Policy Characteristics'!D:D,MATCH($C189,'Policy Characteristics'!$C:$C,0)))</f>
        <v>Building Component Electrification</v>
      </c>
      <c r="K189" s="446" t="str">
        <f>IF(ISBLANK(INDEX('Policy Characteristics'!E:E,MATCH($C189,'Policy Characteristics'!$C:$C,0))),"",INDEX('Policy Characteristics'!E:E,MATCH($C189,'Policy Characteristics'!$C:$C,0)))</f>
        <v>bldgs new component fuel shifting</v>
      </c>
      <c r="L189" s="242">
        <f>IF(ISBLANK(INDEX('Policy Characteristics'!F:F,MATCH($C189,'Policy Characteristics'!$C:$C,0))),"",INDEX('Policy Characteristics'!F:F,MATCH($C189,'Policy Characteristics'!$C:$C,0)))</f>
        <v>0</v>
      </c>
      <c r="M189" s="242">
        <f>IF(ISBLANK(INDEX('Policy Characteristics'!G:G,MATCH($C189,'Policy Characteristics'!$C:$C,0))),"",INDEX('Policy Characteristics'!G:G,MATCH($C189,'Policy Characteristics'!$C:$C,0)))</f>
        <v>1</v>
      </c>
      <c r="N189" s="242">
        <f>IF(ISBLANK(INDEX('Policy Characteristics'!H:H,MATCH($C189,'Policy Characteristics'!$C:$C,0))),"",INDEX('Policy Characteristics'!H:H,MATCH($C189,'Policy Characteristics'!$C:$C,0)))</f>
        <v>0.01</v>
      </c>
      <c r="O189" s="446" t="str">
        <f>IF(ISBLANK(INDEX('Policy Characteristics'!I:I,MATCH($C189,'Policy Characteristics'!$C:$C,0))),"",INDEX('Policy Characteristics'!I:I,MATCH($C189,'Policy Characteristics'!$C:$C,0)))</f>
        <v>% of newly sold non-electric building components</v>
      </c>
      <c r="P189" s="44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46" t="str">
        <f>IF(ISBLANK(INDEX('Policy Characteristics'!K:K,MATCH($C189,'Policy Characteristics'!$C:$C,0))),"",INDEX('Policy Characteristics'!K:K,MATCH($C189,'Policy Characteristics'!$C:$C,0)))</f>
        <v>buildings-sector-main.html#component-elec</v>
      </c>
      <c r="R189" s="446" t="str">
        <f>IF(ISBLANK(INDEX('Policy Characteristics'!L:L,MATCH($C189,'Policy Characteristics'!$C:$C,0))),"",INDEX('Policy Characteristics'!L:L,MATCH($C189,'Policy Characteristics'!$C:$C,0)))</f>
        <v>building-component-electrification.html</v>
      </c>
    </row>
    <row r="190" spans="1:18" x14ac:dyDescent="0.75">
      <c r="A190" s="446" t="str">
        <f>IF(ISBLANK(INDEX('Policy Characteristics'!A:A,MATCH($C190,'Policy Characteristics'!$C:$C,0))),"",INDEX('Policy Characteristics'!A:A,MATCH($C190,'Policy Characteristics'!$C:$C,0)))</f>
        <v>Buildings and Appliances</v>
      </c>
      <c r="B190" s="467" t="str">
        <f>IF(ISBLANK(INDEX('Policy Characteristics'!B:B,MATCH($C190,'Policy Characteristics'!$C:$C,0))),"",INDEX('Policy Characteristics'!B:B,MATCH($C190,'Policy Characteristics'!$C:$C,0)))</f>
        <v>Building Component Electrification</v>
      </c>
      <c r="C190" s="446" t="str">
        <f t="shared" si="10"/>
        <v>Fraction of New Bldg Components Shifted to Other Fuels</v>
      </c>
      <c r="D190" s="339" t="s">
        <v>118</v>
      </c>
      <c r="E190" s="339" t="s">
        <v>277</v>
      </c>
      <c r="F190" s="339" t="s">
        <v>124</v>
      </c>
      <c r="G190" s="339" t="s">
        <v>281</v>
      </c>
      <c r="H190" s="20">
        <v>437</v>
      </c>
      <c r="I190" s="468" t="s">
        <v>44</v>
      </c>
      <c r="J190" s="469" t="str">
        <f>IF(ISBLANK(INDEX('Policy Characteristics'!D:D,MATCH($C190,'Policy Characteristics'!$C:$C,0))),"",INDEX('Policy Characteristics'!D:D,MATCH($C190,'Policy Characteristics'!$C:$C,0)))</f>
        <v>Building Component Electrification</v>
      </c>
      <c r="K190" s="446" t="str">
        <f>IF(ISBLANK(INDEX('Policy Characteristics'!E:E,MATCH($C190,'Policy Characteristics'!$C:$C,0))),"",INDEX('Policy Characteristics'!E:E,MATCH($C190,'Policy Characteristics'!$C:$C,0)))</f>
        <v>bldgs new component fuel shifting</v>
      </c>
      <c r="L190" s="242">
        <f>IF(ISBLANK(INDEX('Policy Characteristics'!F:F,MATCH($C190,'Policy Characteristics'!$C:$C,0))),"",INDEX('Policy Characteristics'!F:F,MATCH($C190,'Policy Characteristics'!$C:$C,0)))</f>
        <v>0</v>
      </c>
      <c r="M190" s="242">
        <f>IF(ISBLANK(INDEX('Policy Characteristics'!G:G,MATCH($C190,'Policy Characteristics'!$C:$C,0))),"",INDEX('Policy Characteristics'!G:G,MATCH($C190,'Policy Characteristics'!$C:$C,0)))</f>
        <v>1</v>
      </c>
      <c r="N190" s="242">
        <f>IF(ISBLANK(INDEX('Policy Characteristics'!H:H,MATCH($C190,'Policy Characteristics'!$C:$C,0))),"",INDEX('Policy Characteristics'!H:H,MATCH($C190,'Policy Characteristics'!$C:$C,0)))</f>
        <v>0.01</v>
      </c>
      <c r="O190" s="446" t="str">
        <f>IF(ISBLANK(INDEX('Policy Characteristics'!I:I,MATCH($C190,'Policy Characteristics'!$C:$C,0))),"",INDEX('Policy Characteristics'!I:I,MATCH($C190,'Policy Characteristics'!$C:$C,0)))</f>
        <v>% of newly sold non-electric building components</v>
      </c>
      <c r="P190" s="44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46" t="str">
        <f>IF(ISBLANK(INDEX('Policy Characteristics'!K:K,MATCH($C190,'Policy Characteristics'!$C:$C,0))),"",INDEX('Policy Characteristics'!K:K,MATCH($C190,'Policy Characteristics'!$C:$C,0)))</f>
        <v>buildings-sector-main.html#component-elec</v>
      </c>
      <c r="R190" s="446" t="str">
        <f>IF(ISBLANK(INDEX('Policy Characteristics'!L:L,MATCH($C190,'Policy Characteristics'!$C:$C,0))),"",INDEX('Policy Characteristics'!L:L,MATCH($C190,'Policy Characteristics'!$C:$C,0)))</f>
        <v>building-component-electrification.html</v>
      </c>
    </row>
    <row r="191" spans="1:18" x14ac:dyDescent="0.75">
      <c r="A191" s="446" t="str">
        <f>IF(ISBLANK(INDEX('Policy Characteristics'!A:A,MATCH($C191,'Policy Characteristics'!$C:$C,0))),"",INDEX('Policy Characteristics'!A:A,MATCH($C191,'Policy Characteristics'!$C:$C,0)))</f>
        <v>Buildings and Appliances</v>
      </c>
      <c r="B191" s="467" t="str">
        <f>IF(ISBLANK(INDEX('Policy Characteristics'!B:B,MATCH($C191,'Policy Characteristics'!$C:$C,0))),"",INDEX('Policy Characteristics'!B:B,MATCH($C191,'Policy Characteristics'!$C:$C,0)))</f>
        <v>Building Component Electrification</v>
      </c>
      <c r="C191" s="446" t="str">
        <f t="shared" si="10"/>
        <v>Fraction of New Bldg Components Shifted to Other Fuels</v>
      </c>
      <c r="D191" s="339" t="s">
        <v>119</v>
      </c>
      <c r="E191" s="339" t="s">
        <v>277</v>
      </c>
      <c r="F191" s="339" t="s">
        <v>125</v>
      </c>
      <c r="G191" s="339" t="s">
        <v>281</v>
      </c>
      <c r="H191" s="20">
        <v>438</v>
      </c>
      <c r="I191" s="468" t="s">
        <v>43</v>
      </c>
      <c r="J191" s="469" t="str">
        <f>IF(ISBLANK(INDEX('Policy Characteristics'!D:D,MATCH($C191,'Policy Characteristics'!$C:$C,0))),"",INDEX('Policy Characteristics'!D:D,MATCH($C191,'Policy Characteristics'!$C:$C,0)))</f>
        <v>Building Component Electrification</v>
      </c>
      <c r="K191" s="446" t="str">
        <f>IF(ISBLANK(INDEX('Policy Characteristics'!E:E,MATCH($C191,'Policy Characteristics'!$C:$C,0))),"",INDEX('Policy Characteristics'!E:E,MATCH($C191,'Policy Characteristics'!$C:$C,0)))</f>
        <v>bldgs new component fuel shifting</v>
      </c>
      <c r="L191" s="242">
        <f>IF(ISBLANK(INDEX('Policy Characteristics'!F:F,MATCH($C191,'Policy Characteristics'!$C:$C,0))),"",INDEX('Policy Characteristics'!F:F,MATCH($C191,'Policy Characteristics'!$C:$C,0)))</f>
        <v>0</v>
      </c>
      <c r="M191" s="242">
        <f>IF(ISBLANK(INDEX('Policy Characteristics'!G:G,MATCH($C191,'Policy Characteristics'!$C:$C,0))),"",INDEX('Policy Characteristics'!G:G,MATCH($C191,'Policy Characteristics'!$C:$C,0)))</f>
        <v>1</v>
      </c>
      <c r="N191" s="242">
        <f>IF(ISBLANK(INDEX('Policy Characteristics'!H:H,MATCH($C191,'Policy Characteristics'!$C:$C,0))),"",INDEX('Policy Characteristics'!H:H,MATCH($C191,'Policy Characteristics'!$C:$C,0)))</f>
        <v>0.01</v>
      </c>
      <c r="O191" s="446" t="str">
        <f>IF(ISBLANK(INDEX('Policy Characteristics'!I:I,MATCH($C191,'Policy Characteristics'!$C:$C,0))),"",INDEX('Policy Characteristics'!I:I,MATCH($C191,'Policy Characteristics'!$C:$C,0)))</f>
        <v>% of newly sold non-electric building components</v>
      </c>
      <c r="P191" s="44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46" t="str">
        <f>IF(ISBLANK(INDEX('Policy Characteristics'!K:K,MATCH($C191,'Policy Characteristics'!$C:$C,0))),"",INDEX('Policy Characteristics'!K:K,MATCH($C191,'Policy Characteristics'!$C:$C,0)))</f>
        <v>buildings-sector-main.html#component-elec</v>
      </c>
      <c r="R191" s="446" t="str">
        <f>IF(ISBLANK(INDEX('Policy Characteristics'!L:L,MATCH($C191,'Policy Characteristics'!$C:$C,0))),"",INDEX('Policy Characteristics'!L:L,MATCH($C191,'Policy Characteristics'!$C:$C,0)))</f>
        <v>building-component-electrification.html</v>
      </c>
    </row>
    <row r="192" spans="1:18" x14ac:dyDescent="0.75">
      <c r="A192" s="446" t="str">
        <f>IF(ISBLANK(INDEX('Policy Characteristics'!A:A,MATCH($C192,'Policy Characteristics'!$C:$C,0))),"",INDEX('Policy Characteristics'!A:A,MATCH($C192,'Policy Characteristics'!$C:$C,0)))</f>
        <v>Buildings and Appliances</v>
      </c>
      <c r="B192" s="467" t="str">
        <f>IF(ISBLANK(INDEX('Policy Characteristics'!B:B,MATCH($C192,'Policy Characteristics'!$C:$C,0))),"",INDEX('Policy Characteristics'!B:B,MATCH($C192,'Policy Characteristics'!$C:$C,0)))</f>
        <v>Building Component Electrification</v>
      </c>
      <c r="C192" s="446" t="str">
        <f t="shared" si="10"/>
        <v>Fraction of New Bldg Components Shifted to Other Fuels</v>
      </c>
      <c r="D192" s="339" t="s">
        <v>120</v>
      </c>
      <c r="E192" s="339" t="s">
        <v>277</v>
      </c>
      <c r="F192" s="339" t="s">
        <v>126</v>
      </c>
      <c r="G192" s="339" t="s">
        <v>281</v>
      </c>
      <c r="H192" s="20">
        <v>439</v>
      </c>
      <c r="I192" s="468" t="s">
        <v>43</v>
      </c>
      <c r="J192" s="469" t="str">
        <f>IF(ISBLANK(INDEX('Policy Characteristics'!D:D,MATCH($C192,'Policy Characteristics'!$C:$C,0))),"",INDEX('Policy Characteristics'!D:D,MATCH($C192,'Policy Characteristics'!$C:$C,0)))</f>
        <v>Building Component Electrification</v>
      </c>
      <c r="K192" s="446" t="str">
        <f>IF(ISBLANK(INDEX('Policy Characteristics'!E:E,MATCH($C192,'Policy Characteristics'!$C:$C,0))),"",INDEX('Policy Characteristics'!E:E,MATCH($C192,'Policy Characteristics'!$C:$C,0)))</f>
        <v>bldgs new component fuel shifting</v>
      </c>
      <c r="L192" s="242">
        <f>IF(ISBLANK(INDEX('Policy Characteristics'!F:F,MATCH($C192,'Policy Characteristics'!$C:$C,0))),"",INDEX('Policy Characteristics'!F:F,MATCH($C192,'Policy Characteristics'!$C:$C,0)))</f>
        <v>0</v>
      </c>
      <c r="M192" s="242">
        <f>IF(ISBLANK(INDEX('Policy Characteristics'!G:G,MATCH($C192,'Policy Characteristics'!$C:$C,0))),"",INDEX('Policy Characteristics'!G:G,MATCH($C192,'Policy Characteristics'!$C:$C,0)))</f>
        <v>1</v>
      </c>
      <c r="N192" s="242">
        <f>IF(ISBLANK(INDEX('Policy Characteristics'!H:H,MATCH($C192,'Policy Characteristics'!$C:$C,0))),"",INDEX('Policy Characteristics'!H:H,MATCH($C192,'Policy Characteristics'!$C:$C,0)))</f>
        <v>0.01</v>
      </c>
      <c r="O192" s="446" t="str">
        <f>IF(ISBLANK(INDEX('Policy Characteristics'!I:I,MATCH($C192,'Policy Characteristics'!$C:$C,0))),"",INDEX('Policy Characteristics'!I:I,MATCH($C192,'Policy Characteristics'!$C:$C,0)))</f>
        <v>% of newly sold non-electric building components</v>
      </c>
      <c r="P192" s="44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46" t="str">
        <f>IF(ISBLANK(INDEX('Policy Characteristics'!K:K,MATCH($C192,'Policy Characteristics'!$C:$C,0))),"",INDEX('Policy Characteristics'!K:K,MATCH($C192,'Policy Characteristics'!$C:$C,0)))</f>
        <v>buildings-sector-main.html#component-elec</v>
      </c>
      <c r="R192" s="446" t="str">
        <f>IF(ISBLANK(INDEX('Policy Characteristics'!L:L,MATCH($C192,'Policy Characteristics'!$C:$C,0))),"",INDEX('Policy Characteristics'!L:L,MATCH($C192,'Policy Characteristics'!$C:$C,0)))</f>
        <v>building-component-electrification.html</v>
      </c>
    </row>
    <row r="193" spans="1:18" x14ac:dyDescent="0.75">
      <c r="A193" s="446" t="str">
        <f>IF(ISBLANK(INDEX('Policy Characteristics'!A:A,MATCH($C193,'Policy Characteristics'!$C:$C,0))),"",INDEX('Policy Characteristics'!A:A,MATCH($C193,'Policy Characteristics'!$C:$C,0)))</f>
        <v>Buildings and Appliances</v>
      </c>
      <c r="B193" s="467" t="str">
        <f>IF(ISBLANK(INDEX('Policy Characteristics'!B:B,MATCH($C193,'Policy Characteristics'!$C:$C,0))),"",INDEX('Policy Characteristics'!B:B,MATCH($C193,'Policy Characteristics'!$C:$C,0)))</f>
        <v>Building Component Electrification</v>
      </c>
      <c r="C193" s="446" t="str">
        <f t="shared" si="10"/>
        <v>Fraction of New Bldg Components Shifted to Other Fuels</v>
      </c>
      <c r="D193" s="339" t="s">
        <v>115</v>
      </c>
      <c r="E193" s="339" t="s">
        <v>278</v>
      </c>
      <c r="F193" s="339" t="s">
        <v>121</v>
      </c>
      <c r="G193" s="339" t="s">
        <v>280</v>
      </c>
      <c r="H193" s="20">
        <v>440</v>
      </c>
      <c r="I193" s="468" t="s">
        <v>43</v>
      </c>
      <c r="J193" s="469" t="str">
        <f>IF(ISBLANK(INDEX('Policy Characteristics'!D:D,MATCH($C193,'Policy Characteristics'!$C:$C,0))),"",INDEX('Policy Characteristics'!D:D,MATCH($C193,'Policy Characteristics'!$C:$C,0)))</f>
        <v>Building Component Electrification</v>
      </c>
      <c r="K193" s="446" t="str">
        <f>IF(ISBLANK(INDEX('Policy Characteristics'!E:E,MATCH($C193,'Policy Characteristics'!$C:$C,0))),"",INDEX('Policy Characteristics'!E:E,MATCH($C193,'Policy Characteristics'!$C:$C,0)))</f>
        <v>bldgs new component fuel shifting</v>
      </c>
      <c r="L193" s="242">
        <f>IF(ISBLANK(INDEX('Policy Characteristics'!F:F,MATCH($C193,'Policy Characteristics'!$C:$C,0))),"",INDEX('Policy Characteristics'!F:F,MATCH($C193,'Policy Characteristics'!$C:$C,0)))</f>
        <v>0</v>
      </c>
      <c r="M193" s="242">
        <f>IF(ISBLANK(INDEX('Policy Characteristics'!G:G,MATCH($C193,'Policy Characteristics'!$C:$C,0))),"",INDEX('Policy Characteristics'!G:G,MATCH($C193,'Policy Characteristics'!$C:$C,0)))</f>
        <v>1</v>
      </c>
      <c r="N193" s="242">
        <f>IF(ISBLANK(INDEX('Policy Characteristics'!H:H,MATCH($C193,'Policy Characteristics'!$C:$C,0))),"",INDEX('Policy Characteristics'!H:H,MATCH($C193,'Policy Characteristics'!$C:$C,0)))</f>
        <v>0.01</v>
      </c>
      <c r="O193" s="446" t="str">
        <f>IF(ISBLANK(INDEX('Policy Characteristics'!I:I,MATCH($C193,'Policy Characteristics'!$C:$C,0))),"",INDEX('Policy Characteristics'!I:I,MATCH($C193,'Policy Characteristics'!$C:$C,0)))</f>
        <v>% of newly sold non-electric building components</v>
      </c>
      <c r="P193" s="44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46" t="str">
        <f>IF(ISBLANK(INDEX('Policy Characteristics'!K:K,MATCH($C193,'Policy Characteristics'!$C:$C,0))),"",INDEX('Policy Characteristics'!K:K,MATCH($C193,'Policy Characteristics'!$C:$C,0)))</f>
        <v>buildings-sector-main.html#component-elec</v>
      </c>
      <c r="R193" s="446" t="str">
        <f>IF(ISBLANK(INDEX('Policy Characteristics'!L:L,MATCH($C193,'Policy Characteristics'!$C:$C,0))),"",INDEX('Policy Characteristics'!L:L,MATCH($C193,'Policy Characteristics'!$C:$C,0)))</f>
        <v>building-component-electrification.html</v>
      </c>
    </row>
    <row r="194" spans="1:18" x14ac:dyDescent="0.75">
      <c r="A194" s="446" t="str">
        <f>IF(ISBLANK(INDEX('Policy Characteristics'!A:A,MATCH($C194,'Policy Characteristics'!$C:$C,0))),"",INDEX('Policy Characteristics'!A:A,MATCH($C194,'Policy Characteristics'!$C:$C,0)))</f>
        <v>Buildings and Appliances</v>
      </c>
      <c r="B194" s="467" t="str">
        <f>IF(ISBLANK(INDEX('Policy Characteristics'!B:B,MATCH($C194,'Policy Characteristics'!$C:$C,0))),"",INDEX('Policy Characteristics'!B:B,MATCH($C194,'Policy Characteristics'!$C:$C,0)))</f>
        <v>Building Component Electrification</v>
      </c>
      <c r="C194" s="446" t="str">
        <f t="shared" si="10"/>
        <v>Fraction of New Bldg Components Shifted to Other Fuels</v>
      </c>
      <c r="D194" s="339" t="s">
        <v>116</v>
      </c>
      <c r="E194" s="339" t="s">
        <v>278</v>
      </c>
      <c r="F194" s="339" t="s">
        <v>122</v>
      </c>
      <c r="G194" s="339" t="s">
        <v>280</v>
      </c>
      <c r="H194" s="20">
        <v>441</v>
      </c>
      <c r="I194" s="468" t="s">
        <v>44</v>
      </c>
      <c r="J194" s="469" t="str">
        <f>IF(ISBLANK(INDEX('Policy Characteristics'!D:D,MATCH($C194,'Policy Characteristics'!$C:$C,0))),"",INDEX('Policy Characteristics'!D:D,MATCH($C194,'Policy Characteristics'!$C:$C,0)))</f>
        <v>Building Component Electrification</v>
      </c>
      <c r="K194" s="446" t="str">
        <f>IF(ISBLANK(INDEX('Policy Characteristics'!E:E,MATCH($C194,'Policy Characteristics'!$C:$C,0))),"",INDEX('Policy Characteristics'!E:E,MATCH($C194,'Policy Characteristics'!$C:$C,0)))</f>
        <v>bldgs new component fuel shifting</v>
      </c>
      <c r="L194" s="242">
        <f>IF(ISBLANK(INDEX('Policy Characteristics'!F:F,MATCH($C194,'Policy Characteristics'!$C:$C,0))),"",INDEX('Policy Characteristics'!F:F,MATCH($C194,'Policy Characteristics'!$C:$C,0)))</f>
        <v>0</v>
      </c>
      <c r="M194" s="242">
        <f>IF(ISBLANK(INDEX('Policy Characteristics'!G:G,MATCH($C194,'Policy Characteristics'!$C:$C,0))),"",INDEX('Policy Characteristics'!G:G,MATCH($C194,'Policy Characteristics'!$C:$C,0)))</f>
        <v>1</v>
      </c>
      <c r="N194" s="242">
        <f>IF(ISBLANK(INDEX('Policy Characteristics'!H:H,MATCH($C194,'Policy Characteristics'!$C:$C,0))),"",INDEX('Policy Characteristics'!H:H,MATCH($C194,'Policy Characteristics'!$C:$C,0)))</f>
        <v>0.01</v>
      </c>
      <c r="O194" s="446" t="str">
        <f>IF(ISBLANK(INDEX('Policy Characteristics'!I:I,MATCH($C194,'Policy Characteristics'!$C:$C,0))),"",INDEX('Policy Characteristics'!I:I,MATCH($C194,'Policy Characteristics'!$C:$C,0)))</f>
        <v>% of newly sold non-electric building components</v>
      </c>
      <c r="P194" s="44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46" t="str">
        <f>IF(ISBLANK(INDEX('Policy Characteristics'!K:K,MATCH($C194,'Policy Characteristics'!$C:$C,0))),"",INDEX('Policy Characteristics'!K:K,MATCH($C194,'Policy Characteristics'!$C:$C,0)))</f>
        <v>buildings-sector-main.html#component-elec</v>
      </c>
      <c r="R194" s="446" t="str">
        <f>IF(ISBLANK(INDEX('Policy Characteristics'!L:L,MATCH($C194,'Policy Characteristics'!$C:$C,0))),"",INDEX('Policy Characteristics'!L:L,MATCH($C194,'Policy Characteristics'!$C:$C,0)))</f>
        <v>building-component-electrification.html</v>
      </c>
    </row>
    <row r="195" spans="1:18" x14ac:dyDescent="0.75">
      <c r="A195" s="446" t="str">
        <f>IF(ISBLANK(INDEX('Policy Characteristics'!A:A,MATCH($C195,'Policy Characteristics'!$C:$C,0))),"",INDEX('Policy Characteristics'!A:A,MATCH($C195,'Policy Characteristics'!$C:$C,0)))</f>
        <v>Buildings and Appliances</v>
      </c>
      <c r="B195" s="467" t="str">
        <f>IF(ISBLANK(INDEX('Policy Characteristics'!B:B,MATCH($C195,'Policy Characteristics'!$C:$C,0))),"",INDEX('Policy Characteristics'!B:B,MATCH($C195,'Policy Characteristics'!$C:$C,0)))</f>
        <v>Building Component Electrification</v>
      </c>
      <c r="C195" s="446" t="str">
        <f t="shared" si="10"/>
        <v>Fraction of New Bldg Components Shifted to Other Fuels</v>
      </c>
      <c r="D195" s="339" t="s">
        <v>118</v>
      </c>
      <c r="E195" s="339" t="s">
        <v>278</v>
      </c>
      <c r="F195" s="339" t="s">
        <v>124</v>
      </c>
      <c r="G195" s="339" t="s">
        <v>280</v>
      </c>
      <c r="H195" s="20">
        <v>442</v>
      </c>
      <c r="I195" s="468" t="s">
        <v>44</v>
      </c>
      <c r="J195" s="469" t="str">
        <f>IF(ISBLANK(INDEX('Policy Characteristics'!D:D,MATCH($C195,'Policy Characteristics'!$C:$C,0))),"",INDEX('Policy Characteristics'!D:D,MATCH($C195,'Policy Characteristics'!$C:$C,0)))</f>
        <v>Building Component Electrification</v>
      </c>
      <c r="K195" s="446" t="str">
        <f>IF(ISBLANK(INDEX('Policy Characteristics'!E:E,MATCH($C195,'Policy Characteristics'!$C:$C,0))),"",INDEX('Policy Characteristics'!E:E,MATCH($C195,'Policy Characteristics'!$C:$C,0)))</f>
        <v>bldgs new component fuel shifting</v>
      </c>
      <c r="L195" s="242">
        <f>IF(ISBLANK(INDEX('Policy Characteristics'!F:F,MATCH($C195,'Policy Characteristics'!$C:$C,0))),"",INDEX('Policy Characteristics'!F:F,MATCH($C195,'Policy Characteristics'!$C:$C,0)))</f>
        <v>0</v>
      </c>
      <c r="M195" s="242">
        <f>IF(ISBLANK(INDEX('Policy Characteristics'!G:G,MATCH($C195,'Policy Characteristics'!$C:$C,0))),"",INDEX('Policy Characteristics'!G:G,MATCH($C195,'Policy Characteristics'!$C:$C,0)))</f>
        <v>1</v>
      </c>
      <c r="N195" s="242">
        <f>IF(ISBLANK(INDEX('Policy Characteristics'!H:H,MATCH($C195,'Policy Characteristics'!$C:$C,0))),"",INDEX('Policy Characteristics'!H:H,MATCH($C195,'Policy Characteristics'!$C:$C,0)))</f>
        <v>0.01</v>
      </c>
      <c r="O195" s="446" t="str">
        <f>IF(ISBLANK(INDEX('Policy Characteristics'!I:I,MATCH($C195,'Policy Characteristics'!$C:$C,0))),"",INDEX('Policy Characteristics'!I:I,MATCH($C195,'Policy Characteristics'!$C:$C,0)))</f>
        <v>% of newly sold non-electric building components</v>
      </c>
      <c r="P195" s="44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46" t="str">
        <f>IF(ISBLANK(INDEX('Policy Characteristics'!K:K,MATCH($C195,'Policy Characteristics'!$C:$C,0))),"",INDEX('Policy Characteristics'!K:K,MATCH($C195,'Policy Characteristics'!$C:$C,0)))</f>
        <v>buildings-sector-main.html#component-elec</v>
      </c>
      <c r="R195" s="446" t="str">
        <f>IF(ISBLANK(INDEX('Policy Characteristics'!L:L,MATCH($C195,'Policy Characteristics'!$C:$C,0))),"",INDEX('Policy Characteristics'!L:L,MATCH($C195,'Policy Characteristics'!$C:$C,0)))</f>
        <v>building-component-electrification.html</v>
      </c>
    </row>
    <row r="196" spans="1:18" x14ac:dyDescent="0.75">
      <c r="A196" s="446" t="str">
        <f>IF(ISBLANK(INDEX('Policy Characteristics'!A:A,MATCH($C196,'Policy Characteristics'!$C:$C,0))),"",INDEX('Policy Characteristics'!A:A,MATCH($C196,'Policy Characteristics'!$C:$C,0)))</f>
        <v>Buildings and Appliances</v>
      </c>
      <c r="B196" s="467" t="str">
        <f>IF(ISBLANK(INDEX('Policy Characteristics'!B:B,MATCH($C196,'Policy Characteristics'!$C:$C,0))),"",INDEX('Policy Characteristics'!B:B,MATCH($C196,'Policy Characteristics'!$C:$C,0)))</f>
        <v>Building Component Electrification</v>
      </c>
      <c r="C196" s="446" t="str">
        <f t="shared" si="10"/>
        <v>Fraction of New Bldg Components Shifted to Other Fuels</v>
      </c>
      <c r="D196" s="339" t="s">
        <v>119</v>
      </c>
      <c r="E196" s="339" t="s">
        <v>278</v>
      </c>
      <c r="F196" s="339" t="s">
        <v>125</v>
      </c>
      <c r="G196" s="339" t="s">
        <v>280</v>
      </c>
      <c r="H196" s="20">
        <v>443</v>
      </c>
      <c r="I196" s="468" t="s">
        <v>43</v>
      </c>
      <c r="J196" s="469" t="str">
        <f>IF(ISBLANK(INDEX('Policy Characteristics'!D:D,MATCH($C196,'Policy Characteristics'!$C:$C,0))),"",INDEX('Policy Characteristics'!D:D,MATCH($C196,'Policy Characteristics'!$C:$C,0)))</f>
        <v>Building Component Electrification</v>
      </c>
      <c r="K196" s="446" t="str">
        <f>IF(ISBLANK(INDEX('Policy Characteristics'!E:E,MATCH($C196,'Policy Characteristics'!$C:$C,0))),"",INDEX('Policy Characteristics'!E:E,MATCH($C196,'Policy Characteristics'!$C:$C,0)))</f>
        <v>bldgs new component fuel shifting</v>
      </c>
      <c r="L196" s="242">
        <f>IF(ISBLANK(INDEX('Policy Characteristics'!F:F,MATCH($C196,'Policy Characteristics'!$C:$C,0))),"",INDEX('Policy Characteristics'!F:F,MATCH($C196,'Policy Characteristics'!$C:$C,0)))</f>
        <v>0</v>
      </c>
      <c r="M196" s="242">
        <f>IF(ISBLANK(INDEX('Policy Characteristics'!G:G,MATCH($C196,'Policy Characteristics'!$C:$C,0))),"",INDEX('Policy Characteristics'!G:G,MATCH($C196,'Policy Characteristics'!$C:$C,0)))</f>
        <v>1</v>
      </c>
      <c r="N196" s="242">
        <f>IF(ISBLANK(INDEX('Policy Characteristics'!H:H,MATCH($C196,'Policy Characteristics'!$C:$C,0))),"",INDEX('Policy Characteristics'!H:H,MATCH($C196,'Policy Characteristics'!$C:$C,0)))</f>
        <v>0.01</v>
      </c>
      <c r="O196" s="446" t="str">
        <f>IF(ISBLANK(INDEX('Policy Characteristics'!I:I,MATCH($C196,'Policy Characteristics'!$C:$C,0))),"",INDEX('Policy Characteristics'!I:I,MATCH($C196,'Policy Characteristics'!$C:$C,0)))</f>
        <v>% of newly sold non-electric building components</v>
      </c>
      <c r="P196" s="44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46" t="str">
        <f>IF(ISBLANK(INDEX('Policy Characteristics'!K:K,MATCH($C196,'Policy Characteristics'!$C:$C,0))),"",INDEX('Policy Characteristics'!K:K,MATCH($C196,'Policy Characteristics'!$C:$C,0)))</f>
        <v>buildings-sector-main.html#component-elec</v>
      </c>
      <c r="R196" s="446" t="str">
        <f>IF(ISBLANK(INDEX('Policy Characteristics'!L:L,MATCH($C196,'Policy Characteristics'!$C:$C,0))),"",INDEX('Policy Characteristics'!L:L,MATCH($C196,'Policy Characteristics'!$C:$C,0)))</f>
        <v>building-component-electrification.html</v>
      </c>
    </row>
    <row r="197" spans="1:18" x14ac:dyDescent="0.75">
      <c r="A197" s="446" t="str">
        <f>IF(ISBLANK(INDEX('Policy Characteristics'!A:A,MATCH($C197,'Policy Characteristics'!$C:$C,0))),"",INDEX('Policy Characteristics'!A:A,MATCH($C197,'Policy Characteristics'!$C:$C,0)))</f>
        <v>Buildings and Appliances</v>
      </c>
      <c r="B197" s="467" t="str">
        <f>IF(ISBLANK(INDEX('Policy Characteristics'!B:B,MATCH($C197,'Policy Characteristics'!$C:$C,0))),"",INDEX('Policy Characteristics'!B:B,MATCH($C197,'Policy Characteristics'!$C:$C,0)))</f>
        <v>Building Component Electrification</v>
      </c>
      <c r="C197" s="446" t="str">
        <f t="shared" si="10"/>
        <v>Fraction of New Bldg Components Shifted to Other Fuels</v>
      </c>
      <c r="D197" s="339" t="s">
        <v>120</v>
      </c>
      <c r="E197" s="339" t="s">
        <v>278</v>
      </c>
      <c r="F197" s="339" t="s">
        <v>126</v>
      </c>
      <c r="G197" s="339" t="s">
        <v>280</v>
      </c>
      <c r="H197" s="20">
        <v>444</v>
      </c>
      <c r="I197" s="468" t="s">
        <v>43</v>
      </c>
      <c r="J197" s="469" t="str">
        <f>IF(ISBLANK(INDEX('Policy Characteristics'!D:D,MATCH($C197,'Policy Characteristics'!$C:$C,0))),"",INDEX('Policy Characteristics'!D:D,MATCH($C197,'Policy Characteristics'!$C:$C,0)))</f>
        <v>Building Component Electrification</v>
      </c>
      <c r="K197" s="446" t="str">
        <f>IF(ISBLANK(INDEX('Policy Characteristics'!E:E,MATCH($C197,'Policy Characteristics'!$C:$C,0))),"",INDEX('Policy Characteristics'!E:E,MATCH($C197,'Policy Characteristics'!$C:$C,0)))</f>
        <v>bldgs new component fuel shifting</v>
      </c>
      <c r="L197" s="242">
        <f>IF(ISBLANK(INDEX('Policy Characteristics'!F:F,MATCH($C197,'Policy Characteristics'!$C:$C,0))),"",INDEX('Policy Characteristics'!F:F,MATCH($C197,'Policy Characteristics'!$C:$C,0)))</f>
        <v>0</v>
      </c>
      <c r="M197" s="242">
        <f>IF(ISBLANK(INDEX('Policy Characteristics'!G:G,MATCH($C197,'Policy Characteristics'!$C:$C,0))),"",INDEX('Policy Characteristics'!G:G,MATCH($C197,'Policy Characteristics'!$C:$C,0)))</f>
        <v>1</v>
      </c>
      <c r="N197" s="242">
        <f>IF(ISBLANK(INDEX('Policy Characteristics'!H:H,MATCH($C197,'Policy Characteristics'!$C:$C,0))),"",INDEX('Policy Characteristics'!H:H,MATCH($C197,'Policy Characteristics'!$C:$C,0)))</f>
        <v>0.01</v>
      </c>
      <c r="O197" s="446" t="str">
        <f>IF(ISBLANK(INDEX('Policy Characteristics'!I:I,MATCH($C197,'Policy Characteristics'!$C:$C,0))),"",INDEX('Policy Characteristics'!I:I,MATCH($C197,'Policy Characteristics'!$C:$C,0)))</f>
        <v>% of newly sold non-electric building components</v>
      </c>
      <c r="P197" s="44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46" t="str">
        <f>IF(ISBLANK(INDEX('Policy Characteristics'!K:K,MATCH($C197,'Policy Characteristics'!$C:$C,0))),"",INDEX('Policy Characteristics'!K:K,MATCH($C197,'Policy Characteristics'!$C:$C,0)))</f>
        <v>buildings-sector-main.html#component-elec</v>
      </c>
      <c r="R197" s="446" t="str">
        <f>IF(ISBLANK(INDEX('Policy Characteristics'!L:L,MATCH($C197,'Policy Characteristics'!$C:$C,0))),"",INDEX('Policy Characteristics'!L:L,MATCH($C197,'Policy Characteristics'!$C:$C,0)))</f>
        <v>building-component-electrification.html</v>
      </c>
    </row>
    <row r="198" spans="1:18" x14ac:dyDescent="0.75">
      <c r="A198" s="446" t="str">
        <f>IF(ISBLANK(INDEX('Policy Characteristics'!A:A,MATCH($C198,'Policy Characteristics'!$C:$C,0))),"",INDEX('Policy Characteristics'!A:A,MATCH($C198,'Policy Characteristics'!$C:$C,0)))</f>
        <v>Buildings and Appliances</v>
      </c>
      <c r="B198" s="467" t="str">
        <f>IF(ISBLANK(INDEX('Policy Characteristics'!B:B,MATCH($C198,'Policy Characteristics'!$C:$C,0))),"",INDEX('Policy Characteristics'!B:B,MATCH($C198,'Policy Characteristics'!$C:$C,0)))</f>
        <v>Building Component Electrification</v>
      </c>
      <c r="C198" s="446" t="str">
        <f t="shared" si="10"/>
        <v>Fraction of New Bldg Components Shifted to Other Fuels</v>
      </c>
      <c r="D198" s="339" t="s">
        <v>115</v>
      </c>
      <c r="E198" s="339" t="s">
        <v>279</v>
      </c>
      <c r="F198" s="339" t="s">
        <v>121</v>
      </c>
      <c r="G198" s="339" t="s">
        <v>165</v>
      </c>
      <c r="H198" s="20">
        <v>445</v>
      </c>
      <c r="I198" s="468" t="s">
        <v>43</v>
      </c>
      <c r="J198" s="469" t="str">
        <f>IF(ISBLANK(INDEX('Policy Characteristics'!D:D,MATCH($C198,'Policy Characteristics'!$C:$C,0))),"",INDEX('Policy Characteristics'!D:D,MATCH($C198,'Policy Characteristics'!$C:$C,0)))</f>
        <v>Building Component Electrification</v>
      </c>
      <c r="K198" s="446" t="str">
        <f>IF(ISBLANK(INDEX('Policy Characteristics'!E:E,MATCH($C198,'Policy Characteristics'!$C:$C,0))),"",INDEX('Policy Characteristics'!E:E,MATCH($C198,'Policy Characteristics'!$C:$C,0)))</f>
        <v>bldgs new component fuel shifting</v>
      </c>
      <c r="L198" s="242">
        <f>IF(ISBLANK(INDEX('Policy Characteristics'!F:F,MATCH($C198,'Policy Characteristics'!$C:$C,0))),"",INDEX('Policy Characteristics'!F:F,MATCH($C198,'Policy Characteristics'!$C:$C,0)))</f>
        <v>0</v>
      </c>
      <c r="M198" s="242">
        <f>IF(ISBLANK(INDEX('Policy Characteristics'!G:G,MATCH($C198,'Policy Characteristics'!$C:$C,0))),"",INDEX('Policy Characteristics'!G:G,MATCH($C198,'Policy Characteristics'!$C:$C,0)))</f>
        <v>1</v>
      </c>
      <c r="N198" s="242">
        <f>IF(ISBLANK(INDEX('Policy Characteristics'!H:H,MATCH($C198,'Policy Characteristics'!$C:$C,0))),"",INDEX('Policy Characteristics'!H:H,MATCH($C198,'Policy Characteristics'!$C:$C,0)))</f>
        <v>0.01</v>
      </c>
      <c r="O198" s="446" t="str">
        <f>IF(ISBLANK(INDEX('Policy Characteristics'!I:I,MATCH($C198,'Policy Characteristics'!$C:$C,0))),"",INDEX('Policy Characteristics'!I:I,MATCH($C198,'Policy Characteristics'!$C:$C,0)))</f>
        <v>% of newly sold non-electric building components</v>
      </c>
      <c r="P198" s="44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46" t="str">
        <f>IF(ISBLANK(INDEX('Policy Characteristics'!K:K,MATCH($C198,'Policy Characteristics'!$C:$C,0))),"",INDEX('Policy Characteristics'!K:K,MATCH($C198,'Policy Characteristics'!$C:$C,0)))</f>
        <v>buildings-sector-main.html#component-elec</v>
      </c>
      <c r="R198" s="446" t="str">
        <f>IF(ISBLANK(INDEX('Policy Characteristics'!L:L,MATCH($C198,'Policy Characteristics'!$C:$C,0))),"",INDEX('Policy Characteristics'!L:L,MATCH($C198,'Policy Characteristics'!$C:$C,0)))</f>
        <v>building-component-electrification.html</v>
      </c>
    </row>
    <row r="199" spans="1:18" x14ac:dyDescent="0.75">
      <c r="A199" s="446" t="str">
        <f>IF(ISBLANK(INDEX('Policy Characteristics'!A:A,MATCH($C199,'Policy Characteristics'!$C:$C,0))),"",INDEX('Policy Characteristics'!A:A,MATCH($C199,'Policy Characteristics'!$C:$C,0)))</f>
        <v>Buildings and Appliances</v>
      </c>
      <c r="B199" s="467" t="str">
        <f>IF(ISBLANK(INDEX('Policy Characteristics'!B:B,MATCH($C199,'Policy Characteristics'!$C:$C,0))),"",INDEX('Policy Characteristics'!B:B,MATCH($C199,'Policy Characteristics'!$C:$C,0)))</f>
        <v>Building Component Electrification</v>
      </c>
      <c r="C199" s="446" t="str">
        <f t="shared" si="10"/>
        <v>Fraction of New Bldg Components Shifted to Other Fuels</v>
      </c>
      <c r="D199" s="339" t="s">
        <v>116</v>
      </c>
      <c r="E199" s="339" t="s">
        <v>279</v>
      </c>
      <c r="F199" s="339" t="s">
        <v>122</v>
      </c>
      <c r="G199" s="339" t="s">
        <v>165</v>
      </c>
      <c r="H199" s="20">
        <v>446</v>
      </c>
      <c r="I199" s="468" t="s">
        <v>44</v>
      </c>
      <c r="J199" s="469" t="str">
        <f>IF(ISBLANK(INDEX('Policy Characteristics'!D:D,MATCH($C199,'Policy Characteristics'!$C:$C,0))),"",INDEX('Policy Characteristics'!D:D,MATCH($C199,'Policy Characteristics'!$C:$C,0)))</f>
        <v>Building Component Electrification</v>
      </c>
      <c r="K199" s="446" t="str">
        <f>IF(ISBLANK(INDEX('Policy Characteristics'!E:E,MATCH($C199,'Policy Characteristics'!$C:$C,0))),"",INDEX('Policy Characteristics'!E:E,MATCH($C199,'Policy Characteristics'!$C:$C,0)))</f>
        <v>bldgs new component fuel shifting</v>
      </c>
      <c r="L199" s="242">
        <f>IF(ISBLANK(INDEX('Policy Characteristics'!F:F,MATCH($C199,'Policy Characteristics'!$C:$C,0))),"",INDEX('Policy Characteristics'!F:F,MATCH($C199,'Policy Characteristics'!$C:$C,0)))</f>
        <v>0</v>
      </c>
      <c r="M199" s="242">
        <f>IF(ISBLANK(INDEX('Policy Characteristics'!G:G,MATCH($C199,'Policy Characteristics'!$C:$C,0))),"",INDEX('Policy Characteristics'!G:G,MATCH($C199,'Policy Characteristics'!$C:$C,0)))</f>
        <v>1</v>
      </c>
      <c r="N199" s="242">
        <f>IF(ISBLANK(INDEX('Policy Characteristics'!H:H,MATCH($C199,'Policy Characteristics'!$C:$C,0))),"",INDEX('Policy Characteristics'!H:H,MATCH($C199,'Policy Characteristics'!$C:$C,0)))</f>
        <v>0.01</v>
      </c>
      <c r="O199" s="446" t="str">
        <f>IF(ISBLANK(INDEX('Policy Characteristics'!I:I,MATCH($C199,'Policy Characteristics'!$C:$C,0))),"",INDEX('Policy Characteristics'!I:I,MATCH($C199,'Policy Characteristics'!$C:$C,0)))</f>
        <v>% of newly sold non-electric building components</v>
      </c>
      <c r="P199" s="44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46" t="str">
        <f>IF(ISBLANK(INDEX('Policy Characteristics'!K:K,MATCH($C199,'Policy Characteristics'!$C:$C,0))),"",INDEX('Policy Characteristics'!K:K,MATCH($C199,'Policy Characteristics'!$C:$C,0)))</f>
        <v>buildings-sector-main.html#component-elec</v>
      </c>
      <c r="R199" s="446" t="str">
        <f>IF(ISBLANK(INDEX('Policy Characteristics'!L:L,MATCH($C199,'Policy Characteristics'!$C:$C,0))),"",INDEX('Policy Characteristics'!L:L,MATCH($C199,'Policy Characteristics'!$C:$C,0)))</f>
        <v>building-component-electrification.html</v>
      </c>
    </row>
    <row r="200" spans="1:18" x14ac:dyDescent="0.75">
      <c r="A200" s="446" t="str">
        <f>IF(ISBLANK(INDEX('Policy Characteristics'!A:A,MATCH($C200,'Policy Characteristics'!$C:$C,0))),"",INDEX('Policy Characteristics'!A:A,MATCH($C200,'Policy Characteristics'!$C:$C,0)))</f>
        <v>Buildings and Appliances</v>
      </c>
      <c r="B200" s="467" t="str">
        <f>IF(ISBLANK(INDEX('Policy Characteristics'!B:B,MATCH($C200,'Policy Characteristics'!$C:$C,0))),"",INDEX('Policy Characteristics'!B:B,MATCH($C200,'Policy Characteristics'!$C:$C,0)))</f>
        <v>Building Component Electrification</v>
      </c>
      <c r="C200" s="446" t="str">
        <f t="shared" si="10"/>
        <v>Fraction of New Bldg Components Shifted to Other Fuels</v>
      </c>
      <c r="D200" s="339" t="s">
        <v>118</v>
      </c>
      <c r="E200" s="339" t="s">
        <v>279</v>
      </c>
      <c r="F200" s="339" t="s">
        <v>124</v>
      </c>
      <c r="G200" s="339" t="s">
        <v>165</v>
      </c>
      <c r="H200" s="20">
        <v>447</v>
      </c>
      <c r="I200" s="468" t="s">
        <v>44</v>
      </c>
      <c r="J200" s="469" t="str">
        <f>IF(ISBLANK(INDEX('Policy Characteristics'!D:D,MATCH($C200,'Policy Characteristics'!$C:$C,0))),"",INDEX('Policy Characteristics'!D:D,MATCH($C200,'Policy Characteristics'!$C:$C,0)))</f>
        <v>Building Component Electrification</v>
      </c>
      <c r="K200" s="44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446" t="str">
        <f>IF(ISBLANK(INDEX('Policy Characteristics'!I:I,MATCH($C200,'Policy Characteristics'!$C:$C,0))),"",INDEX('Policy Characteristics'!I:I,MATCH($C200,'Policy Characteristics'!$C:$C,0)))</f>
        <v>% of newly sold non-electric building components</v>
      </c>
      <c r="P200" s="44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46" t="str">
        <f>IF(ISBLANK(INDEX('Policy Characteristics'!K:K,MATCH($C200,'Policy Characteristics'!$C:$C,0))),"",INDEX('Policy Characteristics'!K:K,MATCH($C200,'Policy Characteristics'!$C:$C,0)))</f>
        <v>buildings-sector-main.html#component-elec</v>
      </c>
      <c r="R200" s="446" t="str">
        <f>IF(ISBLANK(INDEX('Policy Characteristics'!L:L,MATCH($C200,'Policy Characteristics'!$C:$C,0))),"",INDEX('Policy Characteristics'!L:L,MATCH($C200,'Policy Characteristics'!$C:$C,0)))</f>
        <v>building-component-electrification.html</v>
      </c>
    </row>
    <row r="201" spans="1:18" x14ac:dyDescent="0.75">
      <c r="A201" s="446" t="str">
        <f>IF(ISBLANK(INDEX('Policy Characteristics'!A:A,MATCH($C201,'Policy Characteristics'!$C:$C,0))),"",INDEX('Policy Characteristics'!A:A,MATCH($C201,'Policy Characteristics'!$C:$C,0)))</f>
        <v>Buildings and Appliances</v>
      </c>
      <c r="B201" s="467" t="str">
        <f>IF(ISBLANK(INDEX('Policy Characteristics'!B:B,MATCH($C201,'Policy Characteristics'!$C:$C,0))),"",INDEX('Policy Characteristics'!B:B,MATCH($C201,'Policy Characteristics'!$C:$C,0)))</f>
        <v>Building Component Electrification</v>
      </c>
      <c r="C201" s="446" t="str">
        <f t="shared" si="10"/>
        <v>Fraction of New Bldg Components Shifted to Other Fuels</v>
      </c>
      <c r="D201" s="339" t="s">
        <v>119</v>
      </c>
      <c r="E201" s="339" t="s">
        <v>279</v>
      </c>
      <c r="F201" s="339" t="s">
        <v>125</v>
      </c>
      <c r="G201" s="339" t="s">
        <v>165</v>
      </c>
      <c r="H201" s="20">
        <v>448</v>
      </c>
      <c r="I201" s="468" t="s">
        <v>43</v>
      </c>
      <c r="J201" s="469" t="str">
        <f>IF(ISBLANK(INDEX('Policy Characteristics'!D:D,MATCH($C201,'Policy Characteristics'!$C:$C,0))),"",INDEX('Policy Characteristics'!D:D,MATCH($C201,'Policy Characteristics'!$C:$C,0)))</f>
        <v>Building Component Electrification</v>
      </c>
      <c r="K201" s="44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446" t="str">
        <f>IF(ISBLANK(INDEX('Policy Characteristics'!I:I,MATCH($C201,'Policy Characteristics'!$C:$C,0))),"",INDEX('Policy Characteristics'!I:I,MATCH($C201,'Policy Characteristics'!$C:$C,0)))</f>
        <v>% of newly sold non-electric building components</v>
      </c>
      <c r="P201" s="44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46" t="str">
        <f>IF(ISBLANK(INDEX('Policy Characteristics'!K:K,MATCH($C201,'Policy Characteristics'!$C:$C,0))),"",INDEX('Policy Characteristics'!K:K,MATCH($C201,'Policy Characteristics'!$C:$C,0)))</f>
        <v>buildings-sector-main.html#component-elec</v>
      </c>
      <c r="R201" s="446" t="str">
        <f>IF(ISBLANK(INDEX('Policy Characteristics'!L:L,MATCH($C201,'Policy Characteristics'!$C:$C,0))),"",INDEX('Policy Characteristics'!L:L,MATCH($C201,'Policy Characteristics'!$C:$C,0)))</f>
        <v>building-component-electrification.html</v>
      </c>
    </row>
    <row r="202" spans="1:18" x14ac:dyDescent="0.75">
      <c r="A202" s="446" t="str">
        <f>IF(ISBLANK(INDEX('Policy Characteristics'!A:A,MATCH($C202,'Policy Characteristics'!$C:$C,0))),"",INDEX('Policy Characteristics'!A:A,MATCH($C202,'Policy Characteristics'!$C:$C,0)))</f>
        <v>Buildings and Appliances</v>
      </c>
      <c r="B202" s="467" t="str">
        <f>IF(ISBLANK(INDEX('Policy Characteristics'!B:B,MATCH($C202,'Policy Characteristics'!$C:$C,0))),"",INDEX('Policy Characteristics'!B:B,MATCH($C202,'Policy Characteristics'!$C:$C,0)))</f>
        <v>Building Component Electrification</v>
      </c>
      <c r="C202" s="446" t="str">
        <f t="shared" ref="C202" si="11">C$188</f>
        <v>Fraction of New Bldg Components Shifted to Other Fuels</v>
      </c>
      <c r="D202" s="339" t="s">
        <v>120</v>
      </c>
      <c r="E202" s="339" t="s">
        <v>279</v>
      </c>
      <c r="F202" s="339" t="s">
        <v>126</v>
      </c>
      <c r="G202" s="339" t="s">
        <v>165</v>
      </c>
      <c r="H202" s="20">
        <v>449</v>
      </c>
      <c r="I202" s="468" t="s">
        <v>43</v>
      </c>
      <c r="J202" s="469" t="str">
        <f>IF(ISBLANK(INDEX('Policy Characteristics'!D:D,MATCH($C202,'Policy Characteristics'!$C:$C,0))),"",INDEX('Policy Characteristics'!D:D,MATCH($C202,'Policy Characteristics'!$C:$C,0)))</f>
        <v>Building Component Electrification</v>
      </c>
      <c r="K202" s="44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446" t="str">
        <f>IF(ISBLANK(INDEX('Policy Characteristics'!I:I,MATCH($C202,'Policy Characteristics'!$C:$C,0))),"",INDEX('Policy Characteristics'!I:I,MATCH($C202,'Policy Characteristics'!$C:$C,0)))</f>
        <v>% of newly sold non-electric building components</v>
      </c>
      <c r="P202" s="44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46" t="str">
        <f>IF(ISBLANK(INDEX('Policy Characteristics'!K:K,MATCH($C202,'Policy Characteristics'!$C:$C,0))),"",INDEX('Policy Characteristics'!K:K,MATCH($C202,'Policy Characteristics'!$C:$C,0)))</f>
        <v>buildings-sector-main.html#component-elec</v>
      </c>
      <c r="R202" s="446" t="str">
        <f>IF(ISBLANK(INDEX('Policy Characteristics'!L:L,MATCH($C202,'Policy Characteristics'!$C:$C,0))),"",INDEX('Policy Characteristics'!L:L,MATCH($C202,'Policy Characteristics'!$C:$C,0)))</f>
        <v>building-component-electrification.html</v>
      </c>
    </row>
    <row r="203" spans="1:18" s="446" customFormat="1" x14ac:dyDescent="0.75">
      <c r="A203" s="446" t="str">
        <f>IF(ISBLANK(INDEX('Policy Characteristics'!A:A,MATCH($C203,'Policy Characteristics'!$C:$C,0))),"",INDEX('Policy Characteristics'!A:A,MATCH($C203,'Policy Characteristics'!$C:$C,0)))</f>
        <v>Buildings and Appliances</v>
      </c>
      <c r="B203" s="467" t="str">
        <f>IF(ISBLANK(INDEX('Policy Characteristics'!B:B,MATCH($C203,'Policy Characteristics'!$C:$C,0))),"",INDEX('Policy Characteristics'!B:B,MATCH($C203,'Policy Characteristics'!$C:$C,0)))</f>
        <v>Building Energy Efficiency Standards</v>
      </c>
      <c r="C203" t="s">
        <v>300</v>
      </c>
      <c r="D203" s="339" t="s">
        <v>115</v>
      </c>
      <c r="E203" s="339" t="s">
        <v>277</v>
      </c>
      <c r="F203" s="339" t="s">
        <v>121</v>
      </c>
      <c r="G203" s="339" t="s">
        <v>281</v>
      </c>
      <c r="H203" s="20">
        <v>13</v>
      </c>
      <c r="I203" s="468" t="s">
        <v>43</v>
      </c>
      <c r="J203" s="469" t="str">
        <f>IF(ISBLANK(INDEX('Policy Characteristics'!D:D,MATCH($C203,'Policy Characteristics'!$C:$C,0))),"",INDEX('Policy Characteristics'!D:D,MATCH($C203,'Policy Characteristics'!$C:$C,0)))</f>
        <v>Building Energy Efficiency Standards</v>
      </c>
      <c r="K203" s="446" t="str">
        <f>IF(ISBLANK(INDEX('Policy Characteristics'!E:E,MATCH($C203,'Policy Characteristics'!$C:$C,0))),"",INDEX('Policy Characteristics'!E:E,MATCH($C203,'Policy Characteristics'!$C:$C,0)))</f>
        <v>bldgs efficiency standards</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0.75</v>
      </c>
      <c r="N203" s="242">
        <f>IF(ISBLANK(INDEX('Policy Characteristics'!H:H,MATCH($C203,'Policy Characteristics'!$C:$C,0))),"",INDEX('Policy Characteristics'!H:H,MATCH($C203,'Policy Characteristics'!$C:$C,0)))</f>
        <v>0.01</v>
      </c>
      <c r="O203" s="446" t="str">
        <f>IF(ISBLANK(INDEX('Policy Characteristics'!I:I,MATCH($C203,'Policy Characteristics'!$C:$C,0))),"",INDEX('Policy Characteristics'!I:I,MATCH($C203,'Policy Characteristics'!$C:$C,0)))</f>
        <v>% reduction in energy use</v>
      </c>
      <c r="P203" s="44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46" t="str">
        <f>IF(ISBLANK(INDEX('Policy Characteristics'!K:K,MATCH($C203,'Policy Characteristics'!$C:$C,0))),"",INDEX('Policy Characteristics'!K:K,MATCH($C203,'Policy Characteristics'!$C:$C,0)))</f>
        <v>buildings-sector-main.html#eff-stds</v>
      </c>
      <c r="R203" s="446" t="str">
        <f>IF(ISBLANK(INDEX('Policy Characteristics'!L:L,MATCH($C203,'Policy Characteristics'!$C:$C,0))),"",INDEX('Policy Characteristics'!L:L,MATCH($C203,'Policy Characteristics'!$C:$C,0)))</f>
        <v>building-energy-efficiency-standards.html</v>
      </c>
    </row>
    <row r="204" spans="1:18" s="446" customFormat="1" x14ac:dyDescent="0.75">
      <c r="A204" s="446" t="str">
        <f>IF(ISBLANK(INDEX('Policy Characteristics'!A:A,MATCH($C204,'Policy Characteristics'!$C:$C,0))),"",INDEX('Policy Characteristics'!A:A,MATCH($C204,'Policy Characteristics'!$C:$C,0)))</f>
        <v>Buildings and Appliances</v>
      </c>
      <c r="B204" s="467" t="str">
        <f>IF(ISBLANK(INDEX('Policy Characteristics'!B:B,MATCH($C204,'Policy Characteristics'!$C:$C,0))),"",INDEX('Policy Characteristics'!B:B,MATCH($C204,'Policy Characteristics'!$C:$C,0)))</f>
        <v>Building Energy Efficiency Standards</v>
      </c>
      <c r="C204" s="446" t="str">
        <f t="shared" ref="C204:C219" si="12">C$203</f>
        <v>Reduction in E Use Allowed by Component Eff Std</v>
      </c>
      <c r="D204" s="339" t="s">
        <v>116</v>
      </c>
      <c r="E204" s="339" t="s">
        <v>277</v>
      </c>
      <c r="F204" s="339" t="s">
        <v>122</v>
      </c>
      <c r="G204" s="339" t="s">
        <v>281</v>
      </c>
      <c r="H204" s="20">
        <v>14</v>
      </c>
      <c r="I204" s="468" t="s">
        <v>43</v>
      </c>
      <c r="J204" s="469" t="str">
        <f>IF(ISBLANK(INDEX('Policy Characteristics'!D:D,MATCH($C204,'Policy Characteristics'!$C:$C,0))),"",INDEX('Policy Characteristics'!D:D,MATCH($C204,'Policy Characteristics'!$C:$C,0)))</f>
        <v>Building Energy Efficiency Standards</v>
      </c>
      <c r="K204" s="446" t="str">
        <f>IF(ISBLANK(INDEX('Policy Characteristics'!E:E,MATCH($C204,'Policy Characteristics'!$C:$C,0))),"",INDEX('Policy Characteristics'!E:E,MATCH($C204,'Policy Characteristics'!$C:$C,0)))</f>
        <v>bldgs efficiency standards</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0.75</v>
      </c>
      <c r="N204" s="242">
        <f>IF(ISBLANK(INDEX('Policy Characteristics'!H:H,MATCH($C204,'Policy Characteristics'!$C:$C,0))),"",INDEX('Policy Characteristics'!H:H,MATCH($C204,'Policy Characteristics'!$C:$C,0)))</f>
        <v>0.01</v>
      </c>
      <c r="O204" s="446" t="str">
        <f>IF(ISBLANK(INDEX('Policy Characteristics'!I:I,MATCH($C204,'Policy Characteristics'!$C:$C,0))),"",INDEX('Policy Characteristics'!I:I,MATCH($C204,'Policy Characteristics'!$C:$C,0)))</f>
        <v>% reduction in energy use</v>
      </c>
      <c r="P204" s="44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46" t="str">
        <f>IF(ISBLANK(INDEX('Policy Characteristics'!K:K,MATCH($C204,'Policy Characteristics'!$C:$C,0))),"",INDEX('Policy Characteristics'!K:K,MATCH($C204,'Policy Characteristics'!$C:$C,0)))</f>
        <v>buildings-sector-main.html#eff-stds</v>
      </c>
      <c r="R204" s="446" t="str">
        <f>IF(ISBLANK(INDEX('Policy Characteristics'!L:L,MATCH($C204,'Policy Characteristics'!$C:$C,0))),"",INDEX('Policy Characteristics'!L:L,MATCH($C204,'Policy Characteristics'!$C:$C,0)))</f>
        <v>building-energy-efficiency-standards.html</v>
      </c>
    </row>
    <row r="205" spans="1:18" s="446" customFormat="1" x14ac:dyDescent="0.75">
      <c r="A205" s="446" t="str">
        <f>IF(ISBLANK(INDEX('Policy Characteristics'!A:A,MATCH($C205,'Policy Characteristics'!$C:$C,0))),"",INDEX('Policy Characteristics'!A:A,MATCH($C205,'Policy Characteristics'!$C:$C,0)))</f>
        <v>Buildings and Appliances</v>
      </c>
      <c r="B205" s="467" t="str">
        <f>IF(ISBLANK(INDEX('Policy Characteristics'!B:B,MATCH($C205,'Policy Characteristics'!$C:$C,0))),"",INDEX('Policy Characteristics'!B:B,MATCH($C205,'Policy Characteristics'!$C:$C,0)))</f>
        <v>Building Energy Efficiency Standards</v>
      </c>
      <c r="C205" s="446" t="str">
        <f t="shared" si="12"/>
        <v>Reduction in E Use Allowed by Component Eff Std</v>
      </c>
      <c r="D205" s="339" t="s">
        <v>117</v>
      </c>
      <c r="E205" s="339" t="s">
        <v>277</v>
      </c>
      <c r="F205" s="339" t="s">
        <v>123</v>
      </c>
      <c r="G205" s="339" t="s">
        <v>281</v>
      </c>
      <c r="H205" s="20">
        <v>15</v>
      </c>
      <c r="I205" s="468" t="s">
        <v>43</v>
      </c>
      <c r="J205" s="469" t="str">
        <f>IF(ISBLANK(INDEX('Policy Characteristics'!D:D,MATCH($C205,'Policy Characteristics'!$C:$C,0))),"",INDEX('Policy Characteristics'!D:D,MATCH($C205,'Policy Characteristics'!$C:$C,0)))</f>
        <v>Building Energy Efficiency Standards</v>
      </c>
      <c r="K205" s="446" t="str">
        <f>IF(ISBLANK(INDEX('Policy Characteristics'!E:E,MATCH($C205,'Policy Characteristics'!$C:$C,0))),"",INDEX('Policy Characteristics'!E:E,MATCH($C205,'Policy Characteristics'!$C:$C,0)))</f>
        <v>bldgs efficiency standards</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0.75</v>
      </c>
      <c r="N205" s="242">
        <f>IF(ISBLANK(INDEX('Policy Characteristics'!H:H,MATCH($C205,'Policy Characteristics'!$C:$C,0))),"",INDEX('Policy Characteristics'!H:H,MATCH($C205,'Policy Characteristics'!$C:$C,0)))</f>
        <v>0.01</v>
      </c>
      <c r="O205" s="446" t="str">
        <f>IF(ISBLANK(INDEX('Policy Characteristics'!I:I,MATCH($C205,'Policy Characteristics'!$C:$C,0))),"",INDEX('Policy Characteristics'!I:I,MATCH($C205,'Policy Characteristics'!$C:$C,0)))</f>
        <v>% reduction in energy use</v>
      </c>
      <c r="P205" s="44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46" t="str">
        <f>IF(ISBLANK(INDEX('Policy Characteristics'!K:K,MATCH($C205,'Policy Characteristics'!$C:$C,0))),"",INDEX('Policy Characteristics'!K:K,MATCH($C205,'Policy Characteristics'!$C:$C,0)))</f>
        <v>buildings-sector-main.html#eff-stds</v>
      </c>
      <c r="R205" s="446" t="str">
        <f>IF(ISBLANK(INDEX('Policy Characteristics'!L:L,MATCH($C205,'Policy Characteristics'!$C:$C,0))),"",INDEX('Policy Characteristics'!L:L,MATCH($C205,'Policy Characteristics'!$C:$C,0)))</f>
        <v>building-energy-efficiency-standards.html</v>
      </c>
    </row>
    <row r="206" spans="1:18" s="446" customFormat="1" x14ac:dyDescent="0.75">
      <c r="A206" s="446" t="str">
        <f>IF(ISBLANK(INDEX('Policy Characteristics'!A:A,MATCH($C206,'Policy Characteristics'!$C:$C,0))),"",INDEX('Policy Characteristics'!A:A,MATCH($C206,'Policy Characteristics'!$C:$C,0)))</f>
        <v>Buildings and Appliances</v>
      </c>
      <c r="B206" s="467" t="str">
        <f>IF(ISBLANK(INDEX('Policy Characteristics'!B:B,MATCH($C206,'Policy Characteristics'!$C:$C,0))),"",INDEX('Policy Characteristics'!B:B,MATCH($C206,'Policy Characteristics'!$C:$C,0)))</f>
        <v>Building Energy Efficiency Standards</v>
      </c>
      <c r="C206" s="446" t="str">
        <f t="shared" si="12"/>
        <v>Reduction in E Use Allowed by Component Eff Std</v>
      </c>
      <c r="D206" s="339" t="s">
        <v>118</v>
      </c>
      <c r="E206" s="339" t="s">
        <v>277</v>
      </c>
      <c r="F206" s="339" t="s">
        <v>124</v>
      </c>
      <c r="G206" s="339" t="s">
        <v>281</v>
      </c>
      <c r="H206" s="20">
        <v>16</v>
      </c>
      <c r="I206" s="468" t="s">
        <v>43</v>
      </c>
      <c r="J206" s="469" t="str">
        <f>IF(ISBLANK(INDEX('Policy Characteristics'!D:D,MATCH($C206,'Policy Characteristics'!$C:$C,0))),"",INDEX('Policy Characteristics'!D:D,MATCH($C206,'Policy Characteristics'!$C:$C,0)))</f>
        <v>Building Energy Efficiency Standards</v>
      </c>
      <c r="K206" s="446" t="str">
        <f>IF(ISBLANK(INDEX('Policy Characteristics'!E:E,MATCH($C206,'Policy Characteristics'!$C:$C,0))),"",INDEX('Policy Characteristics'!E:E,MATCH($C206,'Policy Characteristics'!$C:$C,0)))</f>
        <v>bldgs efficiency standards</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0.75</v>
      </c>
      <c r="N206" s="242">
        <f>IF(ISBLANK(INDEX('Policy Characteristics'!H:H,MATCH($C206,'Policy Characteristics'!$C:$C,0))),"",INDEX('Policy Characteristics'!H:H,MATCH($C206,'Policy Characteristics'!$C:$C,0)))</f>
        <v>0.01</v>
      </c>
      <c r="O206" s="446" t="str">
        <f>IF(ISBLANK(INDEX('Policy Characteristics'!I:I,MATCH($C206,'Policy Characteristics'!$C:$C,0))),"",INDEX('Policy Characteristics'!I:I,MATCH($C206,'Policy Characteristics'!$C:$C,0)))</f>
        <v>% reduction in energy use</v>
      </c>
      <c r="P206" s="44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46" t="str">
        <f>IF(ISBLANK(INDEX('Policy Characteristics'!K:K,MATCH($C206,'Policy Characteristics'!$C:$C,0))),"",INDEX('Policy Characteristics'!K:K,MATCH($C206,'Policy Characteristics'!$C:$C,0)))</f>
        <v>buildings-sector-main.html#eff-stds</v>
      </c>
      <c r="R206" s="446" t="str">
        <f>IF(ISBLANK(INDEX('Policy Characteristics'!L:L,MATCH($C206,'Policy Characteristics'!$C:$C,0))),"",INDEX('Policy Characteristics'!L:L,MATCH($C206,'Policy Characteristics'!$C:$C,0)))</f>
        <v>building-energy-efficiency-standards.html</v>
      </c>
    </row>
    <row r="207" spans="1:18" s="446" customFormat="1" x14ac:dyDescent="0.75">
      <c r="A207" s="446" t="str">
        <f>IF(ISBLANK(INDEX('Policy Characteristics'!A:A,MATCH($C207,'Policy Characteristics'!$C:$C,0))),"",INDEX('Policy Characteristics'!A:A,MATCH($C207,'Policy Characteristics'!$C:$C,0)))</f>
        <v>Buildings and Appliances</v>
      </c>
      <c r="B207" s="467" t="str">
        <f>IF(ISBLANK(INDEX('Policy Characteristics'!B:B,MATCH($C207,'Policy Characteristics'!$C:$C,0))),"",INDEX('Policy Characteristics'!B:B,MATCH($C207,'Policy Characteristics'!$C:$C,0)))</f>
        <v>Building Energy Efficiency Standards</v>
      </c>
      <c r="C207" s="446" t="str">
        <f t="shared" si="12"/>
        <v>Reduction in E Use Allowed by Component Eff Std</v>
      </c>
      <c r="D207" s="339" t="s">
        <v>119</v>
      </c>
      <c r="E207" s="339" t="s">
        <v>277</v>
      </c>
      <c r="F207" s="339" t="s">
        <v>125</v>
      </c>
      <c r="G207" s="339" t="s">
        <v>281</v>
      </c>
      <c r="H207" s="20">
        <v>17</v>
      </c>
      <c r="I207" s="468" t="s">
        <v>43</v>
      </c>
      <c r="J207" s="469" t="str">
        <f>IF(ISBLANK(INDEX('Policy Characteristics'!D:D,MATCH($C207,'Policy Characteristics'!$C:$C,0))),"",INDEX('Policy Characteristics'!D:D,MATCH($C207,'Policy Characteristics'!$C:$C,0)))</f>
        <v>Building Energy Efficiency Standards</v>
      </c>
      <c r="K207" s="446" t="str">
        <f>IF(ISBLANK(INDEX('Policy Characteristics'!E:E,MATCH($C207,'Policy Characteristics'!$C:$C,0))),"",INDEX('Policy Characteristics'!E:E,MATCH($C207,'Policy Characteristics'!$C:$C,0)))</f>
        <v>bldgs efficiency standards</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0.75</v>
      </c>
      <c r="N207" s="242">
        <f>IF(ISBLANK(INDEX('Policy Characteristics'!H:H,MATCH($C207,'Policy Characteristics'!$C:$C,0))),"",INDEX('Policy Characteristics'!H:H,MATCH($C207,'Policy Characteristics'!$C:$C,0)))</f>
        <v>0.01</v>
      </c>
      <c r="O207" s="446" t="str">
        <f>IF(ISBLANK(INDEX('Policy Characteristics'!I:I,MATCH($C207,'Policy Characteristics'!$C:$C,0))),"",INDEX('Policy Characteristics'!I:I,MATCH($C207,'Policy Characteristics'!$C:$C,0)))</f>
        <v>% reduction in energy use</v>
      </c>
      <c r="P207" s="44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46" t="str">
        <f>IF(ISBLANK(INDEX('Policy Characteristics'!K:K,MATCH($C207,'Policy Characteristics'!$C:$C,0))),"",INDEX('Policy Characteristics'!K:K,MATCH($C207,'Policy Characteristics'!$C:$C,0)))</f>
        <v>buildings-sector-main.html#eff-stds</v>
      </c>
      <c r="R207" s="446" t="str">
        <f>IF(ISBLANK(INDEX('Policy Characteristics'!L:L,MATCH($C207,'Policy Characteristics'!$C:$C,0))),"",INDEX('Policy Characteristics'!L:L,MATCH($C207,'Policy Characteristics'!$C:$C,0)))</f>
        <v>building-energy-efficiency-standards.html</v>
      </c>
    </row>
    <row r="208" spans="1:18" s="446" customFormat="1" x14ac:dyDescent="0.75">
      <c r="A208" s="446" t="str">
        <f>IF(ISBLANK(INDEX('Policy Characteristics'!A:A,MATCH($C208,'Policy Characteristics'!$C:$C,0))),"",INDEX('Policy Characteristics'!A:A,MATCH($C208,'Policy Characteristics'!$C:$C,0)))</f>
        <v>Buildings and Appliances</v>
      </c>
      <c r="B208" s="467" t="str">
        <f>IF(ISBLANK(INDEX('Policy Characteristics'!B:B,MATCH($C208,'Policy Characteristics'!$C:$C,0))),"",INDEX('Policy Characteristics'!B:B,MATCH($C208,'Policy Characteristics'!$C:$C,0)))</f>
        <v>Building Energy Efficiency Standards</v>
      </c>
      <c r="C208" s="446" t="str">
        <f t="shared" si="12"/>
        <v>Reduction in E Use Allowed by Component Eff Std</v>
      </c>
      <c r="D208" s="339" t="s">
        <v>120</v>
      </c>
      <c r="E208" s="339" t="s">
        <v>277</v>
      </c>
      <c r="F208" s="339" t="s">
        <v>126</v>
      </c>
      <c r="G208" s="339" t="s">
        <v>281</v>
      </c>
      <c r="H208" s="20">
        <v>18</v>
      </c>
      <c r="I208" s="468" t="s">
        <v>43</v>
      </c>
      <c r="J208" s="469" t="str">
        <f>IF(ISBLANK(INDEX('Policy Characteristics'!D:D,MATCH($C208,'Policy Characteristics'!$C:$C,0))),"",INDEX('Policy Characteristics'!D:D,MATCH($C208,'Policy Characteristics'!$C:$C,0)))</f>
        <v>Building Energy Efficiency Standards</v>
      </c>
      <c r="K208" s="446" t="str">
        <f>IF(ISBLANK(INDEX('Policy Characteristics'!E:E,MATCH($C208,'Policy Characteristics'!$C:$C,0))),"",INDEX('Policy Characteristics'!E:E,MATCH($C208,'Policy Characteristics'!$C:$C,0)))</f>
        <v>bldgs efficiency standards</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0.75</v>
      </c>
      <c r="N208" s="242">
        <f>IF(ISBLANK(INDEX('Policy Characteristics'!H:H,MATCH($C208,'Policy Characteristics'!$C:$C,0))),"",INDEX('Policy Characteristics'!H:H,MATCH($C208,'Policy Characteristics'!$C:$C,0)))</f>
        <v>0.01</v>
      </c>
      <c r="O208" s="446" t="str">
        <f>IF(ISBLANK(INDEX('Policy Characteristics'!I:I,MATCH($C208,'Policy Characteristics'!$C:$C,0))),"",INDEX('Policy Characteristics'!I:I,MATCH($C208,'Policy Characteristics'!$C:$C,0)))</f>
        <v>% reduction in energy use</v>
      </c>
      <c r="P208" s="44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46" t="str">
        <f>IF(ISBLANK(INDEX('Policy Characteristics'!K:K,MATCH($C208,'Policy Characteristics'!$C:$C,0))),"",INDEX('Policy Characteristics'!K:K,MATCH($C208,'Policy Characteristics'!$C:$C,0)))</f>
        <v>buildings-sector-main.html#eff-stds</v>
      </c>
      <c r="R208" s="446" t="str">
        <f>IF(ISBLANK(INDEX('Policy Characteristics'!L:L,MATCH($C208,'Policy Characteristics'!$C:$C,0))),"",INDEX('Policy Characteristics'!L:L,MATCH($C208,'Policy Characteristics'!$C:$C,0)))</f>
        <v>building-energy-efficiency-standards.html</v>
      </c>
    </row>
    <row r="209" spans="1:18" s="446" customFormat="1" x14ac:dyDescent="0.75">
      <c r="A209" s="446" t="str">
        <f>IF(ISBLANK(INDEX('Policy Characteristics'!A:A,MATCH($C209,'Policy Characteristics'!$C:$C,0))),"",INDEX('Policy Characteristics'!A:A,MATCH($C209,'Policy Characteristics'!$C:$C,0)))</f>
        <v>Buildings and Appliances</v>
      </c>
      <c r="B209" s="467" t="str">
        <f>IF(ISBLANK(INDEX('Policy Characteristics'!B:B,MATCH($C209,'Policy Characteristics'!$C:$C,0))),"",INDEX('Policy Characteristics'!B:B,MATCH($C209,'Policy Characteristics'!$C:$C,0)))</f>
        <v>Building Energy Efficiency Standards</v>
      </c>
      <c r="C209" s="446" t="str">
        <f t="shared" si="12"/>
        <v>Reduction in E Use Allowed by Component Eff Std</v>
      </c>
      <c r="D209" s="339" t="s">
        <v>115</v>
      </c>
      <c r="E209" s="339" t="s">
        <v>278</v>
      </c>
      <c r="F209" s="339" t="s">
        <v>121</v>
      </c>
      <c r="G209" s="339" t="s">
        <v>280</v>
      </c>
      <c r="H209" s="20">
        <v>150</v>
      </c>
      <c r="I209" s="468" t="s">
        <v>43</v>
      </c>
      <c r="J209" s="469" t="str">
        <f>IF(ISBLANK(INDEX('Policy Characteristics'!D:D,MATCH($C209,'Policy Characteristics'!$C:$C,0))),"",INDEX('Policy Characteristics'!D:D,MATCH($C209,'Policy Characteristics'!$C:$C,0)))</f>
        <v>Building Energy Efficiency Standards</v>
      </c>
      <c r="K209" s="446" t="str">
        <f>IF(ISBLANK(INDEX('Policy Characteristics'!E:E,MATCH($C209,'Policy Characteristics'!$C:$C,0))),"",INDEX('Policy Characteristics'!E:E,MATCH($C209,'Policy Characteristics'!$C:$C,0)))</f>
        <v>bldgs efficiency standards</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0.75</v>
      </c>
      <c r="N209" s="242">
        <f>IF(ISBLANK(INDEX('Policy Characteristics'!H:H,MATCH($C209,'Policy Characteristics'!$C:$C,0))),"",INDEX('Policy Characteristics'!H:H,MATCH($C209,'Policy Characteristics'!$C:$C,0)))</f>
        <v>0.01</v>
      </c>
      <c r="O209" s="446" t="str">
        <f>IF(ISBLANK(INDEX('Policy Characteristics'!I:I,MATCH($C209,'Policy Characteristics'!$C:$C,0))),"",INDEX('Policy Characteristics'!I:I,MATCH($C209,'Policy Characteristics'!$C:$C,0)))</f>
        <v>% reduction in energy use</v>
      </c>
      <c r="P209" s="44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46" t="str">
        <f>IF(ISBLANK(INDEX('Policy Characteristics'!K:K,MATCH($C209,'Policy Characteristics'!$C:$C,0))),"",INDEX('Policy Characteristics'!K:K,MATCH($C209,'Policy Characteristics'!$C:$C,0)))</f>
        <v>buildings-sector-main.html#eff-stds</v>
      </c>
      <c r="R209" s="446" t="str">
        <f>IF(ISBLANK(INDEX('Policy Characteristics'!L:L,MATCH($C209,'Policy Characteristics'!$C:$C,0))),"",INDEX('Policy Characteristics'!L:L,MATCH($C209,'Policy Characteristics'!$C:$C,0)))</f>
        <v>building-energy-efficiency-standards.html</v>
      </c>
    </row>
    <row r="210" spans="1:18" s="446" customFormat="1" x14ac:dyDescent="0.75">
      <c r="A210" s="446" t="str">
        <f>IF(ISBLANK(INDEX('Policy Characteristics'!A:A,MATCH($C210,'Policy Characteristics'!$C:$C,0))),"",INDEX('Policy Characteristics'!A:A,MATCH($C210,'Policy Characteristics'!$C:$C,0)))</f>
        <v>Buildings and Appliances</v>
      </c>
      <c r="B210" s="467" t="str">
        <f>IF(ISBLANK(INDEX('Policy Characteristics'!B:B,MATCH($C210,'Policy Characteristics'!$C:$C,0))),"",INDEX('Policy Characteristics'!B:B,MATCH($C210,'Policy Characteristics'!$C:$C,0)))</f>
        <v>Building Energy Efficiency Standards</v>
      </c>
      <c r="C210" s="446" t="str">
        <f t="shared" si="12"/>
        <v>Reduction in E Use Allowed by Component Eff Std</v>
      </c>
      <c r="D210" s="339" t="s">
        <v>116</v>
      </c>
      <c r="E210" s="339" t="s">
        <v>278</v>
      </c>
      <c r="F210" s="339" t="s">
        <v>122</v>
      </c>
      <c r="G210" s="339" t="s">
        <v>280</v>
      </c>
      <c r="H210" s="20">
        <v>151</v>
      </c>
      <c r="I210" s="468" t="s">
        <v>43</v>
      </c>
      <c r="J210" s="469" t="str">
        <f>IF(ISBLANK(INDEX('Policy Characteristics'!D:D,MATCH($C210,'Policy Characteristics'!$C:$C,0))),"",INDEX('Policy Characteristics'!D:D,MATCH($C210,'Policy Characteristics'!$C:$C,0)))</f>
        <v>Building Energy Efficiency Standards</v>
      </c>
      <c r="K210" s="446" t="str">
        <f>IF(ISBLANK(INDEX('Policy Characteristics'!E:E,MATCH($C210,'Policy Characteristics'!$C:$C,0))),"",INDEX('Policy Characteristics'!E:E,MATCH($C210,'Policy Characteristics'!$C:$C,0)))</f>
        <v>bldgs efficiency standards</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0.75</v>
      </c>
      <c r="N210" s="242">
        <f>IF(ISBLANK(INDEX('Policy Characteristics'!H:H,MATCH($C210,'Policy Characteristics'!$C:$C,0))),"",INDEX('Policy Characteristics'!H:H,MATCH($C210,'Policy Characteristics'!$C:$C,0)))</f>
        <v>0.01</v>
      </c>
      <c r="O210" s="446" t="str">
        <f>IF(ISBLANK(INDEX('Policy Characteristics'!I:I,MATCH($C210,'Policy Characteristics'!$C:$C,0))),"",INDEX('Policy Characteristics'!I:I,MATCH($C210,'Policy Characteristics'!$C:$C,0)))</f>
        <v>% reduction in energy use</v>
      </c>
      <c r="P210" s="44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46" t="str">
        <f>IF(ISBLANK(INDEX('Policy Characteristics'!K:K,MATCH($C210,'Policy Characteristics'!$C:$C,0))),"",INDEX('Policy Characteristics'!K:K,MATCH($C210,'Policy Characteristics'!$C:$C,0)))</f>
        <v>buildings-sector-main.html#eff-stds</v>
      </c>
      <c r="R210" s="446" t="str">
        <f>IF(ISBLANK(INDEX('Policy Characteristics'!L:L,MATCH($C210,'Policy Characteristics'!$C:$C,0))),"",INDEX('Policy Characteristics'!L:L,MATCH($C210,'Policy Characteristics'!$C:$C,0)))</f>
        <v>building-energy-efficiency-standards.html</v>
      </c>
    </row>
    <row r="211" spans="1:18" s="446" customFormat="1" x14ac:dyDescent="0.75">
      <c r="A211" s="446" t="str">
        <f>IF(ISBLANK(INDEX('Policy Characteristics'!A:A,MATCH($C211,'Policy Characteristics'!$C:$C,0))),"",INDEX('Policy Characteristics'!A:A,MATCH($C211,'Policy Characteristics'!$C:$C,0)))</f>
        <v>Buildings and Appliances</v>
      </c>
      <c r="B211" s="467" t="str">
        <f>IF(ISBLANK(INDEX('Policy Characteristics'!B:B,MATCH($C211,'Policy Characteristics'!$C:$C,0))),"",INDEX('Policy Characteristics'!B:B,MATCH($C211,'Policy Characteristics'!$C:$C,0)))</f>
        <v>Building Energy Efficiency Standards</v>
      </c>
      <c r="C211" s="446" t="str">
        <f t="shared" si="12"/>
        <v>Reduction in E Use Allowed by Component Eff Std</v>
      </c>
      <c r="D211" s="339" t="s">
        <v>117</v>
      </c>
      <c r="E211" s="339" t="s">
        <v>278</v>
      </c>
      <c r="F211" s="339" t="s">
        <v>123</v>
      </c>
      <c r="G211" s="339" t="s">
        <v>280</v>
      </c>
      <c r="H211" s="20">
        <v>152</v>
      </c>
      <c r="I211" s="468" t="s">
        <v>43</v>
      </c>
      <c r="J211" s="469" t="str">
        <f>IF(ISBLANK(INDEX('Policy Characteristics'!D:D,MATCH($C211,'Policy Characteristics'!$C:$C,0))),"",INDEX('Policy Characteristics'!D:D,MATCH($C211,'Policy Characteristics'!$C:$C,0)))</f>
        <v>Building Energy Efficiency Standards</v>
      </c>
      <c r="K211" s="446" t="str">
        <f>IF(ISBLANK(INDEX('Policy Characteristics'!E:E,MATCH($C211,'Policy Characteristics'!$C:$C,0))),"",INDEX('Policy Characteristics'!E:E,MATCH($C211,'Policy Characteristics'!$C:$C,0)))</f>
        <v>bldgs efficiency standards</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0.75</v>
      </c>
      <c r="N211" s="242">
        <f>IF(ISBLANK(INDEX('Policy Characteristics'!H:H,MATCH($C211,'Policy Characteristics'!$C:$C,0))),"",INDEX('Policy Characteristics'!H:H,MATCH($C211,'Policy Characteristics'!$C:$C,0)))</f>
        <v>0.01</v>
      </c>
      <c r="O211" s="446" t="str">
        <f>IF(ISBLANK(INDEX('Policy Characteristics'!I:I,MATCH($C211,'Policy Characteristics'!$C:$C,0))),"",INDEX('Policy Characteristics'!I:I,MATCH($C211,'Policy Characteristics'!$C:$C,0)))</f>
        <v>% reduction in energy use</v>
      </c>
      <c r="P211" s="44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46" t="str">
        <f>IF(ISBLANK(INDEX('Policy Characteristics'!K:K,MATCH($C211,'Policy Characteristics'!$C:$C,0))),"",INDEX('Policy Characteristics'!K:K,MATCH($C211,'Policy Characteristics'!$C:$C,0)))</f>
        <v>buildings-sector-main.html#eff-stds</v>
      </c>
      <c r="R211" s="446" t="str">
        <f>IF(ISBLANK(INDEX('Policy Characteristics'!L:L,MATCH($C211,'Policy Characteristics'!$C:$C,0))),"",INDEX('Policy Characteristics'!L:L,MATCH($C211,'Policy Characteristics'!$C:$C,0)))</f>
        <v>building-energy-efficiency-standards.html</v>
      </c>
    </row>
    <row r="212" spans="1:18" s="446" customFormat="1" x14ac:dyDescent="0.75">
      <c r="A212" s="446" t="str">
        <f>IF(ISBLANK(INDEX('Policy Characteristics'!A:A,MATCH($C212,'Policy Characteristics'!$C:$C,0))),"",INDEX('Policy Characteristics'!A:A,MATCH($C212,'Policy Characteristics'!$C:$C,0)))</f>
        <v>Buildings and Appliances</v>
      </c>
      <c r="B212" s="467" t="str">
        <f>IF(ISBLANK(INDEX('Policy Characteristics'!B:B,MATCH($C212,'Policy Characteristics'!$C:$C,0))),"",INDEX('Policy Characteristics'!B:B,MATCH($C212,'Policy Characteristics'!$C:$C,0)))</f>
        <v>Building Energy Efficiency Standards</v>
      </c>
      <c r="C212" s="446" t="str">
        <f t="shared" si="12"/>
        <v>Reduction in E Use Allowed by Component Eff Std</v>
      </c>
      <c r="D212" s="339" t="s">
        <v>118</v>
      </c>
      <c r="E212" s="339" t="s">
        <v>278</v>
      </c>
      <c r="F212" s="339" t="s">
        <v>124</v>
      </c>
      <c r="G212" s="339" t="s">
        <v>280</v>
      </c>
      <c r="H212" s="20">
        <v>153</v>
      </c>
      <c r="I212" s="468" t="s">
        <v>43</v>
      </c>
      <c r="J212" s="469" t="str">
        <f>IF(ISBLANK(INDEX('Policy Characteristics'!D:D,MATCH($C212,'Policy Characteristics'!$C:$C,0))),"",INDEX('Policy Characteristics'!D:D,MATCH($C212,'Policy Characteristics'!$C:$C,0)))</f>
        <v>Building Energy Efficiency Standards</v>
      </c>
      <c r="K212" s="446" t="str">
        <f>IF(ISBLANK(INDEX('Policy Characteristics'!E:E,MATCH($C212,'Policy Characteristics'!$C:$C,0))),"",INDEX('Policy Characteristics'!E:E,MATCH($C212,'Policy Characteristics'!$C:$C,0)))</f>
        <v>bldgs efficiency standards</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0.75</v>
      </c>
      <c r="N212" s="242">
        <f>IF(ISBLANK(INDEX('Policy Characteristics'!H:H,MATCH($C212,'Policy Characteristics'!$C:$C,0))),"",INDEX('Policy Characteristics'!H:H,MATCH($C212,'Policy Characteristics'!$C:$C,0)))</f>
        <v>0.01</v>
      </c>
      <c r="O212" s="446" t="str">
        <f>IF(ISBLANK(INDEX('Policy Characteristics'!I:I,MATCH($C212,'Policy Characteristics'!$C:$C,0))),"",INDEX('Policy Characteristics'!I:I,MATCH($C212,'Policy Characteristics'!$C:$C,0)))</f>
        <v>% reduction in energy use</v>
      </c>
      <c r="P212" s="44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46" t="str">
        <f>IF(ISBLANK(INDEX('Policy Characteristics'!K:K,MATCH($C212,'Policy Characteristics'!$C:$C,0))),"",INDEX('Policy Characteristics'!K:K,MATCH($C212,'Policy Characteristics'!$C:$C,0)))</f>
        <v>buildings-sector-main.html#eff-stds</v>
      </c>
      <c r="R212" s="446" t="str">
        <f>IF(ISBLANK(INDEX('Policy Characteristics'!L:L,MATCH($C212,'Policy Characteristics'!$C:$C,0))),"",INDEX('Policy Characteristics'!L:L,MATCH($C212,'Policy Characteristics'!$C:$C,0)))</f>
        <v>building-energy-efficiency-standards.html</v>
      </c>
    </row>
    <row r="213" spans="1:18" s="446" customFormat="1" x14ac:dyDescent="0.75">
      <c r="A213" s="446" t="str">
        <f>IF(ISBLANK(INDEX('Policy Characteristics'!A:A,MATCH($C213,'Policy Characteristics'!$C:$C,0))),"",INDEX('Policy Characteristics'!A:A,MATCH($C213,'Policy Characteristics'!$C:$C,0)))</f>
        <v>Buildings and Appliances</v>
      </c>
      <c r="B213" s="467" t="str">
        <f>IF(ISBLANK(INDEX('Policy Characteristics'!B:B,MATCH($C213,'Policy Characteristics'!$C:$C,0))),"",INDEX('Policy Characteristics'!B:B,MATCH($C213,'Policy Characteristics'!$C:$C,0)))</f>
        <v>Building Energy Efficiency Standards</v>
      </c>
      <c r="C213" s="446" t="str">
        <f t="shared" si="12"/>
        <v>Reduction in E Use Allowed by Component Eff Std</v>
      </c>
      <c r="D213" s="339" t="s">
        <v>119</v>
      </c>
      <c r="E213" s="339" t="s">
        <v>278</v>
      </c>
      <c r="F213" s="339" t="s">
        <v>125</v>
      </c>
      <c r="G213" s="339" t="s">
        <v>280</v>
      </c>
      <c r="H213" s="20">
        <v>154</v>
      </c>
      <c r="I213" s="468" t="s">
        <v>43</v>
      </c>
      <c r="J213" s="469" t="str">
        <f>IF(ISBLANK(INDEX('Policy Characteristics'!D:D,MATCH($C213,'Policy Characteristics'!$C:$C,0))),"",INDEX('Policy Characteristics'!D:D,MATCH($C213,'Policy Characteristics'!$C:$C,0)))</f>
        <v>Building Energy Efficiency Standards</v>
      </c>
      <c r="K213" s="446" t="str">
        <f>IF(ISBLANK(INDEX('Policy Characteristics'!E:E,MATCH($C213,'Policy Characteristics'!$C:$C,0))),"",INDEX('Policy Characteristics'!E:E,MATCH($C213,'Policy Characteristics'!$C:$C,0)))</f>
        <v>bldgs efficiency standards</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0.75</v>
      </c>
      <c r="N213" s="242">
        <f>IF(ISBLANK(INDEX('Policy Characteristics'!H:H,MATCH($C213,'Policy Characteristics'!$C:$C,0))),"",INDEX('Policy Characteristics'!H:H,MATCH($C213,'Policy Characteristics'!$C:$C,0)))</f>
        <v>0.01</v>
      </c>
      <c r="O213" s="446" t="str">
        <f>IF(ISBLANK(INDEX('Policy Characteristics'!I:I,MATCH($C213,'Policy Characteristics'!$C:$C,0))),"",INDEX('Policy Characteristics'!I:I,MATCH($C213,'Policy Characteristics'!$C:$C,0)))</f>
        <v>% reduction in energy use</v>
      </c>
      <c r="P213" s="44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46" t="str">
        <f>IF(ISBLANK(INDEX('Policy Characteristics'!K:K,MATCH($C213,'Policy Characteristics'!$C:$C,0))),"",INDEX('Policy Characteristics'!K:K,MATCH($C213,'Policy Characteristics'!$C:$C,0)))</f>
        <v>buildings-sector-main.html#eff-stds</v>
      </c>
      <c r="R213" s="446" t="str">
        <f>IF(ISBLANK(INDEX('Policy Characteristics'!L:L,MATCH($C213,'Policy Characteristics'!$C:$C,0))),"",INDEX('Policy Characteristics'!L:L,MATCH($C213,'Policy Characteristics'!$C:$C,0)))</f>
        <v>building-energy-efficiency-standards.html</v>
      </c>
    </row>
    <row r="214" spans="1:18" s="446" customFormat="1" x14ac:dyDescent="0.75">
      <c r="A214" s="446" t="str">
        <f>IF(ISBLANK(INDEX('Policy Characteristics'!A:A,MATCH($C214,'Policy Characteristics'!$C:$C,0))),"",INDEX('Policy Characteristics'!A:A,MATCH($C214,'Policy Characteristics'!$C:$C,0)))</f>
        <v>Buildings and Appliances</v>
      </c>
      <c r="B214" s="467" t="str">
        <f>IF(ISBLANK(INDEX('Policy Characteristics'!B:B,MATCH($C214,'Policy Characteristics'!$C:$C,0))),"",INDEX('Policy Characteristics'!B:B,MATCH($C214,'Policy Characteristics'!$C:$C,0)))</f>
        <v>Building Energy Efficiency Standards</v>
      </c>
      <c r="C214" s="446" t="str">
        <f t="shared" si="12"/>
        <v>Reduction in E Use Allowed by Component Eff Std</v>
      </c>
      <c r="D214" s="339" t="s">
        <v>120</v>
      </c>
      <c r="E214" s="339" t="s">
        <v>278</v>
      </c>
      <c r="F214" s="339" t="s">
        <v>126</v>
      </c>
      <c r="G214" s="339" t="s">
        <v>280</v>
      </c>
      <c r="H214" s="20">
        <v>155</v>
      </c>
      <c r="I214" s="468" t="s">
        <v>43</v>
      </c>
      <c r="J214" s="469" t="str">
        <f>IF(ISBLANK(INDEX('Policy Characteristics'!D:D,MATCH($C214,'Policy Characteristics'!$C:$C,0))),"",INDEX('Policy Characteristics'!D:D,MATCH($C214,'Policy Characteristics'!$C:$C,0)))</f>
        <v>Building Energy Efficiency Standards</v>
      </c>
      <c r="K214" s="446" t="str">
        <f>IF(ISBLANK(INDEX('Policy Characteristics'!E:E,MATCH($C214,'Policy Characteristics'!$C:$C,0))),"",INDEX('Policy Characteristics'!E:E,MATCH($C214,'Policy Characteristics'!$C:$C,0)))</f>
        <v>bldgs efficiency standards</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0.75</v>
      </c>
      <c r="N214" s="242">
        <f>IF(ISBLANK(INDEX('Policy Characteristics'!H:H,MATCH($C214,'Policy Characteristics'!$C:$C,0))),"",INDEX('Policy Characteristics'!H:H,MATCH($C214,'Policy Characteristics'!$C:$C,0)))</f>
        <v>0.01</v>
      </c>
      <c r="O214" s="446" t="str">
        <f>IF(ISBLANK(INDEX('Policy Characteristics'!I:I,MATCH($C214,'Policy Characteristics'!$C:$C,0))),"",INDEX('Policy Characteristics'!I:I,MATCH($C214,'Policy Characteristics'!$C:$C,0)))</f>
        <v>% reduction in energy use</v>
      </c>
      <c r="P214" s="44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46" t="str">
        <f>IF(ISBLANK(INDEX('Policy Characteristics'!K:K,MATCH($C214,'Policy Characteristics'!$C:$C,0))),"",INDEX('Policy Characteristics'!K:K,MATCH($C214,'Policy Characteristics'!$C:$C,0)))</f>
        <v>buildings-sector-main.html#eff-stds</v>
      </c>
      <c r="R214" s="446" t="str">
        <f>IF(ISBLANK(INDEX('Policy Characteristics'!L:L,MATCH($C214,'Policy Characteristics'!$C:$C,0))),"",INDEX('Policy Characteristics'!L:L,MATCH($C214,'Policy Characteristics'!$C:$C,0)))</f>
        <v>building-energy-efficiency-standards.html</v>
      </c>
    </row>
    <row r="215" spans="1:18" s="446" customFormat="1" x14ac:dyDescent="0.75">
      <c r="A215" s="446" t="str">
        <f>IF(ISBLANK(INDEX('Policy Characteristics'!A:A,MATCH($C215,'Policy Characteristics'!$C:$C,0))),"",INDEX('Policy Characteristics'!A:A,MATCH($C215,'Policy Characteristics'!$C:$C,0)))</f>
        <v>Buildings and Appliances</v>
      </c>
      <c r="B215" s="467" t="str">
        <f>IF(ISBLANK(INDEX('Policy Characteristics'!B:B,MATCH($C215,'Policy Characteristics'!$C:$C,0))),"",INDEX('Policy Characteristics'!B:B,MATCH($C215,'Policy Characteristics'!$C:$C,0)))</f>
        <v>Building Energy Efficiency Standards</v>
      </c>
      <c r="C215" s="446" t="str">
        <f t="shared" si="12"/>
        <v>Reduction in E Use Allowed by Component Eff Std</v>
      </c>
      <c r="D215" s="339" t="s">
        <v>115</v>
      </c>
      <c r="E215" s="339" t="s">
        <v>279</v>
      </c>
      <c r="F215" s="339" t="s">
        <v>121</v>
      </c>
      <c r="G215" s="339" t="s">
        <v>165</v>
      </c>
      <c r="H215" s="20">
        <v>156</v>
      </c>
      <c r="I215" s="468" t="s">
        <v>43</v>
      </c>
      <c r="J215" s="469" t="str">
        <f>IF(ISBLANK(INDEX('Policy Characteristics'!D:D,MATCH($C215,'Policy Characteristics'!$C:$C,0))),"",INDEX('Policy Characteristics'!D:D,MATCH($C215,'Policy Characteristics'!$C:$C,0)))</f>
        <v>Building Energy Efficiency Standards</v>
      </c>
      <c r="K215" s="44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446" t="str">
        <f>IF(ISBLANK(INDEX('Policy Characteristics'!I:I,MATCH($C215,'Policy Characteristics'!$C:$C,0))),"",INDEX('Policy Characteristics'!I:I,MATCH($C215,'Policy Characteristics'!$C:$C,0)))</f>
        <v>% reduction in energy use</v>
      </c>
      <c r="P215" s="44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46" t="str">
        <f>IF(ISBLANK(INDEX('Policy Characteristics'!K:K,MATCH($C215,'Policy Characteristics'!$C:$C,0))),"",INDEX('Policy Characteristics'!K:K,MATCH($C215,'Policy Characteristics'!$C:$C,0)))</f>
        <v>buildings-sector-main.html#eff-stds</v>
      </c>
      <c r="R215" s="446" t="str">
        <f>IF(ISBLANK(INDEX('Policy Characteristics'!L:L,MATCH($C215,'Policy Characteristics'!$C:$C,0))),"",INDEX('Policy Characteristics'!L:L,MATCH($C215,'Policy Characteristics'!$C:$C,0)))</f>
        <v>building-energy-efficiency-standards.html</v>
      </c>
    </row>
    <row r="216" spans="1:18" s="446" customFormat="1" x14ac:dyDescent="0.75">
      <c r="A216" s="446" t="str">
        <f>IF(ISBLANK(INDEX('Policy Characteristics'!A:A,MATCH($C216,'Policy Characteristics'!$C:$C,0))),"",INDEX('Policy Characteristics'!A:A,MATCH($C216,'Policy Characteristics'!$C:$C,0)))</f>
        <v>Buildings and Appliances</v>
      </c>
      <c r="B216" s="467" t="str">
        <f>IF(ISBLANK(INDEX('Policy Characteristics'!B:B,MATCH($C216,'Policy Characteristics'!$C:$C,0))),"",INDEX('Policy Characteristics'!B:B,MATCH($C216,'Policy Characteristics'!$C:$C,0)))</f>
        <v>Building Energy Efficiency Standards</v>
      </c>
      <c r="C216" s="446" t="str">
        <f t="shared" si="12"/>
        <v>Reduction in E Use Allowed by Component Eff Std</v>
      </c>
      <c r="D216" s="339" t="s">
        <v>116</v>
      </c>
      <c r="E216" s="339" t="s">
        <v>279</v>
      </c>
      <c r="F216" s="339" t="s">
        <v>122</v>
      </c>
      <c r="G216" s="339" t="s">
        <v>165</v>
      </c>
      <c r="H216" s="20">
        <v>157</v>
      </c>
      <c r="I216" s="468" t="s">
        <v>43</v>
      </c>
      <c r="J216" s="469" t="str">
        <f>IF(ISBLANK(INDEX('Policy Characteristics'!D:D,MATCH($C216,'Policy Characteristics'!$C:$C,0))),"",INDEX('Policy Characteristics'!D:D,MATCH($C216,'Policy Characteristics'!$C:$C,0)))</f>
        <v>Building Energy Efficiency Standards</v>
      </c>
      <c r="K216" s="44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446" t="str">
        <f>IF(ISBLANK(INDEX('Policy Characteristics'!I:I,MATCH($C216,'Policy Characteristics'!$C:$C,0))),"",INDEX('Policy Characteristics'!I:I,MATCH($C216,'Policy Characteristics'!$C:$C,0)))</f>
        <v>% reduction in energy use</v>
      </c>
      <c r="P216" s="44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46" t="str">
        <f>IF(ISBLANK(INDEX('Policy Characteristics'!K:K,MATCH($C216,'Policy Characteristics'!$C:$C,0))),"",INDEX('Policy Characteristics'!K:K,MATCH($C216,'Policy Characteristics'!$C:$C,0)))</f>
        <v>buildings-sector-main.html#eff-stds</v>
      </c>
      <c r="R216" s="446" t="str">
        <f>IF(ISBLANK(INDEX('Policy Characteristics'!L:L,MATCH($C216,'Policy Characteristics'!$C:$C,0))),"",INDEX('Policy Characteristics'!L:L,MATCH($C216,'Policy Characteristics'!$C:$C,0)))</f>
        <v>building-energy-efficiency-standards.html</v>
      </c>
    </row>
    <row r="217" spans="1:18" s="446" customFormat="1" x14ac:dyDescent="0.75">
      <c r="A217" s="446" t="str">
        <f>IF(ISBLANK(INDEX('Policy Characteristics'!A:A,MATCH($C217,'Policy Characteristics'!$C:$C,0))),"",INDEX('Policy Characteristics'!A:A,MATCH($C217,'Policy Characteristics'!$C:$C,0)))</f>
        <v>Buildings and Appliances</v>
      </c>
      <c r="B217" s="467" t="str">
        <f>IF(ISBLANK(INDEX('Policy Characteristics'!B:B,MATCH($C217,'Policy Characteristics'!$C:$C,0))),"",INDEX('Policy Characteristics'!B:B,MATCH($C217,'Policy Characteristics'!$C:$C,0)))</f>
        <v>Building Energy Efficiency Standards</v>
      </c>
      <c r="C217" s="446" t="str">
        <f t="shared" si="12"/>
        <v>Reduction in E Use Allowed by Component Eff Std</v>
      </c>
      <c r="D217" s="339" t="s">
        <v>117</v>
      </c>
      <c r="E217" s="339" t="s">
        <v>279</v>
      </c>
      <c r="F217" s="339" t="s">
        <v>123</v>
      </c>
      <c r="G217" s="339" t="s">
        <v>165</v>
      </c>
      <c r="H217" s="20">
        <v>158</v>
      </c>
      <c r="I217" s="468" t="s">
        <v>43</v>
      </c>
      <c r="J217" s="469" t="str">
        <f>IF(ISBLANK(INDEX('Policy Characteristics'!D:D,MATCH($C217,'Policy Characteristics'!$C:$C,0))),"",INDEX('Policy Characteristics'!D:D,MATCH($C217,'Policy Characteristics'!$C:$C,0)))</f>
        <v>Building Energy Efficiency Standards</v>
      </c>
      <c r="K217" s="44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446" t="str">
        <f>IF(ISBLANK(INDEX('Policy Characteristics'!I:I,MATCH($C217,'Policy Characteristics'!$C:$C,0))),"",INDEX('Policy Characteristics'!I:I,MATCH($C217,'Policy Characteristics'!$C:$C,0)))</f>
        <v>% reduction in energy use</v>
      </c>
      <c r="P217" s="44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46" t="str">
        <f>IF(ISBLANK(INDEX('Policy Characteristics'!K:K,MATCH($C217,'Policy Characteristics'!$C:$C,0))),"",INDEX('Policy Characteristics'!K:K,MATCH($C217,'Policy Characteristics'!$C:$C,0)))</f>
        <v>buildings-sector-main.html#eff-stds</v>
      </c>
      <c r="R217" s="446" t="str">
        <f>IF(ISBLANK(INDEX('Policy Characteristics'!L:L,MATCH($C217,'Policy Characteristics'!$C:$C,0))),"",INDEX('Policy Characteristics'!L:L,MATCH($C217,'Policy Characteristics'!$C:$C,0)))</f>
        <v>building-energy-efficiency-standards.html</v>
      </c>
    </row>
    <row r="218" spans="1:18" s="446" customFormat="1" x14ac:dyDescent="0.75">
      <c r="A218" s="446" t="str">
        <f>IF(ISBLANK(INDEX('Policy Characteristics'!A:A,MATCH($C218,'Policy Characteristics'!$C:$C,0))),"",INDEX('Policy Characteristics'!A:A,MATCH($C218,'Policy Characteristics'!$C:$C,0)))</f>
        <v>Buildings and Appliances</v>
      </c>
      <c r="B218" s="467" t="str">
        <f>IF(ISBLANK(INDEX('Policy Characteristics'!B:B,MATCH($C218,'Policy Characteristics'!$C:$C,0))),"",INDEX('Policy Characteristics'!B:B,MATCH($C218,'Policy Characteristics'!$C:$C,0)))</f>
        <v>Building Energy Efficiency Standards</v>
      </c>
      <c r="C218" s="446" t="str">
        <f t="shared" si="12"/>
        <v>Reduction in E Use Allowed by Component Eff Std</v>
      </c>
      <c r="D218" s="339" t="s">
        <v>118</v>
      </c>
      <c r="E218" s="339" t="s">
        <v>279</v>
      </c>
      <c r="F218" s="339" t="s">
        <v>124</v>
      </c>
      <c r="G218" s="339" t="s">
        <v>165</v>
      </c>
      <c r="H218" s="20">
        <v>159</v>
      </c>
      <c r="I218" s="468" t="s">
        <v>43</v>
      </c>
      <c r="J218" s="469" t="str">
        <f>IF(ISBLANK(INDEX('Policy Characteristics'!D:D,MATCH($C218,'Policy Characteristics'!$C:$C,0))),"",INDEX('Policy Characteristics'!D:D,MATCH($C218,'Policy Characteristics'!$C:$C,0)))</f>
        <v>Building Energy Efficiency Standards</v>
      </c>
      <c r="K218" s="44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446" t="str">
        <f>IF(ISBLANK(INDEX('Policy Characteristics'!I:I,MATCH($C218,'Policy Characteristics'!$C:$C,0))),"",INDEX('Policy Characteristics'!I:I,MATCH($C218,'Policy Characteristics'!$C:$C,0)))</f>
        <v>% reduction in energy use</v>
      </c>
      <c r="P218" s="44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46" t="str">
        <f>IF(ISBLANK(INDEX('Policy Characteristics'!K:K,MATCH($C218,'Policy Characteristics'!$C:$C,0))),"",INDEX('Policy Characteristics'!K:K,MATCH($C218,'Policy Characteristics'!$C:$C,0)))</f>
        <v>buildings-sector-main.html#eff-stds</v>
      </c>
      <c r="R218" s="446" t="str">
        <f>IF(ISBLANK(INDEX('Policy Characteristics'!L:L,MATCH($C218,'Policy Characteristics'!$C:$C,0))),"",INDEX('Policy Characteristics'!L:L,MATCH($C218,'Policy Characteristics'!$C:$C,0)))</f>
        <v>building-energy-efficiency-standards.html</v>
      </c>
    </row>
    <row r="219" spans="1:18" s="446" customFormat="1" x14ac:dyDescent="0.75">
      <c r="A219" s="446" t="str">
        <f>IF(ISBLANK(INDEX('Policy Characteristics'!A:A,MATCH($C219,'Policy Characteristics'!$C:$C,0))),"",INDEX('Policy Characteristics'!A:A,MATCH($C219,'Policy Characteristics'!$C:$C,0)))</f>
        <v>Buildings and Appliances</v>
      </c>
      <c r="B219" s="467" t="str">
        <f>IF(ISBLANK(INDEX('Policy Characteristics'!B:B,MATCH($C219,'Policy Characteristics'!$C:$C,0))),"",INDEX('Policy Characteristics'!B:B,MATCH($C219,'Policy Characteristics'!$C:$C,0)))</f>
        <v>Building Energy Efficiency Standards</v>
      </c>
      <c r="C219" s="446" t="str">
        <f t="shared" si="12"/>
        <v>Reduction in E Use Allowed by Component Eff Std</v>
      </c>
      <c r="D219" s="339" t="s">
        <v>119</v>
      </c>
      <c r="E219" s="339" t="s">
        <v>279</v>
      </c>
      <c r="F219" s="339" t="s">
        <v>125</v>
      </c>
      <c r="G219" s="339" t="s">
        <v>165</v>
      </c>
      <c r="H219" s="20">
        <v>160</v>
      </c>
      <c r="I219" s="468" t="s">
        <v>43</v>
      </c>
      <c r="J219" s="469" t="str">
        <f>IF(ISBLANK(INDEX('Policy Characteristics'!D:D,MATCH($C219,'Policy Characteristics'!$C:$C,0))),"",INDEX('Policy Characteristics'!D:D,MATCH($C219,'Policy Characteristics'!$C:$C,0)))</f>
        <v>Building Energy Efficiency Standards</v>
      </c>
      <c r="K219" s="44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446" t="str">
        <f>IF(ISBLANK(INDEX('Policy Characteristics'!I:I,MATCH($C219,'Policy Characteristics'!$C:$C,0))),"",INDEX('Policy Characteristics'!I:I,MATCH($C219,'Policy Characteristics'!$C:$C,0)))</f>
        <v>% reduction in energy use</v>
      </c>
      <c r="P219" s="44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46" t="str">
        <f>IF(ISBLANK(INDEX('Policy Characteristics'!K:K,MATCH($C219,'Policy Characteristics'!$C:$C,0))),"",INDEX('Policy Characteristics'!K:K,MATCH($C219,'Policy Characteristics'!$C:$C,0)))</f>
        <v>buildings-sector-main.html#eff-stds</v>
      </c>
      <c r="R219" s="446" t="str">
        <f>IF(ISBLANK(INDEX('Policy Characteristics'!L:L,MATCH($C219,'Policy Characteristics'!$C:$C,0))),"",INDEX('Policy Characteristics'!L:L,MATCH($C219,'Policy Characteristics'!$C:$C,0)))</f>
        <v>building-energy-efficiency-standards.html</v>
      </c>
    </row>
    <row r="220" spans="1:18" s="446" customFormat="1" x14ac:dyDescent="0.75">
      <c r="A220" s="446" t="str">
        <f>IF(ISBLANK(INDEX('Policy Characteristics'!A:A,MATCH($C220,'Policy Characteristics'!$C:$C,0))),"",INDEX('Policy Characteristics'!A:A,MATCH($C220,'Policy Characteristics'!$C:$C,0)))</f>
        <v>Buildings and Appliances</v>
      </c>
      <c r="B220" s="467" t="str">
        <f>IF(ISBLANK(INDEX('Policy Characteristics'!B:B,MATCH($C220,'Policy Characteristics'!$C:$C,0))),"",INDEX('Policy Characteristics'!B:B,MATCH($C220,'Policy Characteristics'!$C:$C,0)))</f>
        <v>Building Energy Efficiency Standards</v>
      </c>
      <c r="C220" s="446" t="str">
        <f t="shared" ref="C220" si="13">C$203</f>
        <v>Reduction in E Use Allowed by Component Eff Std</v>
      </c>
      <c r="D220" s="339" t="s">
        <v>120</v>
      </c>
      <c r="E220" s="339" t="s">
        <v>279</v>
      </c>
      <c r="F220" s="339" t="s">
        <v>126</v>
      </c>
      <c r="G220" s="339" t="s">
        <v>165</v>
      </c>
      <c r="H220" s="20">
        <v>161</v>
      </c>
      <c r="I220" s="468" t="s">
        <v>43</v>
      </c>
      <c r="J220" s="469" t="str">
        <f>IF(ISBLANK(INDEX('Policy Characteristics'!D:D,MATCH($C220,'Policy Characteristics'!$C:$C,0))),"",INDEX('Policy Characteristics'!D:D,MATCH($C220,'Policy Characteristics'!$C:$C,0)))</f>
        <v>Building Energy Efficiency Standards</v>
      </c>
      <c r="K220" s="44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446" t="str">
        <f>IF(ISBLANK(INDEX('Policy Characteristics'!I:I,MATCH($C220,'Policy Characteristics'!$C:$C,0))),"",INDEX('Policy Characteristics'!I:I,MATCH($C220,'Policy Characteristics'!$C:$C,0)))</f>
        <v>% reduction in energy use</v>
      </c>
      <c r="P220" s="44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46" t="str">
        <f>IF(ISBLANK(INDEX('Policy Characteristics'!K:K,MATCH($C220,'Policy Characteristics'!$C:$C,0))),"",INDEX('Policy Characteristics'!K:K,MATCH($C220,'Policy Characteristics'!$C:$C,0)))</f>
        <v>buildings-sector-main.html#eff-stds</v>
      </c>
      <c r="R220" s="446" t="str">
        <f>IF(ISBLANK(INDEX('Policy Characteristics'!L:L,MATCH($C220,'Policy Characteristics'!$C:$C,0))),"",INDEX('Policy Characteristics'!L:L,MATCH($C220,'Policy Characteristics'!$C:$C,0)))</f>
        <v>building-energy-efficiency-standards.html</v>
      </c>
    </row>
    <row r="221" spans="1:18" s="446" customFormat="1" x14ac:dyDescent="0.75">
      <c r="A221" s="446" t="str">
        <f>IF(ISBLANK(INDEX('Policy Characteristics'!A:A,MATCH($C221,'Policy Characteristics'!$C:$C,0))),"",INDEX('Policy Characteristics'!A:A,MATCH($C221,'Policy Characteristics'!$C:$C,0)))</f>
        <v>Buildings and Appliances</v>
      </c>
      <c r="B221" s="467" t="str">
        <f>IF(ISBLANK(INDEX('Policy Characteristics'!B:B,MATCH($C221,'Policy Characteristics'!$C:$C,0))),"",INDEX('Policy Characteristics'!B:B,MATCH($C221,'Policy Characteristics'!$C:$C,0)))</f>
        <v>Contractor Training</v>
      </c>
      <c r="C221" t="s">
        <v>7</v>
      </c>
      <c r="D221" s="339"/>
      <c r="E221" s="339"/>
      <c r="F221" s="339"/>
      <c r="G221" s="339"/>
      <c r="H221" s="20">
        <v>19</v>
      </c>
      <c r="I221" s="468" t="s">
        <v>43</v>
      </c>
      <c r="J221" s="469" t="str">
        <f>IF(ISBLANK(INDEX('Policy Characteristics'!D:D,MATCH($C221,'Policy Characteristics'!$C:$C,0))),"",INDEX('Policy Characteristics'!D:D,MATCH($C221,'Policy Characteristics'!$C:$C,0)))</f>
        <v>Contractor Training</v>
      </c>
      <c r="K221" s="446" t="str">
        <f>IF(ISBLANK(INDEX('Policy Characteristics'!E:E,MATCH($C221,'Policy Characteristics'!$C:$C,0))),"",INDEX('Policy Characteristics'!E:E,MATCH($C221,'Policy Characteristics'!$C:$C,0)))</f>
        <v>bldgs contractor training</v>
      </c>
      <c r="L221" s="446">
        <f>IF(ISBLANK(INDEX('Policy Characteristics'!F:F,MATCH($C221,'Policy Characteristics'!$C:$C,0))),"",INDEX('Policy Characteristics'!F:F,MATCH($C221,'Policy Characteristics'!$C:$C,0)))</f>
        <v>0</v>
      </c>
      <c r="M221" s="446">
        <f>IF(ISBLANK(INDEX('Policy Characteristics'!G:G,MATCH($C221,'Policy Characteristics'!$C:$C,0))),"",INDEX('Policy Characteristics'!G:G,MATCH($C221,'Policy Characteristics'!$C:$C,0)))</f>
        <v>1</v>
      </c>
      <c r="N221" s="446">
        <f>IF(ISBLANK(INDEX('Policy Characteristics'!H:H,MATCH($C221,'Policy Characteristics'!$C:$C,0))),"",INDEX('Policy Characteristics'!H:H,MATCH($C221,'Policy Characteristics'!$C:$C,0)))</f>
        <v>1</v>
      </c>
      <c r="O221" s="446" t="str">
        <f>IF(ISBLANK(INDEX('Policy Characteristics'!I:I,MATCH($C221,'Policy Characteristics'!$C:$C,0))),"",INDEX('Policy Characteristics'!I:I,MATCH($C221,'Policy Characteristics'!$C:$C,0)))</f>
        <v>on/off</v>
      </c>
      <c r="P221" s="44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46" t="str">
        <f>IF(ISBLANK(INDEX('Policy Characteristics'!K:K,MATCH($C221,'Policy Characteristics'!$C:$C,0))),"",INDEX('Policy Characteristics'!K:K,MATCH($C221,'Policy Characteristics'!$C:$C,0)))</f>
        <v>buildings-sector-main.html#contractor-ed</v>
      </c>
      <c r="R221" s="446" t="str">
        <f>IF(ISBLANK(INDEX('Policy Characteristics'!L:L,MATCH($C221,'Policy Characteristics'!$C:$C,0))),"",INDEX('Policy Characteristics'!L:L,MATCH($C221,'Policy Characteristics'!$C:$C,0)))</f>
        <v>contractor-training.html</v>
      </c>
    </row>
    <row r="222" spans="1:18" s="446" customFormat="1" x14ac:dyDescent="0.75">
      <c r="A222" s="446" t="str">
        <f>IF(ISBLANK(INDEX('Policy Characteristics'!A:A,MATCH($C222,'Policy Characteristics'!$C:$C,0))),"",INDEX('Policy Characteristics'!A:A,MATCH($C222,'Policy Characteristics'!$C:$C,0)))</f>
        <v>Buildings and Appliances</v>
      </c>
      <c r="B222" s="467" t="str">
        <f>IF(ISBLANK(INDEX('Policy Characteristics'!B:B,MATCH($C222,'Policy Characteristics'!$C:$C,0))),"",INDEX('Policy Characteristics'!B:B,MATCH($C222,'Policy Characteristics'!$C:$C,0)))</f>
        <v>Distributed Solar Carve-Out</v>
      </c>
      <c r="C222" t="s">
        <v>301</v>
      </c>
      <c r="D222" s="339"/>
      <c r="E222" s="339"/>
      <c r="F222" s="339"/>
      <c r="G222" s="339"/>
      <c r="H222" s="20">
        <v>146</v>
      </c>
      <c r="I222" s="468" t="s">
        <v>43</v>
      </c>
      <c r="J222" s="469" t="str">
        <f>IF(ISBLANK(INDEX('Policy Characteristics'!D:D,MATCH($C222,'Policy Characteristics'!$C:$C,0))),"",INDEX('Policy Characteristics'!D:D,MATCH($C222,'Policy Characteristics'!$C:$C,0)))</f>
        <v>Distributed Solar Promotion</v>
      </c>
      <c r="K222" s="446" t="str">
        <f>IF(ISBLANK(INDEX('Policy Characteristics'!E:E,MATCH($C222,'Policy Characteristics'!$C:$C,0))),"",INDEX('Policy Characteristics'!E:E,MATCH($C222,'Policy Characteristics'!$C:$C,0)))</f>
        <v>bldgs min fraction distributed solar</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0.24</v>
      </c>
      <c r="N222" s="242">
        <f>IF(ISBLANK(INDEX('Policy Characteristics'!H:H,MATCH($C222,'Policy Characteristics'!$C:$C,0))),"",INDEX('Policy Characteristics'!H:H,MATCH($C222,'Policy Characteristics'!$C:$C,0)))</f>
        <v>5.0000000000000001E-3</v>
      </c>
      <c r="O222" s="446" t="str">
        <f>IF(ISBLANK(INDEX('Policy Characteristics'!I:I,MATCH($C222,'Policy Characteristics'!$C:$C,0))),"",INDEX('Policy Characteristics'!I:I,MATCH($C222,'Policy Characteristics'!$C:$C,0)))</f>
        <v>minimum % elec from solar</v>
      </c>
      <c r="P222" s="44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46" t="str">
        <f>IF(ISBLANK(INDEX('Policy Characteristics'!K:K,MATCH($C222,'Policy Characteristics'!$C:$C,0))),"",INDEX('Policy Characteristics'!K:K,MATCH($C222,'Policy Characteristics'!$C:$C,0)))</f>
        <v>buildings-sector-main.html#solar-carve-out</v>
      </c>
      <c r="R222" s="446" t="str">
        <f>IF(ISBLANK(INDEX('Policy Characteristics'!L:L,MATCH($C222,'Policy Characteristics'!$C:$C,0))),"",INDEX('Policy Characteristics'!L:L,MATCH($C222,'Policy Characteristics'!$C:$C,0)))</f>
        <v>solar-carve-out.html</v>
      </c>
    </row>
    <row r="223" spans="1:18" s="446" customFormat="1" x14ac:dyDescent="0.75">
      <c r="A223" s="446" t="str">
        <f>IF(ISBLANK(INDEX('Policy Characteristics'!A:A,MATCH($C223,'Policy Characteristics'!$C:$C,0))),"",INDEX('Policy Characteristics'!A:A,MATCH($C223,'Policy Characteristics'!$C:$C,0)))</f>
        <v>Buildings and Appliances</v>
      </c>
      <c r="B223" s="467" t="str">
        <f>IF(ISBLANK(INDEX('Policy Characteristics'!B:B,MATCH($C223,'Policy Characteristics'!$C:$C,0))),"",INDEX('Policy Characteristics'!B:B,MATCH($C223,'Policy Characteristics'!$C:$C,0)))</f>
        <v>Distributed Solar Subsidy</v>
      </c>
      <c r="C223" t="s">
        <v>3458</v>
      </c>
      <c r="D223" s="339" t="s">
        <v>277</v>
      </c>
      <c r="E223" s="339"/>
      <c r="F223" s="339" t="s">
        <v>281</v>
      </c>
      <c r="G223" s="339"/>
      <c r="H223" s="20">
        <v>147</v>
      </c>
      <c r="I223" s="468" t="s">
        <v>43</v>
      </c>
      <c r="J223" s="469" t="str">
        <f>IF(ISBLANK(INDEX('Policy Characteristics'!D:D,MATCH($C223,'Policy Characteristics'!$C:$C,0))),"",INDEX('Policy Characteristics'!D:D,MATCH($C223,'Policy Characteristics'!$C:$C,0)))</f>
        <v>Distributed Solar Promotion</v>
      </c>
      <c r="K223" s="446" t="str">
        <f>IF(ISBLANK(INDEX('Policy Characteristics'!E:E,MATCH($C223,'Policy Characteristics'!$C:$C,0))),"",INDEX('Policy Characteristics'!E:E,MATCH($C223,'Policy Characteristics'!$C:$C,0)))</f>
        <v>bldgs distributed solar subsidy</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0.5</v>
      </c>
      <c r="N223" s="242">
        <f>IF(ISBLANK(INDEX('Policy Characteristics'!H:H,MATCH($C223,'Policy Characteristics'!$C:$C,0))),"",INDEX('Policy Characteristics'!H:H,MATCH($C223,'Policy Characteristics'!$C:$C,0)))</f>
        <v>0.01</v>
      </c>
      <c r="O223" s="446" t="str">
        <f>IF(ISBLANK(INDEX('Policy Characteristics'!I:I,MATCH($C223,'Policy Characteristics'!$C:$C,0))),"",INDEX('Policy Characteristics'!I:I,MATCH($C223,'Policy Characteristics'!$C:$C,0)))</f>
        <v>% of PV system cost</v>
      </c>
      <c r="P223" s="44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46" t="str">
        <f>IF(ISBLANK(INDEX('Policy Characteristics'!K:K,MATCH($C223,'Policy Characteristics'!$C:$C,0))),"",INDEX('Policy Characteristics'!K:K,MATCH($C223,'Policy Characteristics'!$C:$C,0)))</f>
        <v>buildings-sector-main.html#distributed-solar-subsidy</v>
      </c>
      <c r="R223" s="446" t="str">
        <f>IF(ISBLANK(INDEX('Policy Characteristics'!L:L,MATCH($C223,'Policy Characteristics'!$C:$C,0))),"",INDEX('Policy Characteristics'!L:L,MATCH($C223,'Policy Characteristics'!$C:$C,0)))</f>
        <v>distributed-solar-subsidy.html</v>
      </c>
    </row>
    <row r="224" spans="1:18" s="446" customFormat="1" x14ac:dyDescent="0.75">
      <c r="A224" s="446" t="str">
        <f>IF(ISBLANK(INDEX('Policy Characteristics'!A:A,MATCH($C224,'Policy Characteristics'!$C:$C,0))),"",INDEX('Policy Characteristics'!A:A,MATCH($C224,'Policy Characteristics'!$C:$C,0)))</f>
        <v>Buildings and Appliances</v>
      </c>
      <c r="B224" s="467" t="str">
        <f>IF(ISBLANK(INDEX('Policy Characteristics'!B:B,MATCH($C224,'Policy Characteristics'!$C:$C,0))),"",INDEX('Policy Characteristics'!B:B,MATCH($C224,'Policy Characteristics'!$C:$C,0)))</f>
        <v>Distributed Solar Subsidy</v>
      </c>
      <c r="C224" s="446" t="str">
        <f>$C$223</f>
        <v>Additional Perc Subsidy for Distributed Solar PV Capacity</v>
      </c>
      <c r="D224" s="339" t="s">
        <v>278</v>
      </c>
      <c r="E224" s="339"/>
      <c r="F224" s="339" t="s">
        <v>280</v>
      </c>
      <c r="G224" s="339"/>
      <c r="H224" s="20">
        <v>1728</v>
      </c>
      <c r="I224" s="468" t="s">
        <v>43</v>
      </c>
      <c r="J224" s="469" t="str">
        <f>IF(ISBLANK(INDEX('Policy Characteristics'!D:D,MATCH($C224,'Policy Characteristics'!$C:$C,0))),"",INDEX('Policy Characteristics'!D:D,MATCH($C224,'Policy Characteristics'!$C:$C,0)))</f>
        <v>Distributed Solar Promotion</v>
      </c>
      <c r="K224" s="446" t="str">
        <f>IF(ISBLANK(INDEX('Policy Characteristics'!E:E,MATCH($C224,'Policy Characteristics'!$C:$C,0))),"",INDEX('Policy Characteristics'!E:E,MATCH($C224,'Policy Characteristics'!$C:$C,0)))</f>
        <v>bldgs distributed solar subsidy</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0.5</v>
      </c>
      <c r="N224" s="242">
        <f>IF(ISBLANK(INDEX('Policy Characteristics'!H:H,MATCH($C224,'Policy Characteristics'!$C:$C,0))),"",INDEX('Policy Characteristics'!H:H,MATCH($C224,'Policy Characteristics'!$C:$C,0)))</f>
        <v>0.01</v>
      </c>
      <c r="O224" s="446" t="str">
        <f>IF(ISBLANK(INDEX('Policy Characteristics'!I:I,MATCH($C224,'Policy Characteristics'!$C:$C,0))),"",INDEX('Policy Characteristics'!I:I,MATCH($C224,'Policy Characteristics'!$C:$C,0)))</f>
        <v>% of PV system cost</v>
      </c>
      <c r="P224" s="44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46" t="str">
        <f>IF(ISBLANK(INDEX('Policy Characteristics'!K:K,MATCH($C224,'Policy Characteristics'!$C:$C,0))),"",INDEX('Policy Characteristics'!K:K,MATCH($C224,'Policy Characteristics'!$C:$C,0)))</f>
        <v>buildings-sector-main.html#distributed-solar-subsidy</v>
      </c>
      <c r="R224" s="446" t="str">
        <f>IF(ISBLANK(INDEX('Policy Characteristics'!L:L,MATCH($C224,'Policy Characteristics'!$C:$C,0))),"",INDEX('Policy Characteristics'!L:L,MATCH($C224,'Policy Characteristics'!$C:$C,0)))</f>
        <v>distributed-solar-subsidy.html</v>
      </c>
    </row>
    <row r="225" spans="1:18" s="446" customFormat="1" x14ac:dyDescent="0.75">
      <c r="A225" s="446" t="str">
        <f>IF(ISBLANK(INDEX('Policy Characteristics'!A:A,MATCH($C225,'Policy Characteristics'!$C:$C,0))),"",INDEX('Policy Characteristics'!A:A,MATCH($C225,'Policy Characteristics'!$C:$C,0)))</f>
        <v>Buildings and Appliances</v>
      </c>
      <c r="B225" s="467" t="str">
        <f>IF(ISBLANK(INDEX('Policy Characteristics'!B:B,MATCH($C225,'Policy Characteristics'!$C:$C,0))),"",INDEX('Policy Characteristics'!B:B,MATCH($C225,'Policy Characteristics'!$C:$C,0)))</f>
        <v>Distributed Solar Subsidy</v>
      </c>
      <c r="C225" s="446" t="str">
        <f>$C$223</f>
        <v>Additional Perc Subsidy for Distributed Solar PV Capacity</v>
      </c>
      <c r="D225" s="339" t="s">
        <v>279</v>
      </c>
      <c r="E225" s="339"/>
      <c r="F225" s="339" t="s">
        <v>165</v>
      </c>
      <c r="G225" s="339"/>
      <c r="H225" s="20">
        <v>1729</v>
      </c>
      <c r="I225" s="468" t="s">
        <v>43</v>
      </c>
      <c r="J225" s="469" t="str">
        <f>IF(ISBLANK(INDEX('Policy Characteristics'!D:D,MATCH($C225,'Policy Characteristics'!$C:$C,0))),"",INDEX('Policy Characteristics'!D:D,MATCH($C225,'Policy Characteristics'!$C:$C,0)))</f>
        <v>Distributed Solar Promotion</v>
      </c>
      <c r="K225" s="446" t="str">
        <f>IF(ISBLANK(INDEX('Policy Characteristics'!E:E,MATCH($C225,'Policy Characteristics'!$C:$C,0))),"",INDEX('Policy Characteristics'!E:E,MATCH($C225,'Policy Characteristics'!$C:$C,0)))</f>
        <v>bldgs distributed solar subsidy</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0.5</v>
      </c>
      <c r="N225" s="242">
        <f>IF(ISBLANK(INDEX('Policy Characteristics'!H:H,MATCH($C225,'Policy Characteristics'!$C:$C,0))),"",INDEX('Policy Characteristics'!H:H,MATCH($C225,'Policy Characteristics'!$C:$C,0)))</f>
        <v>0.01</v>
      </c>
      <c r="O225" s="446" t="str">
        <f>IF(ISBLANK(INDEX('Policy Characteristics'!I:I,MATCH($C225,'Policy Characteristics'!$C:$C,0))),"",INDEX('Policy Characteristics'!I:I,MATCH($C225,'Policy Characteristics'!$C:$C,0)))</f>
        <v>% of PV system cost</v>
      </c>
      <c r="P225" s="44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46" t="str">
        <f>IF(ISBLANK(INDEX('Policy Characteristics'!K:K,MATCH($C225,'Policy Characteristics'!$C:$C,0))),"",INDEX('Policy Characteristics'!K:K,MATCH($C225,'Policy Characteristics'!$C:$C,0)))</f>
        <v>buildings-sector-main.html#distributed-solar-subsidy</v>
      </c>
      <c r="R225" s="446" t="str">
        <f>IF(ISBLANK(INDEX('Policy Characteristics'!L:L,MATCH($C225,'Policy Characteristics'!$C:$C,0))),"",INDEX('Policy Characteristics'!L:L,MATCH($C225,'Policy Characteristics'!$C:$C,0)))</f>
        <v>distributed-solar-subsidy.html</v>
      </c>
    </row>
    <row r="226" spans="1:18" s="446" customFormat="1" x14ac:dyDescent="0.75">
      <c r="A226" s="446" t="str">
        <f>IF(ISBLANK(INDEX('Policy Characteristics'!A:A,MATCH($C226,'Policy Characteristics'!$C:$C,0))),"",INDEX('Policy Characteristics'!A:A,MATCH($C226,'Policy Characteristics'!$C:$C,0)))</f>
        <v>Buildings and Appliances</v>
      </c>
      <c r="B226" s="467" t="str">
        <f>IF(ISBLANK(INDEX('Policy Characteristics'!B:B,MATCH($C226,'Policy Characteristics'!$C:$C,0))),"",INDEX('Policy Characteristics'!B:B,MATCH($C226,'Policy Characteristics'!$C:$C,0)))</f>
        <v>Improved Labeling</v>
      </c>
      <c r="C226" t="s">
        <v>127</v>
      </c>
      <c r="D226" s="339"/>
      <c r="E226" s="339"/>
      <c r="F226" s="339"/>
      <c r="G226" s="339"/>
      <c r="H226" s="20">
        <v>20</v>
      </c>
      <c r="I226" s="468" t="s">
        <v>43</v>
      </c>
      <c r="J226" s="469" t="str">
        <f>IF(ISBLANK(INDEX('Policy Characteristics'!D:D,MATCH($C226,'Policy Characteristics'!$C:$C,0))),"",INDEX('Policy Characteristics'!D:D,MATCH($C226,'Policy Characteristics'!$C:$C,0)))</f>
        <v>Improved Labeling</v>
      </c>
      <c r="K226" s="446" t="str">
        <f>IF(ISBLANK(INDEX('Policy Characteristics'!E:E,MATCH($C226,'Policy Characteristics'!$C:$C,0))),"",INDEX('Policy Characteristics'!E:E,MATCH($C226,'Policy Characteristics'!$C:$C,0)))</f>
        <v>bldgs device labeling</v>
      </c>
      <c r="L226" s="446">
        <f>IF(ISBLANK(INDEX('Policy Characteristics'!F:F,MATCH($C226,'Policy Characteristics'!$C:$C,0))),"",INDEX('Policy Characteristics'!F:F,MATCH($C226,'Policy Characteristics'!$C:$C,0)))</f>
        <v>0</v>
      </c>
      <c r="M226" s="446">
        <f>IF(ISBLANK(INDEX('Policy Characteristics'!G:G,MATCH($C226,'Policy Characteristics'!$C:$C,0))),"",INDEX('Policy Characteristics'!G:G,MATCH($C226,'Policy Characteristics'!$C:$C,0)))</f>
        <v>1</v>
      </c>
      <c r="N226" s="446">
        <f>IF(ISBLANK(INDEX('Policy Characteristics'!H:H,MATCH($C226,'Policy Characteristics'!$C:$C,0))),"",INDEX('Policy Characteristics'!H:H,MATCH($C226,'Policy Characteristics'!$C:$C,0)))</f>
        <v>1</v>
      </c>
      <c r="O226" s="446" t="str">
        <f>IF(ISBLANK(INDEX('Policy Characteristics'!I:I,MATCH($C226,'Policy Characteristics'!$C:$C,0))),"",INDEX('Policy Characteristics'!I:I,MATCH($C226,'Policy Characteristics'!$C:$C,0)))</f>
        <v>on/off</v>
      </c>
      <c r="P226" s="44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46" t="str">
        <f>IF(ISBLANK(INDEX('Policy Characteristics'!K:K,MATCH($C226,'Policy Characteristics'!$C:$C,0))),"",INDEX('Policy Characteristics'!K:K,MATCH($C226,'Policy Characteristics'!$C:$C,0)))</f>
        <v>buildings-sector-main.html#device-labeling</v>
      </c>
      <c r="R226" s="446" t="str">
        <f>IF(ISBLANK(INDEX('Policy Characteristics'!L:L,MATCH($C226,'Policy Characteristics'!$C:$C,0))),"",INDEX('Policy Characteristics'!L:L,MATCH($C226,'Policy Characteristics'!$C:$C,0)))</f>
        <v>improved-labeling.html</v>
      </c>
    </row>
    <row r="227" spans="1:18" s="446" customFormat="1" x14ac:dyDescent="0.75">
      <c r="A227" s="446" t="str">
        <f>IF(ISBLANK(INDEX('Policy Characteristics'!A:A,MATCH($C227,'Policy Characteristics'!$C:$C,0))),"",INDEX('Policy Characteristics'!A:A,MATCH($C227,'Policy Characteristics'!$C:$C,0)))</f>
        <v>Buildings and Appliances</v>
      </c>
      <c r="B227" s="467" t="str">
        <f>IF(ISBLANK(INDEX('Policy Characteristics'!B:B,MATCH($C227,'Policy Characteristics'!$C:$C,0))),"",INDEX('Policy Characteristics'!B:B,MATCH($C227,'Policy Characteristics'!$C:$C,0)))</f>
        <v>Retrofit Existing Buildings</v>
      </c>
      <c r="C227" t="s">
        <v>2459</v>
      </c>
      <c r="D227" s="339" t="s">
        <v>277</v>
      </c>
      <c r="E227" s="339"/>
      <c r="F227" s="339" t="s">
        <v>281</v>
      </c>
      <c r="G227" s="339"/>
      <c r="H227" s="20">
        <v>378</v>
      </c>
      <c r="I227" s="468" t="s">
        <v>43</v>
      </c>
      <c r="J227" s="469" t="str">
        <f>IF(ISBLANK(INDEX('Policy Characteristics'!D:D,MATCH($C227,'Policy Characteristics'!$C:$C,0))),"",INDEX('Policy Characteristics'!D:D,MATCH($C227,'Policy Characteristics'!$C:$C,0)))</f>
        <v>Increased Retrofitting</v>
      </c>
      <c r="K227" s="446" t="str">
        <f>IF(ISBLANK(INDEX('Policy Characteristics'!E:E,MATCH($C227,'Policy Characteristics'!$C:$C,0))),"",INDEX('Policy Characteristics'!E:E,MATCH($C227,'Policy Characteristics'!$C:$C,0)))</f>
        <v>bldgs retrofitting</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0.5</v>
      </c>
      <c r="N227" s="242">
        <f>IF(ISBLANK(INDEX('Policy Characteristics'!H:H,MATCH($C227,'Policy Characteristics'!$C:$C,0))),"",INDEX('Policy Characteristics'!H:H,MATCH($C227,'Policy Characteristics'!$C:$C,0)))</f>
        <v>0.01</v>
      </c>
      <c r="O227" s="446" t="str">
        <f>IF(ISBLANK(INDEX('Policy Characteristics'!I:I,MATCH($C227,'Policy Characteristics'!$C:$C,0))),"",INDEX('Policy Characteristics'!I:I,MATCH($C227,'Policy Characteristics'!$C:$C,0)))</f>
        <v>% of existing buildings</v>
      </c>
      <c r="P227" s="44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46" t="str">
        <f>IF(ISBLANK(INDEX('Policy Characteristics'!K:K,MATCH($C227,'Policy Characteristics'!$C:$C,0))),"",INDEX('Policy Characteristics'!K:K,MATCH($C227,'Policy Characteristics'!$C:$C,0)))</f>
        <v>buildings-sector-main.html#retrofitting</v>
      </c>
      <c r="R227" s="446" t="str">
        <f>IF(ISBLANK(INDEX('Policy Characteristics'!L:L,MATCH($C227,'Policy Characteristics'!$C:$C,0))),"",INDEX('Policy Characteristics'!L:L,MATCH($C227,'Policy Characteristics'!$C:$C,0)))</f>
        <v>increased-retrofitting.html</v>
      </c>
    </row>
    <row r="228" spans="1:18" s="446" customFormat="1" x14ac:dyDescent="0.75">
      <c r="A228" s="446" t="str">
        <f>IF(ISBLANK(INDEX('Policy Characteristics'!A:A,MATCH($C228,'Policy Characteristics'!$C:$C,0))),"",INDEX('Policy Characteristics'!A:A,MATCH($C228,'Policy Characteristics'!$C:$C,0)))</f>
        <v>Buildings and Appliances</v>
      </c>
      <c r="B228" s="467" t="str">
        <f>IF(ISBLANK(INDEX('Policy Characteristics'!B:B,MATCH($C228,'Policy Characteristics'!$C:$C,0))),"",INDEX('Policy Characteristics'!B:B,MATCH($C228,'Policy Characteristics'!$C:$C,0)))</f>
        <v>Retrofit Existing Buildings</v>
      </c>
      <c r="C228" s="446" t="str">
        <f t="shared" ref="C228:C229" si="14">C$227</f>
        <v>Share of Preexisting Buildings Subject to Retrofitting</v>
      </c>
      <c r="D228" s="339" t="s">
        <v>278</v>
      </c>
      <c r="E228" s="339"/>
      <c r="F228" s="339" t="s">
        <v>280</v>
      </c>
      <c r="G228" s="339"/>
      <c r="H228" s="20">
        <v>379</v>
      </c>
      <c r="I228" s="468" t="s">
        <v>43</v>
      </c>
      <c r="J228" s="469" t="str">
        <f>IF(ISBLANK(INDEX('Policy Characteristics'!D:D,MATCH($C228,'Policy Characteristics'!$C:$C,0))),"",INDEX('Policy Characteristics'!D:D,MATCH($C228,'Policy Characteristics'!$C:$C,0)))</f>
        <v>Increased Retrofitting</v>
      </c>
      <c r="K228" s="446" t="str">
        <f>IF(ISBLANK(INDEX('Policy Characteristics'!E:E,MATCH($C228,'Policy Characteristics'!$C:$C,0))),"",INDEX('Policy Characteristics'!E:E,MATCH($C228,'Policy Characteristics'!$C:$C,0)))</f>
        <v>bldgs retrofitting</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0.5</v>
      </c>
      <c r="N228" s="242">
        <f>IF(ISBLANK(INDEX('Policy Characteristics'!H:H,MATCH($C228,'Policy Characteristics'!$C:$C,0))),"",INDEX('Policy Characteristics'!H:H,MATCH($C228,'Policy Characteristics'!$C:$C,0)))</f>
        <v>0.01</v>
      </c>
      <c r="O228" s="446" t="str">
        <f>IF(ISBLANK(INDEX('Policy Characteristics'!I:I,MATCH($C228,'Policy Characteristics'!$C:$C,0))),"",INDEX('Policy Characteristics'!I:I,MATCH($C228,'Policy Characteristics'!$C:$C,0)))</f>
        <v>% of existing buildings</v>
      </c>
      <c r="P228" s="44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46" t="str">
        <f>IF(ISBLANK(INDEX('Policy Characteristics'!K:K,MATCH($C228,'Policy Characteristics'!$C:$C,0))),"",INDEX('Policy Characteristics'!K:K,MATCH($C228,'Policy Characteristics'!$C:$C,0)))</f>
        <v>buildings-sector-main.html#retrofitting</v>
      </c>
      <c r="R228" s="446" t="str">
        <f>IF(ISBLANK(INDEX('Policy Characteristics'!L:L,MATCH($C228,'Policy Characteristics'!$C:$C,0))),"",INDEX('Policy Characteristics'!L:L,MATCH($C228,'Policy Characteristics'!$C:$C,0)))</f>
        <v>increased-retrofitting.html</v>
      </c>
    </row>
    <row r="229" spans="1:18" s="446" customFormat="1" x14ac:dyDescent="0.75">
      <c r="A229" s="446" t="str">
        <f>IF(ISBLANK(INDEX('Policy Characteristics'!A:A,MATCH($C229,'Policy Characteristics'!$C:$C,0))),"",INDEX('Policy Characteristics'!A:A,MATCH($C229,'Policy Characteristics'!$C:$C,0)))</f>
        <v>Buildings and Appliances</v>
      </c>
      <c r="B229" s="467" t="str">
        <f>IF(ISBLANK(INDEX('Policy Characteristics'!B:B,MATCH($C229,'Policy Characteristics'!$C:$C,0))),"",INDEX('Policy Characteristics'!B:B,MATCH($C229,'Policy Characteristics'!$C:$C,0)))</f>
        <v>Retrofit Existing Buildings</v>
      </c>
      <c r="C229" s="446" t="str">
        <f t="shared" si="14"/>
        <v>Share of Preexisting Buildings Subject to Retrofitting</v>
      </c>
      <c r="D229" s="339" t="s">
        <v>279</v>
      </c>
      <c r="E229" s="339"/>
      <c r="F229" s="339" t="s">
        <v>165</v>
      </c>
      <c r="G229" s="339"/>
      <c r="H229" s="20">
        <v>380</v>
      </c>
      <c r="I229" s="468" t="s">
        <v>43</v>
      </c>
      <c r="J229" s="469" t="str">
        <f>IF(ISBLANK(INDEX('Policy Characteristics'!D:D,MATCH($C229,'Policy Characteristics'!$C:$C,0))),"",INDEX('Policy Characteristics'!D:D,MATCH($C229,'Policy Characteristics'!$C:$C,0)))</f>
        <v>Increased Retrofitting</v>
      </c>
      <c r="K229" s="446" t="str">
        <f>IF(ISBLANK(INDEX('Policy Characteristics'!E:E,MATCH($C229,'Policy Characteristics'!$C:$C,0))),"",INDEX('Policy Characteristics'!E:E,MATCH($C229,'Policy Characteristics'!$C:$C,0)))</f>
        <v>bldgs retrofitting</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0.5</v>
      </c>
      <c r="N229" s="242">
        <f>IF(ISBLANK(INDEX('Policy Characteristics'!H:H,MATCH($C229,'Policy Characteristics'!$C:$C,0))),"",INDEX('Policy Characteristics'!H:H,MATCH($C229,'Policy Characteristics'!$C:$C,0)))</f>
        <v>0.01</v>
      </c>
      <c r="O229" s="446" t="str">
        <f>IF(ISBLANK(INDEX('Policy Characteristics'!I:I,MATCH($C229,'Policy Characteristics'!$C:$C,0))),"",INDEX('Policy Characteristics'!I:I,MATCH($C229,'Policy Characteristics'!$C:$C,0)))</f>
        <v>% of existing buildings</v>
      </c>
      <c r="P229" s="44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46" t="str">
        <f>IF(ISBLANK(INDEX('Policy Characteristics'!K:K,MATCH($C229,'Policy Characteristics'!$C:$C,0))),"",INDEX('Policy Characteristics'!K:K,MATCH($C229,'Policy Characteristics'!$C:$C,0)))</f>
        <v>buildings-sector-main.html#retrofitting</v>
      </c>
      <c r="R229" s="446" t="str">
        <f>IF(ISBLANK(INDEX('Policy Characteristics'!L:L,MATCH($C229,'Policy Characteristics'!$C:$C,0))),"",INDEX('Policy Characteristics'!L:L,MATCH($C229,'Policy Characteristics'!$C:$C,0)))</f>
        <v>increased-retrofitting.html</v>
      </c>
    </row>
    <row r="230" spans="1:18" s="446" customFormat="1" x14ac:dyDescent="0.75">
      <c r="A230" s="446" t="str">
        <f>IF(ISBLANK(INDEX('Policy Characteristics'!A:A,MATCH($C230,'Policy Characteristics'!$C:$C,0))),"",INDEX('Policy Characteristics'!A:A,MATCH($C230,'Policy Characteristics'!$C:$C,0)))</f>
        <v>Buildings and Appliances</v>
      </c>
      <c r="B230" s="467" t="str">
        <f>IF(ISBLANK(INDEX('Policy Characteristics'!B:B,MATCH($C230,'Policy Characteristics'!$C:$C,0))),"",INDEX('Policy Characteristics'!B:B,MATCH($C230,'Policy Characteristics'!$C:$C,0)))</f>
        <v>Rebate for Efficient Products</v>
      </c>
      <c r="C230" t="s">
        <v>6</v>
      </c>
      <c r="D230" s="339" t="s">
        <v>115</v>
      </c>
      <c r="E230" s="339"/>
      <c r="F230" s="339" t="s">
        <v>121</v>
      </c>
      <c r="G230" s="339"/>
      <c r="H230" s="20">
        <v>27</v>
      </c>
      <c r="I230" s="468" t="s">
        <v>43</v>
      </c>
      <c r="J230" s="469" t="str">
        <f>IF(ISBLANK(INDEX('Policy Characteristics'!D:D,MATCH($C230,'Policy Characteristics'!$C:$C,0))),"",INDEX('Policy Characteristics'!D:D,MATCH($C230,'Policy Characteristics'!$C:$C,0)))</f>
        <v>Rebate for Efficient Products</v>
      </c>
      <c r="K230" s="446" t="str">
        <f>IF(ISBLANK(INDEX('Policy Characteristics'!E:E,MATCH($C230,'Policy Characteristics'!$C:$C,0))),"",INDEX('Policy Characteristics'!E:E,MATCH($C230,'Policy Characteristics'!$C:$C,0)))</f>
        <v>bldgs rebate</v>
      </c>
      <c r="L230" s="446">
        <f>IF(ISBLANK(INDEX('Policy Characteristics'!F:F,MATCH($C230,'Policy Characteristics'!$C:$C,0))),"",INDEX('Policy Characteristics'!F:F,MATCH($C230,'Policy Characteristics'!$C:$C,0)))</f>
        <v>0</v>
      </c>
      <c r="M230" s="446">
        <f>IF(ISBLANK(INDEX('Policy Characteristics'!G:G,MATCH($C230,'Policy Characteristics'!$C:$C,0))),"",INDEX('Policy Characteristics'!G:G,MATCH($C230,'Policy Characteristics'!$C:$C,0)))</f>
        <v>1</v>
      </c>
      <c r="N230" s="446">
        <f>IF(ISBLANK(INDEX('Policy Characteristics'!H:H,MATCH($C230,'Policy Characteristics'!$C:$C,0))),"",INDEX('Policy Characteristics'!H:H,MATCH($C230,'Policy Characteristics'!$C:$C,0)))</f>
        <v>1</v>
      </c>
      <c r="O230" s="446" t="str">
        <f>IF(ISBLANK(INDEX('Policy Characteristics'!I:I,MATCH($C230,'Policy Characteristics'!$C:$C,0))),"",INDEX('Policy Characteristics'!I:I,MATCH($C230,'Policy Characteristics'!$C:$C,0)))</f>
        <v>on/off</v>
      </c>
      <c r="P230" s="44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46" t="str">
        <f>IF(ISBLANK(INDEX('Policy Characteristics'!K:K,MATCH($C230,'Policy Characteristics'!$C:$C,0))),"",INDEX('Policy Characteristics'!K:K,MATCH($C230,'Policy Characteristics'!$C:$C,0)))</f>
        <v>buildings-sector-main.html#rebate</v>
      </c>
      <c r="R230" s="446" t="str">
        <f>IF(ISBLANK(INDEX('Policy Characteristics'!L:L,MATCH($C230,'Policy Characteristics'!$C:$C,0))),"",INDEX('Policy Characteristics'!L:L,MATCH($C230,'Policy Characteristics'!$C:$C,0)))</f>
        <v>rebate-for-efficient-products.html</v>
      </c>
    </row>
    <row r="231" spans="1:18" s="446" customFormat="1" x14ac:dyDescent="0.75">
      <c r="A231" s="446" t="str">
        <f>IF(ISBLANK(INDEX('Policy Characteristics'!A:A,MATCH($C231,'Policy Characteristics'!$C:$C,0))),"",INDEX('Policy Characteristics'!A:A,MATCH($C231,'Policy Characteristics'!$C:$C,0)))</f>
        <v>Buildings and Appliances</v>
      </c>
      <c r="B231" s="467" t="str">
        <f>IF(ISBLANK(INDEX('Policy Characteristics'!B:B,MATCH($C231,'Policy Characteristics'!$C:$C,0))),"",INDEX('Policy Characteristics'!B:B,MATCH($C231,'Policy Characteristics'!$C:$C,0)))</f>
        <v>Rebate for Efficient Products</v>
      </c>
      <c r="C231" s="446" t="str">
        <f t="shared" ref="C231:C235" si="15">C$230</f>
        <v>Boolean Rebate Program for Efficient Components</v>
      </c>
      <c r="D231" s="339" t="s">
        <v>116</v>
      </c>
      <c r="E231" s="339"/>
      <c r="F231" s="339" t="s">
        <v>122</v>
      </c>
      <c r="G231" s="339"/>
      <c r="H231" s="20">
        <v>28</v>
      </c>
      <c r="I231" s="468" t="s">
        <v>43</v>
      </c>
      <c r="J231" s="469" t="str">
        <f>IF(ISBLANK(INDEX('Policy Characteristics'!D:D,MATCH($C231,'Policy Characteristics'!$C:$C,0))),"",INDEX('Policy Characteristics'!D:D,MATCH($C231,'Policy Characteristics'!$C:$C,0)))</f>
        <v>Rebate for Efficient Products</v>
      </c>
      <c r="K231" s="446" t="str">
        <f>IF(ISBLANK(INDEX('Policy Characteristics'!E:E,MATCH($C231,'Policy Characteristics'!$C:$C,0))),"",INDEX('Policy Characteristics'!E:E,MATCH($C231,'Policy Characteristics'!$C:$C,0)))</f>
        <v>bldgs rebate</v>
      </c>
      <c r="L231" s="446">
        <f>IF(ISBLANK(INDEX('Policy Characteristics'!F:F,MATCH($C231,'Policy Characteristics'!$C:$C,0))),"",INDEX('Policy Characteristics'!F:F,MATCH($C231,'Policy Characteristics'!$C:$C,0)))</f>
        <v>0</v>
      </c>
      <c r="M231" s="446">
        <f>IF(ISBLANK(INDEX('Policy Characteristics'!G:G,MATCH($C231,'Policy Characteristics'!$C:$C,0))),"",INDEX('Policy Characteristics'!G:G,MATCH($C231,'Policy Characteristics'!$C:$C,0)))</f>
        <v>1</v>
      </c>
      <c r="N231" s="446">
        <f>IF(ISBLANK(INDEX('Policy Characteristics'!H:H,MATCH($C231,'Policy Characteristics'!$C:$C,0))),"",INDEX('Policy Characteristics'!H:H,MATCH($C231,'Policy Characteristics'!$C:$C,0)))</f>
        <v>1</v>
      </c>
      <c r="O231" s="446" t="str">
        <f>IF(ISBLANK(INDEX('Policy Characteristics'!I:I,MATCH($C231,'Policy Characteristics'!$C:$C,0))),"",INDEX('Policy Characteristics'!I:I,MATCH($C231,'Policy Characteristics'!$C:$C,0)))</f>
        <v>on/off</v>
      </c>
      <c r="P231" s="44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46" t="str">
        <f>IF(ISBLANK(INDEX('Policy Characteristics'!K:K,MATCH($C231,'Policy Characteristics'!$C:$C,0))),"",INDEX('Policy Characteristics'!K:K,MATCH($C231,'Policy Characteristics'!$C:$C,0)))</f>
        <v>buildings-sector-main.html#rebate</v>
      </c>
      <c r="R231" s="446" t="str">
        <f>IF(ISBLANK(INDEX('Policy Characteristics'!L:L,MATCH($C231,'Policy Characteristics'!$C:$C,0))),"",INDEX('Policy Characteristics'!L:L,MATCH($C231,'Policy Characteristics'!$C:$C,0)))</f>
        <v>rebate-for-efficient-products.html</v>
      </c>
    </row>
    <row r="232" spans="1:18" s="446" customFormat="1" x14ac:dyDescent="0.75">
      <c r="A232" s="446" t="str">
        <f>IF(ISBLANK(INDEX('Policy Characteristics'!A:A,MATCH($C232,'Policy Characteristics'!$C:$C,0))),"",INDEX('Policy Characteristics'!A:A,MATCH($C232,'Policy Characteristics'!$C:$C,0)))</f>
        <v>Buildings and Appliances</v>
      </c>
      <c r="B232" s="467" t="str">
        <f>IF(ISBLANK(INDEX('Policy Characteristics'!B:B,MATCH($C232,'Policy Characteristics'!$C:$C,0))),"",INDEX('Policy Characteristics'!B:B,MATCH($C232,'Policy Characteristics'!$C:$C,0)))</f>
        <v>Rebate for Efficient Products</v>
      </c>
      <c r="C232" s="446" t="str">
        <f t="shared" si="15"/>
        <v>Boolean Rebate Program for Efficient Components</v>
      </c>
      <c r="D232" s="339" t="s">
        <v>117</v>
      </c>
      <c r="E232" s="339"/>
      <c r="F232" s="339" t="s">
        <v>123</v>
      </c>
      <c r="G232" s="339"/>
      <c r="H232" s="20">
        <v>605</v>
      </c>
      <c r="I232" s="468" t="s">
        <v>44</v>
      </c>
      <c r="J232" s="469" t="str">
        <f>IF(ISBLANK(INDEX('Policy Characteristics'!D:D,MATCH($C232,'Policy Characteristics'!$C:$C,0))),"",INDEX('Policy Characteristics'!D:D,MATCH($C232,'Policy Characteristics'!$C:$C,0)))</f>
        <v>Rebate for Efficient Products</v>
      </c>
      <c r="K232" s="446" t="str">
        <f>IF(ISBLANK(INDEX('Policy Characteristics'!E:E,MATCH($C232,'Policy Characteristics'!$C:$C,0))),"",INDEX('Policy Characteristics'!E:E,MATCH($C232,'Policy Characteristics'!$C:$C,0)))</f>
        <v>bldgs rebate</v>
      </c>
      <c r="L232" s="446">
        <f>IF(ISBLANK(INDEX('Policy Characteristics'!F:F,MATCH($C232,'Policy Characteristics'!$C:$C,0))),"",INDEX('Policy Characteristics'!F:F,MATCH($C232,'Policy Characteristics'!$C:$C,0)))</f>
        <v>0</v>
      </c>
      <c r="M232" s="446">
        <f>IF(ISBLANK(INDEX('Policy Characteristics'!G:G,MATCH($C232,'Policy Characteristics'!$C:$C,0))),"",INDEX('Policy Characteristics'!G:G,MATCH($C232,'Policy Characteristics'!$C:$C,0)))</f>
        <v>1</v>
      </c>
      <c r="N232" s="446">
        <f>IF(ISBLANK(INDEX('Policy Characteristics'!H:H,MATCH($C232,'Policy Characteristics'!$C:$C,0))),"",INDEX('Policy Characteristics'!H:H,MATCH($C232,'Policy Characteristics'!$C:$C,0)))</f>
        <v>1</v>
      </c>
      <c r="O232" s="446" t="str">
        <f>IF(ISBLANK(INDEX('Policy Characteristics'!I:I,MATCH($C232,'Policy Characteristics'!$C:$C,0))),"",INDEX('Policy Characteristics'!I:I,MATCH($C232,'Policy Characteristics'!$C:$C,0)))</f>
        <v>on/off</v>
      </c>
      <c r="P232" s="44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46" t="str">
        <f>IF(ISBLANK(INDEX('Policy Characteristics'!K:K,MATCH($C232,'Policy Characteristics'!$C:$C,0))),"",INDEX('Policy Characteristics'!K:K,MATCH($C232,'Policy Characteristics'!$C:$C,0)))</f>
        <v>buildings-sector-main.html#rebate</v>
      </c>
      <c r="R232" s="446" t="str">
        <f>IF(ISBLANK(INDEX('Policy Characteristics'!L:L,MATCH($C232,'Policy Characteristics'!$C:$C,0))),"",INDEX('Policy Characteristics'!L:L,MATCH($C232,'Policy Characteristics'!$C:$C,0)))</f>
        <v>rebate-for-efficient-products.html</v>
      </c>
    </row>
    <row r="233" spans="1:18" s="446" customFormat="1" x14ac:dyDescent="0.75">
      <c r="A233" s="446" t="str">
        <f>IF(ISBLANK(INDEX('Policy Characteristics'!A:A,MATCH($C233,'Policy Characteristics'!$C:$C,0))),"",INDEX('Policy Characteristics'!A:A,MATCH($C233,'Policy Characteristics'!$C:$C,0)))</f>
        <v>Buildings and Appliances</v>
      </c>
      <c r="B233" s="467" t="str">
        <f>IF(ISBLANK(INDEX('Policy Characteristics'!B:B,MATCH($C233,'Policy Characteristics'!$C:$C,0))),"",INDEX('Policy Characteristics'!B:B,MATCH($C233,'Policy Characteristics'!$C:$C,0)))</f>
        <v>Rebate for Efficient Products</v>
      </c>
      <c r="C233" s="446" t="str">
        <f t="shared" si="15"/>
        <v>Boolean Rebate Program for Efficient Components</v>
      </c>
      <c r="D233" s="339" t="s">
        <v>118</v>
      </c>
      <c r="E233" s="339"/>
      <c r="F233" s="339" t="s">
        <v>124</v>
      </c>
      <c r="G233" s="339"/>
      <c r="H233" s="20">
        <v>606</v>
      </c>
      <c r="I233" s="468" t="s">
        <v>44</v>
      </c>
      <c r="J233" s="469" t="str">
        <f>IF(ISBLANK(INDEX('Policy Characteristics'!D:D,MATCH($C233,'Policy Characteristics'!$C:$C,0))),"",INDEX('Policy Characteristics'!D:D,MATCH($C233,'Policy Characteristics'!$C:$C,0)))</f>
        <v>Rebate for Efficient Products</v>
      </c>
      <c r="K233" s="446" t="str">
        <f>IF(ISBLANK(INDEX('Policy Characteristics'!E:E,MATCH($C233,'Policy Characteristics'!$C:$C,0))),"",INDEX('Policy Characteristics'!E:E,MATCH($C233,'Policy Characteristics'!$C:$C,0)))</f>
        <v>bldgs rebate</v>
      </c>
      <c r="L233" s="446">
        <f>IF(ISBLANK(INDEX('Policy Characteristics'!F:F,MATCH($C233,'Policy Characteristics'!$C:$C,0))),"",INDEX('Policy Characteristics'!F:F,MATCH($C233,'Policy Characteristics'!$C:$C,0)))</f>
        <v>0</v>
      </c>
      <c r="M233" s="446">
        <f>IF(ISBLANK(INDEX('Policy Characteristics'!G:G,MATCH($C233,'Policy Characteristics'!$C:$C,0))),"",INDEX('Policy Characteristics'!G:G,MATCH($C233,'Policy Characteristics'!$C:$C,0)))</f>
        <v>1</v>
      </c>
      <c r="N233" s="446">
        <f>IF(ISBLANK(INDEX('Policy Characteristics'!H:H,MATCH($C233,'Policy Characteristics'!$C:$C,0))),"",INDEX('Policy Characteristics'!H:H,MATCH($C233,'Policy Characteristics'!$C:$C,0)))</f>
        <v>1</v>
      </c>
      <c r="O233" s="446" t="str">
        <f>IF(ISBLANK(INDEX('Policy Characteristics'!I:I,MATCH($C233,'Policy Characteristics'!$C:$C,0))),"",INDEX('Policy Characteristics'!I:I,MATCH($C233,'Policy Characteristics'!$C:$C,0)))</f>
        <v>on/off</v>
      </c>
      <c r="P233" s="44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46" t="str">
        <f>IF(ISBLANK(INDEX('Policy Characteristics'!K:K,MATCH($C233,'Policy Characteristics'!$C:$C,0))),"",INDEX('Policy Characteristics'!K:K,MATCH($C233,'Policy Characteristics'!$C:$C,0)))</f>
        <v>buildings-sector-main.html#rebate</v>
      </c>
      <c r="R233" s="446" t="str">
        <f>IF(ISBLANK(INDEX('Policy Characteristics'!L:L,MATCH($C233,'Policy Characteristics'!$C:$C,0))),"",INDEX('Policy Characteristics'!L:L,MATCH($C233,'Policy Characteristics'!$C:$C,0)))</f>
        <v>rebate-for-efficient-products.html</v>
      </c>
    </row>
    <row r="234" spans="1:18" s="446" customFormat="1" x14ac:dyDescent="0.75">
      <c r="A234" s="446" t="str">
        <f>IF(ISBLANK(INDEX('Policy Characteristics'!A:A,MATCH($C234,'Policy Characteristics'!$C:$C,0))),"",INDEX('Policy Characteristics'!A:A,MATCH($C234,'Policy Characteristics'!$C:$C,0)))</f>
        <v>Buildings and Appliances</v>
      </c>
      <c r="B234" s="467" t="str">
        <f>IF(ISBLANK(INDEX('Policy Characteristics'!B:B,MATCH($C234,'Policy Characteristics'!$C:$C,0))),"",INDEX('Policy Characteristics'!B:B,MATCH($C234,'Policy Characteristics'!$C:$C,0)))</f>
        <v>Rebate for Efficient Products</v>
      </c>
      <c r="C234" s="446" t="str">
        <f t="shared" si="15"/>
        <v>Boolean Rebate Program for Efficient Components</v>
      </c>
      <c r="D234" s="339" t="s">
        <v>119</v>
      </c>
      <c r="E234" s="339"/>
      <c r="F234" s="339" t="s">
        <v>125</v>
      </c>
      <c r="G234" s="339"/>
      <c r="H234" s="20">
        <v>29</v>
      </c>
      <c r="I234" s="468" t="s">
        <v>43</v>
      </c>
      <c r="J234" s="469" t="str">
        <f>IF(ISBLANK(INDEX('Policy Characteristics'!D:D,MATCH($C234,'Policy Characteristics'!$C:$C,0))),"",INDEX('Policy Characteristics'!D:D,MATCH($C234,'Policy Characteristics'!$C:$C,0)))</f>
        <v>Rebate for Efficient Products</v>
      </c>
      <c r="K234" s="446" t="str">
        <f>IF(ISBLANK(INDEX('Policy Characteristics'!E:E,MATCH($C234,'Policy Characteristics'!$C:$C,0))),"",INDEX('Policy Characteristics'!E:E,MATCH($C234,'Policy Characteristics'!$C:$C,0)))</f>
        <v>bldgs rebate</v>
      </c>
      <c r="L234" s="446">
        <f>IF(ISBLANK(INDEX('Policy Characteristics'!F:F,MATCH($C234,'Policy Characteristics'!$C:$C,0))),"",INDEX('Policy Characteristics'!F:F,MATCH($C234,'Policy Characteristics'!$C:$C,0)))</f>
        <v>0</v>
      </c>
      <c r="M234" s="446">
        <f>IF(ISBLANK(INDEX('Policy Characteristics'!G:G,MATCH($C234,'Policy Characteristics'!$C:$C,0))),"",INDEX('Policy Characteristics'!G:G,MATCH($C234,'Policy Characteristics'!$C:$C,0)))</f>
        <v>1</v>
      </c>
      <c r="N234" s="446">
        <f>IF(ISBLANK(INDEX('Policy Characteristics'!H:H,MATCH($C234,'Policy Characteristics'!$C:$C,0))),"",INDEX('Policy Characteristics'!H:H,MATCH($C234,'Policy Characteristics'!$C:$C,0)))</f>
        <v>1</v>
      </c>
      <c r="O234" s="446" t="str">
        <f>IF(ISBLANK(INDEX('Policy Characteristics'!I:I,MATCH($C234,'Policy Characteristics'!$C:$C,0))),"",INDEX('Policy Characteristics'!I:I,MATCH($C234,'Policy Characteristics'!$C:$C,0)))</f>
        <v>on/off</v>
      </c>
      <c r="P234" s="44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46" t="str">
        <f>IF(ISBLANK(INDEX('Policy Characteristics'!K:K,MATCH($C234,'Policy Characteristics'!$C:$C,0))),"",INDEX('Policy Characteristics'!K:K,MATCH($C234,'Policy Characteristics'!$C:$C,0)))</f>
        <v>buildings-sector-main.html#rebate</v>
      </c>
      <c r="R234" s="446" t="str">
        <f>IF(ISBLANK(INDEX('Policy Characteristics'!L:L,MATCH($C234,'Policy Characteristics'!$C:$C,0))),"",INDEX('Policy Characteristics'!L:L,MATCH($C234,'Policy Characteristics'!$C:$C,0)))</f>
        <v>rebate-for-efficient-products.html</v>
      </c>
    </row>
    <row r="235" spans="1:18" s="446" customFormat="1" x14ac:dyDescent="0.75">
      <c r="A235" s="446" t="str">
        <f>IF(ISBLANK(INDEX('Policy Characteristics'!A:A,MATCH($C235,'Policy Characteristics'!$C:$C,0))),"",INDEX('Policy Characteristics'!A:A,MATCH($C235,'Policy Characteristics'!$C:$C,0)))</f>
        <v>Buildings and Appliances</v>
      </c>
      <c r="B235" s="467" t="str">
        <f>IF(ISBLANK(INDEX('Policy Characteristics'!B:B,MATCH($C235,'Policy Characteristics'!$C:$C,0))),"",INDEX('Policy Characteristics'!B:B,MATCH($C235,'Policy Characteristics'!$C:$C,0)))</f>
        <v>Rebate for Efficient Products</v>
      </c>
      <c r="C235" s="446" t="str">
        <f t="shared" si="15"/>
        <v>Boolean Rebate Program for Efficient Components</v>
      </c>
      <c r="D235" s="339" t="s">
        <v>120</v>
      </c>
      <c r="E235" s="339"/>
      <c r="F235" s="339" t="s">
        <v>126</v>
      </c>
      <c r="G235" s="339"/>
      <c r="H235" s="20">
        <v>607</v>
      </c>
      <c r="I235" s="468" t="s">
        <v>44</v>
      </c>
      <c r="J235" s="469" t="str">
        <f>IF(ISBLANK(INDEX('Policy Characteristics'!D:D,MATCH($C235,'Policy Characteristics'!$C:$C,0))),"",INDEX('Policy Characteristics'!D:D,MATCH($C235,'Policy Characteristics'!$C:$C,0)))</f>
        <v>Rebate for Efficient Products</v>
      </c>
      <c r="K235" s="446" t="str">
        <f>IF(ISBLANK(INDEX('Policy Characteristics'!E:E,MATCH($C235,'Policy Characteristics'!$C:$C,0))),"",INDEX('Policy Characteristics'!E:E,MATCH($C235,'Policy Characteristics'!$C:$C,0)))</f>
        <v>bldgs rebate</v>
      </c>
      <c r="L235" s="446">
        <f>IF(ISBLANK(INDEX('Policy Characteristics'!F:F,MATCH($C235,'Policy Characteristics'!$C:$C,0))),"",INDEX('Policy Characteristics'!F:F,MATCH($C235,'Policy Characteristics'!$C:$C,0)))</f>
        <v>0</v>
      </c>
      <c r="M235" s="446">
        <f>IF(ISBLANK(INDEX('Policy Characteristics'!G:G,MATCH($C235,'Policy Characteristics'!$C:$C,0))),"",INDEX('Policy Characteristics'!G:G,MATCH($C235,'Policy Characteristics'!$C:$C,0)))</f>
        <v>1</v>
      </c>
      <c r="N235" s="446">
        <f>IF(ISBLANK(INDEX('Policy Characteristics'!H:H,MATCH($C235,'Policy Characteristics'!$C:$C,0))),"",INDEX('Policy Characteristics'!H:H,MATCH($C235,'Policy Characteristics'!$C:$C,0)))</f>
        <v>1</v>
      </c>
      <c r="O235" s="446" t="str">
        <f>IF(ISBLANK(INDEX('Policy Characteristics'!I:I,MATCH($C235,'Policy Characteristics'!$C:$C,0))),"",INDEX('Policy Characteristics'!I:I,MATCH($C235,'Policy Characteristics'!$C:$C,0)))</f>
        <v>on/off</v>
      </c>
      <c r="P235" s="44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46" t="str">
        <f>IF(ISBLANK(INDEX('Policy Characteristics'!K:K,MATCH($C235,'Policy Characteristics'!$C:$C,0))),"",INDEX('Policy Characteristics'!K:K,MATCH($C235,'Policy Characteristics'!$C:$C,0)))</f>
        <v>buildings-sector-main.html#rebate</v>
      </c>
      <c r="R235" s="446" t="str">
        <f>IF(ISBLANK(INDEX('Policy Characteristics'!L:L,MATCH($C235,'Policy Characteristics'!$C:$C,0))),"",INDEX('Policy Characteristics'!L:L,MATCH($C235,'Policy Characteristics'!$C:$C,0)))</f>
        <v>rebate-for-efficient-products.html</v>
      </c>
    </row>
    <row r="236" spans="1:18" s="295" customFormat="1" x14ac:dyDescent="0.75">
      <c r="A236" s="446" t="str">
        <f>IF(ISBLANK(INDEX('Policy Characteristics'!A:A,MATCH($C236,'Policy Characteristics'!$C:$C,0))),"",INDEX('Policy Characteristics'!A:A,MATCH($C236,'Policy Characteristics'!$C:$C,0)))</f>
        <v>Electricity Supply</v>
      </c>
      <c r="B236" s="467" t="str">
        <f>IF(ISBLANK(INDEX('Policy Characteristics'!B:B,MATCH($C236,'Policy Characteristics'!$C:$C,0))),"",INDEX('Policy Characteristics'!B:B,MATCH($C236,'Policy Characteristics'!$C:$C,0)))</f>
        <v>Ban New Power Plants</v>
      </c>
      <c r="C236" s="295" t="s">
        <v>330</v>
      </c>
      <c r="D236" s="339" t="s">
        <v>448</v>
      </c>
      <c r="E236" s="339"/>
      <c r="F236" s="339" t="s">
        <v>447</v>
      </c>
      <c r="G236" s="294"/>
      <c r="H236" s="297">
        <v>167</v>
      </c>
      <c r="I236" s="470" t="s">
        <v>43</v>
      </c>
      <c r="J236" s="469" t="str">
        <f>IF(ISBLANK(INDEX('Policy Characteristics'!D:D,MATCH($C236,'Policy Characteristics'!$C:$C,0))),"",INDEX('Policy Characteristics'!D:D,MATCH($C236,'Policy Characteristics'!$C:$C,0)))</f>
        <v>Ban New Power Plants</v>
      </c>
      <c r="K236" s="446" t="str">
        <f>IF(ISBLANK(INDEX('Policy Characteristics'!E:E,MATCH($C236,'Policy Characteristics'!$C:$C,0))),"",INDEX('Policy Characteristics'!E:E,MATCH($C236,'Policy Characteristics'!$C:$C,0)))</f>
        <v>elec ban new power plants</v>
      </c>
      <c r="L236" s="446">
        <f>IF(ISBLANK(INDEX('Policy Characteristics'!F:F,MATCH($C236,'Policy Characteristics'!$C:$C,0))),"",INDEX('Policy Characteristics'!F:F,MATCH($C236,'Policy Characteristics'!$C:$C,0)))</f>
        <v>0</v>
      </c>
      <c r="M236" s="446">
        <f>IF(ISBLANK(INDEX('Policy Characteristics'!G:G,MATCH($C236,'Policy Characteristics'!$C:$C,0))),"",INDEX('Policy Characteristics'!G:G,MATCH($C236,'Policy Characteristics'!$C:$C,0)))</f>
        <v>1</v>
      </c>
      <c r="N236" s="446">
        <f>IF(ISBLANK(INDEX('Policy Characteristics'!H:H,MATCH($C236,'Policy Characteristics'!$C:$C,0))),"",INDEX('Policy Characteristics'!H:H,MATCH($C236,'Policy Characteristics'!$C:$C,0)))</f>
        <v>1</v>
      </c>
      <c r="O236" s="446" t="str">
        <f>IF(ISBLANK(INDEX('Policy Characteristics'!I:I,MATCH($C236,'Policy Characteristics'!$C:$C,0))),"",INDEX('Policy Characteristics'!I:I,MATCH($C236,'Policy Characteristics'!$C:$C,0)))</f>
        <v>on/off</v>
      </c>
      <c r="P236" s="44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46" t="str">
        <f>IF(ISBLANK(INDEX('Policy Characteristics'!K:K,MATCH($C236,'Policy Characteristics'!$C:$C,0))),"",INDEX('Policy Characteristics'!K:K,MATCH($C236,'Policy Characteristics'!$C:$C,0)))</f>
        <v>electricity-sector-main.html#ban</v>
      </c>
      <c r="R236" s="446" t="str">
        <f>IF(ISBLANK(INDEX('Policy Characteristics'!L:L,MATCH($C236,'Policy Characteristics'!$C:$C,0))),"",INDEX('Policy Characteristics'!L:L,MATCH($C236,'Policy Characteristics'!$C:$C,0)))</f>
        <v>ban-new-capacity.html</v>
      </c>
    </row>
    <row r="237" spans="1:18" s="446" customFormat="1" x14ac:dyDescent="0.75">
      <c r="A237" s="446" t="str">
        <f>IF(ISBLANK(INDEX('Policy Characteristics'!A:A,MATCH($C237,'Policy Characteristics'!$C:$C,0))),"",INDEX('Policy Characteristics'!A:A,MATCH($C237,'Policy Characteristics'!$C:$C,0)))</f>
        <v>Electricity Supply</v>
      </c>
      <c r="B237" s="467" t="str">
        <f>IF(ISBLANK(INDEX('Policy Characteristics'!B:B,MATCH($C237,'Policy Characteristics'!$C:$C,0))),"",INDEX('Policy Characteristics'!B:B,MATCH($C237,'Policy Characteristics'!$C:$C,0)))</f>
        <v>Ban New Power Plants</v>
      </c>
      <c r="C237" s="446" t="str">
        <f t="shared" ref="C237:C248" si="16">C$236</f>
        <v>Boolean Ban New Power Plants</v>
      </c>
      <c r="D237" s="294" t="s">
        <v>3488</v>
      </c>
      <c r="E237" s="339"/>
      <c r="F237" s="294" t="s">
        <v>3426</v>
      </c>
      <c r="G237" s="339"/>
      <c r="H237" s="20">
        <v>168</v>
      </c>
      <c r="I237" s="468" t="s">
        <v>43</v>
      </c>
      <c r="J237" s="469" t="str">
        <f>IF(ISBLANK(INDEX('Policy Characteristics'!D:D,MATCH($C237,'Policy Characteristics'!$C:$C,0))),"",INDEX('Policy Characteristics'!D:D,MATCH($C237,'Policy Characteristics'!$C:$C,0)))</f>
        <v>Ban New Power Plants</v>
      </c>
      <c r="K237" s="446" t="str">
        <f>IF(ISBLANK(INDEX('Policy Characteristics'!E:E,MATCH($C237,'Policy Characteristics'!$C:$C,0))),"",INDEX('Policy Characteristics'!E:E,MATCH($C237,'Policy Characteristics'!$C:$C,0)))</f>
        <v>elec ban new power plants</v>
      </c>
      <c r="L237" s="446">
        <f>IF(ISBLANK(INDEX('Policy Characteristics'!F:F,MATCH($C237,'Policy Characteristics'!$C:$C,0))),"",INDEX('Policy Characteristics'!F:F,MATCH($C237,'Policy Characteristics'!$C:$C,0)))</f>
        <v>0</v>
      </c>
      <c r="M237" s="446">
        <f>IF(ISBLANK(INDEX('Policy Characteristics'!G:G,MATCH($C237,'Policy Characteristics'!$C:$C,0))),"",INDEX('Policy Characteristics'!G:G,MATCH($C237,'Policy Characteristics'!$C:$C,0)))</f>
        <v>1</v>
      </c>
      <c r="N237" s="446">
        <f>IF(ISBLANK(INDEX('Policy Characteristics'!H:H,MATCH($C237,'Policy Characteristics'!$C:$C,0))),"",INDEX('Policy Characteristics'!H:H,MATCH($C237,'Policy Characteristics'!$C:$C,0)))</f>
        <v>1</v>
      </c>
      <c r="O237" s="446" t="str">
        <f>IF(ISBLANK(INDEX('Policy Characteristics'!I:I,MATCH($C237,'Policy Characteristics'!$C:$C,0))),"",INDEX('Policy Characteristics'!I:I,MATCH($C237,'Policy Characteristics'!$C:$C,0)))</f>
        <v>on/off</v>
      </c>
      <c r="P237" s="44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46" t="str">
        <f>IF(ISBLANK(INDEX('Policy Characteristics'!K:K,MATCH($C237,'Policy Characteristics'!$C:$C,0))),"",INDEX('Policy Characteristics'!K:K,MATCH($C237,'Policy Characteristics'!$C:$C,0)))</f>
        <v>electricity-sector-main.html#ban</v>
      </c>
      <c r="R237" s="446" t="str">
        <f>IF(ISBLANK(INDEX('Policy Characteristics'!L:L,MATCH($C237,'Policy Characteristics'!$C:$C,0))),"",INDEX('Policy Characteristics'!L:L,MATCH($C237,'Policy Characteristics'!$C:$C,0)))</f>
        <v>ban-new-capacity.html</v>
      </c>
    </row>
    <row r="238" spans="1:18" s="446" customFormat="1" x14ac:dyDescent="0.75">
      <c r="A238" s="446" t="str">
        <f>IF(ISBLANK(INDEX('Policy Characteristics'!A:A,MATCH($C238,'Policy Characteristics'!$C:$C,0))),"",INDEX('Policy Characteristics'!A:A,MATCH($C238,'Policy Characteristics'!$C:$C,0)))</f>
        <v>Electricity Supply</v>
      </c>
      <c r="B238" s="467" t="str">
        <f>IF(ISBLANK(INDEX('Policy Characteristics'!B:B,MATCH($C238,'Policy Characteristics'!$C:$C,0))),"",INDEX('Policy Characteristics'!B:B,MATCH($C238,'Policy Characteristics'!$C:$C,0)))</f>
        <v>Ban New Power Plants</v>
      </c>
      <c r="C238" s="446" t="str">
        <f t="shared" si="16"/>
        <v>Boolean Ban New Power Plants</v>
      </c>
      <c r="D238" s="294" t="s">
        <v>3489</v>
      </c>
      <c r="E238" s="339"/>
      <c r="F238" s="294" t="s">
        <v>3427</v>
      </c>
      <c r="G238" s="339"/>
      <c r="H238" s="20">
        <v>1746</v>
      </c>
      <c r="I238" s="468" t="s">
        <v>43</v>
      </c>
      <c r="J238" s="469" t="str">
        <f>IF(ISBLANK(INDEX('Policy Characteristics'!D:D,MATCH($C238,'Policy Characteristics'!$C:$C,0))),"",INDEX('Policy Characteristics'!D:D,MATCH($C238,'Policy Characteristics'!$C:$C,0)))</f>
        <v>Ban New Power Plants</v>
      </c>
      <c r="K238" s="446" t="str">
        <f>IF(ISBLANK(INDEX('Policy Characteristics'!E:E,MATCH($C238,'Policy Characteristics'!$C:$C,0))),"",INDEX('Policy Characteristics'!E:E,MATCH($C238,'Policy Characteristics'!$C:$C,0)))</f>
        <v>elec ban new power plants</v>
      </c>
      <c r="L238" s="446">
        <f>IF(ISBLANK(INDEX('Policy Characteristics'!F:F,MATCH($C238,'Policy Characteristics'!$C:$C,0))),"",INDEX('Policy Characteristics'!F:F,MATCH($C238,'Policy Characteristics'!$C:$C,0)))</f>
        <v>0</v>
      </c>
      <c r="M238" s="446">
        <f>IF(ISBLANK(INDEX('Policy Characteristics'!G:G,MATCH($C238,'Policy Characteristics'!$C:$C,0))),"",INDEX('Policy Characteristics'!G:G,MATCH($C238,'Policy Characteristics'!$C:$C,0)))</f>
        <v>1</v>
      </c>
      <c r="N238" s="446">
        <f>IF(ISBLANK(INDEX('Policy Characteristics'!H:H,MATCH($C238,'Policy Characteristics'!$C:$C,0))),"",INDEX('Policy Characteristics'!H:H,MATCH($C238,'Policy Characteristics'!$C:$C,0)))</f>
        <v>1</v>
      </c>
      <c r="O238" s="446" t="str">
        <f>IF(ISBLANK(INDEX('Policy Characteristics'!I:I,MATCH($C238,'Policy Characteristics'!$C:$C,0))),"",INDEX('Policy Characteristics'!I:I,MATCH($C238,'Policy Characteristics'!$C:$C,0)))</f>
        <v>on/off</v>
      </c>
      <c r="P238" s="44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46" t="str">
        <f>IF(ISBLANK(INDEX('Policy Characteristics'!K:K,MATCH($C238,'Policy Characteristics'!$C:$C,0))),"",INDEX('Policy Characteristics'!K:K,MATCH($C238,'Policy Characteristics'!$C:$C,0)))</f>
        <v>electricity-sector-main.html#ban</v>
      </c>
      <c r="R238" s="446" t="str">
        <f>IF(ISBLANK(INDEX('Policy Characteristics'!L:L,MATCH($C238,'Policy Characteristics'!$C:$C,0))),"",INDEX('Policy Characteristics'!L:L,MATCH($C238,'Policy Characteristics'!$C:$C,0)))</f>
        <v>ban-new-capacity.html</v>
      </c>
    </row>
    <row r="239" spans="1:18" s="446" customFormat="1" x14ac:dyDescent="0.75">
      <c r="A239" s="446" t="str">
        <f>IF(ISBLANK(INDEX('Policy Characteristics'!A:A,MATCH($C239,'Policy Characteristics'!$C:$C,0))),"",INDEX('Policy Characteristics'!A:A,MATCH($C239,'Policy Characteristics'!$C:$C,0)))</f>
        <v>Electricity Supply</v>
      </c>
      <c r="B239" s="467" t="str">
        <f>IF(ISBLANK(INDEX('Policy Characteristics'!B:B,MATCH($C239,'Policy Characteristics'!$C:$C,0))),"",INDEX('Policy Characteristics'!B:B,MATCH($C239,'Policy Characteristics'!$C:$C,0)))</f>
        <v>Ban New Power Plants</v>
      </c>
      <c r="C239" s="446" t="str">
        <f t="shared" si="16"/>
        <v>Boolean Ban New Power Plants</v>
      </c>
      <c r="D239" s="294" t="s">
        <v>76</v>
      </c>
      <c r="E239" s="339"/>
      <c r="F239" s="294" t="s">
        <v>3499</v>
      </c>
      <c r="G239" s="339"/>
      <c r="H239" s="297">
        <v>169</v>
      </c>
      <c r="I239" s="468" t="s">
        <v>43</v>
      </c>
      <c r="J239" s="469" t="str">
        <f>IF(ISBLANK(INDEX('Policy Characteristics'!D:D,MATCH($C239,'Policy Characteristics'!$C:$C,0))),"",INDEX('Policy Characteristics'!D:D,MATCH($C239,'Policy Characteristics'!$C:$C,0)))</f>
        <v>Ban New Power Plants</v>
      </c>
      <c r="K239" s="446" t="str">
        <f>IF(ISBLANK(INDEX('Policy Characteristics'!E:E,MATCH($C239,'Policy Characteristics'!$C:$C,0))),"",INDEX('Policy Characteristics'!E:E,MATCH($C239,'Policy Characteristics'!$C:$C,0)))</f>
        <v>elec ban new power plants</v>
      </c>
      <c r="L239" s="446">
        <f>IF(ISBLANK(INDEX('Policy Characteristics'!F:F,MATCH($C239,'Policy Characteristics'!$C:$C,0))),"",INDEX('Policy Characteristics'!F:F,MATCH($C239,'Policy Characteristics'!$C:$C,0)))</f>
        <v>0</v>
      </c>
      <c r="M239" s="446">
        <f>IF(ISBLANK(INDEX('Policy Characteristics'!G:G,MATCH($C239,'Policy Characteristics'!$C:$C,0))),"",INDEX('Policy Characteristics'!G:G,MATCH($C239,'Policy Characteristics'!$C:$C,0)))</f>
        <v>1</v>
      </c>
      <c r="N239" s="446">
        <f>IF(ISBLANK(INDEX('Policy Characteristics'!H:H,MATCH($C239,'Policy Characteristics'!$C:$C,0))),"",INDEX('Policy Characteristics'!H:H,MATCH($C239,'Policy Characteristics'!$C:$C,0)))</f>
        <v>1</v>
      </c>
      <c r="O239" s="446" t="str">
        <f>IF(ISBLANK(INDEX('Policy Characteristics'!I:I,MATCH($C239,'Policy Characteristics'!$C:$C,0))),"",INDEX('Policy Characteristics'!I:I,MATCH($C239,'Policy Characteristics'!$C:$C,0)))</f>
        <v>on/off</v>
      </c>
      <c r="P239" s="44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46" t="str">
        <f>IF(ISBLANK(INDEX('Policy Characteristics'!K:K,MATCH($C239,'Policy Characteristics'!$C:$C,0))),"",INDEX('Policy Characteristics'!K:K,MATCH($C239,'Policy Characteristics'!$C:$C,0)))</f>
        <v>electricity-sector-main.html#ban</v>
      </c>
      <c r="R239" s="446" t="str">
        <f>IF(ISBLANK(INDEX('Policy Characteristics'!L:L,MATCH($C239,'Policy Characteristics'!$C:$C,0))),"",INDEX('Policy Characteristics'!L:L,MATCH($C239,'Policy Characteristics'!$C:$C,0)))</f>
        <v>ban-new-capacity.html</v>
      </c>
    </row>
    <row r="240" spans="1:18" s="446" customFormat="1" x14ac:dyDescent="0.75">
      <c r="A240" s="446" t="str">
        <f>IF(ISBLANK(INDEX('Policy Characteristics'!A:A,MATCH($C240,'Policy Characteristics'!$C:$C,0))),"",INDEX('Policy Characteristics'!A:A,MATCH($C240,'Policy Characteristics'!$C:$C,0)))</f>
        <v>Electricity Supply</v>
      </c>
      <c r="B240" s="467" t="str">
        <f>IF(ISBLANK(INDEX('Policy Characteristics'!B:B,MATCH($C240,'Policy Characteristics'!$C:$C,0))),"",INDEX('Policy Characteristics'!B:B,MATCH($C240,'Policy Characteristics'!$C:$C,0)))</f>
        <v>Ban New Power Plants</v>
      </c>
      <c r="C240" s="446" t="str">
        <f t="shared" si="16"/>
        <v>Boolean Ban New Power Plants</v>
      </c>
      <c r="D240" s="294" t="s">
        <v>77</v>
      </c>
      <c r="E240" s="339"/>
      <c r="F240" s="294" t="s">
        <v>89</v>
      </c>
      <c r="G240" s="339"/>
      <c r="H240" s="20">
        <v>170</v>
      </c>
      <c r="I240" s="468" t="s">
        <v>43</v>
      </c>
      <c r="J240" s="469" t="str">
        <f>IF(ISBLANK(INDEX('Policy Characteristics'!D:D,MATCH($C240,'Policy Characteristics'!$C:$C,0))),"",INDEX('Policy Characteristics'!D:D,MATCH($C240,'Policy Characteristics'!$C:$C,0)))</f>
        <v>Ban New Power Plants</v>
      </c>
      <c r="K240" s="446" t="str">
        <f>IF(ISBLANK(INDEX('Policy Characteristics'!E:E,MATCH($C240,'Policy Characteristics'!$C:$C,0))),"",INDEX('Policy Characteristics'!E:E,MATCH($C240,'Policy Characteristics'!$C:$C,0)))</f>
        <v>elec ban new power plants</v>
      </c>
      <c r="L240" s="446">
        <f>IF(ISBLANK(INDEX('Policy Characteristics'!F:F,MATCH($C240,'Policy Characteristics'!$C:$C,0))),"",INDEX('Policy Characteristics'!F:F,MATCH($C240,'Policy Characteristics'!$C:$C,0)))</f>
        <v>0</v>
      </c>
      <c r="M240" s="446">
        <f>IF(ISBLANK(INDEX('Policy Characteristics'!G:G,MATCH($C240,'Policy Characteristics'!$C:$C,0))),"",INDEX('Policy Characteristics'!G:G,MATCH($C240,'Policy Characteristics'!$C:$C,0)))</f>
        <v>1</v>
      </c>
      <c r="N240" s="446">
        <f>IF(ISBLANK(INDEX('Policy Characteristics'!H:H,MATCH($C240,'Policy Characteristics'!$C:$C,0))),"",INDEX('Policy Characteristics'!H:H,MATCH($C240,'Policy Characteristics'!$C:$C,0)))</f>
        <v>1</v>
      </c>
      <c r="O240" s="446" t="str">
        <f>IF(ISBLANK(INDEX('Policy Characteristics'!I:I,MATCH($C240,'Policy Characteristics'!$C:$C,0))),"",INDEX('Policy Characteristics'!I:I,MATCH($C240,'Policy Characteristics'!$C:$C,0)))</f>
        <v>on/off</v>
      </c>
      <c r="P240" s="44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46" t="str">
        <f>IF(ISBLANK(INDEX('Policy Characteristics'!K:K,MATCH($C240,'Policy Characteristics'!$C:$C,0))),"",INDEX('Policy Characteristics'!K:K,MATCH($C240,'Policy Characteristics'!$C:$C,0)))</f>
        <v>electricity-sector-main.html#ban</v>
      </c>
      <c r="R240" s="446" t="str">
        <f>IF(ISBLANK(INDEX('Policy Characteristics'!L:L,MATCH($C240,'Policy Characteristics'!$C:$C,0))),"",INDEX('Policy Characteristics'!L:L,MATCH($C240,'Policy Characteristics'!$C:$C,0)))</f>
        <v>ban-new-capacity.html</v>
      </c>
    </row>
    <row r="241" spans="1:18" s="446" customFormat="1" x14ac:dyDescent="0.75">
      <c r="A241" s="446" t="str">
        <f>IF(ISBLANK(INDEX('Policy Characteristics'!A:A,MATCH($C241,'Policy Characteristics'!$C:$C,0))),"",INDEX('Policy Characteristics'!A:A,MATCH($C241,'Policy Characteristics'!$C:$C,0)))</f>
        <v>Electricity Supply</v>
      </c>
      <c r="B241" s="467" t="str">
        <f>IF(ISBLANK(INDEX('Policy Characteristics'!B:B,MATCH($C241,'Policy Characteristics'!$C:$C,0))),"",INDEX('Policy Characteristics'!B:B,MATCH($C241,'Policy Characteristics'!$C:$C,0)))</f>
        <v>Ban New Power Plants</v>
      </c>
      <c r="C241" s="446" t="str">
        <f t="shared" si="16"/>
        <v>Boolean Ban New Power Plants</v>
      </c>
      <c r="D241" s="294" t="s">
        <v>449</v>
      </c>
      <c r="E241" s="339"/>
      <c r="F241" s="294" t="s">
        <v>452</v>
      </c>
      <c r="G241" s="339"/>
      <c r="H241" s="20">
        <v>608</v>
      </c>
      <c r="I241" s="468" t="s">
        <v>44</v>
      </c>
      <c r="J241" s="469" t="str">
        <f>IF(ISBLANK(INDEX('Policy Characteristics'!D:D,MATCH($C241,'Policy Characteristics'!$C:$C,0))),"",INDEX('Policy Characteristics'!D:D,MATCH($C241,'Policy Characteristics'!$C:$C,0)))</f>
        <v>Ban New Power Plants</v>
      </c>
      <c r="K241" s="446" t="str">
        <f>IF(ISBLANK(INDEX('Policy Characteristics'!E:E,MATCH($C241,'Policy Characteristics'!$C:$C,0))),"",INDEX('Policy Characteristics'!E:E,MATCH($C241,'Policy Characteristics'!$C:$C,0)))</f>
        <v>elec ban new power plants</v>
      </c>
      <c r="L241" s="446">
        <f>IF(ISBLANK(INDEX('Policy Characteristics'!F:F,MATCH($C241,'Policy Characteristics'!$C:$C,0))),"",INDEX('Policy Characteristics'!F:F,MATCH($C241,'Policy Characteristics'!$C:$C,0)))</f>
        <v>0</v>
      </c>
      <c r="M241" s="446">
        <f>IF(ISBLANK(INDEX('Policy Characteristics'!G:G,MATCH($C241,'Policy Characteristics'!$C:$C,0))),"",INDEX('Policy Characteristics'!G:G,MATCH($C241,'Policy Characteristics'!$C:$C,0)))</f>
        <v>1</v>
      </c>
      <c r="N241" s="446">
        <f>IF(ISBLANK(INDEX('Policy Characteristics'!H:H,MATCH($C241,'Policy Characteristics'!$C:$C,0))),"",INDEX('Policy Characteristics'!H:H,MATCH($C241,'Policy Characteristics'!$C:$C,0)))</f>
        <v>1</v>
      </c>
      <c r="O241" s="446" t="str">
        <f>IF(ISBLANK(INDEX('Policy Characteristics'!I:I,MATCH($C241,'Policy Characteristics'!$C:$C,0))),"",INDEX('Policy Characteristics'!I:I,MATCH($C241,'Policy Characteristics'!$C:$C,0)))</f>
        <v>on/off</v>
      </c>
      <c r="P241" s="44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46" t="str">
        <f>IF(ISBLANK(INDEX('Policy Characteristics'!K:K,MATCH($C241,'Policy Characteristics'!$C:$C,0))),"",INDEX('Policy Characteristics'!K:K,MATCH($C241,'Policy Characteristics'!$C:$C,0)))</f>
        <v>electricity-sector-main.html#ban</v>
      </c>
      <c r="R241" s="446" t="str">
        <f>IF(ISBLANK(INDEX('Policy Characteristics'!L:L,MATCH($C241,'Policy Characteristics'!$C:$C,0))),"",INDEX('Policy Characteristics'!L:L,MATCH($C241,'Policy Characteristics'!$C:$C,0)))</f>
        <v>ban-new-capacity.html</v>
      </c>
    </row>
    <row r="242" spans="1:18" s="446" customFormat="1" x14ac:dyDescent="0.75">
      <c r="A242" s="446" t="str">
        <f>IF(ISBLANK(INDEX('Policy Characteristics'!A:A,MATCH($C242,'Policy Characteristics'!$C:$C,0))),"",INDEX('Policy Characteristics'!A:A,MATCH($C242,'Policy Characteristics'!$C:$C,0)))</f>
        <v>Electricity Supply</v>
      </c>
      <c r="B242" s="467" t="str">
        <f>IF(ISBLANK(INDEX('Policy Characteristics'!B:B,MATCH($C242,'Policy Characteristics'!$C:$C,0))),"",INDEX('Policy Characteristics'!B:B,MATCH($C242,'Policy Characteristics'!$C:$C,0)))</f>
        <v>Ban New Power Plants</v>
      </c>
      <c r="C242" s="446" t="str">
        <f t="shared" si="16"/>
        <v>Boolean Ban New Power Plants</v>
      </c>
      <c r="D242" s="294" t="s">
        <v>78</v>
      </c>
      <c r="E242" s="339"/>
      <c r="F242" s="294" t="s">
        <v>90</v>
      </c>
      <c r="G242" s="339"/>
      <c r="H242" s="20">
        <v>609</v>
      </c>
      <c r="I242" s="468" t="s">
        <v>44</v>
      </c>
      <c r="J242" s="469" t="str">
        <f>IF(ISBLANK(INDEX('Policy Characteristics'!D:D,MATCH($C242,'Policy Characteristics'!$C:$C,0))),"",INDEX('Policy Characteristics'!D:D,MATCH($C242,'Policy Characteristics'!$C:$C,0)))</f>
        <v>Ban New Power Plants</v>
      </c>
      <c r="K242" s="446" t="str">
        <f>IF(ISBLANK(INDEX('Policy Characteristics'!E:E,MATCH($C242,'Policy Characteristics'!$C:$C,0))),"",INDEX('Policy Characteristics'!E:E,MATCH($C242,'Policy Characteristics'!$C:$C,0)))</f>
        <v>elec ban new power plants</v>
      </c>
      <c r="L242" s="446">
        <f>IF(ISBLANK(INDEX('Policy Characteristics'!F:F,MATCH($C242,'Policy Characteristics'!$C:$C,0))),"",INDEX('Policy Characteristics'!F:F,MATCH($C242,'Policy Characteristics'!$C:$C,0)))</f>
        <v>0</v>
      </c>
      <c r="M242" s="446">
        <f>IF(ISBLANK(INDEX('Policy Characteristics'!G:G,MATCH($C242,'Policy Characteristics'!$C:$C,0))),"",INDEX('Policy Characteristics'!G:G,MATCH($C242,'Policy Characteristics'!$C:$C,0)))</f>
        <v>1</v>
      </c>
      <c r="N242" s="446">
        <f>IF(ISBLANK(INDEX('Policy Characteristics'!H:H,MATCH($C242,'Policy Characteristics'!$C:$C,0))),"",INDEX('Policy Characteristics'!H:H,MATCH($C242,'Policy Characteristics'!$C:$C,0)))</f>
        <v>1</v>
      </c>
      <c r="O242" s="446" t="str">
        <f>IF(ISBLANK(INDEX('Policy Characteristics'!I:I,MATCH($C242,'Policy Characteristics'!$C:$C,0))),"",INDEX('Policy Characteristics'!I:I,MATCH($C242,'Policy Characteristics'!$C:$C,0)))</f>
        <v>on/off</v>
      </c>
      <c r="P242" s="44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46" t="str">
        <f>IF(ISBLANK(INDEX('Policy Characteristics'!K:K,MATCH($C242,'Policy Characteristics'!$C:$C,0))),"",INDEX('Policy Characteristics'!K:K,MATCH($C242,'Policy Characteristics'!$C:$C,0)))</f>
        <v>electricity-sector-main.html#ban</v>
      </c>
      <c r="R242" s="446" t="str">
        <f>IF(ISBLANK(INDEX('Policy Characteristics'!L:L,MATCH($C242,'Policy Characteristics'!$C:$C,0))),"",INDEX('Policy Characteristics'!L:L,MATCH($C242,'Policy Characteristics'!$C:$C,0)))</f>
        <v>ban-new-capacity.html</v>
      </c>
    </row>
    <row r="243" spans="1:18" s="446" customFormat="1" x14ac:dyDescent="0.75">
      <c r="A243" s="446" t="str">
        <f>IF(ISBLANK(INDEX('Policy Characteristics'!A:A,MATCH($C243,'Policy Characteristics'!$C:$C,0))),"",INDEX('Policy Characteristics'!A:A,MATCH($C243,'Policy Characteristics'!$C:$C,0)))</f>
        <v>Electricity Supply</v>
      </c>
      <c r="B243" s="467" t="str">
        <f>IF(ISBLANK(INDEX('Policy Characteristics'!B:B,MATCH($C243,'Policy Characteristics'!$C:$C,0))),"",INDEX('Policy Characteristics'!B:B,MATCH($C243,'Policy Characteristics'!$C:$C,0)))</f>
        <v>Ban New Power Plants</v>
      </c>
      <c r="C243" s="446" t="str">
        <f t="shared" si="16"/>
        <v>Boolean Ban New Power Plants</v>
      </c>
      <c r="D243" s="294" t="s">
        <v>79</v>
      </c>
      <c r="E243" s="339"/>
      <c r="F243" s="294" t="s">
        <v>91</v>
      </c>
      <c r="G243" s="339"/>
      <c r="H243" s="20">
        <v>610</v>
      </c>
      <c r="I243" s="468" t="s">
        <v>44</v>
      </c>
      <c r="J243" s="469" t="str">
        <f>IF(ISBLANK(INDEX('Policy Characteristics'!D:D,MATCH($C243,'Policy Characteristics'!$C:$C,0))),"",INDEX('Policy Characteristics'!D:D,MATCH($C243,'Policy Characteristics'!$C:$C,0)))</f>
        <v>Ban New Power Plants</v>
      </c>
      <c r="K243" s="446" t="str">
        <f>IF(ISBLANK(INDEX('Policy Characteristics'!E:E,MATCH($C243,'Policy Characteristics'!$C:$C,0))),"",INDEX('Policy Characteristics'!E:E,MATCH($C243,'Policy Characteristics'!$C:$C,0)))</f>
        <v>elec ban new power plants</v>
      </c>
      <c r="L243" s="446">
        <f>IF(ISBLANK(INDEX('Policy Characteristics'!F:F,MATCH($C243,'Policy Characteristics'!$C:$C,0))),"",INDEX('Policy Characteristics'!F:F,MATCH($C243,'Policy Characteristics'!$C:$C,0)))</f>
        <v>0</v>
      </c>
      <c r="M243" s="446">
        <f>IF(ISBLANK(INDEX('Policy Characteristics'!G:G,MATCH($C243,'Policy Characteristics'!$C:$C,0))),"",INDEX('Policy Characteristics'!G:G,MATCH($C243,'Policy Characteristics'!$C:$C,0)))</f>
        <v>1</v>
      </c>
      <c r="N243" s="446">
        <f>IF(ISBLANK(INDEX('Policy Characteristics'!H:H,MATCH($C243,'Policy Characteristics'!$C:$C,0))),"",INDEX('Policy Characteristics'!H:H,MATCH($C243,'Policy Characteristics'!$C:$C,0)))</f>
        <v>1</v>
      </c>
      <c r="O243" s="446" t="str">
        <f>IF(ISBLANK(INDEX('Policy Characteristics'!I:I,MATCH($C243,'Policy Characteristics'!$C:$C,0))),"",INDEX('Policy Characteristics'!I:I,MATCH($C243,'Policy Characteristics'!$C:$C,0)))</f>
        <v>on/off</v>
      </c>
      <c r="P243" s="44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46" t="str">
        <f>IF(ISBLANK(INDEX('Policy Characteristics'!K:K,MATCH($C243,'Policy Characteristics'!$C:$C,0))),"",INDEX('Policy Characteristics'!K:K,MATCH($C243,'Policy Characteristics'!$C:$C,0)))</f>
        <v>electricity-sector-main.html#ban</v>
      </c>
      <c r="R243" s="446" t="str">
        <f>IF(ISBLANK(INDEX('Policy Characteristics'!L:L,MATCH($C243,'Policy Characteristics'!$C:$C,0))),"",INDEX('Policy Characteristics'!L:L,MATCH($C243,'Policy Characteristics'!$C:$C,0)))</f>
        <v>ban-new-capacity.html</v>
      </c>
    </row>
    <row r="244" spans="1:18" s="446" customFormat="1" x14ac:dyDescent="0.75">
      <c r="A244" s="446" t="str">
        <f>IF(ISBLANK(INDEX('Policy Characteristics'!A:A,MATCH($C244,'Policy Characteristics'!$C:$C,0))),"",INDEX('Policy Characteristics'!A:A,MATCH($C244,'Policy Characteristics'!$C:$C,0)))</f>
        <v>Electricity Supply</v>
      </c>
      <c r="B244" s="467" t="str">
        <f>IF(ISBLANK(INDEX('Policy Characteristics'!B:B,MATCH($C244,'Policy Characteristics'!$C:$C,0))),"",INDEX('Policy Characteristics'!B:B,MATCH($C244,'Policy Characteristics'!$C:$C,0)))</f>
        <v>Ban New Power Plants</v>
      </c>
      <c r="C244" s="446" t="str">
        <f t="shared" si="16"/>
        <v>Boolean Ban New Power Plants</v>
      </c>
      <c r="D244" s="294" t="s">
        <v>80</v>
      </c>
      <c r="E244" s="339"/>
      <c r="F244" s="294" t="s">
        <v>92</v>
      </c>
      <c r="G244" s="339"/>
      <c r="H244" s="20">
        <v>611</v>
      </c>
      <c r="I244" s="468" t="s">
        <v>44</v>
      </c>
      <c r="J244" s="469" t="str">
        <f>IF(ISBLANK(INDEX('Policy Characteristics'!D:D,MATCH($C244,'Policy Characteristics'!$C:$C,0))),"",INDEX('Policy Characteristics'!D:D,MATCH($C244,'Policy Characteristics'!$C:$C,0)))</f>
        <v>Ban New Power Plants</v>
      </c>
      <c r="K244" s="446" t="str">
        <f>IF(ISBLANK(INDEX('Policy Characteristics'!E:E,MATCH($C244,'Policy Characteristics'!$C:$C,0))),"",INDEX('Policy Characteristics'!E:E,MATCH($C244,'Policy Characteristics'!$C:$C,0)))</f>
        <v>elec ban new power plants</v>
      </c>
      <c r="L244" s="446">
        <f>IF(ISBLANK(INDEX('Policy Characteristics'!F:F,MATCH($C244,'Policy Characteristics'!$C:$C,0))),"",INDEX('Policy Characteristics'!F:F,MATCH($C244,'Policy Characteristics'!$C:$C,0)))</f>
        <v>0</v>
      </c>
      <c r="M244" s="446">
        <f>IF(ISBLANK(INDEX('Policy Characteristics'!G:G,MATCH($C244,'Policy Characteristics'!$C:$C,0))),"",INDEX('Policy Characteristics'!G:G,MATCH($C244,'Policy Characteristics'!$C:$C,0)))</f>
        <v>1</v>
      </c>
      <c r="N244" s="446">
        <f>IF(ISBLANK(INDEX('Policy Characteristics'!H:H,MATCH($C244,'Policy Characteristics'!$C:$C,0))),"",INDEX('Policy Characteristics'!H:H,MATCH($C244,'Policy Characteristics'!$C:$C,0)))</f>
        <v>1</v>
      </c>
      <c r="O244" s="446" t="str">
        <f>IF(ISBLANK(INDEX('Policy Characteristics'!I:I,MATCH($C244,'Policy Characteristics'!$C:$C,0))),"",INDEX('Policy Characteristics'!I:I,MATCH($C244,'Policy Characteristics'!$C:$C,0)))</f>
        <v>on/off</v>
      </c>
      <c r="P244" s="44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46" t="str">
        <f>IF(ISBLANK(INDEX('Policy Characteristics'!K:K,MATCH($C244,'Policy Characteristics'!$C:$C,0))),"",INDEX('Policy Characteristics'!K:K,MATCH($C244,'Policy Characteristics'!$C:$C,0)))</f>
        <v>electricity-sector-main.html#ban</v>
      </c>
      <c r="R244" s="446" t="str">
        <f>IF(ISBLANK(INDEX('Policy Characteristics'!L:L,MATCH($C244,'Policy Characteristics'!$C:$C,0))),"",INDEX('Policy Characteristics'!L:L,MATCH($C244,'Policy Characteristics'!$C:$C,0)))</f>
        <v>ban-new-capacity.html</v>
      </c>
    </row>
    <row r="245" spans="1:18" s="446" customFormat="1" x14ac:dyDescent="0.75">
      <c r="A245" s="446" t="str">
        <f>IF(ISBLANK(INDEX('Policy Characteristics'!A:A,MATCH($C245,'Policy Characteristics'!$C:$C,0))),"",INDEX('Policy Characteristics'!A:A,MATCH($C245,'Policy Characteristics'!$C:$C,0)))</f>
        <v>Electricity Supply</v>
      </c>
      <c r="B245" s="467" t="str">
        <f>IF(ISBLANK(INDEX('Policy Characteristics'!B:B,MATCH($C245,'Policy Characteristics'!$C:$C,0))),"",INDEX('Policy Characteristics'!B:B,MATCH($C245,'Policy Characteristics'!$C:$C,0)))</f>
        <v>Ban New Power Plants</v>
      </c>
      <c r="C245" s="446" t="str">
        <f t="shared" ref="C245:C259" si="17">C$236</f>
        <v>Boolean Ban New Power Plants</v>
      </c>
      <c r="D245" s="294" t="s">
        <v>2424</v>
      </c>
      <c r="E245" s="339"/>
      <c r="F245" s="294" t="s">
        <v>437</v>
      </c>
      <c r="G245" s="339"/>
      <c r="H245" s="20">
        <v>612</v>
      </c>
      <c r="I245" s="468" t="s">
        <v>44</v>
      </c>
      <c r="J245" s="469" t="str">
        <f>IF(ISBLANK(INDEX('Policy Characteristics'!D:D,MATCH($C245,'Policy Characteristics'!$C:$C,0))),"",INDEX('Policy Characteristics'!D:D,MATCH($C245,'Policy Characteristics'!$C:$C,0)))</f>
        <v>Ban New Power Plants</v>
      </c>
      <c r="K245" s="446" t="str">
        <f>IF(ISBLANK(INDEX('Policy Characteristics'!E:E,MATCH($C245,'Policy Characteristics'!$C:$C,0))),"",INDEX('Policy Characteristics'!E:E,MATCH($C245,'Policy Characteristics'!$C:$C,0)))</f>
        <v>elec ban new power plants</v>
      </c>
      <c r="L245" s="446">
        <f>IF(ISBLANK(INDEX('Policy Characteristics'!F:F,MATCH($C245,'Policy Characteristics'!$C:$C,0))),"",INDEX('Policy Characteristics'!F:F,MATCH($C245,'Policy Characteristics'!$C:$C,0)))</f>
        <v>0</v>
      </c>
      <c r="M245" s="446">
        <f>IF(ISBLANK(INDEX('Policy Characteristics'!G:G,MATCH($C245,'Policy Characteristics'!$C:$C,0))),"",INDEX('Policy Characteristics'!G:G,MATCH($C245,'Policy Characteristics'!$C:$C,0)))</f>
        <v>1</v>
      </c>
      <c r="N245" s="446">
        <f>IF(ISBLANK(INDEX('Policy Characteristics'!H:H,MATCH($C245,'Policy Characteristics'!$C:$C,0))),"",INDEX('Policy Characteristics'!H:H,MATCH($C245,'Policy Characteristics'!$C:$C,0)))</f>
        <v>1</v>
      </c>
      <c r="O245" s="446" t="str">
        <f>IF(ISBLANK(INDEX('Policy Characteristics'!I:I,MATCH($C245,'Policy Characteristics'!$C:$C,0))),"",INDEX('Policy Characteristics'!I:I,MATCH($C245,'Policy Characteristics'!$C:$C,0)))</f>
        <v>on/off</v>
      </c>
      <c r="P245" s="44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46" t="str">
        <f>IF(ISBLANK(INDEX('Policy Characteristics'!K:K,MATCH($C245,'Policy Characteristics'!$C:$C,0))),"",INDEX('Policy Characteristics'!K:K,MATCH($C245,'Policy Characteristics'!$C:$C,0)))</f>
        <v>electricity-sector-main.html#ban</v>
      </c>
      <c r="R245" s="446" t="str">
        <f>IF(ISBLANK(INDEX('Policy Characteristics'!L:L,MATCH($C245,'Policy Characteristics'!$C:$C,0))),"",INDEX('Policy Characteristics'!L:L,MATCH($C245,'Policy Characteristics'!$C:$C,0)))</f>
        <v>ban-new-capacity.html</v>
      </c>
    </row>
    <row r="246" spans="1:18" s="446" customFormat="1" x14ac:dyDescent="0.75">
      <c r="A246" s="446" t="str">
        <f>IF(ISBLANK(INDEX('Policy Characteristics'!A:A,MATCH($C246,'Policy Characteristics'!$C:$C,0))),"",INDEX('Policy Characteristics'!A:A,MATCH($C246,'Policy Characteristics'!$C:$C,0)))</f>
        <v>Electricity Supply</v>
      </c>
      <c r="B246" s="467" t="str">
        <f>IF(ISBLANK(INDEX('Policy Characteristics'!B:B,MATCH($C246,'Policy Characteristics'!$C:$C,0))),"",INDEX('Policy Characteristics'!B:B,MATCH($C246,'Policy Characteristics'!$C:$C,0)))</f>
        <v>Ban New Power Plants</v>
      </c>
      <c r="C246" s="446" t="str">
        <f t="shared" si="16"/>
        <v>Boolean Ban New Power Plants</v>
      </c>
      <c r="D246" s="294" t="s">
        <v>309</v>
      </c>
      <c r="E246" s="339"/>
      <c r="F246" s="294" t="s">
        <v>311</v>
      </c>
      <c r="G246" s="339"/>
      <c r="H246" s="20">
        <v>613</v>
      </c>
      <c r="I246" s="468" t="s">
        <v>43</v>
      </c>
      <c r="J246" s="469" t="str">
        <f>IF(ISBLANK(INDEX('Policy Characteristics'!D:D,MATCH($C246,'Policy Characteristics'!$C:$C,0))),"",INDEX('Policy Characteristics'!D:D,MATCH($C246,'Policy Characteristics'!$C:$C,0)))</f>
        <v>Ban New Power Plants</v>
      </c>
      <c r="K246" s="446" t="str">
        <f>IF(ISBLANK(INDEX('Policy Characteristics'!E:E,MATCH($C246,'Policy Characteristics'!$C:$C,0))),"",INDEX('Policy Characteristics'!E:E,MATCH($C246,'Policy Characteristics'!$C:$C,0)))</f>
        <v>elec ban new power plants</v>
      </c>
      <c r="L246" s="446">
        <f>IF(ISBLANK(INDEX('Policy Characteristics'!F:F,MATCH($C246,'Policy Characteristics'!$C:$C,0))),"",INDEX('Policy Characteristics'!F:F,MATCH($C246,'Policy Characteristics'!$C:$C,0)))</f>
        <v>0</v>
      </c>
      <c r="M246" s="446">
        <f>IF(ISBLANK(INDEX('Policy Characteristics'!G:G,MATCH($C246,'Policy Characteristics'!$C:$C,0))),"",INDEX('Policy Characteristics'!G:G,MATCH($C246,'Policy Characteristics'!$C:$C,0)))</f>
        <v>1</v>
      </c>
      <c r="N246" s="446">
        <f>IF(ISBLANK(INDEX('Policy Characteristics'!H:H,MATCH($C246,'Policy Characteristics'!$C:$C,0))),"",INDEX('Policy Characteristics'!H:H,MATCH($C246,'Policy Characteristics'!$C:$C,0)))</f>
        <v>1</v>
      </c>
      <c r="O246" s="446" t="str">
        <f>IF(ISBLANK(INDEX('Policy Characteristics'!I:I,MATCH($C246,'Policy Characteristics'!$C:$C,0))),"",INDEX('Policy Characteristics'!I:I,MATCH($C246,'Policy Characteristics'!$C:$C,0)))</f>
        <v>on/off</v>
      </c>
      <c r="P246" s="44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46" t="str">
        <f>IF(ISBLANK(INDEX('Policy Characteristics'!K:K,MATCH($C246,'Policy Characteristics'!$C:$C,0))),"",INDEX('Policy Characteristics'!K:K,MATCH($C246,'Policy Characteristics'!$C:$C,0)))</f>
        <v>electricity-sector-main.html#ban</v>
      </c>
      <c r="R246" s="446" t="str">
        <f>IF(ISBLANK(INDEX('Policy Characteristics'!L:L,MATCH($C246,'Policy Characteristics'!$C:$C,0))),"",INDEX('Policy Characteristics'!L:L,MATCH($C246,'Policy Characteristics'!$C:$C,0)))</f>
        <v>ban-new-capacity.html</v>
      </c>
    </row>
    <row r="247" spans="1:18" s="446" customFormat="1" x14ac:dyDescent="0.75">
      <c r="A247" s="446" t="str">
        <f>IF(ISBLANK(INDEX('Policy Characteristics'!A:A,MATCH($C247,'Policy Characteristics'!$C:$C,0))),"",INDEX('Policy Characteristics'!A:A,MATCH($C247,'Policy Characteristics'!$C:$C,0)))</f>
        <v>Electricity Supply</v>
      </c>
      <c r="B247" s="467" t="str">
        <f>IF(ISBLANK(INDEX('Policy Characteristics'!B:B,MATCH($C247,'Policy Characteristics'!$C:$C,0))),"",INDEX('Policy Characteristics'!B:B,MATCH($C247,'Policy Characteristics'!$C:$C,0)))</f>
        <v>Ban New Power Plants</v>
      </c>
      <c r="C247" s="446" t="str">
        <f t="shared" si="16"/>
        <v>Boolean Ban New Power Plants</v>
      </c>
      <c r="D247" s="294" t="s">
        <v>310</v>
      </c>
      <c r="E247" s="339"/>
      <c r="F247" s="294" t="s">
        <v>312</v>
      </c>
      <c r="G247" s="339"/>
      <c r="H247" s="20">
        <v>614</v>
      </c>
      <c r="I247" s="468" t="s">
        <v>43</v>
      </c>
      <c r="J247" s="469" t="str">
        <f>IF(ISBLANK(INDEX('Policy Characteristics'!D:D,MATCH($C247,'Policy Characteristics'!$C:$C,0))),"",INDEX('Policy Characteristics'!D:D,MATCH($C247,'Policy Characteristics'!$C:$C,0)))</f>
        <v>Ban New Power Plants</v>
      </c>
      <c r="K247" s="446" t="str">
        <f>IF(ISBLANK(INDEX('Policy Characteristics'!E:E,MATCH($C247,'Policy Characteristics'!$C:$C,0))),"",INDEX('Policy Characteristics'!E:E,MATCH($C247,'Policy Characteristics'!$C:$C,0)))</f>
        <v>elec ban new power plants</v>
      </c>
      <c r="L247" s="446">
        <f>IF(ISBLANK(INDEX('Policy Characteristics'!F:F,MATCH($C247,'Policy Characteristics'!$C:$C,0))),"",INDEX('Policy Characteristics'!F:F,MATCH($C247,'Policy Characteristics'!$C:$C,0)))</f>
        <v>0</v>
      </c>
      <c r="M247" s="446">
        <f>IF(ISBLANK(INDEX('Policy Characteristics'!G:G,MATCH($C247,'Policy Characteristics'!$C:$C,0))),"",INDEX('Policy Characteristics'!G:G,MATCH($C247,'Policy Characteristics'!$C:$C,0)))</f>
        <v>1</v>
      </c>
      <c r="N247" s="446">
        <f>IF(ISBLANK(INDEX('Policy Characteristics'!H:H,MATCH($C247,'Policy Characteristics'!$C:$C,0))),"",INDEX('Policy Characteristics'!H:H,MATCH($C247,'Policy Characteristics'!$C:$C,0)))</f>
        <v>1</v>
      </c>
      <c r="O247" s="446" t="str">
        <f>IF(ISBLANK(INDEX('Policy Characteristics'!I:I,MATCH($C247,'Policy Characteristics'!$C:$C,0))),"",INDEX('Policy Characteristics'!I:I,MATCH($C247,'Policy Characteristics'!$C:$C,0)))</f>
        <v>on/off</v>
      </c>
      <c r="P247" s="44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46" t="str">
        <f>IF(ISBLANK(INDEX('Policy Characteristics'!K:K,MATCH($C247,'Policy Characteristics'!$C:$C,0))),"",INDEX('Policy Characteristics'!K:K,MATCH($C247,'Policy Characteristics'!$C:$C,0)))</f>
        <v>electricity-sector-main.html#ban</v>
      </c>
      <c r="R247" s="446" t="str">
        <f>IF(ISBLANK(INDEX('Policy Characteristics'!L:L,MATCH($C247,'Policy Characteristics'!$C:$C,0))),"",INDEX('Policy Characteristics'!L:L,MATCH($C247,'Policy Characteristics'!$C:$C,0)))</f>
        <v>ban-new-capacity.html</v>
      </c>
    </row>
    <row r="248" spans="1:18" s="446" customFormat="1" x14ac:dyDescent="0.75">
      <c r="A248" s="446" t="str">
        <f>IF(ISBLANK(INDEX('Policy Characteristics'!A:A,MATCH($C248,'Policy Characteristics'!$C:$C,0))),"",INDEX('Policy Characteristics'!A:A,MATCH($C248,'Policy Characteristics'!$C:$C,0)))</f>
        <v>Electricity Supply</v>
      </c>
      <c r="B248" s="467" t="str">
        <f>IF(ISBLANK(INDEX('Policy Characteristics'!B:B,MATCH($C248,'Policy Characteristics'!$C:$C,0))),"",INDEX('Policy Characteristics'!B:B,MATCH($C248,'Policy Characteristics'!$C:$C,0)))</f>
        <v>Ban New Power Plants</v>
      </c>
      <c r="C248" s="446" t="str">
        <f t="shared" si="16"/>
        <v>Boolean Ban New Power Plants</v>
      </c>
      <c r="D248" s="294" t="s">
        <v>445</v>
      </c>
      <c r="E248" s="339"/>
      <c r="F248" s="294" t="s">
        <v>444</v>
      </c>
      <c r="G248" s="339"/>
      <c r="H248" s="20">
        <v>116</v>
      </c>
      <c r="I248" s="468" t="s">
        <v>43</v>
      </c>
      <c r="J248" s="469" t="str">
        <f>IF(ISBLANK(INDEX('Policy Characteristics'!D:D,MATCH($C248,'Policy Characteristics'!$C:$C,0))),"",INDEX('Policy Characteristics'!D:D,MATCH($C248,'Policy Characteristics'!$C:$C,0)))</f>
        <v>Ban New Power Plants</v>
      </c>
      <c r="K248" s="446" t="str">
        <f>IF(ISBLANK(INDEX('Policy Characteristics'!E:E,MATCH($C248,'Policy Characteristics'!$C:$C,0))),"",INDEX('Policy Characteristics'!E:E,MATCH($C248,'Policy Characteristics'!$C:$C,0)))</f>
        <v>elec ban new power plants</v>
      </c>
      <c r="L248" s="446">
        <f>IF(ISBLANK(INDEX('Policy Characteristics'!F:F,MATCH($C248,'Policy Characteristics'!$C:$C,0))),"",INDEX('Policy Characteristics'!F:F,MATCH($C248,'Policy Characteristics'!$C:$C,0)))</f>
        <v>0</v>
      </c>
      <c r="M248" s="446">
        <f>IF(ISBLANK(INDEX('Policy Characteristics'!G:G,MATCH($C248,'Policy Characteristics'!$C:$C,0))),"",INDEX('Policy Characteristics'!G:G,MATCH($C248,'Policy Characteristics'!$C:$C,0)))</f>
        <v>1</v>
      </c>
      <c r="N248" s="446">
        <f>IF(ISBLANK(INDEX('Policy Characteristics'!H:H,MATCH($C248,'Policy Characteristics'!$C:$C,0))),"",INDEX('Policy Characteristics'!H:H,MATCH($C248,'Policy Characteristics'!$C:$C,0)))</f>
        <v>1</v>
      </c>
      <c r="O248" s="446" t="str">
        <f>IF(ISBLANK(INDEX('Policy Characteristics'!I:I,MATCH($C248,'Policy Characteristics'!$C:$C,0))),"",INDEX('Policy Characteristics'!I:I,MATCH($C248,'Policy Characteristics'!$C:$C,0)))</f>
        <v>on/off</v>
      </c>
      <c r="P248" s="44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46" t="str">
        <f>IF(ISBLANK(INDEX('Policy Characteristics'!K:K,MATCH($C248,'Policy Characteristics'!$C:$C,0))),"",INDEX('Policy Characteristics'!K:K,MATCH($C248,'Policy Characteristics'!$C:$C,0)))</f>
        <v>electricity-sector-main.html#ban</v>
      </c>
      <c r="R248" s="446" t="str">
        <f>IF(ISBLANK(INDEX('Policy Characteristics'!L:L,MATCH($C248,'Policy Characteristics'!$C:$C,0))),"",INDEX('Policy Characteristics'!L:L,MATCH($C248,'Policy Characteristics'!$C:$C,0)))</f>
        <v>ban-new-capacity.html</v>
      </c>
    </row>
    <row r="249" spans="1:18" s="446" customFormat="1" x14ac:dyDescent="0.75">
      <c r="A249" s="446" t="str">
        <f>IF(ISBLANK(INDEX('Policy Characteristics'!A:A,MATCH($C249,'Policy Characteristics'!$C:$C,0))),"",INDEX('Policy Characteristics'!A:A,MATCH($C249,'Policy Characteristics'!$C:$C,0)))</f>
        <v>Electricity Supply</v>
      </c>
      <c r="B249" s="467" t="str">
        <f>IF(ISBLANK(INDEX('Policy Characteristics'!B:B,MATCH($C249,'Policy Characteristics'!$C:$C,0))),"",INDEX('Policy Characteristics'!B:B,MATCH($C249,'Policy Characteristics'!$C:$C,0)))</f>
        <v>Ban New Power Plants</v>
      </c>
      <c r="C249" s="446" t="str">
        <f t="shared" si="17"/>
        <v>Boolean Ban New Power Plants</v>
      </c>
      <c r="D249" s="294" t="s">
        <v>454</v>
      </c>
      <c r="E249" s="339"/>
      <c r="F249" s="294" t="s">
        <v>455</v>
      </c>
      <c r="G249" s="339"/>
      <c r="H249" s="20">
        <v>615</v>
      </c>
      <c r="I249" s="468" t="s">
        <v>44</v>
      </c>
      <c r="J249" s="469" t="str">
        <f>IF(ISBLANK(INDEX('Policy Characteristics'!D:D,MATCH($C249,'Policy Characteristics'!$C:$C,0))),"",INDEX('Policy Characteristics'!D:D,MATCH($C249,'Policy Characteristics'!$C:$C,0)))</f>
        <v>Ban New Power Plants</v>
      </c>
      <c r="K249" s="446" t="str">
        <f>IF(ISBLANK(INDEX('Policy Characteristics'!E:E,MATCH($C249,'Policy Characteristics'!$C:$C,0))),"",INDEX('Policy Characteristics'!E:E,MATCH($C249,'Policy Characteristics'!$C:$C,0)))</f>
        <v>elec ban new power plants</v>
      </c>
      <c r="L249" s="446">
        <f>IF(ISBLANK(INDEX('Policy Characteristics'!F:F,MATCH($C249,'Policy Characteristics'!$C:$C,0))),"",INDEX('Policy Characteristics'!F:F,MATCH($C249,'Policy Characteristics'!$C:$C,0)))</f>
        <v>0</v>
      </c>
      <c r="M249" s="446">
        <f>IF(ISBLANK(INDEX('Policy Characteristics'!G:G,MATCH($C249,'Policy Characteristics'!$C:$C,0))),"",INDEX('Policy Characteristics'!G:G,MATCH($C249,'Policy Characteristics'!$C:$C,0)))</f>
        <v>1</v>
      </c>
      <c r="N249" s="446">
        <f>IF(ISBLANK(INDEX('Policy Characteristics'!H:H,MATCH($C249,'Policy Characteristics'!$C:$C,0))),"",INDEX('Policy Characteristics'!H:H,MATCH($C249,'Policy Characteristics'!$C:$C,0)))</f>
        <v>1</v>
      </c>
      <c r="O249" s="446" t="str">
        <f>IF(ISBLANK(INDEX('Policy Characteristics'!I:I,MATCH($C249,'Policy Characteristics'!$C:$C,0))),"",INDEX('Policy Characteristics'!I:I,MATCH($C249,'Policy Characteristics'!$C:$C,0)))</f>
        <v>on/off</v>
      </c>
      <c r="P249" s="44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46" t="str">
        <f>IF(ISBLANK(INDEX('Policy Characteristics'!K:K,MATCH($C249,'Policy Characteristics'!$C:$C,0))),"",INDEX('Policy Characteristics'!K:K,MATCH($C249,'Policy Characteristics'!$C:$C,0)))</f>
        <v>electricity-sector-main.html#ban</v>
      </c>
      <c r="R249" s="446" t="str">
        <f>IF(ISBLANK(INDEX('Policy Characteristics'!L:L,MATCH($C249,'Policy Characteristics'!$C:$C,0))),"",INDEX('Policy Characteristics'!L:L,MATCH($C249,'Policy Characteristics'!$C:$C,0)))</f>
        <v>ban-new-capacity.html</v>
      </c>
    </row>
    <row r="250" spans="1:18" s="446" customFormat="1" x14ac:dyDescent="0.75">
      <c r="A250" s="446" t="str">
        <f>IF(ISBLANK(INDEX('Policy Characteristics'!A:A,MATCH($C250,'Policy Characteristics'!$C:$C,0))),"",INDEX('Policy Characteristics'!A:A,MATCH($C250,'Policy Characteristics'!$C:$C,0)))</f>
        <v>Electricity Supply</v>
      </c>
      <c r="B250" s="467" t="str">
        <f>IF(ISBLANK(INDEX('Policy Characteristics'!B:B,MATCH($C250,'Policy Characteristics'!$C:$C,0))),"",INDEX('Policy Characteristics'!B:B,MATCH($C250,'Policy Characteristics'!$C:$C,0)))</f>
        <v>Ban New Power Plants</v>
      </c>
      <c r="C250" s="446" t="str">
        <f t="shared" si="17"/>
        <v>Boolean Ban New Power Plants</v>
      </c>
      <c r="D250" s="294" t="s">
        <v>2749</v>
      </c>
      <c r="E250" s="339"/>
      <c r="F250" s="294" t="s">
        <v>2468</v>
      </c>
      <c r="G250" s="339"/>
      <c r="H250" s="20">
        <v>616</v>
      </c>
      <c r="I250" s="468" t="s">
        <v>44</v>
      </c>
      <c r="J250" s="469" t="str">
        <f>IF(ISBLANK(INDEX('Policy Characteristics'!D:D,MATCH($C250,'Policy Characteristics'!$C:$C,0))),"",INDEX('Policy Characteristics'!D:D,MATCH($C250,'Policy Characteristics'!$C:$C,0)))</f>
        <v>Ban New Power Plants</v>
      </c>
      <c r="K250" s="446" t="str">
        <f>IF(ISBLANK(INDEX('Policy Characteristics'!E:E,MATCH($C250,'Policy Characteristics'!$C:$C,0))),"",INDEX('Policy Characteristics'!E:E,MATCH($C250,'Policy Characteristics'!$C:$C,0)))</f>
        <v>elec ban new power plants</v>
      </c>
      <c r="L250" s="446">
        <f>IF(ISBLANK(INDEX('Policy Characteristics'!F:F,MATCH($C250,'Policy Characteristics'!$C:$C,0))),"",INDEX('Policy Characteristics'!F:F,MATCH($C250,'Policy Characteristics'!$C:$C,0)))</f>
        <v>0</v>
      </c>
      <c r="M250" s="446">
        <f>IF(ISBLANK(INDEX('Policy Characteristics'!G:G,MATCH($C250,'Policy Characteristics'!$C:$C,0))),"",INDEX('Policy Characteristics'!G:G,MATCH($C250,'Policy Characteristics'!$C:$C,0)))</f>
        <v>1</v>
      </c>
      <c r="N250" s="446">
        <f>IF(ISBLANK(INDEX('Policy Characteristics'!H:H,MATCH($C250,'Policy Characteristics'!$C:$C,0))),"",INDEX('Policy Characteristics'!H:H,MATCH($C250,'Policy Characteristics'!$C:$C,0)))</f>
        <v>1</v>
      </c>
      <c r="O250" s="446" t="str">
        <f>IF(ISBLANK(INDEX('Policy Characteristics'!I:I,MATCH($C250,'Policy Characteristics'!$C:$C,0))),"",INDEX('Policy Characteristics'!I:I,MATCH($C250,'Policy Characteristics'!$C:$C,0)))</f>
        <v>on/off</v>
      </c>
      <c r="P250" s="44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46" t="str">
        <f>IF(ISBLANK(INDEX('Policy Characteristics'!K:K,MATCH($C250,'Policy Characteristics'!$C:$C,0))),"",INDEX('Policy Characteristics'!K:K,MATCH($C250,'Policy Characteristics'!$C:$C,0)))</f>
        <v>electricity-sector-main.html#ban</v>
      </c>
      <c r="R250" s="446" t="str">
        <f>IF(ISBLANK(INDEX('Policy Characteristics'!L:L,MATCH($C250,'Policy Characteristics'!$C:$C,0))),"",INDEX('Policy Characteristics'!L:L,MATCH($C250,'Policy Characteristics'!$C:$C,0)))</f>
        <v>ban-new-capacity.html</v>
      </c>
    </row>
    <row r="251" spans="1:18" s="446" customFormat="1" x14ac:dyDescent="0.75">
      <c r="A251" s="446" t="str">
        <f>IF(ISBLANK(INDEX('Policy Characteristics'!A:A,MATCH($C251,'Policy Characteristics'!$C:$C,0))),"",INDEX('Policy Characteristics'!A:A,MATCH($C251,'Policy Characteristics'!$C:$C,0)))</f>
        <v>Electricity Supply</v>
      </c>
      <c r="B251" s="467" t="str">
        <f>IF(ISBLANK(INDEX('Policy Characteristics'!B:B,MATCH($C251,'Policy Characteristics'!$C:$C,0))),"",INDEX('Policy Characteristics'!B:B,MATCH($C251,'Policy Characteristics'!$C:$C,0)))</f>
        <v>Ban New Power Plants</v>
      </c>
      <c r="C251" s="446" t="str">
        <f t="shared" si="17"/>
        <v>Boolean Ban New Power Plants</v>
      </c>
      <c r="D251" s="294" t="s">
        <v>2750</v>
      </c>
      <c r="E251" s="339"/>
      <c r="F251" s="294" t="s">
        <v>2592</v>
      </c>
      <c r="G251" s="339"/>
      <c r="H251" s="20">
        <v>617</v>
      </c>
      <c r="I251" s="468" t="s">
        <v>44</v>
      </c>
      <c r="J251" s="469" t="str">
        <f>IF(ISBLANK(INDEX('Policy Characteristics'!D:D,MATCH($C251,'Policy Characteristics'!$C:$C,0))),"",INDEX('Policy Characteristics'!D:D,MATCH($C251,'Policy Characteristics'!$C:$C,0)))</f>
        <v>Ban New Power Plants</v>
      </c>
      <c r="K251" s="446" t="str">
        <f>IF(ISBLANK(INDEX('Policy Characteristics'!E:E,MATCH($C251,'Policy Characteristics'!$C:$C,0))),"",INDEX('Policy Characteristics'!E:E,MATCH($C251,'Policy Characteristics'!$C:$C,0)))</f>
        <v>elec ban new power plants</v>
      </c>
      <c r="L251" s="446">
        <f>IF(ISBLANK(INDEX('Policy Characteristics'!F:F,MATCH($C251,'Policy Characteristics'!$C:$C,0))),"",INDEX('Policy Characteristics'!F:F,MATCH($C251,'Policy Characteristics'!$C:$C,0)))</f>
        <v>0</v>
      </c>
      <c r="M251" s="446">
        <f>IF(ISBLANK(INDEX('Policy Characteristics'!G:G,MATCH($C251,'Policy Characteristics'!$C:$C,0))),"",INDEX('Policy Characteristics'!G:G,MATCH($C251,'Policy Characteristics'!$C:$C,0)))</f>
        <v>1</v>
      </c>
      <c r="N251" s="446">
        <f>IF(ISBLANK(INDEX('Policy Characteristics'!H:H,MATCH($C251,'Policy Characteristics'!$C:$C,0))),"",INDEX('Policy Characteristics'!H:H,MATCH($C251,'Policy Characteristics'!$C:$C,0)))</f>
        <v>1</v>
      </c>
      <c r="O251" s="446" t="str">
        <f>IF(ISBLANK(INDEX('Policy Characteristics'!I:I,MATCH($C251,'Policy Characteristics'!$C:$C,0))),"",INDEX('Policy Characteristics'!I:I,MATCH($C251,'Policy Characteristics'!$C:$C,0)))</f>
        <v>on/off</v>
      </c>
      <c r="P251" s="44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46" t="str">
        <f>IF(ISBLANK(INDEX('Policy Characteristics'!K:K,MATCH($C251,'Policy Characteristics'!$C:$C,0))),"",INDEX('Policy Characteristics'!K:K,MATCH($C251,'Policy Characteristics'!$C:$C,0)))</f>
        <v>electricity-sector-main.html#ban</v>
      </c>
      <c r="R251" s="446" t="str">
        <f>IF(ISBLANK(INDEX('Policy Characteristics'!L:L,MATCH($C251,'Policy Characteristics'!$C:$C,0))),"",INDEX('Policy Characteristics'!L:L,MATCH($C251,'Policy Characteristics'!$C:$C,0)))</f>
        <v>ban-new-capacity.html</v>
      </c>
    </row>
    <row r="252" spans="1:18" s="446" customFormat="1" x14ac:dyDescent="0.75">
      <c r="A252" s="446" t="str">
        <f>IF(ISBLANK(INDEX('Policy Characteristics'!A:A,MATCH($C252,'Policy Characteristics'!$C:$C,0))),"",INDEX('Policy Characteristics'!A:A,MATCH($C252,'Policy Characteristics'!$C:$C,0)))</f>
        <v>Electricity Supply</v>
      </c>
      <c r="B252" s="467" t="str">
        <f>IF(ISBLANK(INDEX('Policy Characteristics'!B:B,MATCH($C252,'Policy Characteristics'!$C:$C,0))),"",INDEX('Policy Characteristics'!B:B,MATCH($C252,'Policy Characteristics'!$C:$C,0)))</f>
        <v>Ban New Power Plants</v>
      </c>
      <c r="C252" s="446" t="str">
        <f t="shared" si="17"/>
        <v>Boolean Ban New Power Plants</v>
      </c>
      <c r="D252" s="294" t="s">
        <v>2751</v>
      </c>
      <c r="E252" s="339"/>
      <c r="F252" s="294" t="s">
        <v>2470</v>
      </c>
      <c r="G252" s="339"/>
      <c r="H252" s="20">
        <v>618</v>
      </c>
      <c r="I252" s="468" t="s">
        <v>43</v>
      </c>
      <c r="J252" s="469" t="str">
        <f>IF(ISBLANK(INDEX('Policy Characteristics'!D:D,MATCH($C252,'Policy Characteristics'!$C:$C,0))),"",INDEX('Policy Characteristics'!D:D,MATCH($C252,'Policy Characteristics'!$C:$C,0)))</f>
        <v>Ban New Power Plants</v>
      </c>
      <c r="K252" s="446" t="str">
        <f>IF(ISBLANK(INDEX('Policy Characteristics'!E:E,MATCH($C252,'Policy Characteristics'!$C:$C,0))),"",INDEX('Policy Characteristics'!E:E,MATCH($C252,'Policy Characteristics'!$C:$C,0)))</f>
        <v>elec ban new power plants</v>
      </c>
      <c r="L252" s="446">
        <f>IF(ISBLANK(INDEX('Policy Characteristics'!F:F,MATCH($C252,'Policy Characteristics'!$C:$C,0))),"",INDEX('Policy Characteristics'!F:F,MATCH($C252,'Policy Characteristics'!$C:$C,0)))</f>
        <v>0</v>
      </c>
      <c r="M252" s="446">
        <f>IF(ISBLANK(INDEX('Policy Characteristics'!G:G,MATCH($C252,'Policy Characteristics'!$C:$C,0))),"",INDEX('Policy Characteristics'!G:G,MATCH($C252,'Policy Characteristics'!$C:$C,0)))</f>
        <v>1</v>
      </c>
      <c r="N252" s="446">
        <f>IF(ISBLANK(INDEX('Policy Characteristics'!H:H,MATCH($C252,'Policy Characteristics'!$C:$C,0))),"",INDEX('Policy Characteristics'!H:H,MATCH($C252,'Policy Characteristics'!$C:$C,0)))</f>
        <v>1</v>
      </c>
      <c r="O252" s="446" t="str">
        <f>IF(ISBLANK(INDEX('Policy Characteristics'!I:I,MATCH($C252,'Policy Characteristics'!$C:$C,0))),"",INDEX('Policy Characteristics'!I:I,MATCH($C252,'Policy Characteristics'!$C:$C,0)))</f>
        <v>on/off</v>
      </c>
      <c r="P252" s="44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46" t="str">
        <f>IF(ISBLANK(INDEX('Policy Characteristics'!K:K,MATCH($C252,'Policy Characteristics'!$C:$C,0))),"",INDEX('Policy Characteristics'!K:K,MATCH($C252,'Policy Characteristics'!$C:$C,0)))</f>
        <v>electricity-sector-main.html#ban</v>
      </c>
      <c r="R252" s="446" t="str">
        <f>IF(ISBLANK(INDEX('Policy Characteristics'!L:L,MATCH($C252,'Policy Characteristics'!$C:$C,0))),"",INDEX('Policy Characteristics'!L:L,MATCH($C252,'Policy Characteristics'!$C:$C,0)))</f>
        <v>ban-new-capacity.html</v>
      </c>
    </row>
    <row r="253" spans="1:18" s="446" customFormat="1" x14ac:dyDescent="0.75">
      <c r="A253" s="446" t="str">
        <f>IF(ISBLANK(INDEX('Policy Characteristics'!A:A,MATCH($C253,'Policy Characteristics'!$C:$C,0))),"",INDEX('Policy Characteristics'!A:A,MATCH($C253,'Policy Characteristics'!$C:$C,0)))</f>
        <v>Electricity Supply</v>
      </c>
      <c r="B253" s="467" t="str">
        <f>IF(ISBLANK(INDEX('Policy Characteristics'!B:B,MATCH($C253,'Policy Characteristics'!$C:$C,0))),"",INDEX('Policy Characteristics'!B:B,MATCH($C253,'Policy Characteristics'!$C:$C,0)))</f>
        <v>Ban New Power Plants</v>
      </c>
      <c r="C253" s="446" t="str">
        <f t="shared" si="17"/>
        <v>Boolean Ban New Power Plants</v>
      </c>
      <c r="D253" s="294" t="s">
        <v>3487</v>
      </c>
      <c r="E253" s="339"/>
      <c r="F253" s="294" t="s">
        <v>3494</v>
      </c>
      <c r="G253" s="339"/>
      <c r="H253" s="20">
        <v>1747</v>
      </c>
      <c r="I253" s="468" t="s">
        <v>43</v>
      </c>
      <c r="J253" s="469" t="str">
        <f>IF(ISBLANK(INDEX('Policy Characteristics'!D:D,MATCH($C253,'Policy Characteristics'!$C:$C,0))),"",INDEX('Policy Characteristics'!D:D,MATCH($C253,'Policy Characteristics'!$C:$C,0)))</f>
        <v>Ban New Power Plants</v>
      </c>
      <c r="K253" s="446" t="str">
        <f>IF(ISBLANK(INDEX('Policy Characteristics'!E:E,MATCH($C253,'Policy Characteristics'!$C:$C,0))),"",INDEX('Policy Characteristics'!E:E,MATCH($C253,'Policy Characteristics'!$C:$C,0)))</f>
        <v>elec ban new power plants</v>
      </c>
      <c r="L253" s="446">
        <f>IF(ISBLANK(INDEX('Policy Characteristics'!F:F,MATCH($C253,'Policy Characteristics'!$C:$C,0))),"",INDEX('Policy Characteristics'!F:F,MATCH($C253,'Policy Characteristics'!$C:$C,0)))</f>
        <v>0</v>
      </c>
      <c r="M253" s="446">
        <f>IF(ISBLANK(INDEX('Policy Characteristics'!G:G,MATCH($C253,'Policy Characteristics'!$C:$C,0))),"",INDEX('Policy Characteristics'!G:G,MATCH($C253,'Policy Characteristics'!$C:$C,0)))</f>
        <v>1</v>
      </c>
      <c r="N253" s="446">
        <f>IF(ISBLANK(INDEX('Policy Characteristics'!H:H,MATCH($C253,'Policy Characteristics'!$C:$C,0))),"",INDEX('Policy Characteristics'!H:H,MATCH($C253,'Policy Characteristics'!$C:$C,0)))</f>
        <v>1</v>
      </c>
      <c r="O253" s="446" t="str">
        <f>IF(ISBLANK(INDEX('Policy Characteristics'!I:I,MATCH($C253,'Policy Characteristics'!$C:$C,0))),"",INDEX('Policy Characteristics'!I:I,MATCH($C253,'Policy Characteristics'!$C:$C,0)))</f>
        <v>on/off</v>
      </c>
      <c r="P253" s="44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46" t="str">
        <f>IF(ISBLANK(INDEX('Policy Characteristics'!K:K,MATCH($C253,'Policy Characteristics'!$C:$C,0))),"",INDEX('Policy Characteristics'!K:K,MATCH($C253,'Policy Characteristics'!$C:$C,0)))</f>
        <v>electricity-sector-main.html#ban</v>
      </c>
      <c r="R253" s="446" t="str">
        <f>IF(ISBLANK(INDEX('Policy Characteristics'!L:L,MATCH($C253,'Policy Characteristics'!$C:$C,0))),"",INDEX('Policy Characteristics'!L:L,MATCH($C253,'Policy Characteristics'!$C:$C,0)))</f>
        <v>ban-new-capacity.html</v>
      </c>
    </row>
    <row r="254" spans="1:18" s="446" customFormat="1" x14ac:dyDescent="0.75">
      <c r="A254" s="446" t="str">
        <f>IF(ISBLANK(INDEX('Policy Characteristics'!A:A,MATCH($C254,'Policy Characteristics'!$C:$C,0))),"",INDEX('Policy Characteristics'!A:A,MATCH($C254,'Policy Characteristics'!$C:$C,0)))</f>
        <v>Electricity Supply</v>
      </c>
      <c r="B254" s="467" t="str">
        <f>IF(ISBLANK(INDEX('Policy Characteristics'!B:B,MATCH($C254,'Policy Characteristics'!$C:$C,0))),"",INDEX('Policy Characteristics'!B:B,MATCH($C254,'Policy Characteristics'!$C:$C,0)))</f>
        <v>Ban New Power Plants</v>
      </c>
      <c r="C254" s="446" t="str">
        <f t="shared" si="17"/>
        <v>Boolean Ban New Power Plants</v>
      </c>
      <c r="D254" s="294" t="s">
        <v>3490</v>
      </c>
      <c r="E254" s="339"/>
      <c r="F254" s="294" t="s">
        <v>3495</v>
      </c>
      <c r="G254" s="339"/>
      <c r="H254" s="20">
        <v>1748</v>
      </c>
      <c r="I254" s="468" t="s">
        <v>43</v>
      </c>
      <c r="J254" s="469" t="str">
        <f>IF(ISBLANK(INDEX('Policy Characteristics'!D:D,MATCH($C254,'Policy Characteristics'!$C:$C,0))),"",INDEX('Policy Characteristics'!D:D,MATCH($C254,'Policy Characteristics'!$C:$C,0)))</f>
        <v>Ban New Power Plants</v>
      </c>
      <c r="K254" s="446" t="str">
        <f>IF(ISBLANK(INDEX('Policy Characteristics'!E:E,MATCH($C254,'Policy Characteristics'!$C:$C,0))),"",INDEX('Policy Characteristics'!E:E,MATCH($C254,'Policy Characteristics'!$C:$C,0)))</f>
        <v>elec ban new power plants</v>
      </c>
      <c r="L254" s="446">
        <f>IF(ISBLANK(INDEX('Policy Characteristics'!F:F,MATCH($C254,'Policy Characteristics'!$C:$C,0))),"",INDEX('Policy Characteristics'!F:F,MATCH($C254,'Policy Characteristics'!$C:$C,0)))</f>
        <v>0</v>
      </c>
      <c r="M254" s="446">
        <f>IF(ISBLANK(INDEX('Policy Characteristics'!G:G,MATCH($C254,'Policy Characteristics'!$C:$C,0))),"",INDEX('Policy Characteristics'!G:G,MATCH($C254,'Policy Characteristics'!$C:$C,0)))</f>
        <v>1</v>
      </c>
      <c r="N254" s="446">
        <f>IF(ISBLANK(INDEX('Policy Characteristics'!H:H,MATCH($C254,'Policy Characteristics'!$C:$C,0))),"",INDEX('Policy Characteristics'!H:H,MATCH($C254,'Policy Characteristics'!$C:$C,0)))</f>
        <v>1</v>
      </c>
      <c r="O254" s="446" t="str">
        <f>IF(ISBLANK(INDEX('Policy Characteristics'!I:I,MATCH($C254,'Policy Characteristics'!$C:$C,0))),"",INDEX('Policy Characteristics'!I:I,MATCH($C254,'Policy Characteristics'!$C:$C,0)))</f>
        <v>on/off</v>
      </c>
      <c r="P254" s="44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46" t="str">
        <f>IF(ISBLANK(INDEX('Policy Characteristics'!K:K,MATCH($C254,'Policy Characteristics'!$C:$C,0))),"",INDEX('Policy Characteristics'!K:K,MATCH($C254,'Policy Characteristics'!$C:$C,0)))</f>
        <v>electricity-sector-main.html#ban</v>
      </c>
      <c r="R254" s="446" t="str">
        <f>IF(ISBLANK(INDEX('Policy Characteristics'!L:L,MATCH($C254,'Policy Characteristics'!$C:$C,0))),"",INDEX('Policy Characteristics'!L:L,MATCH($C254,'Policy Characteristics'!$C:$C,0)))</f>
        <v>ban-new-capacity.html</v>
      </c>
    </row>
    <row r="255" spans="1:18" s="446" customFormat="1" x14ac:dyDescent="0.75">
      <c r="A255" s="446" t="str">
        <f>IF(ISBLANK(INDEX('Policy Characteristics'!A:A,MATCH($C255,'Policy Characteristics'!$C:$C,0))),"",INDEX('Policy Characteristics'!A:A,MATCH($C255,'Policy Characteristics'!$C:$C,0)))</f>
        <v>Electricity Supply</v>
      </c>
      <c r="B255" s="467" t="str">
        <f>IF(ISBLANK(INDEX('Policy Characteristics'!B:B,MATCH($C255,'Policy Characteristics'!$C:$C,0))),"",INDEX('Policy Characteristics'!B:B,MATCH($C255,'Policy Characteristics'!$C:$C,0)))</f>
        <v>Ban New Power Plants</v>
      </c>
      <c r="C255" s="446" t="str">
        <f t="shared" si="17"/>
        <v>Boolean Ban New Power Plants</v>
      </c>
      <c r="D255" s="294" t="s">
        <v>3491</v>
      </c>
      <c r="E255" s="339"/>
      <c r="F255" s="294" t="s">
        <v>3496</v>
      </c>
      <c r="G255" s="339"/>
      <c r="H255" s="20">
        <v>1749</v>
      </c>
      <c r="I255" s="468" t="s">
        <v>43</v>
      </c>
      <c r="J255" s="469" t="str">
        <f>IF(ISBLANK(INDEX('Policy Characteristics'!D:D,MATCH($C255,'Policy Characteristics'!$C:$C,0))),"",INDEX('Policy Characteristics'!D:D,MATCH($C255,'Policy Characteristics'!$C:$C,0)))</f>
        <v>Ban New Power Plants</v>
      </c>
      <c r="K255" s="446" t="str">
        <f>IF(ISBLANK(INDEX('Policy Characteristics'!E:E,MATCH($C255,'Policy Characteristics'!$C:$C,0))),"",INDEX('Policy Characteristics'!E:E,MATCH($C255,'Policy Characteristics'!$C:$C,0)))</f>
        <v>elec ban new power plants</v>
      </c>
      <c r="L255" s="446">
        <f>IF(ISBLANK(INDEX('Policy Characteristics'!F:F,MATCH($C255,'Policy Characteristics'!$C:$C,0))),"",INDEX('Policy Characteristics'!F:F,MATCH($C255,'Policy Characteristics'!$C:$C,0)))</f>
        <v>0</v>
      </c>
      <c r="M255" s="446">
        <f>IF(ISBLANK(INDEX('Policy Characteristics'!G:G,MATCH($C255,'Policy Characteristics'!$C:$C,0))),"",INDEX('Policy Characteristics'!G:G,MATCH($C255,'Policy Characteristics'!$C:$C,0)))</f>
        <v>1</v>
      </c>
      <c r="N255" s="446">
        <f>IF(ISBLANK(INDEX('Policy Characteristics'!H:H,MATCH($C255,'Policy Characteristics'!$C:$C,0))),"",INDEX('Policy Characteristics'!H:H,MATCH($C255,'Policy Characteristics'!$C:$C,0)))</f>
        <v>1</v>
      </c>
      <c r="O255" s="446" t="str">
        <f>IF(ISBLANK(INDEX('Policy Characteristics'!I:I,MATCH($C255,'Policy Characteristics'!$C:$C,0))),"",INDEX('Policy Characteristics'!I:I,MATCH($C255,'Policy Characteristics'!$C:$C,0)))</f>
        <v>on/off</v>
      </c>
      <c r="P255" s="44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46" t="str">
        <f>IF(ISBLANK(INDEX('Policy Characteristics'!K:K,MATCH($C255,'Policy Characteristics'!$C:$C,0))),"",INDEX('Policy Characteristics'!K:K,MATCH($C255,'Policy Characteristics'!$C:$C,0)))</f>
        <v>electricity-sector-main.html#ban</v>
      </c>
      <c r="R255" s="446" t="str">
        <f>IF(ISBLANK(INDEX('Policy Characteristics'!L:L,MATCH($C255,'Policy Characteristics'!$C:$C,0))),"",INDEX('Policy Characteristics'!L:L,MATCH($C255,'Policy Characteristics'!$C:$C,0)))</f>
        <v>ban-new-capacity.html</v>
      </c>
    </row>
    <row r="256" spans="1:18" s="446" customFormat="1" x14ac:dyDescent="0.75">
      <c r="A256" s="446" t="str">
        <f>IF(ISBLANK(INDEX('Policy Characteristics'!A:A,MATCH($C256,'Policy Characteristics'!$C:$C,0))),"",INDEX('Policy Characteristics'!A:A,MATCH($C256,'Policy Characteristics'!$C:$C,0)))</f>
        <v>Electricity Supply</v>
      </c>
      <c r="B256" s="467" t="str">
        <f>IF(ISBLANK(INDEX('Policy Characteristics'!B:B,MATCH($C256,'Policy Characteristics'!$C:$C,0))),"",INDEX('Policy Characteristics'!B:B,MATCH($C256,'Policy Characteristics'!$C:$C,0)))</f>
        <v>Ban New Power Plants</v>
      </c>
      <c r="C256" s="446" t="str">
        <f t="shared" si="17"/>
        <v>Boolean Ban New Power Plants</v>
      </c>
      <c r="D256" s="294" t="s">
        <v>3492</v>
      </c>
      <c r="E256" s="339"/>
      <c r="F256" s="294" t="s">
        <v>3497</v>
      </c>
      <c r="G256" s="339"/>
      <c r="H256" s="20">
        <v>1750</v>
      </c>
      <c r="I256" s="468" t="s">
        <v>43</v>
      </c>
      <c r="J256" s="469" t="str">
        <f>IF(ISBLANK(INDEX('Policy Characteristics'!D:D,MATCH($C256,'Policy Characteristics'!$C:$C,0))),"",INDEX('Policy Characteristics'!D:D,MATCH($C256,'Policy Characteristics'!$C:$C,0)))</f>
        <v>Ban New Power Plants</v>
      </c>
      <c r="K256" s="446" t="str">
        <f>IF(ISBLANK(INDEX('Policy Characteristics'!E:E,MATCH($C256,'Policy Characteristics'!$C:$C,0))),"",INDEX('Policy Characteristics'!E:E,MATCH($C256,'Policy Characteristics'!$C:$C,0)))</f>
        <v>elec ban new power plants</v>
      </c>
      <c r="L256" s="446">
        <f>IF(ISBLANK(INDEX('Policy Characteristics'!F:F,MATCH($C256,'Policy Characteristics'!$C:$C,0))),"",INDEX('Policy Characteristics'!F:F,MATCH($C256,'Policy Characteristics'!$C:$C,0)))</f>
        <v>0</v>
      </c>
      <c r="M256" s="446">
        <f>IF(ISBLANK(INDEX('Policy Characteristics'!G:G,MATCH($C256,'Policy Characteristics'!$C:$C,0))),"",INDEX('Policy Characteristics'!G:G,MATCH($C256,'Policy Characteristics'!$C:$C,0)))</f>
        <v>1</v>
      </c>
      <c r="N256" s="446">
        <f>IF(ISBLANK(INDEX('Policy Characteristics'!H:H,MATCH($C256,'Policy Characteristics'!$C:$C,0))),"",INDEX('Policy Characteristics'!H:H,MATCH($C256,'Policy Characteristics'!$C:$C,0)))</f>
        <v>1</v>
      </c>
      <c r="O256" s="446" t="str">
        <f>IF(ISBLANK(INDEX('Policy Characteristics'!I:I,MATCH($C256,'Policy Characteristics'!$C:$C,0))),"",INDEX('Policy Characteristics'!I:I,MATCH($C256,'Policy Characteristics'!$C:$C,0)))</f>
        <v>on/off</v>
      </c>
      <c r="P256" s="44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46" t="str">
        <f>IF(ISBLANK(INDEX('Policy Characteristics'!K:K,MATCH($C256,'Policy Characteristics'!$C:$C,0))),"",INDEX('Policy Characteristics'!K:K,MATCH($C256,'Policy Characteristics'!$C:$C,0)))</f>
        <v>electricity-sector-main.html#ban</v>
      </c>
      <c r="R256" s="446" t="str">
        <f>IF(ISBLANK(INDEX('Policy Characteristics'!L:L,MATCH($C256,'Policy Characteristics'!$C:$C,0))),"",INDEX('Policy Characteristics'!L:L,MATCH($C256,'Policy Characteristics'!$C:$C,0)))</f>
        <v>ban-new-capacity.html</v>
      </c>
    </row>
    <row r="257" spans="1:19" s="446" customFormat="1" x14ac:dyDescent="0.75">
      <c r="A257" s="446" t="str">
        <f>IF(ISBLANK(INDEX('Policy Characteristics'!A:A,MATCH($C257,'Policy Characteristics'!$C:$C,0))),"",INDEX('Policy Characteristics'!A:A,MATCH($C257,'Policy Characteristics'!$C:$C,0)))</f>
        <v>Electricity Supply</v>
      </c>
      <c r="B257" s="467" t="str">
        <f>IF(ISBLANK(INDEX('Policy Characteristics'!B:B,MATCH($C257,'Policy Characteristics'!$C:$C,0))),"",INDEX('Policy Characteristics'!B:B,MATCH($C257,'Policy Characteristics'!$C:$C,0)))</f>
        <v>Ban New Power Plants</v>
      </c>
      <c r="C257" s="446" t="str">
        <f t="shared" si="17"/>
        <v>Boolean Ban New Power Plants</v>
      </c>
      <c r="D257" s="294" t="s">
        <v>3493</v>
      </c>
      <c r="E257" s="339"/>
      <c r="F257" s="294" t="s">
        <v>3498</v>
      </c>
      <c r="G257" s="339"/>
      <c r="H257" s="20">
        <v>1751</v>
      </c>
      <c r="I257" s="468" t="s">
        <v>43</v>
      </c>
      <c r="J257" s="469" t="str">
        <f>IF(ISBLANK(INDEX('Policy Characteristics'!D:D,MATCH($C257,'Policy Characteristics'!$C:$C,0))),"",INDEX('Policy Characteristics'!D:D,MATCH($C257,'Policy Characteristics'!$C:$C,0)))</f>
        <v>Ban New Power Plants</v>
      </c>
      <c r="K257" s="446" t="str">
        <f>IF(ISBLANK(INDEX('Policy Characteristics'!E:E,MATCH($C257,'Policy Characteristics'!$C:$C,0))),"",INDEX('Policy Characteristics'!E:E,MATCH($C257,'Policy Characteristics'!$C:$C,0)))</f>
        <v>elec ban new power plants</v>
      </c>
      <c r="L257" s="446">
        <f>IF(ISBLANK(INDEX('Policy Characteristics'!F:F,MATCH($C257,'Policy Characteristics'!$C:$C,0))),"",INDEX('Policy Characteristics'!F:F,MATCH($C257,'Policy Characteristics'!$C:$C,0)))</f>
        <v>0</v>
      </c>
      <c r="M257" s="446">
        <f>IF(ISBLANK(INDEX('Policy Characteristics'!G:G,MATCH($C257,'Policy Characteristics'!$C:$C,0))),"",INDEX('Policy Characteristics'!G:G,MATCH($C257,'Policy Characteristics'!$C:$C,0)))</f>
        <v>1</v>
      </c>
      <c r="N257" s="446">
        <f>IF(ISBLANK(INDEX('Policy Characteristics'!H:H,MATCH($C257,'Policy Characteristics'!$C:$C,0))),"",INDEX('Policy Characteristics'!H:H,MATCH($C257,'Policy Characteristics'!$C:$C,0)))</f>
        <v>1</v>
      </c>
      <c r="O257" s="446" t="str">
        <f>IF(ISBLANK(INDEX('Policy Characteristics'!I:I,MATCH($C257,'Policy Characteristics'!$C:$C,0))),"",INDEX('Policy Characteristics'!I:I,MATCH($C257,'Policy Characteristics'!$C:$C,0)))</f>
        <v>on/off</v>
      </c>
      <c r="P257" s="44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46" t="str">
        <f>IF(ISBLANK(INDEX('Policy Characteristics'!K:K,MATCH($C257,'Policy Characteristics'!$C:$C,0))),"",INDEX('Policy Characteristics'!K:K,MATCH($C257,'Policy Characteristics'!$C:$C,0)))</f>
        <v>electricity-sector-main.html#ban</v>
      </c>
      <c r="R257" s="446" t="str">
        <f>IF(ISBLANK(INDEX('Policy Characteristics'!L:L,MATCH($C257,'Policy Characteristics'!$C:$C,0))),"",INDEX('Policy Characteristics'!L:L,MATCH($C257,'Policy Characteristics'!$C:$C,0)))</f>
        <v>ban-new-capacity.html</v>
      </c>
    </row>
    <row r="258" spans="1:19" s="446" customFormat="1" x14ac:dyDescent="0.75">
      <c r="A258" s="446" t="str">
        <f>IF(ISBLANK(INDEX('Policy Characteristics'!A:A,MATCH($C258,'Policy Characteristics'!$C:$C,0))),"",INDEX('Policy Characteristics'!A:A,MATCH($C258,'Policy Characteristics'!$C:$C,0)))</f>
        <v>Electricity Supply</v>
      </c>
      <c r="B258" s="467" t="str">
        <f>IF(ISBLANK(INDEX('Policy Characteristics'!B:B,MATCH($C258,'Policy Characteristics'!$C:$C,0))),"",INDEX('Policy Characteristics'!B:B,MATCH($C258,'Policy Characteristics'!$C:$C,0)))</f>
        <v>Ban New Power Plants</v>
      </c>
      <c r="C258" s="446" t="str">
        <f t="shared" si="17"/>
        <v>Boolean Ban New Power Plants</v>
      </c>
      <c r="D258" s="294" t="s">
        <v>3582</v>
      </c>
      <c r="E258" s="339"/>
      <c r="F258" s="294" t="s">
        <v>3580</v>
      </c>
      <c r="G258" s="339"/>
      <c r="H258" s="20">
        <v>1752</v>
      </c>
      <c r="I258" s="468" t="s">
        <v>43</v>
      </c>
      <c r="J258" s="469" t="str">
        <f>IF(ISBLANK(INDEX('Policy Characteristics'!D:D,MATCH($C258,'Policy Characteristics'!$C:$C,0))),"",INDEX('Policy Characteristics'!D:D,MATCH($C258,'Policy Characteristics'!$C:$C,0)))</f>
        <v>Ban New Power Plants</v>
      </c>
      <c r="K258" s="446" t="str">
        <f>IF(ISBLANK(INDEX('Policy Characteristics'!E:E,MATCH($C258,'Policy Characteristics'!$C:$C,0))),"",INDEX('Policy Characteristics'!E:E,MATCH($C258,'Policy Characteristics'!$C:$C,0)))</f>
        <v>elec ban new power plants</v>
      </c>
      <c r="L258" s="446">
        <f>IF(ISBLANK(INDEX('Policy Characteristics'!F:F,MATCH($C258,'Policy Characteristics'!$C:$C,0))),"",INDEX('Policy Characteristics'!F:F,MATCH($C258,'Policy Characteristics'!$C:$C,0)))</f>
        <v>0</v>
      </c>
      <c r="M258" s="446">
        <f>IF(ISBLANK(INDEX('Policy Characteristics'!G:G,MATCH($C258,'Policy Characteristics'!$C:$C,0))),"",INDEX('Policy Characteristics'!G:G,MATCH($C258,'Policy Characteristics'!$C:$C,0)))</f>
        <v>1</v>
      </c>
      <c r="N258" s="446">
        <f>IF(ISBLANK(INDEX('Policy Characteristics'!H:H,MATCH($C258,'Policy Characteristics'!$C:$C,0))),"",INDEX('Policy Characteristics'!H:H,MATCH($C258,'Policy Characteristics'!$C:$C,0)))</f>
        <v>1</v>
      </c>
      <c r="O258" s="446" t="str">
        <f>IF(ISBLANK(INDEX('Policy Characteristics'!I:I,MATCH($C258,'Policy Characteristics'!$C:$C,0))),"",INDEX('Policy Characteristics'!I:I,MATCH($C258,'Policy Characteristics'!$C:$C,0)))</f>
        <v>on/off</v>
      </c>
      <c r="P258" s="44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46" t="str">
        <f>IF(ISBLANK(INDEX('Policy Characteristics'!K:K,MATCH($C258,'Policy Characteristics'!$C:$C,0))),"",INDEX('Policy Characteristics'!K:K,MATCH($C258,'Policy Characteristics'!$C:$C,0)))</f>
        <v>electricity-sector-main.html#ban</v>
      </c>
      <c r="R258" s="446" t="str">
        <f>IF(ISBLANK(INDEX('Policy Characteristics'!L:L,MATCH($C258,'Policy Characteristics'!$C:$C,0))),"",INDEX('Policy Characteristics'!L:L,MATCH($C258,'Policy Characteristics'!$C:$C,0)))</f>
        <v>ban-new-capacity.html</v>
      </c>
    </row>
    <row r="259" spans="1:19" s="446" customFormat="1" x14ac:dyDescent="0.75">
      <c r="A259" s="446" t="str">
        <f>IF(ISBLANK(INDEX('Policy Characteristics'!A:A,MATCH($C259,'Policy Characteristics'!$C:$C,0))),"",INDEX('Policy Characteristics'!A:A,MATCH($C259,'Policy Characteristics'!$C:$C,0)))</f>
        <v>Electricity Supply</v>
      </c>
      <c r="B259" s="467" t="str">
        <f>IF(ISBLANK(INDEX('Policy Characteristics'!B:B,MATCH($C259,'Policy Characteristics'!$C:$C,0))),"",INDEX('Policy Characteristics'!B:B,MATCH($C259,'Policy Characteristics'!$C:$C,0)))</f>
        <v>Ban New Power Plants</v>
      </c>
      <c r="C259" s="446" t="str">
        <f t="shared" si="17"/>
        <v>Boolean Ban New Power Plants</v>
      </c>
      <c r="D259" s="294" t="s">
        <v>3583</v>
      </c>
      <c r="E259" s="339"/>
      <c r="F259" s="294" t="s">
        <v>3581</v>
      </c>
      <c r="G259" s="339"/>
      <c r="H259" s="20">
        <v>2236</v>
      </c>
      <c r="I259" s="468" t="s">
        <v>43</v>
      </c>
      <c r="J259" s="469" t="str">
        <f>IF(ISBLANK(INDEX('Policy Characteristics'!D:D,MATCH($C259,'Policy Characteristics'!$C:$C,0))),"",INDEX('Policy Characteristics'!D:D,MATCH($C259,'Policy Characteristics'!$C:$C,0)))</f>
        <v>Ban New Power Plants</v>
      </c>
      <c r="K259" s="446" t="str">
        <f>IF(ISBLANK(INDEX('Policy Characteristics'!E:E,MATCH($C259,'Policy Characteristics'!$C:$C,0))),"",INDEX('Policy Characteristics'!E:E,MATCH($C259,'Policy Characteristics'!$C:$C,0)))</f>
        <v>elec ban new power plants</v>
      </c>
      <c r="L259" s="446">
        <f>IF(ISBLANK(INDEX('Policy Characteristics'!F:F,MATCH($C259,'Policy Characteristics'!$C:$C,0))),"",INDEX('Policy Characteristics'!F:F,MATCH($C259,'Policy Characteristics'!$C:$C,0)))</f>
        <v>0</v>
      </c>
      <c r="M259" s="446">
        <f>IF(ISBLANK(INDEX('Policy Characteristics'!G:G,MATCH($C259,'Policy Characteristics'!$C:$C,0))),"",INDEX('Policy Characteristics'!G:G,MATCH($C259,'Policy Characteristics'!$C:$C,0)))</f>
        <v>1</v>
      </c>
      <c r="N259" s="446">
        <f>IF(ISBLANK(INDEX('Policy Characteristics'!H:H,MATCH($C259,'Policy Characteristics'!$C:$C,0))),"",INDEX('Policy Characteristics'!H:H,MATCH($C259,'Policy Characteristics'!$C:$C,0)))</f>
        <v>1</v>
      </c>
      <c r="O259" s="446" t="str">
        <f>IF(ISBLANK(INDEX('Policy Characteristics'!I:I,MATCH($C259,'Policy Characteristics'!$C:$C,0))),"",INDEX('Policy Characteristics'!I:I,MATCH($C259,'Policy Characteristics'!$C:$C,0)))</f>
        <v>on/off</v>
      </c>
      <c r="P259" s="44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46" t="str">
        <f>IF(ISBLANK(INDEX('Policy Characteristics'!K:K,MATCH($C259,'Policy Characteristics'!$C:$C,0))),"",INDEX('Policy Characteristics'!K:K,MATCH($C259,'Policy Characteristics'!$C:$C,0)))</f>
        <v>electricity-sector-main.html#ban</v>
      </c>
      <c r="R259" s="446" t="str">
        <f>IF(ISBLANK(INDEX('Policy Characteristics'!L:L,MATCH($C259,'Policy Characteristics'!$C:$C,0))),"",INDEX('Policy Characteristics'!L:L,MATCH($C259,'Policy Characteristics'!$C:$C,0)))</f>
        <v>ban-new-capacity.html</v>
      </c>
    </row>
    <row r="260" spans="1:19" s="446" customFormat="1" ht="177" x14ac:dyDescent="0.75">
      <c r="A260" s="446" t="str">
        <f>IF(ISBLANK(INDEX('Policy Characteristics'!A:A,MATCH($C260,'Policy Characteristics'!$C:$C,0))),"",INDEX('Policy Characteristics'!A:A,MATCH($C260,'Policy Characteristics'!$C:$C,0)))</f>
        <v>Electricity Supply</v>
      </c>
      <c r="B260" s="467" t="str">
        <f>IF(ISBLANK(INDEX('Policy Characteristics'!B:B,MATCH($C260,'Policy Characteristics'!$C:$C,0))),"",INDEX('Policy Characteristics'!B:B,MATCH($C260,'Policy Characteristics'!$C:$C,0)))</f>
        <v>Clean Electricity Standard</v>
      </c>
      <c r="C260" t="s">
        <v>2741</v>
      </c>
      <c r="D260" s="339"/>
      <c r="E260" s="339"/>
      <c r="F260" s="339"/>
      <c r="G260" s="339"/>
      <c r="H260" s="20">
        <v>508</v>
      </c>
      <c r="I260" s="468" t="s">
        <v>43</v>
      </c>
      <c r="J260" s="469" t="str">
        <f>IF(ISBLANK(INDEX('Policy Characteristics'!D:D,MATCH($C260,'Policy Characteristics'!$C:$C,0))),"",INDEX('Policy Characteristics'!D:D,MATCH($C260,'Policy Characteristics'!$C:$C,0)))</f>
        <v>Clean Electricity Standard</v>
      </c>
      <c r="K260" s="446" t="str">
        <f>IF(ISBLANK(INDEX('Policy Characteristics'!E:E,MATCH($C260,'Policy Characteristics'!$C:$C,0))),"",INDEX('Policy Characteristics'!E:E,MATCH($C260,'Policy Characteristics'!$C:$C,0)))</f>
        <v>elec renewable portfolio standards</v>
      </c>
      <c r="L260" s="242">
        <f>IF(ISBLANK(INDEX('Policy Characteristics'!F:F,MATCH($C260,'Policy Characteristics'!$C:$C,0))),"",INDEX('Policy Characteristics'!F:F,MATCH($C260,'Policy Characteristics'!$C:$C,0)))</f>
        <v>0</v>
      </c>
      <c r="M260" s="242">
        <f>IF(ISBLANK(INDEX('Policy Characteristics'!G:G,MATCH($C260,'Policy Characteristics'!$C:$C,0))),"",INDEX('Policy Characteristics'!G:G,MATCH($C260,'Policy Characteristics'!$C:$C,0)))</f>
        <v>1</v>
      </c>
      <c r="N260" s="242">
        <f>IF(ISBLANK(INDEX('Policy Characteristics'!H:H,MATCH($C260,'Policy Characteristics'!$C:$C,0))),"",INDEX('Policy Characteristics'!H:H,MATCH($C260,'Policy Characteristics'!$C:$C,0)))</f>
        <v>0.01</v>
      </c>
      <c r="O260" s="446" t="str">
        <f>IF(ISBLANK(INDEX('Policy Characteristics'!I:I,MATCH($C260,'Policy Characteristics'!$C:$C,0))),"",INDEX('Policy Characteristics'!I:I,MATCH($C260,'Policy Characteristics'!$C:$C,0)))</f>
        <v>% of electricity generation</v>
      </c>
      <c r="P260" s="4"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46" t="str">
        <f>IF(ISBLANK(INDEX('Policy Characteristics'!K:K,MATCH($C260,'Policy Characteristics'!$C:$C,0))),"",INDEX('Policy Characteristics'!K:K,MATCH($C260,'Policy Characteristics'!$C:$C,0)))</f>
        <v>electricity-sector-main.html#ces</v>
      </c>
      <c r="R260" s="446" t="str">
        <f>IF(ISBLANK(INDEX('Policy Characteristics'!L:L,MATCH($C260,'Policy Characteristics'!$C:$C,0))),"",INDEX('Policy Characteristics'!L:L,MATCH($C260,'Policy Characteristics'!$C:$C,0)))</f>
        <v>clean-energy-standard.html</v>
      </c>
    </row>
    <row r="261" spans="1:19" s="446" customFormat="1" ht="29.5" x14ac:dyDescent="0.75">
      <c r="A261" s="474" t="str">
        <f>IF(ISBLANK(INDEX('Policy Characteristics'!A:A,MATCH($C261,'Policy Characteristics'!$C:$C,0))),"",INDEX('Policy Characteristics'!A:A,MATCH($C261,'Policy Characteristics'!$C:$C,0)))</f>
        <v>Electricity Supply</v>
      </c>
      <c r="B261" s="475" t="str">
        <f>IF(ISBLANK(INDEX('Policy Characteristics'!B:B,MATCH($C261,'Policy Characteristics'!$C:$C,0))),"",INDEX('Policy Characteristics'!B:B,MATCH($C261,'Policy Characteristics'!$C:$C,0)))</f>
        <v>Non BAU RPS Qualifying Resources</v>
      </c>
      <c r="C261" s="178" t="s">
        <v>359</v>
      </c>
      <c r="D261" s="479"/>
      <c r="E261" s="479"/>
      <c r="F261" s="479"/>
      <c r="G261" s="479"/>
      <c r="H261" s="476">
        <v>649</v>
      </c>
      <c r="I261" s="480" t="s">
        <v>4345</v>
      </c>
      <c r="J261" s="477" t="str">
        <f>IF(ISBLANK(INDEX('Policy Characteristics'!D:D,MATCH($C261,'Policy Characteristics'!$C:$C,0))),"",INDEX('Policy Characteristics'!D:D,MATCH($C261,'Policy Characteristics'!$C:$C,0)))</f>
        <v>Non BAU RPS Qualifying Resources</v>
      </c>
      <c r="K261" s="474" t="str">
        <f>IF(ISBLANK(INDEX('Policy Characteristics'!E:E,MATCH($C261,'Policy Characteristics'!$C:$C,0))),"",INDEX('Policy Characteristics'!E:E,MATCH($C261,'Policy Characteristics'!$C:$C,0)))</f>
        <v>elec non BAU RPS qualifying resources</v>
      </c>
      <c r="L261" s="478">
        <f>IF(ISBLANK(INDEX('Policy Characteristics'!F:F,MATCH($C261,'Policy Characteristics'!$C:$C,0))),"",INDEX('Policy Characteristics'!F:F,MATCH($C261,'Policy Characteristics'!$C:$C,0)))</f>
        <v>0</v>
      </c>
      <c r="M261" s="478">
        <f>IF(ISBLANK(INDEX('Policy Characteristics'!G:G,MATCH($C261,'Policy Characteristics'!$C:$C,0))),"",INDEX('Policy Characteristics'!G:G,MATCH($C261,'Policy Characteristics'!$C:$C,0)))</f>
        <v>1</v>
      </c>
      <c r="N261" s="478">
        <f>IF(ISBLANK(INDEX('Policy Characteristics'!H:H,MATCH($C261,'Policy Characteristics'!$C:$C,0))),"",INDEX('Policy Characteristics'!H:H,MATCH($C261,'Policy Characteristics'!$C:$C,0)))</f>
        <v>1</v>
      </c>
      <c r="O261" s="474" t="str">
        <f>IF(ISBLANK(INDEX('Policy Characteristics'!I:I,MATCH($C261,'Policy Characteristics'!$C:$C,0))),"",INDEX('Policy Characteristics'!I:I,MATCH($C261,'Policy Characteristics'!$C:$C,0)))</f>
        <v>on/off</v>
      </c>
      <c r="P261" s="481"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74" t="str">
        <f>IF(ISBLANK(INDEX('Policy Characteristics'!K:K,MATCH($C261,'Policy Characteristics'!$C:$C,0))),"",INDEX('Policy Characteristics'!K:K,MATCH($C261,'Policy Characteristics'!$C:$C,0)))</f>
        <v/>
      </c>
      <c r="S261" s="474"/>
    </row>
    <row r="262" spans="1:19" s="446" customFormat="1" x14ac:dyDescent="0.75">
      <c r="A262" s="446" t="str">
        <f>IF(ISBLANK(INDEX('Policy Characteristics'!A:A,MATCH($C262,'Policy Characteristics'!$C:$C,0))),"",INDEX('Policy Characteristics'!A:A,MATCH($C262,'Policy Characteristics'!$C:$C,0)))</f>
        <v>Electricity Supply</v>
      </c>
      <c r="B262" s="467" t="str">
        <f>IF(ISBLANK(INDEX('Policy Characteristics'!B:B,MATCH($C262,'Policy Characteristics'!$C:$C,0))),"",INDEX('Policy Characteristics'!B:B,MATCH($C262,'Policy Characteristics'!$C:$C,0)))</f>
        <v>Clean Electricity Standard Foresight</v>
      </c>
      <c r="C262" t="s">
        <v>3545</v>
      </c>
      <c r="D262" s="339"/>
      <c r="E262" s="339"/>
      <c r="F262" s="339"/>
      <c r="G262" s="339"/>
      <c r="H262" s="20">
        <v>2234</v>
      </c>
      <c r="I262" s="468" t="s">
        <v>43</v>
      </c>
      <c r="J262" s="469" t="str">
        <f>IF(ISBLANK(INDEX('Policy Characteristics'!D:D,MATCH($C262,'Policy Characteristics'!$C:$C,0))),"",INDEX('Policy Characteristics'!D:D,MATCH($C262,'Policy Characteristics'!$C:$C,0)))</f>
        <v/>
      </c>
      <c r="K262" s="446" t="str">
        <f>IF(ISBLANK(INDEX('Policy Characteristics'!E:E,MATCH($C262,'Policy Characteristics'!$C:$C,0))),"",INDEX('Policy Characteristics'!E:E,MATCH($C262,'Policy Characteristics'!$C:$C,0)))</f>
        <v/>
      </c>
      <c r="L262" s="331">
        <f>IF(ISBLANK(INDEX('Policy Characteristics'!F:F,MATCH($C262,'Policy Characteristics'!$C:$C,0))),"",INDEX('Policy Characteristics'!F:F,MATCH($C262,'Policy Characteristics'!$C:$C,0)))</f>
        <v>0</v>
      </c>
      <c r="M262" s="331">
        <f>IF(ISBLANK(INDEX('Policy Characteristics'!G:G,MATCH($C262,'Policy Characteristics'!$C:$C,0))),"",INDEX('Policy Characteristics'!G:G,MATCH($C262,'Policy Characteristics'!$C:$C,0)))</f>
        <v>1</v>
      </c>
      <c r="N262" s="331">
        <f>IF(ISBLANK(INDEX('Policy Characteristics'!H:H,MATCH($C262,'Policy Characteristics'!$C:$C,0))),"",INDEX('Policy Characteristics'!H:H,MATCH($C262,'Policy Characteristics'!$C:$C,0)))</f>
        <v>1</v>
      </c>
      <c r="O262" s="446" t="str">
        <f>IF(ISBLANK(INDEX('Policy Characteristics'!I:I,MATCH($C262,'Policy Characteristics'!$C:$C,0))),"",INDEX('Policy Characteristics'!I:I,MATCH($C262,'Policy Characteristics'!$C:$C,0)))</f>
        <v>on/off</v>
      </c>
      <c r="P262" s="446"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46" t="str">
        <f>IF(ISBLANK(INDEX('Policy Characteristics'!K:K,MATCH($C262,'Policy Characteristics'!$C:$C,0))),"",INDEX('Policy Characteristics'!K:K,MATCH($C262,'Policy Characteristics'!$C:$C,0)))</f>
        <v/>
      </c>
      <c r="R262" s="446" t="str">
        <f>IF(ISBLANK(INDEX('Policy Characteristics'!L:L,MATCH($C262,'Policy Characteristics'!$C:$C,0))),"",INDEX('Policy Characteristics'!L:L,MATCH($C262,'Policy Characteristics'!$C:$C,0)))</f>
        <v/>
      </c>
    </row>
    <row r="263" spans="1:19" s="446" customFormat="1" x14ac:dyDescent="0.75">
      <c r="A263" s="446" t="str">
        <f>IF(ISBLANK(INDEX('Policy Characteristics'!A:A,MATCH($C263,'Policy Characteristics'!$C:$C,0))),"",INDEX('Policy Characteristics'!A:A,MATCH($C263,'Policy Characteristics'!$C:$C,0)))</f>
        <v>Electricity Supply</v>
      </c>
      <c r="B263" s="467" t="str">
        <f>IF(ISBLANK(INDEX('Policy Characteristics'!B:B,MATCH($C263,'Policy Characteristics'!$C:$C,0))),"",INDEX('Policy Characteristics'!B:B,MATCH($C263,'Policy Characteristics'!$C:$C,0)))</f>
        <v xml:space="preserve">Clean Electricity Standard Alternative Compliance Payment </v>
      </c>
      <c r="C263" t="s">
        <v>3684</v>
      </c>
      <c r="D263" s="339"/>
      <c r="E263" s="339"/>
      <c r="F263" s="339"/>
      <c r="G263" s="339"/>
      <c r="H263" s="20">
        <v>2285</v>
      </c>
      <c r="I263" s="468" t="s">
        <v>43</v>
      </c>
      <c r="J263" s="469" t="str">
        <f>IF(ISBLANK(INDEX('Policy Characteristics'!D:D,MATCH($C263,'Policy Characteristics'!$C:$C,0))),"",INDEX('Policy Characteristics'!D:D,MATCH($C263,'Policy Characteristics'!$C:$C,0)))</f>
        <v/>
      </c>
      <c r="K263" s="446" t="str">
        <f>IF(ISBLANK(INDEX('Policy Characteristics'!E:E,MATCH($C263,'Policy Characteristics'!$C:$C,0))),"",INDEX('Policy Characteristics'!E:E,MATCH($C263,'Policy Characteristics'!$C:$C,0)))</f>
        <v/>
      </c>
      <c r="L263" s="331">
        <f>IF(ISBLANK(INDEX('Policy Characteristics'!F:F,MATCH($C263,'Policy Characteristics'!$C:$C,0))),"",INDEX('Policy Characteristics'!F:F,MATCH($C263,'Policy Characteristics'!$C:$C,0)))</f>
        <v>0</v>
      </c>
      <c r="M263" s="331">
        <f>IF(ISBLANK(INDEX('Policy Characteristics'!G:G,MATCH($C263,'Policy Characteristics'!$C:$C,0))),"",INDEX('Policy Characteristics'!G:G,MATCH($C263,'Policy Characteristics'!$C:$C,0)))</f>
        <v>1000</v>
      </c>
      <c r="N263" s="331">
        <f>IF(ISBLANK(INDEX('Policy Characteristics'!H:H,MATCH($C263,'Policy Characteristics'!$C:$C,0))),"",INDEX('Policy Characteristics'!H:H,MATCH($C263,'Policy Characteristics'!$C:$C,0)))</f>
        <v>20</v>
      </c>
      <c r="O263" s="446" t="str">
        <f>IF(ISBLANK(INDEX('Policy Characteristics'!I:I,MATCH($C263,'Policy Characteristics'!$C:$C,0))),"",INDEX('Policy Characteristics'!I:I,MATCH($C263,'Policy Characteristics'!$C:$C,0)))</f>
        <v>2023 dollars / megawatt-hour (MWh)</v>
      </c>
      <c r="P263" s="446"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v>
      </c>
      <c r="Q263" s="446" t="str">
        <f>IF(ISBLANK(INDEX('Policy Characteristics'!K:K,MATCH($C263,'Policy Characteristics'!$C:$C,0))),"",INDEX('Policy Characteristics'!K:K,MATCH($C263,'Policy Characteristics'!$C:$C,0)))</f>
        <v/>
      </c>
      <c r="R263" s="446" t="str">
        <f>IF(ISBLANK(INDEX('Policy Characteristics'!L:L,MATCH($C263,'Policy Characteristics'!$C:$C,0))),"",INDEX('Policy Characteristics'!L:L,MATCH($C263,'Policy Characteristics'!$C:$C,0)))</f>
        <v/>
      </c>
    </row>
    <row r="264" spans="1:19" s="295" customFormat="1" x14ac:dyDescent="0.75">
      <c r="A264" s="446" t="str">
        <f>IF(ISBLANK(INDEX('Policy Characteristics'!A:A,MATCH($C264,'Policy Characteristics'!$C:$C,0))),"",INDEX('Policy Characteristics'!A:A,MATCH($C264,'Policy Characteristics'!$C:$C,0)))</f>
        <v>Electricity Supply</v>
      </c>
      <c r="B264" s="467" t="str">
        <f>IF(ISBLANK(INDEX('Policy Characteristics'!B:B,MATCH($C264,'Policy Characteristics'!$C:$C,0))),"",INDEX('Policy Characteristics'!B:B,MATCH($C264,'Policy Characteristics'!$C:$C,0)))</f>
        <v>Change Electricity Exports</v>
      </c>
      <c r="C264" s="295" t="s">
        <v>271</v>
      </c>
      <c r="D264" s="294"/>
      <c r="E264" s="294"/>
      <c r="F264" s="294"/>
      <c r="G264" s="294"/>
      <c r="H264" s="297">
        <v>148</v>
      </c>
      <c r="I264" s="468" t="s">
        <v>43</v>
      </c>
      <c r="J264" s="469" t="str">
        <f>IF(ISBLANK(INDEX('Policy Characteristics'!D:D,MATCH($C264,'Policy Characteristics'!$C:$C,0))),"",INDEX('Policy Characteristics'!D:D,MATCH($C264,'Policy Characteristics'!$C:$C,0)))</f>
        <v>Electricity Imports and Exports</v>
      </c>
      <c r="K264" s="446" t="str">
        <f>IF(ISBLANK(INDEX('Policy Characteristics'!E:E,MATCH($C264,'Policy Characteristics'!$C:$C,0))),"",INDEX('Policy Characteristics'!E:E,MATCH($C264,'Policy Characteristics'!$C:$C,0)))</f>
        <v>elec change exports</v>
      </c>
      <c r="L264" s="242">
        <f>IF(ISBLANK(INDEX('Policy Characteristics'!F:F,MATCH($C264,'Policy Characteristics'!$C:$C,0))),"",INDEX('Policy Characteristics'!F:F,MATCH($C264,'Policy Characteristics'!$C:$C,0)))</f>
        <v>-0.5</v>
      </c>
      <c r="M264" s="242">
        <f>IF(ISBLANK(INDEX('Policy Characteristics'!G:G,MATCH($C264,'Policy Characteristics'!$C:$C,0))),"",INDEX('Policy Characteristics'!G:G,MATCH($C264,'Policy Characteristics'!$C:$C,0)))</f>
        <v>1</v>
      </c>
      <c r="N264" s="242">
        <f>IF(ISBLANK(INDEX('Policy Characteristics'!H:H,MATCH($C264,'Policy Characteristics'!$C:$C,0))),"",INDEX('Policy Characteristics'!H:H,MATCH($C264,'Policy Characteristics'!$C:$C,0)))</f>
        <v>0.02</v>
      </c>
      <c r="O264" s="446" t="str">
        <f>IF(ISBLANK(INDEX('Policy Characteristics'!I:I,MATCH($C264,'Policy Characteristics'!$C:$C,0))),"",INDEX('Policy Characteristics'!I:I,MATCH($C264,'Policy Characteristics'!$C:$C,0)))</f>
        <v>% change in exports</v>
      </c>
      <c r="P264" s="446"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46" t="str">
        <f>IF(ISBLANK(INDEX('Policy Characteristics'!K:K,MATCH($C264,'Policy Characteristics'!$C:$C,0))),"",INDEX('Policy Characteristics'!K:K,MATCH($C264,'Policy Characteristics'!$C:$C,0)))</f>
        <v>electricity-sector-main.html#elec-exports</v>
      </c>
      <c r="R264" s="446" t="str">
        <f>IF(ISBLANK(INDEX('Policy Characteristics'!L:L,MATCH($C264,'Policy Characteristics'!$C:$C,0))),"",INDEX('Policy Characteristics'!L:L,MATCH($C264,'Policy Characteristics'!$C:$C,0)))</f>
        <v>electricity-imports-exports.html</v>
      </c>
    </row>
    <row r="265" spans="1:19" s="295" customFormat="1" x14ac:dyDescent="0.75">
      <c r="A265" s="446" t="str">
        <f>IF(ISBLANK(INDEX('Policy Characteristics'!A:A,MATCH($C265,'Policy Characteristics'!$C:$C,0))),"",INDEX('Policy Characteristics'!A:A,MATCH($C265,'Policy Characteristics'!$C:$C,0)))</f>
        <v>Electricity Supply</v>
      </c>
      <c r="B265" s="467" t="str">
        <f>IF(ISBLANK(INDEX('Policy Characteristics'!B:B,MATCH($C265,'Policy Characteristics'!$C:$C,0))),"",INDEX('Policy Characteristics'!B:B,MATCH($C265,'Policy Characteristics'!$C:$C,0)))</f>
        <v>Change Electricity Imports</v>
      </c>
      <c r="C265" s="295" t="s">
        <v>270</v>
      </c>
      <c r="D265" s="339" t="s">
        <v>448</v>
      </c>
      <c r="E265" s="339"/>
      <c r="F265" s="339" t="s">
        <v>447</v>
      </c>
      <c r="G265" s="294"/>
      <c r="H265" s="297">
        <v>149</v>
      </c>
      <c r="I265" s="468" t="s">
        <v>43</v>
      </c>
      <c r="J265" s="469" t="str">
        <f>IF(ISBLANK(INDEX('Policy Characteristics'!D:D,MATCH($C265,'Policy Characteristics'!$C:$C,0))),"",INDEX('Policy Characteristics'!D:D,MATCH($C265,'Policy Characteristics'!$C:$C,0)))</f>
        <v>Electricity Imports and Exports</v>
      </c>
      <c r="K265" s="446" t="str">
        <f>IF(ISBLANK(INDEX('Policy Characteristics'!E:E,MATCH($C265,'Policy Characteristics'!$C:$C,0))),"",INDEX('Policy Characteristics'!E:E,MATCH($C265,'Policy Characteristics'!$C:$C,0)))</f>
        <v>elec change imports</v>
      </c>
      <c r="L265" s="242">
        <f>IF(ISBLANK(INDEX('Policy Characteristics'!F:F,MATCH($C265,'Policy Characteristics'!$C:$C,0))),"",INDEX('Policy Characteristics'!F:F,MATCH($C265,'Policy Characteristics'!$C:$C,0)))</f>
        <v>-0.5</v>
      </c>
      <c r="M265" s="242">
        <f>IF(ISBLANK(INDEX('Policy Characteristics'!G:G,MATCH($C265,'Policy Characteristics'!$C:$C,0))),"",INDEX('Policy Characteristics'!G:G,MATCH($C265,'Policy Characteristics'!$C:$C,0)))</f>
        <v>1</v>
      </c>
      <c r="N265" s="242">
        <f>IF(ISBLANK(INDEX('Policy Characteristics'!H:H,MATCH($C265,'Policy Characteristics'!$C:$C,0))),"",INDEX('Policy Characteristics'!H:H,MATCH($C265,'Policy Characteristics'!$C:$C,0)))</f>
        <v>0.02</v>
      </c>
      <c r="O265" s="446" t="str">
        <f>IF(ISBLANK(INDEX('Policy Characteristics'!I:I,MATCH($C265,'Policy Characteristics'!$C:$C,0))),"",INDEX('Policy Characteristics'!I:I,MATCH($C265,'Policy Characteristics'!$C:$C,0)))</f>
        <v>% change in imports</v>
      </c>
      <c r="P265" s="44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46" t="str">
        <f>IF(ISBLANK(INDEX('Policy Characteristics'!K:K,MATCH($C265,'Policy Characteristics'!$C:$C,0))),"",INDEX('Policy Characteristics'!K:K,MATCH($C265,'Policy Characteristics'!$C:$C,0)))</f>
        <v>electricity-sector-main.html#elec-imports</v>
      </c>
      <c r="R265" s="446" t="str">
        <f>IF(ISBLANK(INDEX('Policy Characteristics'!L:L,MATCH($C265,'Policy Characteristics'!$C:$C,0))),"",INDEX('Policy Characteristics'!L:L,MATCH($C265,'Policy Characteristics'!$C:$C,0)))</f>
        <v>electricity-imports-exports.html</v>
      </c>
    </row>
    <row r="266" spans="1:19" s="295" customFormat="1" x14ac:dyDescent="0.75">
      <c r="A266" s="446" t="str">
        <f>IF(ISBLANK(INDEX('Policy Characteristics'!A:A,MATCH($C266,'Policy Characteristics'!$C:$C,0))),"",INDEX('Policy Characteristics'!A:A,MATCH($C266,'Policy Characteristics'!$C:$C,0)))</f>
        <v>Electricity Supply</v>
      </c>
      <c r="B266" s="467" t="str">
        <f>IF(ISBLANK(INDEX('Policy Characteristics'!B:B,MATCH($C266,'Policy Characteristics'!$C:$C,0))),"",INDEX('Policy Characteristics'!B:B,MATCH($C266,'Policy Characteristics'!$C:$C,0)))</f>
        <v>Change Electricity Imports</v>
      </c>
      <c r="C266" s="446" t="str">
        <f t="shared" ref="C266:C288" si="18">C$265</f>
        <v>Percent Change in Electricity Imports</v>
      </c>
      <c r="D266" s="294" t="s">
        <v>3488</v>
      </c>
      <c r="E266" s="339"/>
      <c r="F266" s="294" t="s">
        <v>3426</v>
      </c>
      <c r="G266" s="294"/>
      <c r="H266" s="297">
        <v>526</v>
      </c>
      <c r="I266" s="468" t="s">
        <v>43</v>
      </c>
      <c r="J266" s="469" t="str">
        <f>IF(ISBLANK(INDEX('Policy Characteristics'!D:D,MATCH($C266,'Policy Characteristics'!$C:$C,0))),"",INDEX('Policy Characteristics'!D:D,MATCH($C266,'Policy Characteristics'!$C:$C,0)))</f>
        <v>Electricity Imports and Exports</v>
      </c>
      <c r="K266" s="446" t="str">
        <f>IF(ISBLANK(INDEX('Policy Characteristics'!E:E,MATCH($C266,'Policy Characteristics'!$C:$C,0))),"",INDEX('Policy Characteristics'!E:E,MATCH($C266,'Policy Characteristics'!$C:$C,0)))</f>
        <v>elec change imports</v>
      </c>
      <c r="L266" s="242">
        <f>IF(ISBLANK(INDEX('Policy Characteristics'!F:F,MATCH($C266,'Policy Characteristics'!$C:$C,0))),"",INDEX('Policy Characteristics'!F:F,MATCH($C266,'Policy Characteristics'!$C:$C,0)))</f>
        <v>-0.5</v>
      </c>
      <c r="M266" s="242">
        <f>IF(ISBLANK(INDEX('Policy Characteristics'!G:G,MATCH($C266,'Policy Characteristics'!$C:$C,0))),"",INDEX('Policy Characteristics'!G:G,MATCH($C266,'Policy Characteristics'!$C:$C,0)))</f>
        <v>1</v>
      </c>
      <c r="N266" s="242">
        <f>IF(ISBLANK(INDEX('Policy Characteristics'!H:H,MATCH($C266,'Policy Characteristics'!$C:$C,0))),"",INDEX('Policy Characteristics'!H:H,MATCH($C266,'Policy Characteristics'!$C:$C,0)))</f>
        <v>0.02</v>
      </c>
      <c r="O266" s="446" t="str">
        <f>IF(ISBLANK(INDEX('Policy Characteristics'!I:I,MATCH($C266,'Policy Characteristics'!$C:$C,0))),"",INDEX('Policy Characteristics'!I:I,MATCH($C266,'Policy Characteristics'!$C:$C,0)))</f>
        <v>% change in imports</v>
      </c>
      <c r="P266" s="44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46" t="str">
        <f>IF(ISBLANK(INDEX('Policy Characteristics'!K:K,MATCH($C266,'Policy Characteristics'!$C:$C,0))),"",INDEX('Policy Characteristics'!K:K,MATCH($C266,'Policy Characteristics'!$C:$C,0)))</f>
        <v>electricity-sector-main.html#elec-imports</v>
      </c>
      <c r="R266" s="446" t="str">
        <f>IF(ISBLANK(INDEX('Policy Characteristics'!L:L,MATCH($C266,'Policy Characteristics'!$C:$C,0))),"",INDEX('Policy Characteristics'!L:L,MATCH($C266,'Policy Characteristics'!$C:$C,0)))</f>
        <v>electricity-imports-exports.html</v>
      </c>
    </row>
    <row r="267" spans="1:19" s="295" customFormat="1" x14ac:dyDescent="0.75">
      <c r="A267" s="446" t="str">
        <f>IF(ISBLANK(INDEX('Policy Characteristics'!A:A,MATCH($C267,'Policy Characteristics'!$C:$C,0))),"",INDEX('Policy Characteristics'!A:A,MATCH($C267,'Policy Characteristics'!$C:$C,0)))</f>
        <v>Electricity Supply</v>
      </c>
      <c r="B267" s="467" t="str">
        <f>IF(ISBLANK(INDEX('Policy Characteristics'!B:B,MATCH($C267,'Policy Characteristics'!$C:$C,0))),"",INDEX('Policy Characteristics'!B:B,MATCH($C267,'Policy Characteristics'!$C:$C,0)))</f>
        <v>Change Electricity Imports</v>
      </c>
      <c r="C267" s="446" t="str">
        <f t="shared" si="18"/>
        <v>Percent Change in Electricity Imports</v>
      </c>
      <c r="D267" s="294" t="s">
        <v>3489</v>
      </c>
      <c r="E267" s="339"/>
      <c r="F267" s="294" t="s">
        <v>3427</v>
      </c>
      <c r="G267" s="294"/>
      <c r="H267" s="297">
        <v>1753</v>
      </c>
      <c r="I267" s="468" t="s">
        <v>43</v>
      </c>
      <c r="J267" s="469" t="str">
        <f>IF(ISBLANK(INDEX('Policy Characteristics'!D:D,MATCH($C267,'Policy Characteristics'!$C:$C,0))),"",INDEX('Policy Characteristics'!D:D,MATCH($C267,'Policy Characteristics'!$C:$C,0)))</f>
        <v>Electricity Imports and Exports</v>
      </c>
      <c r="K267" s="446" t="str">
        <f>IF(ISBLANK(INDEX('Policy Characteristics'!E:E,MATCH($C267,'Policy Characteristics'!$C:$C,0))),"",INDEX('Policy Characteristics'!E:E,MATCH($C267,'Policy Characteristics'!$C:$C,0)))</f>
        <v>elec change imports</v>
      </c>
      <c r="L267" s="242">
        <f>IF(ISBLANK(INDEX('Policy Characteristics'!F:F,MATCH($C267,'Policy Characteristics'!$C:$C,0))),"",INDEX('Policy Characteristics'!F:F,MATCH($C267,'Policy Characteristics'!$C:$C,0)))</f>
        <v>-0.5</v>
      </c>
      <c r="M267" s="242">
        <f>IF(ISBLANK(INDEX('Policy Characteristics'!G:G,MATCH($C267,'Policy Characteristics'!$C:$C,0))),"",INDEX('Policy Characteristics'!G:G,MATCH($C267,'Policy Characteristics'!$C:$C,0)))</f>
        <v>1</v>
      </c>
      <c r="N267" s="242">
        <f>IF(ISBLANK(INDEX('Policy Characteristics'!H:H,MATCH($C267,'Policy Characteristics'!$C:$C,0))),"",INDEX('Policy Characteristics'!H:H,MATCH($C267,'Policy Characteristics'!$C:$C,0)))</f>
        <v>0.02</v>
      </c>
      <c r="O267" s="446" t="str">
        <f>IF(ISBLANK(INDEX('Policy Characteristics'!I:I,MATCH($C267,'Policy Characteristics'!$C:$C,0))),"",INDEX('Policy Characteristics'!I:I,MATCH($C267,'Policy Characteristics'!$C:$C,0)))</f>
        <v>% change in imports</v>
      </c>
      <c r="P267" s="44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46" t="str">
        <f>IF(ISBLANK(INDEX('Policy Characteristics'!K:K,MATCH($C267,'Policy Characteristics'!$C:$C,0))),"",INDEX('Policy Characteristics'!K:K,MATCH($C267,'Policy Characteristics'!$C:$C,0)))</f>
        <v>electricity-sector-main.html#elec-imports</v>
      </c>
      <c r="R267" s="446" t="str">
        <f>IF(ISBLANK(INDEX('Policy Characteristics'!L:L,MATCH($C267,'Policy Characteristics'!$C:$C,0))),"",INDEX('Policy Characteristics'!L:L,MATCH($C267,'Policy Characteristics'!$C:$C,0)))</f>
        <v>electricity-imports-exports.html</v>
      </c>
    </row>
    <row r="268" spans="1:19" s="295" customFormat="1" x14ac:dyDescent="0.75">
      <c r="A268" s="446" t="str">
        <f>IF(ISBLANK(INDEX('Policy Characteristics'!A:A,MATCH($C268,'Policy Characteristics'!$C:$C,0))),"",INDEX('Policy Characteristics'!A:A,MATCH($C268,'Policy Characteristics'!$C:$C,0)))</f>
        <v>Electricity Supply</v>
      </c>
      <c r="B268" s="467" t="str">
        <f>IF(ISBLANK(INDEX('Policy Characteristics'!B:B,MATCH($C268,'Policy Characteristics'!$C:$C,0))),"",INDEX('Policy Characteristics'!B:B,MATCH($C268,'Policy Characteristics'!$C:$C,0)))</f>
        <v>Change Electricity Imports</v>
      </c>
      <c r="C268" s="446" t="str">
        <f t="shared" si="18"/>
        <v>Percent Change in Electricity Imports</v>
      </c>
      <c r="D268" s="294" t="s">
        <v>76</v>
      </c>
      <c r="E268" s="339"/>
      <c r="F268" s="294" t="s">
        <v>3499</v>
      </c>
      <c r="G268" s="294"/>
      <c r="H268" s="297">
        <v>527</v>
      </c>
      <c r="I268" s="468" t="s">
        <v>43</v>
      </c>
      <c r="J268" s="469" t="str">
        <f>IF(ISBLANK(INDEX('Policy Characteristics'!D:D,MATCH($C268,'Policy Characteristics'!$C:$C,0))),"",INDEX('Policy Characteristics'!D:D,MATCH($C268,'Policy Characteristics'!$C:$C,0)))</f>
        <v>Electricity Imports and Exports</v>
      </c>
      <c r="K268" s="446" t="str">
        <f>IF(ISBLANK(INDEX('Policy Characteristics'!E:E,MATCH($C268,'Policy Characteristics'!$C:$C,0))),"",INDEX('Policy Characteristics'!E:E,MATCH($C268,'Policy Characteristics'!$C:$C,0)))</f>
        <v>elec change imports</v>
      </c>
      <c r="L268" s="242">
        <f>IF(ISBLANK(INDEX('Policy Characteristics'!F:F,MATCH($C268,'Policy Characteristics'!$C:$C,0))),"",INDEX('Policy Characteristics'!F:F,MATCH($C268,'Policy Characteristics'!$C:$C,0)))</f>
        <v>-0.5</v>
      </c>
      <c r="M268" s="242">
        <f>IF(ISBLANK(INDEX('Policy Characteristics'!G:G,MATCH($C268,'Policy Characteristics'!$C:$C,0))),"",INDEX('Policy Characteristics'!G:G,MATCH($C268,'Policy Characteristics'!$C:$C,0)))</f>
        <v>1</v>
      </c>
      <c r="N268" s="242">
        <f>IF(ISBLANK(INDEX('Policy Characteristics'!H:H,MATCH($C268,'Policy Characteristics'!$C:$C,0))),"",INDEX('Policy Characteristics'!H:H,MATCH($C268,'Policy Characteristics'!$C:$C,0)))</f>
        <v>0.02</v>
      </c>
      <c r="O268" s="446" t="str">
        <f>IF(ISBLANK(INDEX('Policy Characteristics'!I:I,MATCH($C268,'Policy Characteristics'!$C:$C,0))),"",INDEX('Policy Characteristics'!I:I,MATCH($C268,'Policy Characteristics'!$C:$C,0)))</f>
        <v>% change in imports</v>
      </c>
      <c r="P268" s="44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46" t="str">
        <f>IF(ISBLANK(INDEX('Policy Characteristics'!K:K,MATCH($C268,'Policy Characteristics'!$C:$C,0))),"",INDEX('Policy Characteristics'!K:K,MATCH($C268,'Policy Characteristics'!$C:$C,0)))</f>
        <v>electricity-sector-main.html#elec-imports</v>
      </c>
      <c r="R268" s="446" t="str">
        <f>IF(ISBLANK(INDEX('Policy Characteristics'!L:L,MATCH($C268,'Policy Characteristics'!$C:$C,0))),"",INDEX('Policy Characteristics'!L:L,MATCH($C268,'Policy Characteristics'!$C:$C,0)))</f>
        <v>electricity-imports-exports.html</v>
      </c>
    </row>
    <row r="269" spans="1:19" s="295" customFormat="1" x14ac:dyDescent="0.75">
      <c r="A269" s="446" t="str">
        <f>IF(ISBLANK(INDEX('Policy Characteristics'!A:A,MATCH($C269,'Policy Characteristics'!$C:$C,0))),"",INDEX('Policy Characteristics'!A:A,MATCH($C269,'Policy Characteristics'!$C:$C,0)))</f>
        <v>Electricity Supply</v>
      </c>
      <c r="B269" s="467" t="str">
        <f>IF(ISBLANK(INDEX('Policy Characteristics'!B:B,MATCH($C269,'Policy Characteristics'!$C:$C,0))),"",INDEX('Policy Characteristics'!B:B,MATCH($C269,'Policy Characteristics'!$C:$C,0)))</f>
        <v>Change Electricity Imports</v>
      </c>
      <c r="C269" s="446" t="str">
        <f t="shared" si="18"/>
        <v>Percent Change in Electricity Imports</v>
      </c>
      <c r="D269" s="294" t="s">
        <v>77</v>
      </c>
      <c r="E269" s="339"/>
      <c r="F269" s="294" t="s">
        <v>89</v>
      </c>
      <c r="G269" s="294"/>
      <c r="H269" s="297">
        <v>528</v>
      </c>
      <c r="I269" s="468" t="s">
        <v>43</v>
      </c>
      <c r="J269" s="469" t="str">
        <f>IF(ISBLANK(INDEX('Policy Characteristics'!D:D,MATCH($C269,'Policy Characteristics'!$C:$C,0))),"",INDEX('Policy Characteristics'!D:D,MATCH($C269,'Policy Characteristics'!$C:$C,0)))</f>
        <v>Electricity Imports and Exports</v>
      </c>
      <c r="K269" s="446" t="str">
        <f>IF(ISBLANK(INDEX('Policy Characteristics'!E:E,MATCH($C269,'Policy Characteristics'!$C:$C,0))),"",INDEX('Policy Characteristics'!E:E,MATCH($C269,'Policy Characteristics'!$C:$C,0)))</f>
        <v>elec change imports</v>
      </c>
      <c r="L269" s="242">
        <f>IF(ISBLANK(INDEX('Policy Characteristics'!F:F,MATCH($C269,'Policy Characteristics'!$C:$C,0))),"",INDEX('Policy Characteristics'!F:F,MATCH($C269,'Policy Characteristics'!$C:$C,0)))</f>
        <v>-0.5</v>
      </c>
      <c r="M269" s="242">
        <f>IF(ISBLANK(INDEX('Policy Characteristics'!G:G,MATCH($C269,'Policy Characteristics'!$C:$C,0))),"",INDEX('Policy Characteristics'!G:G,MATCH($C269,'Policy Characteristics'!$C:$C,0)))</f>
        <v>1</v>
      </c>
      <c r="N269" s="242">
        <f>IF(ISBLANK(INDEX('Policy Characteristics'!H:H,MATCH($C269,'Policy Characteristics'!$C:$C,0))),"",INDEX('Policy Characteristics'!H:H,MATCH($C269,'Policy Characteristics'!$C:$C,0)))</f>
        <v>0.02</v>
      </c>
      <c r="O269" s="446" t="str">
        <f>IF(ISBLANK(INDEX('Policy Characteristics'!I:I,MATCH($C269,'Policy Characteristics'!$C:$C,0))),"",INDEX('Policy Characteristics'!I:I,MATCH($C269,'Policy Characteristics'!$C:$C,0)))</f>
        <v>% change in imports</v>
      </c>
      <c r="P269" s="44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46" t="str">
        <f>IF(ISBLANK(INDEX('Policy Characteristics'!K:K,MATCH($C269,'Policy Characteristics'!$C:$C,0))),"",INDEX('Policy Characteristics'!K:K,MATCH($C269,'Policy Characteristics'!$C:$C,0)))</f>
        <v>electricity-sector-main.html#elec-imports</v>
      </c>
      <c r="R269" s="446" t="str">
        <f>IF(ISBLANK(INDEX('Policy Characteristics'!L:L,MATCH($C269,'Policy Characteristics'!$C:$C,0))),"",INDEX('Policy Characteristics'!L:L,MATCH($C269,'Policy Characteristics'!$C:$C,0)))</f>
        <v>electricity-imports-exports.html</v>
      </c>
    </row>
    <row r="270" spans="1:19" s="295" customFormat="1" x14ac:dyDescent="0.75">
      <c r="A270" s="446" t="str">
        <f>IF(ISBLANK(INDEX('Policy Characteristics'!A:A,MATCH($C270,'Policy Characteristics'!$C:$C,0))),"",INDEX('Policy Characteristics'!A:A,MATCH($C270,'Policy Characteristics'!$C:$C,0)))</f>
        <v>Electricity Supply</v>
      </c>
      <c r="B270" s="467" t="str">
        <f>IF(ISBLANK(INDEX('Policy Characteristics'!B:B,MATCH($C270,'Policy Characteristics'!$C:$C,0))),"",INDEX('Policy Characteristics'!B:B,MATCH($C270,'Policy Characteristics'!$C:$C,0)))</f>
        <v>Change Electricity Imports</v>
      </c>
      <c r="C270" s="446" t="str">
        <f t="shared" si="18"/>
        <v>Percent Change in Electricity Imports</v>
      </c>
      <c r="D270" s="294" t="s">
        <v>449</v>
      </c>
      <c r="E270" s="339"/>
      <c r="F270" s="294" t="s">
        <v>452</v>
      </c>
      <c r="G270" s="294"/>
      <c r="H270" s="297">
        <v>529</v>
      </c>
      <c r="I270" s="468" t="s">
        <v>43</v>
      </c>
      <c r="J270" s="469" t="str">
        <f>IF(ISBLANK(INDEX('Policy Characteristics'!D:D,MATCH($C270,'Policy Characteristics'!$C:$C,0))),"",INDEX('Policy Characteristics'!D:D,MATCH($C270,'Policy Characteristics'!$C:$C,0)))</f>
        <v>Electricity Imports and Exports</v>
      </c>
      <c r="K270" s="446" t="str">
        <f>IF(ISBLANK(INDEX('Policy Characteristics'!E:E,MATCH($C270,'Policy Characteristics'!$C:$C,0))),"",INDEX('Policy Characteristics'!E:E,MATCH($C270,'Policy Characteristics'!$C:$C,0)))</f>
        <v>elec change imports</v>
      </c>
      <c r="L270" s="242">
        <f>IF(ISBLANK(INDEX('Policy Characteristics'!F:F,MATCH($C270,'Policy Characteristics'!$C:$C,0))),"",INDEX('Policy Characteristics'!F:F,MATCH($C270,'Policy Characteristics'!$C:$C,0)))</f>
        <v>-0.5</v>
      </c>
      <c r="M270" s="242">
        <f>IF(ISBLANK(INDEX('Policy Characteristics'!G:G,MATCH($C270,'Policy Characteristics'!$C:$C,0))),"",INDEX('Policy Characteristics'!G:G,MATCH($C270,'Policy Characteristics'!$C:$C,0)))</f>
        <v>1</v>
      </c>
      <c r="N270" s="242">
        <f>IF(ISBLANK(INDEX('Policy Characteristics'!H:H,MATCH($C270,'Policy Characteristics'!$C:$C,0))),"",INDEX('Policy Characteristics'!H:H,MATCH($C270,'Policy Characteristics'!$C:$C,0)))</f>
        <v>0.02</v>
      </c>
      <c r="O270" s="446" t="str">
        <f>IF(ISBLANK(INDEX('Policy Characteristics'!I:I,MATCH($C270,'Policy Characteristics'!$C:$C,0))),"",INDEX('Policy Characteristics'!I:I,MATCH($C270,'Policy Characteristics'!$C:$C,0)))</f>
        <v>% change in imports</v>
      </c>
      <c r="P270" s="44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46" t="str">
        <f>IF(ISBLANK(INDEX('Policy Characteristics'!K:K,MATCH($C270,'Policy Characteristics'!$C:$C,0))),"",INDEX('Policy Characteristics'!K:K,MATCH($C270,'Policy Characteristics'!$C:$C,0)))</f>
        <v>electricity-sector-main.html#elec-imports</v>
      </c>
      <c r="R270" s="446" t="str">
        <f>IF(ISBLANK(INDEX('Policy Characteristics'!L:L,MATCH($C270,'Policy Characteristics'!$C:$C,0))),"",INDEX('Policy Characteristics'!L:L,MATCH($C270,'Policy Characteristics'!$C:$C,0)))</f>
        <v>electricity-imports-exports.html</v>
      </c>
    </row>
    <row r="271" spans="1:19" s="295" customFormat="1" x14ac:dyDescent="0.75">
      <c r="A271" s="446" t="str">
        <f>IF(ISBLANK(INDEX('Policy Characteristics'!A:A,MATCH($C271,'Policy Characteristics'!$C:$C,0))),"",INDEX('Policy Characteristics'!A:A,MATCH($C271,'Policy Characteristics'!$C:$C,0)))</f>
        <v>Electricity Supply</v>
      </c>
      <c r="B271" s="467" t="str">
        <f>IF(ISBLANK(INDEX('Policy Characteristics'!B:B,MATCH($C271,'Policy Characteristics'!$C:$C,0))),"",INDEX('Policy Characteristics'!B:B,MATCH($C271,'Policy Characteristics'!$C:$C,0)))</f>
        <v>Change Electricity Imports</v>
      </c>
      <c r="C271" s="446" t="str">
        <f t="shared" si="18"/>
        <v>Percent Change in Electricity Imports</v>
      </c>
      <c r="D271" s="294" t="s">
        <v>78</v>
      </c>
      <c r="E271" s="339"/>
      <c r="F271" s="294" t="s">
        <v>90</v>
      </c>
      <c r="G271" s="294"/>
      <c r="H271" s="297">
        <v>530</v>
      </c>
      <c r="I271" s="468" t="s">
        <v>43</v>
      </c>
      <c r="J271" s="469" t="str">
        <f>IF(ISBLANK(INDEX('Policy Characteristics'!D:D,MATCH($C271,'Policy Characteristics'!$C:$C,0))),"",INDEX('Policy Characteristics'!D:D,MATCH($C271,'Policy Characteristics'!$C:$C,0)))</f>
        <v>Electricity Imports and Exports</v>
      </c>
      <c r="K271" s="446" t="str">
        <f>IF(ISBLANK(INDEX('Policy Characteristics'!E:E,MATCH($C271,'Policy Characteristics'!$C:$C,0))),"",INDEX('Policy Characteristics'!E:E,MATCH($C271,'Policy Characteristics'!$C:$C,0)))</f>
        <v>elec change imports</v>
      </c>
      <c r="L271" s="242">
        <f>IF(ISBLANK(INDEX('Policy Characteristics'!F:F,MATCH($C271,'Policy Characteristics'!$C:$C,0))),"",INDEX('Policy Characteristics'!F:F,MATCH($C271,'Policy Characteristics'!$C:$C,0)))</f>
        <v>-0.5</v>
      </c>
      <c r="M271" s="242">
        <f>IF(ISBLANK(INDEX('Policy Characteristics'!G:G,MATCH($C271,'Policy Characteristics'!$C:$C,0))),"",INDEX('Policy Characteristics'!G:G,MATCH($C271,'Policy Characteristics'!$C:$C,0)))</f>
        <v>1</v>
      </c>
      <c r="N271" s="242">
        <f>IF(ISBLANK(INDEX('Policy Characteristics'!H:H,MATCH($C271,'Policy Characteristics'!$C:$C,0))),"",INDEX('Policy Characteristics'!H:H,MATCH($C271,'Policy Characteristics'!$C:$C,0)))</f>
        <v>0.02</v>
      </c>
      <c r="O271" s="446" t="str">
        <f>IF(ISBLANK(INDEX('Policy Characteristics'!I:I,MATCH($C271,'Policy Characteristics'!$C:$C,0))),"",INDEX('Policy Characteristics'!I:I,MATCH($C271,'Policy Characteristics'!$C:$C,0)))</f>
        <v>% change in imports</v>
      </c>
      <c r="P271" s="44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46" t="str">
        <f>IF(ISBLANK(INDEX('Policy Characteristics'!K:K,MATCH($C271,'Policy Characteristics'!$C:$C,0))),"",INDEX('Policy Characteristics'!K:K,MATCH($C271,'Policy Characteristics'!$C:$C,0)))</f>
        <v>electricity-sector-main.html#elec-imports</v>
      </c>
      <c r="R271" s="446" t="str">
        <f>IF(ISBLANK(INDEX('Policy Characteristics'!L:L,MATCH($C271,'Policy Characteristics'!$C:$C,0))),"",INDEX('Policy Characteristics'!L:L,MATCH($C271,'Policy Characteristics'!$C:$C,0)))</f>
        <v>electricity-imports-exports.html</v>
      </c>
    </row>
    <row r="272" spans="1:19" s="295" customFormat="1" x14ac:dyDescent="0.75">
      <c r="A272" s="446" t="str">
        <f>IF(ISBLANK(INDEX('Policy Characteristics'!A:A,MATCH($C272,'Policy Characteristics'!$C:$C,0))),"",INDEX('Policy Characteristics'!A:A,MATCH($C272,'Policy Characteristics'!$C:$C,0)))</f>
        <v>Electricity Supply</v>
      </c>
      <c r="B272" s="467" t="str">
        <f>IF(ISBLANK(INDEX('Policy Characteristics'!B:B,MATCH($C272,'Policy Characteristics'!$C:$C,0))),"",INDEX('Policy Characteristics'!B:B,MATCH($C272,'Policy Characteristics'!$C:$C,0)))</f>
        <v>Change Electricity Imports</v>
      </c>
      <c r="C272" s="446" t="str">
        <f t="shared" si="18"/>
        <v>Percent Change in Electricity Imports</v>
      </c>
      <c r="D272" s="294" t="s">
        <v>79</v>
      </c>
      <c r="E272" s="339"/>
      <c r="F272" s="294" t="s">
        <v>91</v>
      </c>
      <c r="G272" s="294"/>
      <c r="H272" s="297">
        <v>531</v>
      </c>
      <c r="I272" s="468" t="s">
        <v>44</v>
      </c>
      <c r="J272" s="469" t="str">
        <f>IF(ISBLANK(INDEX('Policy Characteristics'!D:D,MATCH($C272,'Policy Characteristics'!$C:$C,0))),"",INDEX('Policy Characteristics'!D:D,MATCH($C272,'Policy Characteristics'!$C:$C,0)))</f>
        <v>Electricity Imports and Exports</v>
      </c>
      <c r="K272" s="446" t="str">
        <f>IF(ISBLANK(INDEX('Policy Characteristics'!E:E,MATCH($C272,'Policy Characteristics'!$C:$C,0))),"",INDEX('Policy Characteristics'!E:E,MATCH($C272,'Policy Characteristics'!$C:$C,0)))</f>
        <v>elec change imports</v>
      </c>
      <c r="L272" s="242">
        <f>IF(ISBLANK(INDEX('Policy Characteristics'!F:F,MATCH($C272,'Policy Characteristics'!$C:$C,0))),"",INDEX('Policy Characteristics'!F:F,MATCH($C272,'Policy Characteristics'!$C:$C,0)))</f>
        <v>-0.5</v>
      </c>
      <c r="M272" s="242">
        <f>IF(ISBLANK(INDEX('Policy Characteristics'!G:G,MATCH($C272,'Policy Characteristics'!$C:$C,0))),"",INDEX('Policy Characteristics'!G:G,MATCH($C272,'Policy Characteristics'!$C:$C,0)))</f>
        <v>1</v>
      </c>
      <c r="N272" s="242">
        <f>IF(ISBLANK(INDEX('Policy Characteristics'!H:H,MATCH($C272,'Policy Characteristics'!$C:$C,0))),"",INDEX('Policy Characteristics'!H:H,MATCH($C272,'Policy Characteristics'!$C:$C,0)))</f>
        <v>0.02</v>
      </c>
      <c r="O272" s="446" t="str">
        <f>IF(ISBLANK(INDEX('Policy Characteristics'!I:I,MATCH($C272,'Policy Characteristics'!$C:$C,0))),"",INDEX('Policy Characteristics'!I:I,MATCH($C272,'Policy Characteristics'!$C:$C,0)))</f>
        <v>% change in imports</v>
      </c>
      <c r="P272" s="44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46" t="str">
        <f>IF(ISBLANK(INDEX('Policy Characteristics'!K:K,MATCH($C272,'Policy Characteristics'!$C:$C,0))),"",INDEX('Policy Characteristics'!K:K,MATCH($C272,'Policy Characteristics'!$C:$C,0)))</f>
        <v>electricity-sector-main.html#elec-imports</v>
      </c>
      <c r="R272" s="446" t="str">
        <f>IF(ISBLANK(INDEX('Policy Characteristics'!L:L,MATCH($C272,'Policy Characteristics'!$C:$C,0))),"",INDEX('Policy Characteristics'!L:L,MATCH($C272,'Policy Characteristics'!$C:$C,0)))</f>
        <v>electricity-imports-exports.html</v>
      </c>
    </row>
    <row r="273" spans="1:18" s="295" customFormat="1" x14ac:dyDescent="0.75">
      <c r="A273" s="446" t="str">
        <f>IF(ISBLANK(INDEX('Policy Characteristics'!A:A,MATCH($C273,'Policy Characteristics'!$C:$C,0))),"",INDEX('Policy Characteristics'!A:A,MATCH($C273,'Policy Characteristics'!$C:$C,0)))</f>
        <v>Electricity Supply</v>
      </c>
      <c r="B273" s="467" t="str">
        <f>IF(ISBLANK(INDEX('Policy Characteristics'!B:B,MATCH($C273,'Policy Characteristics'!$C:$C,0))),"",INDEX('Policy Characteristics'!B:B,MATCH($C273,'Policy Characteristics'!$C:$C,0)))</f>
        <v>Change Electricity Imports</v>
      </c>
      <c r="C273" s="446" t="str">
        <f t="shared" si="18"/>
        <v>Percent Change in Electricity Imports</v>
      </c>
      <c r="D273" s="294" t="s">
        <v>80</v>
      </c>
      <c r="E273" s="339"/>
      <c r="F273" s="294" t="s">
        <v>92</v>
      </c>
      <c r="G273" s="294"/>
      <c r="H273" s="297">
        <v>532</v>
      </c>
      <c r="I273" s="468" t="s">
        <v>43</v>
      </c>
      <c r="J273" s="469" t="str">
        <f>IF(ISBLANK(INDEX('Policy Characteristics'!D:D,MATCH($C273,'Policy Characteristics'!$C:$C,0))),"",INDEX('Policy Characteristics'!D:D,MATCH($C273,'Policy Characteristics'!$C:$C,0)))</f>
        <v>Electricity Imports and Exports</v>
      </c>
      <c r="K273" s="446" t="str">
        <f>IF(ISBLANK(INDEX('Policy Characteristics'!E:E,MATCH($C273,'Policy Characteristics'!$C:$C,0))),"",INDEX('Policy Characteristics'!E:E,MATCH($C273,'Policy Characteristics'!$C:$C,0)))</f>
        <v>elec change imports</v>
      </c>
      <c r="L273" s="242">
        <f>IF(ISBLANK(INDEX('Policy Characteristics'!F:F,MATCH($C273,'Policy Characteristics'!$C:$C,0))),"",INDEX('Policy Characteristics'!F:F,MATCH($C273,'Policy Characteristics'!$C:$C,0)))</f>
        <v>-0.5</v>
      </c>
      <c r="M273" s="242">
        <f>IF(ISBLANK(INDEX('Policy Characteristics'!G:G,MATCH($C273,'Policy Characteristics'!$C:$C,0))),"",INDEX('Policy Characteristics'!G:G,MATCH($C273,'Policy Characteristics'!$C:$C,0)))</f>
        <v>1</v>
      </c>
      <c r="N273" s="242">
        <f>IF(ISBLANK(INDEX('Policy Characteristics'!H:H,MATCH($C273,'Policy Characteristics'!$C:$C,0))),"",INDEX('Policy Characteristics'!H:H,MATCH($C273,'Policy Characteristics'!$C:$C,0)))</f>
        <v>0.02</v>
      </c>
      <c r="O273" s="446" t="str">
        <f>IF(ISBLANK(INDEX('Policy Characteristics'!I:I,MATCH($C273,'Policy Characteristics'!$C:$C,0))),"",INDEX('Policy Characteristics'!I:I,MATCH($C273,'Policy Characteristics'!$C:$C,0)))</f>
        <v>% change in imports</v>
      </c>
      <c r="P273" s="44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46" t="str">
        <f>IF(ISBLANK(INDEX('Policy Characteristics'!K:K,MATCH($C273,'Policy Characteristics'!$C:$C,0))),"",INDEX('Policy Characteristics'!K:K,MATCH($C273,'Policy Characteristics'!$C:$C,0)))</f>
        <v>electricity-sector-main.html#elec-imports</v>
      </c>
      <c r="R273" s="446" t="str">
        <f>IF(ISBLANK(INDEX('Policy Characteristics'!L:L,MATCH($C273,'Policy Characteristics'!$C:$C,0))),"",INDEX('Policy Characteristics'!L:L,MATCH($C273,'Policy Characteristics'!$C:$C,0)))</f>
        <v>electricity-imports-exports.html</v>
      </c>
    </row>
    <row r="274" spans="1:18" s="295" customFormat="1" x14ac:dyDescent="0.75">
      <c r="A274" s="446" t="str">
        <f>IF(ISBLANK(INDEX('Policy Characteristics'!A:A,MATCH($C274,'Policy Characteristics'!$C:$C,0))),"",INDEX('Policy Characteristics'!A:A,MATCH($C274,'Policy Characteristics'!$C:$C,0)))</f>
        <v>Electricity Supply</v>
      </c>
      <c r="B274" s="467" t="str">
        <f>IF(ISBLANK(INDEX('Policy Characteristics'!B:B,MATCH($C274,'Policy Characteristics'!$C:$C,0))),"",INDEX('Policy Characteristics'!B:B,MATCH($C274,'Policy Characteristics'!$C:$C,0)))</f>
        <v>Change Electricity Imports</v>
      </c>
      <c r="C274" s="446" t="str">
        <f t="shared" si="18"/>
        <v>Percent Change in Electricity Imports</v>
      </c>
      <c r="D274" s="294" t="s">
        <v>2424</v>
      </c>
      <c r="E274" s="339"/>
      <c r="F274" s="294" t="s">
        <v>437</v>
      </c>
      <c r="G274" s="294"/>
      <c r="H274" s="297">
        <v>533</v>
      </c>
      <c r="I274" s="468" t="s">
        <v>44</v>
      </c>
      <c r="J274" s="469" t="str">
        <f>IF(ISBLANK(INDEX('Policy Characteristics'!D:D,MATCH($C274,'Policy Characteristics'!$C:$C,0))),"",INDEX('Policy Characteristics'!D:D,MATCH($C274,'Policy Characteristics'!$C:$C,0)))</f>
        <v>Electricity Imports and Exports</v>
      </c>
      <c r="K274" s="446" t="str">
        <f>IF(ISBLANK(INDEX('Policy Characteristics'!E:E,MATCH($C274,'Policy Characteristics'!$C:$C,0))),"",INDEX('Policy Characteristics'!E:E,MATCH($C274,'Policy Characteristics'!$C:$C,0)))</f>
        <v>elec change imports</v>
      </c>
      <c r="L274" s="242">
        <f>IF(ISBLANK(INDEX('Policy Characteristics'!F:F,MATCH($C274,'Policy Characteristics'!$C:$C,0))),"",INDEX('Policy Characteristics'!F:F,MATCH($C274,'Policy Characteristics'!$C:$C,0)))</f>
        <v>-0.5</v>
      </c>
      <c r="M274" s="242">
        <f>IF(ISBLANK(INDEX('Policy Characteristics'!G:G,MATCH($C274,'Policy Characteristics'!$C:$C,0))),"",INDEX('Policy Characteristics'!G:G,MATCH($C274,'Policy Characteristics'!$C:$C,0)))</f>
        <v>1</v>
      </c>
      <c r="N274" s="242">
        <f>IF(ISBLANK(INDEX('Policy Characteristics'!H:H,MATCH($C274,'Policy Characteristics'!$C:$C,0))),"",INDEX('Policy Characteristics'!H:H,MATCH($C274,'Policy Characteristics'!$C:$C,0)))</f>
        <v>0.02</v>
      </c>
      <c r="O274" s="446" t="str">
        <f>IF(ISBLANK(INDEX('Policy Characteristics'!I:I,MATCH($C274,'Policy Characteristics'!$C:$C,0))),"",INDEX('Policy Characteristics'!I:I,MATCH($C274,'Policy Characteristics'!$C:$C,0)))</f>
        <v>% change in imports</v>
      </c>
      <c r="P274" s="44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46" t="str">
        <f>IF(ISBLANK(INDEX('Policy Characteristics'!K:K,MATCH($C274,'Policy Characteristics'!$C:$C,0))),"",INDEX('Policy Characteristics'!K:K,MATCH($C274,'Policy Characteristics'!$C:$C,0)))</f>
        <v>electricity-sector-main.html#elec-imports</v>
      </c>
      <c r="R274" s="446" t="str">
        <f>IF(ISBLANK(INDEX('Policy Characteristics'!L:L,MATCH($C274,'Policy Characteristics'!$C:$C,0))),"",INDEX('Policy Characteristics'!L:L,MATCH($C274,'Policy Characteristics'!$C:$C,0)))</f>
        <v>electricity-imports-exports.html</v>
      </c>
    </row>
    <row r="275" spans="1:18" s="295" customFormat="1" x14ac:dyDescent="0.75">
      <c r="A275" s="446" t="str">
        <f>IF(ISBLANK(INDEX('Policy Characteristics'!A:A,MATCH($C275,'Policy Characteristics'!$C:$C,0))),"",INDEX('Policy Characteristics'!A:A,MATCH($C275,'Policy Characteristics'!$C:$C,0)))</f>
        <v>Electricity Supply</v>
      </c>
      <c r="B275" s="467" t="str">
        <f>IF(ISBLANK(INDEX('Policy Characteristics'!B:B,MATCH($C275,'Policy Characteristics'!$C:$C,0))),"",INDEX('Policy Characteristics'!B:B,MATCH($C275,'Policy Characteristics'!$C:$C,0)))</f>
        <v>Change Electricity Imports</v>
      </c>
      <c r="C275" s="446" t="str">
        <f t="shared" si="18"/>
        <v>Percent Change in Electricity Imports</v>
      </c>
      <c r="D275" s="294" t="s">
        <v>309</v>
      </c>
      <c r="E275" s="339"/>
      <c r="F275" s="294" t="s">
        <v>311</v>
      </c>
      <c r="G275" s="294"/>
      <c r="H275" s="297">
        <v>534</v>
      </c>
      <c r="I275" s="468" t="s">
        <v>43</v>
      </c>
      <c r="J275" s="469" t="str">
        <f>IF(ISBLANK(INDEX('Policy Characteristics'!D:D,MATCH($C275,'Policy Characteristics'!$C:$C,0))),"",INDEX('Policy Characteristics'!D:D,MATCH($C275,'Policy Characteristics'!$C:$C,0)))</f>
        <v>Electricity Imports and Exports</v>
      </c>
      <c r="K275" s="446" t="str">
        <f>IF(ISBLANK(INDEX('Policy Characteristics'!E:E,MATCH($C275,'Policy Characteristics'!$C:$C,0))),"",INDEX('Policy Characteristics'!E:E,MATCH($C275,'Policy Characteristics'!$C:$C,0)))</f>
        <v>elec change imports</v>
      </c>
      <c r="L275" s="242">
        <f>IF(ISBLANK(INDEX('Policy Characteristics'!F:F,MATCH($C275,'Policy Characteristics'!$C:$C,0))),"",INDEX('Policy Characteristics'!F:F,MATCH($C275,'Policy Characteristics'!$C:$C,0)))</f>
        <v>-0.5</v>
      </c>
      <c r="M275" s="242">
        <f>IF(ISBLANK(INDEX('Policy Characteristics'!G:G,MATCH($C275,'Policy Characteristics'!$C:$C,0))),"",INDEX('Policy Characteristics'!G:G,MATCH($C275,'Policy Characteristics'!$C:$C,0)))</f>
        <v>1</v>
      </c>
      <c r="N275" s="242">
        <f>IF(ISBLANK(INDEX('Policy Characteristics'!H:H,MATCH($C275,'Policy Characteristics'!$C:$C,0))),"",INDEX('Policy Characteristics'!H:H,MATCH($C275,'Policy Characteristics'!$C:$C,0)))</f>
        <v>0.02</v>
      </c>
      <c r="O275" s="446" t="str">
        <f>IF(ISBLANK(INDEX('Policy Characteristics'!I:I,MATCH($C275,'Policy Characteristics'!$C:$C,0))),"",INDEX('Policy Characteristics'!I:I,MATCH($C275,'Policy Characteristics'!$C:$C,0)))</f>
        <v>% change in imports</v>
      </c>
      <c r="P275" s="44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46" t="str">
        <f>IF(ISBLANK(INDEX('Policy Characteristics'!K:K,MATCH($C275,'Policy Characteristics'!$C:$C,0))),"",INDEX('Policy Characteristics'!K:K,MATCH($C275,'Policy Characteristics'!$C:$C,0)))</f>
        <v>electricity-sector-main.html#elec-imports</v>
      </c>
      <c r="R275" s="446" t="str">
        <f>IF(ISBLANK(INDEX('Policy Characteristics'!L:L,MATCH($C275,'Policy Characteristics'!$C:$C,0))),"",INDEX('Policy Characteristics'!L:L,MATCH($C275,'Policy Characteristics'!$C:$C,0)))</f>
        <v>electricity-imports-exports.html</v>
      </c>
    </row>
    <row r="276" spans="1:18" s="295" customFormat="1" x14ac:dyDescent="0.75">
      <c r="A276" s="446" t="str">
        <f>IF(ISBLANK(INDEX('Policy Characteristics'!A:A,MATCH($C276,'Policy Characteristics'!$C:$C,0))),"",INDEX('Policy Characteristics'!A:A,MATCH($C276,'Policy Characteristics'!$C:$C,0)))</f>
        <v>Electricity Supply</v>
      </c>
      <c r="B276" s="467" t="str">
        <f>IF(ISBLANK(INDEX('Policy Characteristics'!B:B,MATCH($C276,'Policy Characteristics'!$C:$C,0))),"",INDEX('Policy Characteristics'!B:B,MATCH($C276,'Policy Characteristics'!$C:$C,0)))</f>
        <v>Change Electricity Imports</v>
      </c>
      <c r="C276" s="446" t="str">
        <f t="shared" si="18"/>
        <v>Percent Change in Electricity Imports</v>
      </c>
      <c r="D276" s="294" t="s">
        <v>310</v>
      </c>
      <c r="E276" s="339"/>
      <c r="F276" s="294" t="s">
        <v>312</v>
      </c>
      <c r="G276" s="294"/>
      <c r="H276" s="297">
        <v>535</v>
      </c>
      <c r="I276" s="468" t="s">
        <v>44</v>
      </c>
      <c r="J276" s="469" t="str">
        <f>IF(ISBLANK(INDEX('Policy Characteristics'!D:D,MATCH($C276,'Policy Characteristics'!$C:$C,0))),"",INDEX('Policy Characteristics'!D:D,MATCH($C276,'Policy Characteristics'!$C:$C,0)))</f>
        <v>Electricity Imports and Exports</v>
      </c>
      <c r="K276" s="446" t="str">
        <f>IF(ISBLANK(INDEX('Policy Characteristics'!E:E,MATCH($C276,'Policy Characteristics'!$C:$C,0))),"",INDEX('Policy Characteristics'!E:E,MATCH($C276,'Policy Characteristics'!$C:$C,0)))</f>
        <v>elec change imports</v>
      </c>
      <c r="L276" s="242">
        <f>IF(ISBLANK(INDEX('Policy Characteristics'!F:F,MATCH($C276,'Policy Characteristics'!$C:$C,0))),"",INDEX('Policy Characteristics'!F:F,MATCH($C276,'Policy Characteristics'!$C:$C,0)))</f>
        <v>-0.5</v>
      </c>
      <c r="M276" s="242">
        <f>IF(ISBLANK(INDEX('Policy Characteristics'!G:G,MATCH($C276,'Policy Characteristics'!$C:$C,0))),"",INDEX('Policy Characteristics'!G:G,MATCH($C276,'Policy Characteristics'!$C:$C,0)))</f>
        <v>1</v>
      </c>
      <c r="N276" s="242">
        <f>IF(ISBLANK(INDEX('Policy Characteristics'!H:H,MATCH($C276,'Policy Characteristics'!$C:$C,0))),"",INDEX('Policy Characteristics'!H:H,MATCH($C276,'Policy Characteristics'!$C:$C,0)))</f>
        <v>0.02</v>
      </c>
      <c r="O276" s="446" t="str">
        <f>IF(ISBLANK(INDEX('Policy Characteristics'!I:I,MATCH($C276,'Policy Characteristics'!$C:$C,0))),"",INDEX('Policy Characteristics'!I:I,MATCH($C276,'Policy Characteristics'!$C:$C,0)))</f>
        <v>% change in imports</v>
      </c>
      <c r="P276" s="44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46" t="str">
        <f>IF(ISBLANK(INDEX('Policy Characteristics'!K:K,MATCH($C276,'Policy Characteristics'!$C:$C,0))),"",INDEX('Policy Characteristics'!K:K,MATCH($C276,'Policy Characteristics'!$C:$C,0)))</f>
        <v>electricity-sector-main.html#elec-imports</v>
      </c>
      <c r="R276" s="446" t="str">
        <f>IF(ISBLANK(INDEX('Policy Characteristics'!L:L,MATCH($C276,'Policy Characteristics'!$C:$C,0))),"",INDEX('Policy Characteristics'!L:L,MATCH($C276,'Policy Characteristics'!$C:$C,0)))</f>
        <v>electricity-imports-exports.html</v>
      </c>
    </row>
    <row r="277" spans="1:18" s="295" customFormat="1" x14ac:dyDescent="0.75">
      <c r="A277" s="446" t="str">
        <f>IF(ISBLANK(INDEX('Policy Characteristics'!A:A,MATCH($C277,'Policy Characteristics'!$C:$C,0))),"",INDEX('Policy Characteristics'!A:A,MATCH($C277,'Policy Characteristics'!$C:$C,0)))</f>
        <v>Electricity Supply</v>
      </c>
      <c r="B277" s="467" t="str">
        <f>IF(ISBLANK(INDEX('Policy Characteristics'!B:B,MATCH($C277,'Policy Characteristics'!$C:$C,0))),"",INDEX('Policy Characteristics'!B:B,MATCH($C277,'Policy Characteristics'!$C:$C,0)))</f>
        <v>Change Electricity Imports</v>
      </c>
      <c r="C277" s="446" t="str">
        <f t="shared" si="18"/>
        <v>Percent Change in Electricity Imports</v>
      </c>
      <c r="D277" s="294" t="s">
        <v>445</v>
      </c>
      <c r="E277" s="339"/>
      <c r="F277" s="294" t="s">
        <v>444</v>
      </c>
      <c r="G277" s="294"/>
      <c r="H277" s="297">
        <v>536</v>
      </c>
      <c r="I277" s="468" t="s">
        <v>44</v>
      </c>
      <c r="J277" s="469" t="str">
        <f>IF(ISBLANK(INDEX('Policy Characteristics'!D:D,MATCH($C277,'Policy Characteristics'!$C:$C,0))),"",INDEX('Policy Characteristics'!D:D,MATCH($C277,'Policy Characteristics'!$C:$C,0)))</f>
        <v>Electricity Imports and Exports</v>
      </c>
      <c r="K277" s="446" t="str">
        <f>IF(ISBLANK(INDEX('Policy Characteristics'!E:E,MATCH($C277,'Policy Characteristics'!$C:$C,0))),"",INDEX('Policy Characteristics'!E:E,MATCH($C277,'Policy Characteristics'!$C:$C,0)))</f>
        <v>elec change imports</v>
      </c>
      <c r="L277" s="242">
        <f>IF(ISBLANK(INDEX('Policy Characteristics'!F:F,MATCH($C277,'Policy Characteristics'!$C:$C,0))),"",INDEX('Policy Characteristics'!F:F,MATCH($C277,'Policy Characteristics'!$C:$C,0)))</f>
        <v>-0.5</v>
      </c>
      <c r="M277" s="242">
        <f>IF(ISBLANK(INDEX('Policy Characteristics'!G:G,MATCH($C277,'Policy Characteristics'!$C:$C,0))),"",INDEX('Policy Characteristics'!G:G,MATCH($C277,'Policy Characteristics'!$C:$C,0)))</f>
        <v>1</v>
      </c>
      <c r="N277" s="242">
        <f>IF(ISBLANK(INDEX('Policy Characteristics'!H:H,MATCH($C277,'Policy Characteristics'!$C:$C,0))),"",INDEX('Policy Characteristics'!H:H,MATCH($C277,'Policy Characteristics'!$C:$C,0)))</f>
        <v>0.02</v>
      </c>
      <c r="O277" s="446" t="str">
        <f>IF(ISBLANK(INDEX('Policy Characteristics'!I:I,MATCH($C277,'Policy Characteristics'!$C:$C,0))),"",INDEX('Policy Characteristics'!I:I,MATCH($C277,'Policy Characteristics'!$C:$C,0)))</f>
        <v>% change in imports</v>
      </c>
      <c r="P277" s="44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46" t="str">
        <f>IF(ISBLANK(INDEX('Policy Characteristics'!K:K,MATCH($C277,'Policy Characteristics'!$C:$C,0))),"",INDEX('Policy Characteristics'!K:K,MATCH($C277,'Policy Characteristics'!$C:$C,0)))</f>
        <v>electricity-sector-main.html#elec-imports</v>
      </c>
      <c r="R277" s="446" t="str">
        <f>IF(ISBLANK(INDEX('Policy Characteristics'!L:L,MATCH($C277,'Policy Characteristics'!$C:$C,0))),"",INDEX('Policy Characteristics'!L:L,MATCH($C277,'Policy Characteristics'!$C:$C,0)))</f>
        <v>electricity-imports-exports.html</v>
      </c>
    </row>
    <row r="278" spans="1:18" s="295" customFormat="1" x14ac:dyDescent="0.75">
      <c r="A278" s="446" t="str">
        <f>IF(ISBLANK(INDEX('Policy Characteristics'!A:A,MATCH($C278,'Policy Characteristics'!$C:$C,0))),"",INDEX('Policy Characteristics'!A:A,MATCH($C278,'Policy Characteristics'!$C:$C,0)))</f>
        <v>Electricity Supply</v>
      </c>
      <c r="B278" s="467" t="str">
        <f>IF(ISBLANK(INDEX('Policy Characteristics'!B:B,MATCH($C278,'Policy Characteristics'!$C:$C,0))),"",INDEX('Policy Characteristics'!B:B,MATCH($C278,'Policy Characteristics'!$C:$C,0)))</f>
        <v>Change Electricity Imports</v>
      </c>
      <c r="C278" s="446" t="str">
        <f t="shared" si="18"/>
        <v>Percent Change in Electricity Imports</v>
      </c>
      <c r="D278" s="294" t="s">
        <v>454</v>
      </c>
      <c r="E278" s="339"/>
      <c r="F278" s="294" t="s">
        <v>455</v>
      </c>
      <c r="G278" s="294"/>
      <c r="H278" s="297">
        <v>537</v>
      </c>
      <c r="I278" s="468" t="s">
        <v>44</v>
      </c>
      <c r="J278" s="469" t="str">
        <f>IF(ISBLANK(INDEX('Policy Characteristics'!D:D,MATCH($C278,'Policy Characteristics'!$C:$C,0))),"",INDEX('Policy Characteristics'!D:D,MATCH($C278,'Policy Characteristics'!$C:$C,0)))</f>
        <v>Electricity Imports and Exports</v>
      </c>
      <c r="K278" s="446" t="str">
        <f>IF(ISBLANK(INDEX('Policy Characteristics'!E:E,MATCH($C278,'Policy Characteristics'!$C:$C,0))),"",INDEX('Policy Characteristics'!E:E,MATCH($C278,'Policy Characteristics'!$C:$C,0)))</f>
        <v>elec change imports</v>
      </c>
      <c r="L278" s="242">
        <f>IF(ISBLANK(INDEX('Policy Characteristics'!F:F,MATCH($C278,'Policy Characteristics'!$C:$C,0))),"",INDEX('Policy Characteristics'!F:F,MATCH($C278,'Policy Characteristics'!$C:$C,0)))</f>
        <v>-0.5</v>
      </c>
      <c r="M278" s="242">
        <f>IF(ISBLANK(INDEX('Policy Characteristics'!G:G,MATCH($C278,'Policy Characteristics'!$C:$C,0))),"",INDEX('Policy Characteristics'!G:G,MATCH($C278,'Policy Characteristics'!$C:$C,0)))</f>
        <v>1</v>
      </c>
      <c r="N278" s="242">
        <f>IF(ISBLANK(INDEX('Policy Characteristics'!H:H,MATCH($C278,'Policy Characteristics'!$C:$C,0))),"",INDEX('Policy Characteristics'!H:H,MATCH($C278,'Policy Characteristics'!$C:$C,0)))</f>
        <v>0.02</v>
      </c>
      <c r="O278" s="446" t="str">
        <f>IF(ISBLANK(INDEX('Policy Characteristics'!I:I,MATCH($C278,'Policy Characteristics'!$C:$C,0))),"",INDEX('Policy Characteristics'!I:I,MATCH($C278,'Policy Characteristics'!$C:$C,0)))</f>
        <v>% change in imports</v>
      </c>
      <c r="P278" s="44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46" t="str">
        <f>IF(ISBLANK(INDEX('Policy Characteristics'!K:K,MATCH($C278,'Policy Characteristics'!$C:$C,0))),"",INDEX('Policy Characteristics'!K:K,MATCH($C278,'Policy Characteristics'!$C:$C,0)))</f>
        <v>electricity-sector-main.html#elec-imports</v>
      </c>
      <c r="R278" s="446" t="str">
        <f>IF(ISBLANK(INDEX('Policy Characteristics'!L:L,MATCH($C278,'Policy Characteristics'!$C:$C,0))),"",INDEX('Policy Characteristics'!L:L,MATCH($C278,'Policy Characteristics'!$C:$C,0)))</f>
        <v>electricity-imports-exports.html</v>
      </c>
    </row>
    <row r="279" spans="1:18" s="295" customFormat="1" x14ac:dyDescent="0.75">
      <c r="A279" s="446" t="str">
        <f>IF(ISBLANK(INDEX('Policy Characteristics'!A:A,MATCH($C279,'Policy Characteristics'!$C:$C,0))),"",INDEX('Policy Characteristics'!A:A,MATCH($C279,'Policy Characteristics'!$C:$C,0)))</f>
        <v>Electricity Supply</v>
      </c>
      <c r="B279" s="467" t="str">
        <f>IF(ISBLANK(INDEX('Policy Characteristics'!B:B,MATCH($C279,'Policy Characteristics'!$C:$C,0))),"",INDEX('Policy Characteristics'!B:B,MATCH($C279,'Policy Characteristics'!$C:$C,0)))</f>
        <v>Change Electricity Imports</v>
      </c>
      <c r="C279" s="446" t="str">
        <f t="shared" si="18"/>
        <v>Percent Change in Electricity Imports</v>
      </c>
      <c r="D279" s="294" t="s">
        <v>2749</v>
      </c>
      <c r="E279" s="339"/>
      <c r="F279" s="294" t="s">
        <v>2468</v>
      </c>
      <c r="G279" s="294"/>
      <c r="H279" s="297">
        <v>538</v>
      </c>
      <c r="I279" s="468" t="s">
        <v>44</v>
      </c>
      <c r="J279" s="469" t="str">
        <f>IF(ISBLANK(INDEX('Policy Characteristics'!D:D,MATCH($C279,'Policy Characteristics'!$C:$C,0))),"",INDEX('Policy Characteristics'!D:D,MATCH($C279,'Policy Characteristics'!$C:$C,0)))</f>
        <v>Electricity Imports and Exports</v>
      </c>
      <c r="K279" s="446" t="str">
        <f>IF(ISBLANK(INDEX('Policy Characteristics'!E:E,MATCH($C279,'Policy Characteristics'!$C:$C,0))),"",INDEX('Policy Characteristics'!E:E,MATCH($C279,'Policy Characteristics'!$C:$C,0)))</f>
        <v>elec change imports</v>
      </c>
      <c r="L279" s="242">
        <f>IF(ISBLANK(INDEX('Policy Characteristics'!F:F,MATCH($C279,'Policy Characteristics'!$C:$C,0))),"",INDEX('Policy Characteristics'!F:F,MATCH($C279,'Policy Characteristics'!$C:$C,0)))</f>
        <v>-0.5</v>
      </c>
      <c r="M279" s="242">
        <f>IF(ISBLANK(INDEX('Policy Characteristics'!G:G,MATCH($C279,'Policy Characteristics'!$C:$C,0))),"",INDEX('Policy Characteristics'!G:G,MATCH($C279,'Policy Characteristics'!$C:$C,0)))</f>
        <v>1</v>
      </c>
      <c r="N279" s="242">
        <f>IF(ISBLANK(INDEX('Policy Characteristics'!H:H,MATCH($C279,'Policy Characteristics'!$C:$C,0))),"",INDEX('Policy Characteristics'!H:H,MATCH($C279,'Policy Characteristics'!$C:$C,0)))</f>
        <v>0.02</v>
      </c>
      <c r="O279" s="446" t="str">
        <f>IF(ISBLANK(INDEX('Policy Characteristics'!I:I,MATCH($C279,'Policy Characteristics'!$C:$C,0))),"",INDEX('Policy Characteristics'!I:I,MATCH($C279,'Policy Characteristics'!$C:$C,0)))</f>
        <v>% change in imports</v>
      </c>
      <c r="P279" s="44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46" t="str">
        <f>IF(ISBLANK(INDEX('Policy Characteristics'!K:K,MATCH($C279,'Policy Characteristics'!$C:$C,0))),"",INDEX('Policy Characteristics'!K:K,MATCH($C279,'Policy Characteristics'!$C:$C,0)))</f>
        <v>electricity-sector-main.html#elec-imports</v>
      </c>
      <c r="R279" s="446" t="str">
        <f>IF(ISBLANK(INDEX('Policy Characteristics'!L:L,MATCH($C279,'Policy Characteristics'!$C:$C,0))),"",INDEX('Policy Characteristics'!L:L,MATCH($C279,'Policy Characteristics'!$C:$C,0)))</f>
        <v>electricity-imports-exports.html</v>
      </c>
    </row>
    <row r="280" spans="1:18" s="295" customFormat="1" x14ac:dyDescent="0.75">
      <c r="A280" s="446" t="str">
        <f>IF(ISBLANK(INDEX('Policy Characteristics'!A:A,MATCH($C280,'Policy Characteristics'!$C:$C,0))),"",INDEX('Policy Characteristics'!A:A,MATCH($C280,'Policy Characteristics'!$C:$C,0)))</f>
        <v>Electricity Supply</v>
      </c>
      <c r="B280" s="467" t="str">
        <f>IF(ISBLANK(INDEX('Policy Characteristics'!B:B,MATCH($C280,'Policy Characteristics'!$C:$C,0))),"",INDEX('Policy Characteristics'!B:B,MATCH($C280,'Policy Characteristics'!$C:$C,0)))</f>
        <v>Change Electricity Imports</v>
      </c>
      <c r="C280" s="446" t="str">
        <f t="shared" si="18"/>
        <v>Percent Change in Electricity Imports</v>
      </c>
      <c r="D280" s="294" t="s">
        <v>2750</v>
      </c>
      <c r="E280" s="339"/>
      <c r="F280" s="294" t="s">
        <v>2592</v>
      </c>
      <c r="G280" s="294"/>
      <c r="H280" s="297">
        <v>539</v>
      </c>
      <c r="I280" s="468" t="s">
        <v>44</v>
      </c>
      <c r="J280" s="469" t="str">
        <f>IF(ISBLANK(INDEX('Policy Characteristics'!D:D,MATCH($C280,'Policy Characteristics'!$C:$C,0))),"",INDEX('Policy Characteristics'!D:D,MATCH($C280,'Policy Characteristics'!$C:$C,0)))</f>
        <v>Electricity Imports and Exports</v>
      </c>
      <c r="K280" s="446" t="str">
        <f>IF(ISBLANK(INDEX('Policy Characteristics'!E:E,MATCH($C280,'Policy Characteristics'!$C:$C,0))),"",INDEX('Policy Characteristics'!E:E,MATCH($C280,'Policy Characteristics'!$C:$C,0)))</f>
        <v>elec change imports</v>
      </c>
      <c r="L280" s="242">
        <f>IF(ISBLANK(INDEX('Policy Characteristics'!F:F,MATCH($C280,'Policy Characteristics'!$C:$C,0))),"",INDEX('Policy Characteristics'!F:F,MATCH($C280,'Policy Characteristics'!$C:$C,0)))</f>
        <v>-0.5</v>
      </c>
      <c r="M280" s="242">
        <f>IF(ISBLANK(INDEX('Policy Characteristics'!G:G,MATCH($C280,'Policy Characteristics'!$C:$C,0))),"",INDEX('Policy Characteristics'!G:G,MATCH($C280,'Policy Characteristics'!$C:$C,0)))</f>
        <v>1</v>
      </c>
      <c r="N280" s="242">
        <f>IF(ISBLANK(INDEX('Policy Characteristics'!H:H,MATCH($C280,'Policy Characteristics'!$C:$C,0))),"",INDEX('Policy Characteristics'!H:H,MATCH($C280,'Policy Characteristics'!$C:$C,0)))</f>
        <v>0.02</v>
      </c>
      <c r="O280" s="446" t="str">
        <f>IF(ISBLANK(INDEX('Policy Characteristics'!I:I,MATCH($C280,'Policy Characteristics'!$C:$C,0))),"",INDEX('Policy Characteristics'!I:I,MATCH($C280,'Policy Characteristics'!$C:$C,0)))</f>
        <v>% change in imports</v>
      </c>
      <c r="P280" s="44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46" t="str">
        <f>IF(ISBLANK(INDEX('Policy Characteristics'!K:K,MATCH($C280,'Policy Characteristics'!$C:$C,0))),"",INDEX('Policy Characteristics'!K:K,MATCH($C280,'Policy Characteristics'!$C:$C,0)))</f>
        <v>electricity-sector-main.html#elec-imports</v>
      </c>
      <c r="R280" s="446" t="str">
        <f>IF(ISBLANK(INDEX('Policy Characteristics'!L:L,MATCH($C280,'Policy Characteristics'!$C:$C,0))),"",INDEX('Policy Characteristics'!L:L,MATCH($C280,'Policy Characteristics'!$C:$C,0)))</f>
        <v>electricity-imports-exports.html</v>
      </c>
    </row>
    <row r="281" spans="1:18" s="295" customFormat="1" x14ac:dyDescent="0.75">
      <c r="A281" s="446" t="str">
        <f>IF(ISBLANK(INDEX('Policy Characteristics'!A:A,MATCH($C281,'Policy Characteristics'!$C:$C,0))),"",INDEX('Policy Characteristics'!A:A,MATCH($C281,'Policy Characteristics'!$C:$C,0)))</f>
        <v>Electricity Supply</v>
      </c>
      <c r="B281" s="467" t="str">
        <f>IF(ISBLANK(INDEX('Policy Characteristics'!B:B,MATCH($C281,'Policy Characteristics'!$C:$C,0))),"",INDEX('Policy Characteristics'!B:B,MATCH($C281,'Policy Characteristics'!$C:$C,0)))</f>
        <v>Change Electricity Imports</v>
      </c>
      <c r="C281" s="446" t="str">
        <f t="shared" si="18"/>
        <v>Percent Change in Electricity Imports</v>
      </c>
      <c r="D281" s="294" t="s">
        <v>2751</v>
      </c>
      <c r="E281" s="339"/>
      <c r="F281" s="294" t="s">
        <v>2470</v>
      </c>
      <c r="G281" s="294"/>
      <c r="H281" s="297">
        <v>540</v>
      </c>
      <c r="I281" s="468" t="s">
        <v>44</v>
      </c>
      <c r="J281" s="469" t="str">
        <f>IF(ISBLANK(INDEX('Policy Characteristics'!D:D,MATCH($C281,'Policy Characteristics'!$C:$C,0))),"",INDEX('Policy Characteristics'!D:D,MATCH($C281,'Policy Characteristics'!$C:$C,0)))</f>
        <v>Electricity Imports and Exports</v>
      </c>
      <c r="K281" s="446" t="str">
        <f>IF(ISBLANK(INDEX('Policy Characteristics'!E:E,MATCH($C281,'Policy Characteristics'!$C:$C,0))),"",INDEX('Policy Characteristics'!E:E,MATCH($C281,'Policy Characteristics'!$C:$C,0)))</f>
        <v>elec change imports</v>
      </c>
      <c r="L281" s="242">
        <f>IF(ISBLANK(INDEX('Policy Characteristics'!F:F,MATCH($C281,'Policy Characteristics'!$C:$C,0))),"",INDEX('Policy Characteristics'!F:F,MATCH($C281,'Policy Characteristics'!$C:$C,0)))</f>
        <v>-0.5</v>
      </c>
      <c r="M281" s="242">
        <f>IF(ISBLANK(INDEX('Policy Characteristics'!G:G,MATCH($C281,'Policy Characteristics'!$C:$C,0))),"",INDEX('Policy Characteristics'!G:G,MATCH($C281,'Policy Characteristics'!$C:$C,0)))</f>
        <v>1</v>
      </c>
      <c r="N281" s="242">
        <f>IF(ISBLANK(INDEX('Policy Characteristics'!H:H,MATCH($C281,'Policy Characteristics'!$C:$C,0))),"",INDEX('Policy Characteristics'!H:H,MATCH($C281,'Policy Characteristics'!$C:$C,0)))</f>
        <v>0.02</v>
      </c>
      <c r="O281" s="446" t="str">
        <f>IF(ISBLANK(INDEX('Policy Characteristics'!I:I,MATCH($C281,'Policy Characteristics'!$C:$C,0))),"",INDEX('Policy Characteristics'!I:I,MATCH($C281,'Policy Characteristics'!$C:$C,0)))</f>
        <v>% change in imports</v>
      </c>
      <c r="P281" s="44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46" t="str">
        <f>IF(ISBLANK(INDEX('Policy Characteristics'!K:K,MATCH($C281,'Policy Characteristics'!$C:$C,0))),"",INDEX('Policy Characteristics'!K:K,MATCH($C281,'Policy Characteristics'!$C:$C,0)))</f>
        <v>electricity-sector-main.html#elec-imports</v>
      </c>
      <c r="R281" s="446" t="str">
        <f>IF(ISBLANK(INDEX('Policy Characteristics'!L:L,MATCH($C281,'Policy Characteristics'!$C:$C,0))),"",INDEX('Policy Characteristics'!L:L,MATCH($C281,'Policy Characteristics'!$C:$C,0)))</f>
        <v>electricity-imports-exports.html</v>
      </c>
    </row>
    <row r="282" spans="1:18" s="295" customFormat="1" x14ac:dyDescent="0.75">
      <c r="A282" s="446" t="str">
        <f>IF(ISBLANK(INDEX('Policy Characteristics'!A:A,MATCH($C282,'Policy Characteristics'!$C:$C,0))),"",INDEX('Policy Characteristics'!A:A,MATCH($C282,'Policy Characteristics'!$C:$C,0)))</f>
        <v>Electricity Supply</v>
      </c>
      <c r="B282" s="467" t="str">
        <f>IF(ISBLANK(INDEX('Policy Characteristics'!B:B,MATCH($C282,'Policy Characteristics'!$C:$C,0))),"",INDEX('Policy Characteristics'!B:B,MATCH($C282,'Policy Characteristics'!$C:$C,0)))</f>
        <v>Change Electricity Imports</v>
      </c>
      <c r="C282" s="446" t="str">
        <f t="shared" si="18"/>
        <v>Percent Change in Electricity Imports</v>
      </c>
      <c r="D282" s="294" t="s">
        <v>3487</v>
      </c>
      <c r="E282" s="339"/>
      <c r="F282" s="294" t="s">
        <v>3494</v>
      </c>
      <c r="G282" s="294"/>
      <c r="H282" s="297">
        <v>1754</v>
      </c>
      <c r="I282" s="468" t="s">
        <v>44</v>
      </c>
      <c r="J282" s="469" t="str">
        <f>IF(ISBLANK(INDEX('Policy Characteristics'!D:D,MATCH($C282,'Policy Characteristics'!$C:$C,0))),"",INDEX('Policy Characteristics'!D:D,MATCH($C282,'Policy Characteristics'!$C:$C,0)))</f>
        <v>Electricity Imports and Exports</v>
      </c>
      <c r="K282" s="446" t="str">
        <f>IF(ISBLANK(INDEX('Policy Characteristics'!E:E,MATCH($C282,'Policy Characteristics'!$C:$C,0))),"",INDEX('Policy Characteristics'!E:E,MATCH($C282,'Policy Characteristics'!$C:$C,0)))</f>
        <v>elec change imports</v>
      </c>
      <c r="L282" s="242">
        <f>IF(ISBLANK(INDEX('Policy Characteristics'!F:F,MATCH($C282,'Policy Characteristics'!$C:$C,0))),"",INDEX('Policy Characteristics'!F:F,MATCH($C282,'Policy Characteristics'!$C:$C,0)))</f>
        <v>-0.5</v>
      </c>
      <c r="M282" s="242">
        <f>IF(ISBLANK(INDEX('Policy Characteristics'!G:G,MATCH($C282,'Policy Characteristics'!$C:$C,0))),"",INDEX('Policy Characteristics'!G:G,MATCH($C282,'Policy Characteristics'!$C:$C,0)))</f>
        <v>1</v>
      </c>
      <c r="N282" s="242">
        <f>IF(ISBLANK(INDEX('Policy Characteristics'!H:H,MATCH($C282,'Policy Characteristics'!$C:$C,0))),"",INDEX('Policy Characteristics'!H:H,MATCH($C282,'Policy Characteristics'!$C:$C,0)))</f>
        <v>0.02</v>
      </c>
      <c r="O282" s="446" t="str">
        <f>IF(ISBLANK(INDEX('Policy Characteristics'!I:I,MATCH($C282,'Policy Characteristics'!$C:$C,0))),"",INDEX('Policy Characteristics'!I:I,MATCH($C282,'Policy Characteristics'!$C:$C,0)))</f>
        <v>% change in imports</v>
      </c>
      <c r="P282" s="44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46" t="str">
        <f>IF(ISBLANK(INDEX('Policy Characteristics'!K:K,MATCH($C282,'Policy Characteristics'!$C:$C,0))),"",INDEX('Policy Characteristics'!K:K,MATCH($C282,'Policy Characteristics'!$C:$C,0)))</f>
        <v>electricity-sector-main.html#elec-imports</v>
      </c>
      <c r="R282" s="446" t="str">
        <f>IF(ISBLANK(INDEX('Policy Characteristics'!L:L,MATCH($C282,'Policy Characteristics'!$C:$C,0))),"",INDEX('Policy Characteristics'!L:L,MATCH($C282,'Policy Characteristics'!$C:$C,0)))</f>
        <v>electricity-imports-exports.html</v>
      </c>
    </row>
    <row r="283" spans="1:18" s="295" customFormat="1" x14ac:dyDescent="0.75">
      <c r="A283" s="446" t="str">
        <f>IF(ISBLANK(INDEX('Policy Characteristics'!A:A,MATCH($C283,'Policy Characteristics'!$C:$C,0))),"",INDEX('Policy Characteristics'!A:A,MATCH($C283,'Policy Characteristics'!$C:$C,0)))</f>
        <v>Electricity Supply</v>
      </c>
      <c r="B283" s="467" t="str">
        <f>IF(ISBLANK(INDEX('Policy Characteristics'!B:B,MATCH($C283,'Policy Characteristics'!$C:$C,0))),"",INDEX('Policy Characteristics'!B:B,MATCH($C283,'Policy Characteristics'!$C:$C,0)))</f>
        <v>Change Electricity Imports</v>
      </c>
      <c r="C283" s="446" t="str">
        <f t="shared" si="18"/>
        <v>Percent Change in Electricity Imports</v>
      </c>
      <c r="D283" s="294" t="s">
        <v>3490</v>
      </c>
      <c r="E283" s="339"/>
      <c r="F283" s="294" t="s">
        <v>3495</v>
      </c>
      <c r="G283" s="294"/>
      <c r="H283" s="297">
        <v>1755</v>
      </c>
      <c r="I283" s="468" t="s">
        <v>44</v>
      </c>
      <c r="J283" s="469" t="str">
        <f>IF(ISBLANK(INDEX('Policy Characteristics'!D:D,MATCH($C283,'Policy Characteristics'!$C:$C,0))),"",INDEX('Policy Characteristics'!D:D,MATCH($C283,'Policy Characteristics'!$C:$C,0)))</f>
        <v>Electricity Imports and Exports</v>
      </c>
      <c r="K283" s="446" t="str">
        <f>IF(ISBLANK(INDEX('Policy Characteristics'!E:E,MATCH($C283,'Policy Characteristics'!$C:$C,0))),"",INDEX('Policy Characteristics'!E:E,MATCH($C283,'Policy Characteristics'!$C:$C,0)))</f>
        <v>elec change imports</v>
      </c>
      <c r="L283" s="242">
        <f>IF(ISBLANK(INDEX('Policy Characteristics'!F:F,MATCH($C283,'Policy Characteristics'!$C:$C,0))),"",INDEX('Policy Characteristics'!F:F,MATCH($C283,'Policy Characteristics'!$C:$C,0)))</f>
        <v>-0.5</v>
      </c>
      <c r="M283" s="242">
        <f>IF(ISBLANK(INDEX('Policy Characteristics'!G:G,MATCH($C283,'Policy Characteristics'!$C:$C,0))),"",INDEX('Policy Characteristics'!G:G,MATCH($C283,'Policy Characteristics'!$C:$C,0)))</f>
        <v>1</v>
      </c>
      <c r="N283" s="242">
        <f>IF(ISBLANK(INDEX('Policy Characteristics'!H:H,MATCH($C283,'Policy Characteristics'!$C:$C,0))),"",INDEX('Policy Characteristics'!H:H,MATCH($C283,'Policy Characteristics'!$C:$C,0)))</f>
        <v>0.02</v>
      </c>
      <c r="O283" s="446" t="str">
        <f>IF(ISBLANK(INDEX('Policy Characteristics'!I:I,MATCH($C283,'Policy Characteristics'!$C:$C,0))),"",INDEX('Policy Characteristics'!I:I,MATCH($C283,'Policy Characteristics'!$C:$C,0)))</f>
        <v>% change in imports</v>
      </c>
      <c r="P283" s="44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46" t="str">
        <f>IF(ISBLANK(INDEX('Policy Characteristics'!K:K,MATCH($C283,'Policy Characteristics'!$C:$C,0))),"",INDEX('Policy Characteristics'!K:K,MATCH($C283,'Policy Characteristics'!$C:$C,0)))</f>
        <v>electricity-sector-main.html#elec-imports</v>
      </c>
      <c r="R283" s="446" t="str">
        <f>IF(ISBLANK(INDEX('Policy Characteristics'!L:L,MATCH($C283,'Policy Characteristics'!$C:$C,0))),"",INDEX('Policy Characteristics'!L:L,MATCH($C283,'Policy Characteristics'!$C:$C,0)))</f>
        <v>electricity-imports-exports.html</v>
      </c>
    </row>
    <row r="284" spans="1:18" s="295" customFormat="1" x14ac:dyDescent="0.75">
      <c r="A284" s="446" t="str">
        <f>IF(ISBLANK(INDEX('Policy Characteristics'!A:A,MATCH($C284,'Policy Characteristics'!$C:$C,0))),"",INDEX('Policy Characteristics'!A:A,MATCH($C284,'Policy Characteristics'!$C:$C,0)))</f>
        <v>Electricity Supply</v>
      </c>
      <c r="B284" s="467" t="str">
        <f>IF(ISBLANK(INDEX('Policy Characteristics'!B:B,MATCH($C284,'Policy Characteristics'!$C:$C,0))),"",INDEX('Policy Characteristics'!B:B,MATCH($C284,'Policy Characteristics'!$C:$C,0)))</f>
        <v>Change Electricity Imports</v>
      </c>
      <c r="C284" s="446" t="str">
        <f t="shared" si="18"/>
        <v>Percent Change in Electricity Imports</v>
      </c>
      <c r="D284" s="294" t="s">
        <v>3491</v>
      </c>
      <c r="E284" s="339"/>
      <c r="F284" s="294" t="s">
        <v>3496</v>
      </c>
      <c r="G284" s="294"/>
      <c r="H284" s="297">
        <v>1756</v>
      </c>
      <c r="I284" s="468" t="s">
        <v>44</v>
      </c>
      <c r="J284" s="469" t="str">
        <f>IF(ISBLANK(INDEX('Policy Characteristics'!D:D,MATCH($C284,'Policy Characteristics'!$C:$C,0))),"",INDEX('Policy Characteristics'!D:D,MATCH($C284,'Policy Characteristics'!$C:$C,0)))</f>
        <v>Electricity Imports and Exports</v>
      </c>
      <c r="K284" s="446" t="str">
        <f>IF(ISBLANK(INDEX('Policy Characteristics'!E:E,MATCH($C284,'Policy Characteristics'!$C:$C,0))),"",INDEX('Policy Characteristics'!E:E,MATCH($C284,'Policy Characteristics'!$C:$C,0)))</f>
        <v>elec change imports</v>
      </c>
      <c r="L284" s="242">
        <f>IF(ISBLANK(INDEX('Policy Characteristics'!F:F,MATCH($C284,'Policy Characteristics'!$C:$C,0))),"",INDEX('Policy Characteristics'!F:F,MATCH($C284,'Policy Characteristics'!$C:$C,0)))</f>
        <v>-0.5</v>
      </c>
      <c r="M284" s="242">
        <f>IF(ISBLANK(INDEX('Policy Characteristics'!G:G,MATCH($C284,'Policy Characteristics'!$C:$C,0))),"",INDEX('Policy Characteristics'!G:G,MATCH($C284,'Policy Characteristics'!$C:$C,0)))</f>
        <v>1</v>
      </c>
      <c r="N284" s="242">
        <f>IF(ISBLANK(INDEX('Policy Characteristics'!H:H,MATCH($C284,'Policy Characteristics'!$C:$C,0))),"",INDEX('Policy Characteristics'!H:H,MATCH($C284,'Policy Characteristics'!$C:$C,0)))</f>
        <v>0.02</v>
      </c>
      <c r="O284" s="446" t="str">
        <f>IF(ISBLANK(INDEX('Policy Characteristics'!I:I,MATCH($C284,'Policy Characteristics'!$C:$C,0))),"",INDEX('Policy Characteristics'!I:I,MATCH($C284,'Policy Characteristics'!$C:$C,0)))</f>
        <v>% change in imports</v>
      </c>
      <c r="P284" s="44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46" t="str">
        <f>IF(ISBLANK(INDEX('Policy Characteristics'!K:K,MATCH($C284,'Policy Characteristics'!$C:$C,0))),"",INDEX('Policy Characteristics'!K:K,MATCH($C284,'Policy Characteristics'!$C:$C,0)))</f>
        <v>electricity-sector-main.html#elec-imports</v>
      </c>
      <c r="R284" s="446" t="str">
        <f>IF(ISBLANK(INDEX('Policy Characteristics'!L:L,MATCH($C284,'Policy Characteristics'!$C:$C,0))),"",INDEX('Policy Characteristics'!L:L,MATCH($C284,'Policy Characteristics'!$C:$C,0)))</f>
        <v>electricity-imports-exports.html</v>
      </c>
    </row>
    <row r="285" spans="1:18" s="295" customFormat="1" x14ac:dyDescent="0.75">
      <c r="A285" s="446" t="str">
        <f>IF(ISBLANK(INDEX('Policy Characteristics'!A:A,MATCH($C285,'Policy Characteristics'!$C:$C,0))),"",INDEX('Policy Characteristics'!A:A,MATCH($C285,'Policy Characteristics'!$C:$C,0)))</f>
        <v>Electricity Supply</v>
      </c>
      <c r="B285" s="467" t="str">
        <f>IF(ISBLANK(INDEX('Policy Characteristics'!B:B,MATCH($C285,'Policy Characteristics'!$C:$C,0))),"",INDEX('Policy Characteristics'!B:B,MATCH($C285,'Policy Characteristics'!$C:$C,0)))</f>
        <v>Change Electricity Imports</v>
      </c>
      <c r="C285" s="446" t="str">
        <f t="shared" si="18"/>
        <v>Percent Change in Electricity Imports</v>
      </c>
      <c r="D285" s="294" t="s">
        <v>3492</v>
      </c>
      <c r="E285" s="339"/>
      <c r="F285" s="294" t="s">
        <v>3497</v>
      </c>
      <c r="G285" s="294"/>
      <c r="H285" s="297">
        <v>1757</v>
      </c>
      <c r="I285" s="468" t="s">
        <v>44</v>
      </c>
      <c r="J285" s="469" t="str">
        <f>IF(ISBLANK(INDEX('Policy Characteristics'!D:D,MATCH($C285,'Policy Characteristics'!$C:$C,0))),"",INDEX('Policy Characteristics'!D:D,MATCH($C285,'Policy Characteristics'!$C:$C,0)))</f>
        <v>Electricity Imports and Exports</v>
      </c>
      <c r="K285" s="446" t="str">
        <f>IF(ISBLANK(INDEX('Policy Characteristics'!E:E,MATCH($C285,'Policy Characteristics'!$C:$C,0))),"",INDEX('Policy Characteristics'!E:E,MATCH($C285,'Policy Characteristics'!$C:$C,0)))</f>
        <v>elec change imports</v>
      </c>
      <c r="L285" s="242">
        <f>IF(ISBLANK(INDEX('Policy Characteristics'!F:F,MATCH($C285,'Policy Characteristics'!$C:$C,0))),"",INDEX('Policy Characteristics'!F:F,MATCH($C285,'Policy Characteristics'!$C:$C,0)))</f>
        <v>-0.5</v>
      </c>
      <c r="M285" s="242">
        <f>IF(ISBLANK(INDEX('Policy Characteristics'!G:G,MATCH($C285,'Policy Characteristics'!$C:$C,0))),"",INDEX('Policy Characteristics'!G:G,MATCH($C285,'Policy Characteristics'!$C:$C,0)))</f>
        <v>1</v>
      </c>
      <c r="N285" s="242">
        <f>IF(ISBLANK(INDEX('Policy Characteristics'!H:H,MATCH($C285,'Policy Characteristics'!$C:$C,0))),"",INDEX('Policy Characteristics'!H:H,MATCH($C285,'Policy Characteristics'!$C:$C,0)))</f>
        <v>0.02</v>
      </c>
      <c r="O285" s="446" t="str">
        <f>IF(ISBLANK(INDEX('Policy Characteristics'!I:I,MATCH($C285,'Policy Characteristics'!$C:$C,0))),"",INDEX('Policy Characteristics'!I:I,MATCH($C285,'Policy Characteristics'!$C:$C,0)))</f>
        <v>% change in imports</v>
      </c>
      <c r="P285" s="44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46" t="str">
        <f>IF(ISBLANK(INDEX('Policy Characteristics'!K:K,MATCH($C285,'Policy Characteristics'!$C:$C,0))),"",INDEX('Policy Characteristics'!K:K,MATCH($C285,'Policy Characteristics'!$C:$C,0)))</f>
        <v>electricity-sector-main.html#elec-imports</v>
      </c>
      <c r="R285" s="446" t="str">
        <f>IF(ISBLANK(INDEX('Policy Characteristics'!L:L,MATCH($C285,'Policy Characteristics'!$C:$C,0))),"",INDEX('Policy Characteristics'!L:L,MATCH($C285,'Policy Characteristics'!$C:$C,0)))</f>
        <v>electricity-imports-exports.html</v>
      </c>
    </row>
    <row r="286" spans="1:18" s="295" customFormat="1" x14ac:dyDescent="0.75">
      <c r="A286" s="446" t="str">
        <f>IF(ISBLANK(INDEX('Policy Characteristics'!A:A,MATCH($C286,'Policy Characteristics'!$C:$C,0))),"",INDEX('Policy Characteristics'!A:A,MATCH($C286,'Policy Characteristics'!$C:$C,0)))</f>
        <v>Electricity Supply</v>
      </c>
      <c r="B286" s="467" t="str">
        <f>IF(ISBLANK(INDEX('Policy Characteristics'!B:B,MATCH($C286,'Policy Characteristics'!$C:$C,0))),"",INDEX('Policy Characteristics'!B:B,MATCH($C286,'Policy Characteristics'!$C:$C,0)))</f>
        <v>Change Electricity Imports</v>
      </c>
      <c r="C286" s="446" t="str">
        <f t="shared" si="18"/>
        <v>Percent Change in Electricity Imports</v>
      </c>
      <c r="D286" s="294" t="s">
        <v>3493</v>
      </c>
      <c r="E286" s="339"/>
      <c r="F286" s="294" t="s">
        <v>3498</v>
      </c>
      <c r="G286" s="294"/>
      <c r="H286" s="297">
        <v>1758</v>
      </c>
      <c r="I286" s="468" t="s">
        <v>44</v>
      </c>
      <c r="J286" s="469" t="str">
        <f>IF(ISBLANK(INDEX('Policy Characteristics'!D:D,MATCH($C286,'Policy Characteristics'!$C:$C,0))),"",INDEX('Policy Characteristics'!D:D,MATCH($C286,'Policy Characteristics'!$C:$C,0)))</f>
        <v>Electricity Imports and Exports</v>
      </c>
      <c r="K286" s="446" t="str">
        <f>IF(ISBLANK(INDEX('Policy Characteristics'!E:E,MATCH($C286,'Policy Characteristics'!$C:$C,0))),"",INDEX('Policy Characteristics'!E:E,MATCH($C286,'Policy Characteristics'!$C:$C,0)))</f>
        <v>elec change imports</v>
      </c>
      <c r="L286" s="242">
        <f>IF(ISBLANK(INDEX('Policy Characteristics'!F:F,MATCH($C286,'Policy Characteristics'!$C:$C,0))),"",INDEX('Policy Characteristics'!F:F,MATCH($C286,'Policy Characteristics'!$C:$C,0)))</f>
        <v>-0.5</v>
      </c>
      <c r="M286" s="242">
        <f>IF(ISBLANK(INDEX('Policy Characteristics'!G:G,MATCH($C286,'Policy Characteristics'!$C:$C,0))),"",INDEX('Policy Characteristics'!G:G,MATCH($C286,'Policy Characteristics'!$C:$C,0)))</f>
        <v>1</v>
      </c>
      <c r="N286" s="242">
        <f>IF(ISBLANK(INDEX('Policy Characteristics'!H:H,MATCH($C286,'Policy Characteristics'!$C:$C,0))),"",INDEX('Policy Characteristics'!H:H,MATCH($C286,'Policy Characteristics'!$C:$C,0)))</f>
        <v>0.02</v>
      </c>
      <c r="O286" s="446" t="str">
        <f>IF(ISBLANK(INDEX('Policy Characteristics'!I:I,MATCH($C286,'Policy Characteristics'!$C:$C,0))),"",INDEX('Policy Characteristics'!I:I,MATCH($C286,'Policy Characteristics'!$C:$C,0)))</f>
        <v>% change in imports</v>
      </c>
      <c r="P286" s="44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46" t="str">
        <f>IF(ISBLANK(INDEX('Policy Characteristics'!K:K,MATCH($C286,'Policy Characteristics'!$C:$C,0))),"",INDEX('Policy Characteristics'!K:K,MATCH($C286,'Policy Characteristics'!$C:$C,0)))</f>
        <v>electricity-sector-main.html#elec-imports</v>
      </c>
      <c r="R286" s="446" t="str">
        <f>IF(ISBLANK(INDEX('Policy Characteristics'!L:L,MATCH($C286,'Policy Characteristics'!$C:$C,0))),"",INDEX('Policy Characteristics'!L:L,MATCH($C286,'Policy Characteristics'!$C:$C,0)))</f>
        <v>electricity-imports-exports.html</v>
      </c>
    </row>
    <row r="287" spans="1:18" s="295" customFormat="1" x14ac:dyDescent="0.75">
      <c r="A287" s="446" t="str">
        <f>IF(ISBLANK(INDEX('Policy Characteristics'!A:A,MATCH($C287,'Policy Characteristics'!$C:$C,0))),"",INDEX('Policy Characteristics'!A:A,MATCH($C287,'Policy Characteristics'!$C:$C,0)))</f>
        <v>Electricity Supply</v>
      </c>
      <c r="B287" s="467" t="str">
        <f>IF(ISBLANK(INDEX('Policy Characteristics'!B:B,MATCH($C287,'Policy Characteristics'!$C:$C,0))),"",INDEX('Policy Characteristics'!B:B,MATCH($C287,'Policy Characteristics'!$C:$C,0)))</f>
        <v>Change Electricity Imports</v>
      </c>
      <c r="C287" s="446" t="str">
        <f t="shared" si="18"/>
        <v>Percent Change in Electricity Imports</v>
      </c>
      <c r="D287" s="294" t="s">
        <v>3582</v>
      </c>
      <c r="E287" s="339"/>
      <c r="F287" s="294" t="s">
        <v>3580</v>
      </c>
      <c r="G287" s="294"/>
      <c r="H287" s="297">
        <v>1759</v>
      </c>
      <c r="I287" s="468" t="s">
        <v>44</v>
      </c>
      <c r="J287" s="469" t="str">
        <f>IF(ISBLANK(INDEX('Policy Characteristics'!D:D,MATCH($C287,'Policy Characteristics'!$C:$C,0))),"",INDEX('Policy Characteristics'!D:D,MATCH($C287,'Policy Characteristics'!$C:$C,0)))</f>
        <v>Electricity Imports and Exports</v>
      </c>
      <c r="K287" s="446" t="str">
        <f>IF(ISBLANK(INDEX('Policy Characteristics'!E:E,MATCH($C287,'Policy Characteristics'!$C:$C,0))),"",INDEX('Policy Characteristics'!E:E,MATCH($C287,'Policy Characteristics'!$C:$C,0)))</f>
        <v>elec change imports</v>
      </c>
      <c r="L287" s="242">
        <f>IF(ISBLANK(INDEX('Policy Characteristics'!F:F,MATCH($C287,'Policy Characteristics'!$C:$C,0))),"",INDEX('Policy Characteristics'!F:F,MATCH($C287,'Policy Characteristics'!$C:$C,0)))</f>
        <v>-0.5</v>
      </c>
      <c r="M287" s="242">
        <f>IF(ISBLANK(INDEX('Policy Characteristics'!G:G,MATCH($C287,'Policy Characteristics'!$C:$C,0))),"",INDEX('Policy Characteristics'!G:G,MATCH($C287,'Policy Characteristics'!$C:$C,0)))</f>
        <v>1</v>
      </c>
      <c r="N287" s="242">
        <f>IF(ISBLANK(INDEX('Policy Characteristics'!H:H,MATCH($C287,'Policy Characteristics'!$C:$C,0))),"",INDEX('Policy Characteristics'!H:H,MATCH($C287,'Policy Characteristics'!$C:$C,0)))</f>
        <v>0.02</v>
      </c>
      <c r="O287" s="446" t="str">
        <f>IF(ISBLANK(INDEX('Policy Characteristics'!I:I,MATCH($C287,'Policy Characteristics'!$C:$C,0))),"",INDEX('Policy Characteristics'!I:I,MATCH($C287,'Policy Characteristics'!$C:$C,0)))</f>
        <v>% change in imports</v>
      </c>
      <c r="P287" s="44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46" t="str">
        <f>IF(ISBLANK(INDEX('Policy Characteristics'!K:K,MATCH($C287,'Policy Characteristics'!$C:$C,0))),"",INDEX('Policy Characteristics'!K:K,MATCH($C287,'Policy Characteristics'!$C:$C,0)))</f>
        <v>electricity-sector-main.html#elec-imports</v>
      </c>
      <c r="R287" s="446" t="str">
        <f>IF(ISBLANK(INDEX('Policy Characteristics'!L:L,MATCH($C287,'Policy Characteristics'!$C:$C,0))),"",INDEX('Policy Characteristics'!L:L,MATCH($C287,'Policy Characteristics'!$C:$C,0)))</f>
        <v>electricity-imports-exports.html</v>
      </c>
    </row>
    <row r="288" spans="1:18" s="295" customFormat="1" x14ac:dyDescent="0.75">
      <c r="A288" s="446" t="str">
        <f>IF(ISBLANK(INDEX('Policy Characteristics'!A:A,MATCH($C288,'Policy Characteristics'!$C:$C,0))),"",INDEX('Policy Characteristics'!A:A,MATCH($C288,'Policy Characteristics'!$C:$C,0)))</f>
        <v>Electricity Supply</v>
      </c>
      <c r="B288" s="467" t="str">
        <f>IF(ISBLANK(INDEX('Policy Characteristics'!B:B,MATCH($C288,'Policy Characteristics'!$C:$C,0))),"",INDEX('Policy Characteristics'!B:B,MATCH($C288,'Policy Characteristics'!$C:$C,0)))</f>
        <v>Change Electricity Imports</v>
      </c>
      <c r="C288" s="446" t="str">
        <f t="shared" si="18"/>
        <v>Percent Change in Electricity Imports</v>
      </c>
      <c r="D288" s="294" t="s">
        <v>3583</v>
      </c>
      <c r="E288" s="339"/>
      <c r="F288" s="294" t="s">
        <v>3581</v>
      </c>
      <c r="G288" s="294"/>
      <c r="H288" s="297">
        <v>2237</v>
      </c>
      <c r="I288" s="468" t="s">
        <v>44</v>
      </c>
      <c r="J288" s="469" t="str">
        <f>IF(ISBLANK(INDEX('Policy Characteristics'!D:D,MATCH($C288,'Policy Characteristics'!$C:$C,0))),"",INDEX('Policy Characteristics'!D:D,MATCH($C288,'Policy Characteristics'!$C:$C,0)))</f>
        <v>Electricity Imports and Exports</v>
      </c>
      <c r="K288" s="446" t="str">
        <f>IF(ISBLANK(INDEX('Policy Characteristics'!E:E,MATCH($C288,'Policy Characteristics'!$C:$C,0))),"",INDEX('Policy Characteristics'!E:E,MATCH($C288,'Policy Characteristics'!$C:$C,0)))</f>
        <v>elec change imports</v>
      </c>
      <c r="L288" s="242">
        <f>IF(ISBLANK(INDEX('Policy Characteristics'!F:F,MATCH($C288,'Policy Characteristics'!$C:$C,0))),"",INDEX('Policy Characteristics'!F:F,MATCH($C288,'Policy Characteristics'!$C:$C,0)))</f>
        <v>-0.5</v>
      </c>
      <c r="M288" s="242">
        <f>IF(ISBLANK(INDEX('Policy Characteristics'!G:G,MATCH($C288,'Policy Characteristics'!$C:$C,0))),"",INDEX('Policy Characteristics'!G:G,MATCH($C288,'Policy Characteristics'!$C:$C,0)))</f>
        <v>1</v>
      </c>
      <c r="N288" s="242">
        <f>IF(ISBLANK(INDEX('Policy Characteristics'!H:H,MATCH($C288,'Policy Characteristics'!$C:$C,0))),"",INDEX('Policy Characteristics'!H:H,MATCH($C288,'Policy Characteristics'!$C:$C,0)))</f>
        <v>0.02</v>
      </c>
      <c r="O288" s="446" t="str">
        <f>IF(ISBLANK(INDEX('Policy Characteristics'!I:I,MATCH($C288,'Policy Characteristics'!$C:$C,0))),"",INDEX('Policy Characteristics'!I:I,MATCH($C288,'Policy Characteristics'!$C:$C,0)))</f>
        <v>% change in imports</v>
      </c>
      <c r="P288" s="446"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46" t="str">
        <f>IF(ISBLANK(INDEX('Policy Characteristics'!K:K,MATCH($C288,'Policy Characteristics'!$C:$C,0))),"",INDEX('Policy Characteristics'!K:K,MATCH($C288,'Policy Characteristics'!$C:$C,0)))</f>
        <v>electricity-sector-main.html#elec-imports</v>
      </c>
      <c r="R288" s="446" t="str">
        <f>IF(ISBLANK(INDEX('Policy Characteristics'!L:L,MATCH($C288,'Policy Characteristics'!$C:$C,0))),"",INDEX('Policy Characteristics'!L:L,MATCH($C288,'Policy Characteristics'!$C:$C,0)))</f>
        <v>electricity-imports-exports.html</v>
      </c>
    </row>
    <row r="289" spans="1:19" x14ac:dyDescent="0.75">
      <c r="A289" s="446" t="str">
        <f>IF(ISBLANK(INDEX('Policy Characteristics'!A:A,MATCH($C289,'Policy Characteristics'!$C:$C,0))),"",INDEX('Policy Characteristics'!A:A,MATCH($C289,'Policy Characteristics'!$C:$C,0)))</f>
        <v>Electricity Supply</v>
      </c>
      <c r="B289" s="467" t="str">
        <f>IF(ISBLANK(INDEX('Policy Characteristics'!B:B,MATCH($C289,'Policy Characteristics'!$C:$C,0))),"",INDEX('Policy Characteristics'!B:B,MATCH($C289,'Policy Characteristics'!$C:$C,0)))</f>
        <v>Non BAU Guaranteed Dispatch</v>
      </c>
      <c r="C289" t="s">
        <v>302</v>
      </c>
      <c r="D289" s="339"/>
      <c r="E289" s="339"/>
      <c r="F289" s="339"/>
      <c r="G289" s="339"/>
      <c r="H289" s="20">
        <v>619</v>
      </c>
      <c r="I289" s="468" t="s">
        <v>44</v>
      </c>
      <c r="J289" s="469" t="str">
        <f>IF(ISBLANK(INDEX('Policy Characteristics'!D:D,MATCH($C289,'Policy Characteristics'!$C:$C,0))),"",INDEX('Policy Characteristics'!D:D,MATCH($C289,'Policy Characteristics'!$C:$C,0)))</f>
        <v>Non BAU Guaranteed Dispatch</v>
      </c>
      <c r="K289" s="446" t="str">
        <f>IF(ISBLANK(INDEX('Policy Characteristics'!E:E,MATCH($C289,'Policy Characteristics'!$C:$C,0))),"",INDEX('Policy Characteristics'!E:E,MATCH($C289,'Policy Characteristics'!$C:$C,0)))</f>
        <v>elec non BAU guaranteed dispatch</v>
      </c>
      <c r="L289" s="242">
        <f>IF(ISBLANK(INDEX('Policy Characteristics'!F:F,MATCH($C289,'Policy Characteristics'!$C:$C,0))),"",INDEX('Policy Characteristics'!F:F,MATCH($C289,'Policy Characteristics'!$C:$C,0)))</f>
        <v>0</v>
      </c>
      <c r="M289" s="242">
        <f>IF(ISBLANK(INDEX('Policy Characteristics'!G:G,MATCH($C289,'Policy Characteristics'!$C:$C,0))),"",INDEX('Policy Characteristics'!G:G,MATCH($C289,'Policy Characteristics'!$C:$C,0)))</f>
        <v>1</v>
      </c>
      <c r="N289" s="242">
        <f>IF(ISBLANK(INDEX('Policy Characteristics'!H:H,MATCH($C289,'Policy Characteristics'!$C:$C,0))),"",INDEX('Policy Characteristics'!H:H,MATCH($C289,'Policy Characteristics'!$C:$C,0)))</f>
        <v>1</v>
      </c>
      <c r="O289" s="446" t="str">
        <f>IF(ISBLANK(INDEX('Policy Characteristics'!I:I,MATCH($C289,'Policy Characteristics'!$C:$C,0))),"",INDEX('Policy Characteristics'!I:I,MATCH($C289,'Policy Characteristics'!$C:$C,0)))</f>
        <v>on/off</v>
      </c>
      <c r="P289" s="446" t="str">
        <f>IF(ISBLANK(INDEX('Policy Characteristics'!J:J,MATCH($C289,'Policy Characteristics'!$C:$C,0))),"",INDEX('Policy Characteristics'!J:J,MATCH($C289,'Policy Characteristics'!$C:$C,0)))</f>
        <v/>
      </c>
      <c r="Q289" s="446" t="str">
        <f>IF(ISBLANK(INDEX('Policy Characteristics'!K:K,MATCH($C289,'Policy Characteristics'!$C:$C,0))),"",INDEX('Policy Characteristics'!K:K,MATCH($C289,'Policy Characteristics'!$C:$C,0)))</f>
        <v/>
      </c>
      <c r="R289" s="446" t="str">
        <f>IF(ISBLANK(INDEX('Policy Characteristics'!L:L,MATCH($C289,'Policy Characteristics'!$C:$C,0))),"",INDEX('Policy Characteristics'!L:L,MATCH($C289,'Policy Characteristics'!$C:$C,0)))</f>
        <v/>
      </c>
    </row>
    <row r="290" spans="1:19" x14ac:dyDescent="0.75">
      <c r="A290" s="446" t="str">
        <f>IF(ISBLANK(INDEX('Policy Characteristics'!A:A,MATCH($C290,'Policy Characteristics'!$C:$C,0))),"",INDEX('Policy Characteristics'!A:A,MATCH($C290,'Policy Characteristics'!$C:$C,0)))</f>
        <v>Electricity Supply</v>
      </c>
      <c r="B290" s="467" t="str">
        <f>IF(ISBLANK(INDEX('Policy Characteristics'!B:B,MATCH($C290,'Policy Characteristics'!$C:$C,0))),"",INDEX('Policy Characteristics'!B:B,MATCH($C290,'Policy Characteristics'!$C:$C,0)))</f>
        <v>Decrease Cost of Capital</v>
      </c>
      <c r="C290" t="s">
        <v>3482</v>
      </c>
      <c r="D290" s="339" t="s">
        <v>448</v>
      </c>
      <c r="E290" s="339"/>
      <c r="F290" s="339" t="s">
        <v>447</v>
      </c>
      <c r="G290" s="294"/>
      <c r="H290" s="20">
        <v>1730</v>
      </c>
      <c r="I290" s="470" t="s">
        <v>44</v>
      </c>
      <c r="J290" s="469" t="str">
        <f>IF(ISBLANK(INDEX('Policy Characteristics'!D:D,MATCH($C290,'Policy Characteristics'!$C:$C,0))),"",INDEX('Policy Characteristics'!D:D,MATCH($C290,'Policy Characteristics'!$C:$C,0)))</f>
        <v>Decrease Electricity Sector Cost of Capital</v>
      </c>
      <c r="K290" s="446" t="str">
        <f>IF(ISBLANK(INDEX('Policy Characteristics'!E:E,MATCH($C290,'Policy Characteristics'!$C:$C,0))),"",INDEX('Policy Characteristics'!E:E,MATCH($C290,'Policy Characteristics'!$C:$C,0)))</f>
        <v>elec power plant cost of capital</v>
      </c>
      <c r="L290" s="446">
        <f>IF(ISBLANK(INDEX('Policy Characteristics'!F:F,MATCH($C290,'Policy Characteristics'!$C:$C,0))),"",INDEX('Policy Characteristics'!F:F,MATCH($C290,'Policy Characteristics'!$C:$C,0)))</f>
        <v>0</v>
      </c>
      <c r="M290" s="446">
        <f>IF(ISBLANK(INDEX('Policy Characteristics'!G:G,MATCH($C290,'Policy Characteristics'!$C:$C,0))),"",INDEX('Policy Characteristics'!G:G,MATCH($C290,'Policy Characteristics'!$C:$C,0)))</f>
        <v>100</v>
      </c>
      <c r="N290" s="446">
        <f>IF(ISBLANK(INDEX('Policy Characteristics'!H:H,MATCH($C290,'Policy Characteristics'!$C:$C,0))),"",INDEX('Policy Characteristics'!H:H,MATCH($C290,'Policy Characteristics'!$C:$C,0)))</f>
        <v>1</v>
      </c>
      <c r="O290" s="446" t="str">
        <f>IF(ISBLANK(INDEX('Policy Characteristics'!I:I,MATCH($C290,'Policy Characteristics'!$C:$C,0))),"",INDEX('Policy Characteristics'!I:I,MATCH($C290,'Policy Characteristics'!$C:$C,0)))</f>
        <v>% decrease</v>
      </c>
      <c r="P290" s="44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46" t="str">
        <f>IF(ISBLANK(INDEX('Policy Characteristics'!K:K,MATCH($C290,'Policy Characteristics'!$C:$C,0))),"",INDEX('Policy Characteristics'!K:K,MATCH($C290,'Policy Characteristics'!$C:$C,0)))</f>
        <v/>
      </c>
      <c r="R290" s="446" t="str">
        <f>IF(ISBLANK(INDEX('Policy Characteristics'!L:L,MATCH($C290,'Policy Characteristics'!$C:$C,0))),"",INDEX('Policy Characteristics'!L:L,MATCH($C290,'Policy Characteristics'!$C:$C,0)))</f>
        <v/>
      </c>
      <c r="S290" s="294"/>
    </row>
    <row r="291" spans="1:19" x14ac:dyDescent="0.75">
      <c r="A291" s="446" t="str">
        <f>IF(ISBLANK(INDEX('Policy Characteristics'!A:A,MATCH($C291,'Policy Characteristics'!$C:$C,0))),"",INDEX('Policy Characteristics'!A:A,MATCH($C291,'Policy Characteristics'!$C:$C,0)))</f>
        <v>Electricity Supply</v>
      </c>
      <c r="B291" s="467" t="str">
        <f>IF(ISBLANK(INDEX('Policy Characteristics'!B:B,MATCH($C291,'Policy Characteristics'!$C:$C,0))),"",INDEX('Policy Characteristics'!B:B,MATCH($C291,'Policy Characteristics'!$C:$C,0)))</f>
        <v>Decrease Cost of Capital</v>
      </c>
      <c r="C291" s="446" t="str">
        <f t="shared" ref="C291:C313" si="19">$C$290</f>
        <v>Percentage Decrease in Cost of Capital for Power Plants</v>
      </c>
      <c r="D291" s="294" t="s">
        <v>3488</v>
      </c>
      <c r="E291" s="339"/>
      <c r="F291" s="294" t="s">
        <v>3426</v>
      </c>
      <c r="G291" s="294"/>
      <c r="H291" s="20">
        <v>1731</v>
      </c>
      <c r="I291" s="470" t="s">
        <v>44</v>
      </c>
      <c r="J291" s="469" t="str">
        <f>IF(ISBLANK(INDEX('Policy Characteristics'!D:D,MATCH($C291,'Policy Characteristics'!$C:$C,0))),"",INDEX('Policy Characteristics'!D:D,MATCH($C291,'Policy Characteristics'!$C:$C,0)))</f>
        <v>Decrease Electricity Sector Cost of Capital</v>
      </c>
      <c r="K291" s="446" t="str">
        <f>IF(ISBLANK(INDEX('Policy Characteristics'!E:E,MATCH($C291,'Policy Characteristics'!$C:$C,0))),"",INDEX('Policy Characteristics'!E:E,MATCH($C291,'Policy Characteristics'!$C:$C,0)))</f>
        <v>elec power plant cost of capital</v>
      </c>
      <c r="L291" s="446">
        <f>IF(ISBLANK(INDEX('Policy Characteristics'!F:F,MATCH($C291,'Policy Characteristics'!$C:$C,0))),"",INDEX('Policy Characteristics'!F:F,MATCH($C291,'Policy Characteristics'!$C:$C,0)))</f>
        <v>0</v>
      </c>
      <c r="M291" s="446">
        <f>IF(ISBLANK(INDEX('Policy Characteristics'!G:G,MATCH($C291,'Policy Characteristics'!$C:$C,0))),"",INDEX('Policy Characteristics'!G:G,MATCH($C291,'Policy Characteristics'!$C:$C,0)))</f>
        <v>100</v>
      </c>
      <c r="N291" s="446">
        <f>IF(ISBLANK(INDEX('Policy Characteristics'!H:H,MATCH($C291,'Policy Characteristics'!$C:$C,0))),"",INDEX('Policy Characteristics'!H:H,MATCH($C291,'Policy Characteristics'!$C:$C,0)))</f>
        <v>1</v>
      </c>
      <c r="O291" s="446" t="str">
        <f>IF(ISBLANK(INDEX('Policy Characteristics'!I:I,MATCH($C291,'Policy Characteristics'!$C:$C,0))),"",INDEX('Policy Characteristics'!I:I,MATCH($C291,'Policy Characteristics'!$C:$C,0)))</f>
        <v>% decrease</v>
      </c>
      <c r="P291" s="44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46" t="str">
        <f>IF(ISBLANK(INDEX('Policy Characteristics'!K:K,MATCH($C291,'Policy Characteristics'!$C:$C,0))),"",INDEX('Policy Characteristics'!K:K,MATCH($C291,'Policy Characteristics'!$C:$C,0)))</f>
        <v/>
      </c>
      <c r="R291" s="446" t="str">
        <f>IF(ISBLANK(INDEX('Policy Characteristics'!L:L,MATCH($C291,'Policy Characteristics'!$C:$C,0))),"",INDEX('Policy Characteristics'!L:L,MATCH($C291,'Policy Characteristics'!$C:$C,0)))</f>
        <v/>
      </c>
      <c r="S291" s="294"/>
    </row>
    <row r="292" spans="1:19" x14ac:dyDescent="0.75">
      <c r="A292" s="446" t="str">
        <f>IF(ISBLANK(INDEX('Policy Characteristics'!A:A,MATCH($C292,'Policy Characteristics'!$C:$C,0))),"",INDEX('Policy Characteristics'!A:A,MATCH($C292,'Policy Characteristics'!$C:$C,0)))</f>
        <v>Electricity Supply</v>
      </c>
      <c r="B292" s="467" t="str">
        <f>IF(ISBLANK(INDEX('Policy Characteristics'!B:B,MATCH($C292,'Policy Characteristics'!$C:$C,0))),"",INDEX('Policy Characteristics'!B:B,MATCH($C292,'Policy Characteristics'!$C:$C,0)))</f>
        <v>Decrease Cost of Capital</v>
      </c>
      <c r="C292" s="446" t="str">
        <f t="shared" si="19"/>
        <v>Percentage Decrease in Cost of Capital for Power Plants</v>
      </c>
      <c r="D292" s="294" t="s">
        <v>3489</v>
      </c>
      <c r="E292" s="339"/>
      <c r="F292" s="294" t="s">
        <v>3427</v>
      </c>
      <c r="G292" s="294"/>
      <c r="H292" s="20">
        <v>1803</v>
      </c>
      <c r="I292" s="470" t="s">
        <v>44</v>
      </c>
      <c r="J292" s="469" t="str">
        <f>IF(ISBLANK(INDEX('Policy Characteristics'!D:D,MATCH($C292,'Policy Characteristics'!$C:$C,0))),"",INDEX('Policy Characteristics'!D:D,MATCH($C292,'Policy Characteristics'!$C:$C,0)))</f>
        <v>Decrease Electricity Sector Cost of Capital</v>
      </c>
      <c r="K292" s="446" t="str">
        <f>IF(ISBLANK(INDEX('Policy Characteristics'!E:E,MATCH($C292,'Policy Characteristics'!$C:$C,0))),"",INDEX('Policy Characteristics'!E:E,MATCH($C292,'Policy Characteristics'!$C:$C,0)))</f>
        <v>elec power plant cost of capital</v>
      </c>
      <c r="L292" s="446">
        <f>IF(ISBLANK(INDEX('Policy Characteristics'!F:F,MATCH($C292,'Policy Characteristics'!$C:$C,0))),"",INDEX('Policy Characteristics'!F:F,MATCH($C292,'Policy Characteristics'!$C:$C,0)))</f>
        <v>0</v>
      </c>
      <c r="M292" s="446">
        <f>IF(ISBLANK(INDEX('Policy Characteristics'!G:G,MATCH($C292,'Policy Characteristics'!$C:$C,0))),"",INDEX('Policy Characteristics'!G:G,MATCH($C292,'Policy Characteristics'!$C:$C,0)))</f>
        <v>100</v>
      </c>
      <c r="N292" s="446">
        <f>IF(ISBLANK(INDEX('Policy Characteristics'!H:H,MATCH($C292,'Policy Characteristics'!$C:$C,0))),"",INDEX('Policy Characteristics'!H:H,MATCH($C292,'Policy Characteristics'!$C:$C,0)))</f>
        <v>1</v>
      </c>
      <c r="O292" s="446" t="str">
        <f>IF(ISBLANK(INDEX('Policy Characteristics'!I:I,MATCH($C292,'Policy Characteristics'!$C:$C,0))),"",INDEX('Policy Characteristics'!I:I,MATCH($C292,'Policy Characteristics'!$C:$C,0)))</f>
        <v>% decrease</v>
      </c>
      <c r="P292" s="44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46" t="str">
        <f>IF(ISBLANK(INDEX('Policy Characteristics'!K:K,MATCH($C292,'Policy Characteristics'!$C:$C,0))),"",INDEX('Policy Characteristics'!K:K,MATCH($C292,'Policy Characteristics'!$C:$C,0)))</f>
        <v/>
      </c>
      <c r="R292" s="446" t="str">
        <f>IF(ISBLANK(INDEX('Policy Characteristics'!L:L,MATCH($C292,'Policy Characteristics'!$C:$C,0))),"",INDEX('Policy Characteristics'!L:L,MATCH($C292,'Policy Characteristics'!$C:$C,0)))</f>
        <v/>
      </c>
      <c r="S292" s="294"/>
    </row>
    <row r="293" spans="1:19" x14ac:dyDescent="0.75">
      <c r="A293" s="446" t="str">
        <f>IF(ISBLANK(INDEX('Policy Characteristics'!A:A,MATCH($C293,'Policy Characteristics'!$C:$C,0))),"",INDEX('Policy Characteristics'!A:A,MATCH($C293,'Policy Characteristics'!$C:$C,0)))</f>
        <v>Electricity Supply</v>
      </c>
      <c r="B293" s="467" t="str">
        <f>IF(ISBLANK(INDEX('Policy Characteristics'!B:B,MATCH($C293,'Policy Characteristics'!$C:$C,0))),"",INDEX('Policy Characteristics'!B:B,MATCH($C293,'Policy Characteristics'!$C:$C,0)))</f>
        <v>Decrease Cost of Capital</v>
      </c>
      <c r="C293" s="446" t="str">
        <f t="shared" si="19"/>
        <v>Percentage Decrease in Cost of Capital for Power Plants</v>
      </c>
      <c r="D293" s="294" t="s">
        <v>76</v>
      </c>
      <c r="E293" s="339"/>
      <c r="F293" s="294" t="s">
        <v>3499</v>
      </c>
      <c r="G293" s="294"/>
      <c r="H293" s="20">
        <v>1732</v>
      </c>
      <c r="I293" s="470" t="s">
        <v>44</v>
      </c>
      <c r="J293" s="469" t="str">
        <f>IF(ISBLANK(INDEX('Policy Characteristics'!D:D,MATCH($C293,'Policy Characteristics'!$C:$C,0))),"",INDEX('Policy Characteristics'!D:D,MATCH($C293,'Policy Characteristics'!$C:$C,0)))</f>
        <v>Decrease Electricity Sector Cost of Capital</v>
      </c>
      <c r="K293" s="446" t="str">
        <f>IF(ISBLANK(INDEX('Policy Characteristics'!E:E,MATCH($C293,'Policy Characteristics'!$C:$C,0))),"",INDEX('Policy Characteristics'!E:E,MATCH($C293,'Policy Characteristics'!$C:$C,0)))</f>
        <v>elec power plant cost of capital</v>
      </c>
      <c r="L293" s="446">
        <f>IF(ISBLANK(INDEX('Policy Characteristics'!F:F,MATCH($C293,'Policy Characteristics'!$C:$C,0))),"",INDEX('Policy Characteristics'!F:F,MATCH($C293,'Policy Characteristics'!$C:$C,0)))</f>
        <v>0</v>
      </c>
      <c r="M293" s="446">
        <f>IF(ISBLANK(INDEX('Policy Characteristics'!G:G,MATCH($C293,'Policy Characteristics'!$C:$C,0))),"",INDEX('Policy Characteristics'!G:G,MATCH($C293,'Policy Characteristics'!$C:$C,0)))</f>
        <v>100</v>
      </c>
      <c r="N293" s="446">
        <f>IF(ISBLANK(INDEX('Policy Characteristics'!H:H,MATCH($C293,'Policy Characteristics'!$C:$C,0))),"",INDEX('Policy Characteristics'!H:H,MATCH($C293,'Policy Characteristics'!$C:$C,0)))</f>
        <v>1</v>
      </c>
      <c r="O293" s="446" t="str">
        <f>IF(ISBLANK(INDEX('Policy Characteristics'!I:I,MATCH($C293,'Policy Characteristics'!$C:$C,0))),"",INDEX('Policy Characteristics'!I:I,MATCH($C293,'Policy Characteristics'!$C:$C,0)))</f>
        <v>% decrease</v>
      </c>
      <c r="P293" s="44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46" t="str">
        <f>IF(ISBLANK(INDEX('Policy Characteristics'!K:K,MATCH($C293,'Policy Characteristics'!$C:$C,0))),"",INDEX('Policy Characteristics'!K:K,MATCH($C293,'Policy Characteristics'!$C:$C,0)))</f>
        <v/>
      </c>
      <c r="R293" s="446" t="str">
        <f>IF(ISBLANK(INDEX('Policy Characteristics'!L:L,MATCH($C293,'Policy Characteristics'!$C:$C,0))),"",INDEX('Policy Characteristics'!L:L,MATCH($C293,'Policy Characteristics'!$C:$C,0)))</f>
        <v/>
      </c>
      <c r="S293" s="294"/>
    </row>
    <row r="294" spans="1:19" x14ac:dyDescent="0.75">
      <c r="A294" s="446" t="str">
        <f>IF(ISBLANK(INDEX('Policy Characteristics'!A:A,MATCH($C294,'Policy Characteristics'!$C:$C,0))),"",INDEX('Policy Characteristics'!A:A,MATCH($C294,'Policy Characteristics'!$C:$C,0)))</f>
        <v>Electricity Supply</v>
      </c>
      <c r="B294" s="467" t="str">
        <f>IF(ISBLANK(INDEX('Policy Characteristics'!B:B,MATCH($C294,'Policy Characteristics'!$C:$C,0))),"",INDEX('Policy Characteristics'!B:B,MATCH($C294,'Policy Characteristics'!$C:$C,0)))</f>
        <v>Decrease Cost of Capital</v>
      </c>
      <c r="C294" s="446" t="str">
        <f t="shared" si="19"/>
        <v>Percentage Decrease in Cost of Capital for Power Plants</v>
      </c>
      <c r="D294" s="294" t="s">
        <v>77</v>
      </c>
      <c r="E294" s="339"/>
      <c r="F294" s="294" t="s">
        <v>89</v>
      </c>
      <c r="G294" s="294"/>
      <c r="H294" s="20">
        <v>1733</v>
      </c>
      <c r="I294" s="470" t="s">
        <v>43</v>
      </c>
      <c r="J294" s="469" t="str">
        <f>IF(ISBLANK(INDEX('Policy Characteristics'!D:D,MATCH($C294,'Policy Characteristics'!$C:$C,0))),"",INDEX('Policy Characteristics'!D:D,MATCH($C294,'Policy Characteristics'!$C:$C,0)))</f>
        <v>Decrease Electricity Sector Cost of Capital</v>
      </c>
      <c r="K294" s="446" t="str">
        <f>IF(ISBLANK(INDEX('Policy Characteristics'!E:E,MATCH($C294,'Policy Characteristics'!$C:$C,0))),"",INDEX('Policy Characteristics'!E:E,MATCH($C294,'Policy Characteristics'!$C:$C,0)))</f>
        <v>elec power plant cost of capital</v>
      </c>
      <c r="L294" s="446">
        <f>IF(ISBLANK(INDEX('Policy Characteristics'!F:F,MATCH($C294,'Policy Characteristics'!$C:$C,0))),"",INDEX('Policy Characteristics'!F:F,MATCH($C294,'Policy Characteristics'!$C:$C,0)))</f>
        <v>0</v>
      </c>
      <c r="M294" s="446">
        <f>IF(ISBLANK(INDEX('Policy Characteristics'!G:G,MATCH($C294,'Policy Characteristics'!$C:$C,0))),"",INDEX('Policy Characteristics'!G:G,MATCH($C294,'Policy Characteristics'!$C:$C,0)))</f>
        <v>100</v>
      </c>
      <c r="N294" s="446">
        <f>IF(ISBLANK(INDEX('Policy Characteristics'!H:H,MATCH($C294,'Policy Characteristics'!$C:$C,0))),"",INDEX('Policy Characteristics'!H:H,MATCH($C294,'Policy Characteristics'!$C:$C,0)))</f>
        <v>1</v>
      </c>
      <c r="O294" s="446" t="str">
        <f>IF(ISBLANK(INDEX('Policy Characteristics'!I:I,MATCH($C294,'Policy Characteristics'!$C:$C,0))),"",INDEX('Policy Characteristics'!I:I,MATCH($C294,'Policy Characteristics'!$C:$C,0)))</f>
        <v>% decrease</v>
      </c>
      <c r="P294" s="44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46" t="str">
        <f>IF(ISBLANK(INDEX('Policy Characteristics'!K:K,MATCH($C294,'Policy Characteristics'!$C:$C,0))),"",INDEX('Policy Characteristics'!K:K,MATCH($C294,'Policy Characteristics'!$C:$C,0)))</f>
        <v/>
      </c>
      <c r="R294" s="446" t="str">
        <f>IF(ISBLANK(INDEX('Policy Characteristics'!L:L,MATCH($C294,'Policy Characteristics'!$C:$C,0))),"",INDEX('Policy Characteristics'!L:L,MATCH($C294,'Policy Characteristics'!$C:$C,0)))</f>
        <v/>
      </c>
      <c r="S294" s="294"/>
    </row>
    <row r="295" spans="1:19" x14ac:dyDescent="0.75">
      <c r="A295" s="446" t="str">
        <f>IF(ISBLANK(INDEX('Policy Characteristics'!A:A,MATCH($C295,'Policy Characteristics'!$C:$C,0))),"",INDEX('Policy Characteristics'!A:A,MATCH($C295,'Policy Characteristics'!$C:$C,0)))</f>
        <v>Electricity Supply</v>
      </c>
      <c r="B295" s="467" t="str">
        <f>IF(ISBLANK(INDEX('Policy Characteristics'!B:B,MATCH($C295,'Policy Characteristics'!$C:$C,0))),"",INDEX('Policy Characteristics'!B:B,MATCH($C295,'Policy Characteristics'!$C:$C,0)))</f>
        <v>Decrease Cost of Capital</v>
      </c>
      <c r="C295" s="446" t="str">
        <f t="shared" si="19"/>
        <v>Percentage Decrease in Cost of Capital for Power Plants</v>
      </c>
      <c r="D295" s="294" t="s">
        <v>449</v>
      </c>
      <c r="E295" s="339"/>
      <c r="F295" s="294" t="s">
        <v>452</v>
      </c>
      <c r="G295" s="294"/>
      <c r="H295" s="20">
        <v>1734</v>
      </c>
      <c r="I295" s="470" t="s">
        <v>43</v>
      </c>
      <c r="J295" s="469" t="str">
        <f>IF(ISBLANK(INDEX('Policy Characteristics'!D:D,MATCH($C295,'Policy Characteristics'!$C:$C,0))),"",INDEX('Policy Characteristics'!D:D,MATCH($C295,'Policy Characteristics'!$C:$C,0)))</f>
        <v>Decrease Electricity Sector Cost of Capital</v>
      </c>
      <c r="K295" s="446" t="str">
        <f>IF(ISBLANK(INDEX('Policy Characteristics'!E:E,MATCH($C295,'Policy Characteristics'!$C:$C,0))),"",INDEX('Policy Characteristics'!E:E,MATCH($C295,'Policy Characteristics'!$C:$C,0)))</f>
        <v>elec power plant cost of capital</v>
      </c>
      <c r="L295" s="446">
        <f>IF(ISBLANK(INDEX('Policy Characteristics'!F:F,MATCH($C295,'Policy Characteristics'!$C:$C,0))),"",INDEX('Policy Characteristics'!F:F,MATCH($C295,'Policy Characteristics'!$C:$C,0)))</f>
        <v>0</v>
      </c>
      <c r="M295" s="446">
        <f>IF(ISBLANK(INDEX('Policy Characteristics'!G:G,MATCH($C295,'Policy Characteristics'!$C:$C,0))),"",INDEX('Policy Characteristics'!G:G,MATCH($C295,'Policy Characteristics'!$C:$C,0)))</f>
        <v>100</v>
      </c>
      <c r="N295" s="446">
        <f>IF(ISBLANK(INDEX('Policy Characteristics'!H:H,MATCH($C295,'Policy Characteristics'!$C:$C,0))),"",INDEX('Policy Characteristics'!H:H,MATCH($C295,'Policy Characteristics'!$C:$C,0)))</f>
        <v>1</v>
      </c>
      <c r="O295" s="446" t="str">
        <f>IF(ISBLANK(INDEX('Policy Characteristics'!I:I,MATCH($C295,'Policy Characteristics'!$C:$C,0))),"",INDEX('Policy Characteristics'!I:I,MATCH($C295,'Policy Characteristics'!$C:$C,0)))</f>
        <v>% decrease</v>
      </c>
      <c r="P295" s="44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46" t="str">
        <f>IF(ISBLANK(INDEX('Policy Characteristics'!K:K,MATCH($C295,'Policy Characteristics'!$C:$C,0))),"",INDEX('Policy Characteristics'!K:K,MATCH($C295,'Policy Characteristics'!$C:$C,0)))</f>
        <v/>
      </c>
      <c r="R295" s="446" t="str">
        <f>IF(ISBLANK(INDEX('Policy Characteristics'!L:L,MATCH($C295,'Policy Characteristics'!$C:$C,0))),"",INDEX('Policy Characteristics'!L:L,MATCH($C295,'Policy Characteristics'!$C:$C,0)))</f>
        <v/>
      </c>
      <c r="S295" s="294"/>
    </row>
    <row r="296" spans="1:19" x14ac:dyDescent="0.75">
      <c r="A296" s="446" t="str">
        <f>IF(ISBLANK(INDEX('Policy Characteristics'!A:A,MATCH($C296,'Policy Characteristics'!$C:$C,0))),"",INDEX('Policy Characteristics'!A:A,MATCH($C296,'Policy Characteristics'!$C:$C,0)))</f>
        <v>Electricity Supply</v>
      </c>
      <c r="B296" s="467" t="str">
        <f>IF(ISBLANK(INDEX('Policy Characteristics'!B:B,MATCH($C296,'Policy Characteristics'!$C:$C,0))),"",INDEX('Policy Characteristics'!B:B,MATCH($C296,'Policy Characteristics'!$C:$C,0)))</f>
        <v>Decrease Cost of Capital</v>
      </c>
      <c r="C296" s="446" t="str">
        <f t="shared" si="19"/>
        <v>Percentage Decrease in Cost of Capital for Power Plants</v>
      </c>
      <c r="D296" s="294" t="s">
        <v>78</v>
      </c>
      <c r="E296" s="339"/>
      <c r="F296" s="294" t="s">
        <v>90</v>
      </c>
      <c r="G296" s="294"/>
      <c r="H296" s="20">
        <v>1735</v>
      </c>
      <c r="I296" s="470" t="s">
        <v>43</v>
      </c>
      <c r="J296" s="469" t="str">
        <f>IF(ISBLANK(INDEX('Policy Characteristics'!D:D,MATCH($C296,'Policy Characteristics'!$C:$C,0))),"",INDEX('Policy Characteristics'!D:D,MATCH($C296,'Policy Characteristics'!$C:$C,0)))</f>
        <v>Decrease Electricity Sector Cost of Capital</v>
      </c>
      <c r="K296" s="446" t="str">
        <f>IF(ISBLANK(INDEX('Policy Characteristics'!E:E,MATCH($C296,'Policy Characteristics'!$C:$C,0))),"",INDEX('Policy Characteristics'!E:E,MATCH($C296,'Policy Characteristics'!$C:$C,0)))</f>
        <v>elec power plant cost of capital</v>
      </c>
      <c r="L296" s="446">
        <f>IF(ISBLANK(INDEX('Policy Characteristics'!F:F,MATCH($C296,'Policy Characteristics'!$C:$C,0))),"",INDEX('Policy Characteristics'!F:F,MATCH($C296,'Policy Characteristics'!$C:$C,0)))</f>
        <v>0</v>
      </c>
      <c r="M296" s="446">
        <f>IF(ISBLANK(INDEX('Policy Characteristics'!G:G,MATCH($C296,'Policy Characteristics'!$C:$C,0))),"",INDEX('Policy Characteristics'!G:G,MATCH($C296,'Policy Characteristics'!$C:$C,0)))</f>
        <v>100</v>
      </c>
      <c r="N296" s="446">
        <f>IF(ISBLANK(INDEX('Policy Characteristics'!H:H,MATCH($C296,'Policy Characteristics'!$C:$C,0))),"",INDEX('Policy Characteristics'!H:H,MATCH($C296,'Policy Characteristics'!$C:$C,0)))</f>
        <v>1</v>
      </c>
      <c r="O296" s="446" t="str">
        <f>IF(ISBLANK(INDEX('Policy Characteristics'!I:I,MATCH($C296,'Policy Characteristics'!$C:$C,0))),"",INDEX('Policy Characteristics'!I:I,MATCH($C296,'Policy Characteristics'!$C:$C,0)))</f>
        <v>% decrease</v>
      </c>
      <c r="P296" s="44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46" t="str">
        <f>IF(ISBLANK(INDEX('Policy Characteristics'!K:K,MATCH($C296,'Policy Characteristics'!$C:$C,0))),"",INDEX('Policy Characteristics'!K:K,MATCH($C296,'Policy Characteristics'!$C:$C,0)))</f>
        <v/>
      </c>
      <c r="R296" s="446" t="str">
        <f>IF(ISBLANK(INDEX('Policy Characteristics'!L:L,MATCH($C296,'Policy Characteristics'!$C:$C,0))),"",INDEX('Policy Characteristics'!L:L,MATCH($C296,'Policy Characteristics'!$C:$C,0)))</f>
        <v/>
      </c>
      <c r="S296" s="294"/>
    </row>
    <row r="297" spans="1:19" x14ac:dyDescent="0.75">
      <c r="A297" s="446" t="str">
        <f>IF(ISBLANK(INDEX('Policy Characteristics'!A:A,MATCH($C297,'Policy Characteristics'!$C:$C,0))),"",INDEX('Policy Characteristics'!A:A,MATCH($C297,'Policy Characteristics'!$C:$C,0)))</f>
        <v>Electricity Supply</v>
      </c>
      <c r="B297" s="467" t="str">
        <f>IF(ISBLANK(INDEX('Policy Characteristics'!B:B,MATCH($C297,'Policy Characteristics'!$C:$C,0))),"",INDEX('Policy Characteristics'!B:B,MATCH($C297,'Policy Characteristics'!$C:$C,0)))</f>
        <v>Decrease Cost of Capital</v>
      </c>
      <c r="C297" s="446" t="str">
        <f t="shared" si="19"/>
        <v>Percentage Decrease in Cost of Capital for Power Plants</v>
      </c>
      <c r="D297" s="294" t="s">
        <v>79</v>
      </c>
      <c r="E297" s="339"/>
      <c r="F297" s="294" t="s">
        <v>91</v>
      </c>
      <c r="G297" s="294"/>
      <c r="H297" s="20">
        <v>1736</v>
      </c>
      <c r="I297" s="470" t="s">
        <v>43</v>
      </c>
      <c r="J297" s="469" t="str">
        <f>IF(ISBLANK(INDEX('Policy Characteristics'!D:D,MATCH($C297,'Policy Characteristics'!$C:$C,0))),"",INDEX('Policy Characteristics'!D:D,MATCH($C297,'Policy Characteristics'!$C:$C,0)))</f>
        <v>Decrease Electricity Sector Cost of Capital</v>
      </c>
      <c r="K297" s="446" t="str">
        <f>IF(ISBLANK(INDEX('Policy Characteristics'!E:E,MATCH($C297,'Policy Characteristics'!$C:$C,0))),"",INDEX('Policy Characteristics'!E:E,MATCH($C297,'Policy Characteristics'!$C:$C,0)))</f>
        <v>elec power plant cost of capital</v>
      </c>
      <c r="L297" s="446">
        <f>IF(ISBLANK(INDEX('Policy Characteristics'!F:F,MATCH($C297,'Policy Characteristics'!$C:$C,0))),"",INDEX('Policy Characteristics'!F:F,MATCH($C297,'Policy Characteristics'!$C:$C,0)))</f>
        <v>0</v>
      </c>
      <c r="M297" s="446">
        <f>IF(ISBLANK(INDEX('Policy Characteristics'!G:G,MATCH($C297,'Policy Characteristics'!$C:$C,0))),"",INDEX('Policy Characteristics'!G:G,MATCH($C297,'Policy Characteristics'!$C:$C,0)))</f>
        <v>100</v>
      </c>
      <c r="N297" s="446">
        <f>IF(ISBLANK(INDEX('Policy Characteristics'!H:H,MATCH($C297,'Policy Characteristics'!$C:$C,0))),"",INDEX('Policy Characteristics'!H:H,MATCH($C297,'Policy Characteristics'!$C:$C,0)))</f>
        <v>1</v>
      </c>
      <c r="O297" s="446" t="str">
        <f>IF(ISBLANK(INDEX('Policy Characteristics'!I:I,MATCH($C297,'Policy Characteristics'!$C:$C,0))),"",INDEX('Policy Characteristics'!I:I,MATCH($C297,'Policy Characteristics'!$C:$C,0)))</f>
        <v>% decrease</v>
      </c>
      <c r="P297" s="44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46" t="str">
        <f>IF(ISBLANK(INDEX('Policy Characteristics'!K:K,MATCH($C297,'Policy Characteristics'!$C:$C,0))),"",INDEX('Policy Characteristics'!K:K,MATCH($C297,'Policy Characteristics'!$C:$C,0)))</f>
        <v/>
      </c>
      <c r="R297" s="446" t="str">
        <f>IF(ISBLANK(INDEX('Policy Characteristics'!L:L,MATCH($C297,'Policy Characteristics'!$C:$C,0))),"",INDEX('Policy Characteristics'!L:L,MATCH($C297,'Policy Characteristics'!$C:$C,0)))</f>
        <v/>
      </c>
      <c r="S297" s="294"/>
    </row>
    <row r="298" spans="1:19" x14ac:dyDescent="0.75">
      <c r="A298" s="446" t="str">
        <f>IF(ISBLANK(INDEX('Policy Characteristics'!A:A,MATCH($C298,'Policy Characteristics'!$C:$C,0))),"",INDEX('Policy Characteristics'!A:A,MATCH($C298,'Policy Characteristics'!$C:$C,0)))</f>
        <v>Electricity Supply</v>
      </c>
      <c r="B298" s="467" t="str">
        <f>IF(ISBLANK(INDEX('Policy Characteristics'!B:B,MATCH($C298,'Policy Characteristics'!$C:$C,0))),"",INDEX('Policy Characteristics'!B:B,MATCH($C298,'Policy Characteristics'!$C:$C,0)))</f>
        <v>Decrease Cost of Capital</v>
      </c>
      <c r="C298" s="446" t="str">
        <f t="shared" si="19"/>
        <v>Percentage Decrease in Cost of Capital for Power Plants</v>
      </c>
      <c r="D298" s="294" t="s">
        <v>80</v>
      </c>
      <c r="E298" s="339"/>
      <c r="F298" s="294" t="s">
        <v>92</v>
      </c>
      <c r="G298" s="294"/>
      <c r="H298" s="20">
        <v>1737</v>
      </c>
      <c r="I298" s="470" t="s">
        <v>43</v>
      </c>
      <c r="J298" s="469" t="str">
        <f>IF(ISBLANK(INDEX('Policy Characteristics'!D:D,MATCH($C298,'Policy Characteristics'!$C:$C,0))),"",INDEX('Policy Characteristics'!D:D,MATCH($C298,'Policy Characteristics'!$C:$C,0)))</f>
        <v>Decrease Electricity Sector Cost of Capital</v>
      </c>
      <c r="K298" s="446" t="str">
        <f>IF(ISBLANK(INDEX('Policy Characteristics'!E:E,MATCH($C298,'Policy Characteristics'!$C:$C,0))),"",INDEX('Policy Characteristics'!E:E,MATCH($C298,'Policy Characteristics'!$C:$C,0)))</f>
        <v>elec power plant cost of capital</v>
      </c>
      <c r="L298" s="446">
        <f>IF(ISBLANK(INDEX('Policy Characteristics'!F:F,MATCH($C298,'Policy Characteristics'!$C:$C,0))),"",INDEX('Policy Characteristics'!F:F,MATCH($C298,'Policy Characteristics'!$C:$C,0)))</f>
        <v>0</v>
      </c>
      <c r="M298" s="446">
        <f>IF(ISBLANK(INDEX('Policy Characteristics'!G:G,MATCH($C298,'Policy Characteristics'!$C:$C,0))),"",INDEX('Policy Characteristics'!G:G,MATCH($C298,'Policy Characteristics'!$C:$C,0)))</f>
        <v>100</v>
      </c>
      <c r="N298" s="446">
        <f>IF(ISBLANK(INDEX('Policy Characteristics'!H:H,MATCH($C298,'Policy Characteristics'!$C:$C,0))),"",INDEX('Policy Characteristics'!H:H,MATCH($C298,'Policy Characteristics'!$C:$C,0)))</f>
        <v>1</v>
      </c>
      <c r="O298" s="446" t="str">
        <f>IF(ISBLANK(INDEX('Policy Characteristics'!I:I,MATCH($C298,'Policy Characteristics'!$C:$C,0))),"",INDEX('Policy Characteristics'!I:I,MATCH($C298,'Policy Characteristics'!$C:$C,0)))</f>
        <v>% decrease</v>
      </c>
      <c r="P298" s="44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46" t="str">
        <f>IF(ISBLANK(INDEX('Policy Characteristics'!K:K,MATCH($C298,'Policy Characteristics'!$C:$C,0))),"",INDEX('Policy Characteristics'!K:K,MATCH($C298,'Policy Characteristics'!$C:$C,0)))</f>
        <v/>
      </c>
      <c r="R298" s="446" t="str">
        <f>IF(ISBLANK(INDEX('Policy Characteristics'!L:L,MATCH($C298,'Policy Characteristics'!$C:$C,0))),"",INDEX('Policy Characteristics'!L:L,MATCH($C298,'Policy Characteristics'!$C:$C,0)))</f>
        <v/>
      </c>
      <c r="S298" s="294"/>
    </row>
    <row r="299" spans="1:19" x14ac:dyDescent="0.75">
      <c r="A299" s="446" t="str">
        <f>IF(ISBLANK(INDEX('Policy Characteristics'!A:A,MATCH($C299,'Policy Characteristics'!$C:$C,0))),"",INDEX('Policy Characteristics'!A:A,MATCH($C299,'Policy Characteristics'!$C:$C,0)))</f>
        <v>Electricity Supply</v>
      </c>
      <c r="B299" s="467" t="str">
        <f>IF(ISBLANK(INDEX('Policy Characteristics'!B:B,MATCH($C299,'Policy Characteristics'!$C:$C,0))),"",INDEX('Policy Characteristics'!B:B,MATCH($C299,'Policy Characteristics'!$C:$C,0)))</f>
        <v>Decrease Cost of Capital</v>
      </c>
      <c r="C299" s="446" t="str">
        <f t="shared" si="19"/>
        <v>Percentage Decrease in Cost of Capital for Power Plants</v>
      </c>
      <c r="D299" s="294" t="s">
        <v>2424</v>
      </c>
      <c r="E299" s="339"/>
      <c r="F299" s="294" t="s">
        <v>437</v>
      </c>
      <c r="G299" s="294"/>
      <c r="H299" s="20">
        <v>1738</v>
      </c>
      <c r="I299" s="470" t="s">
        <v>43</v>
      </c>
      <c r="J299" s="469" t="str">
        <f>IF(ISBLANK(INDEX('Policy Characteristics'!D:D,MATCH($C299,'Policy Characteristics'!$C:$C,0))),"",INDEX('Policy Characteristics'!D:D,MATCH($C299,'Policy Characteristics'!$C:$C,0)))</f>
        <v>Decrease Electricity Sector Cost of Capital</v>
      </c>
      <c r="K299" s="446" t="str">
        <f>IF(ISBLANK(INDEX('Policy Characteristics'!E:E,MATCH($C299,'Policy Characteristics'!$C:$C,0))),"",INDEX('Policy Characteristics'!E:E,MATCH($C299,'Policy Characteristics'!$C:$C,0)))</f>
        <v>elec power plant cost of capital</v>
      </c>
      <c r="L299" s="446">
        <f>IF(ISBLANK(INDEX('Policy Characteristics'!F:F,MATCH($C299,'Policy Characteristics'!$C:$C,0))),"",INDEX('Policy Characteristics'!F:F,MATCH($C299,'Policy Characteristics'!$C:$C,0)))</f>
        <v>0</v>
      </c>
      <c r="M299" s="446">
        <f>IF(ISBLANK(INDEX('Policy Characteristics'!G:G,MATCH($C299,'Policy Characteristics'!$C:$C,0))),"",INDEX('Policy Characteristics'!G:G,MATCH($C299,'Policy Characteristics'!$C:$C,0)))</f>
        <v>100</v>
      </c>
      <c r="N299" s="446">
        <f>IF(ISBLANK(INDEX('Policy Characteristics'!H:H,MATCH($C299,'Policy Characteristics'!$C:$C,0))),"",INDEX('Policy Characteristics'!H:H,MATCH($C299,'Policy Characteristics'!$C:$C,0)))</f>
        <v>1</v>
      </c>
      <c r="O299" s="446" t="str">
        <f>IF(ISBLANK(INDEX('Policy Characteristics'!I:I,MATCH($C299,'Policy Characteristics'!$C:$C,0))),"",INDEX('Policy Characteristics'!I:I,MATCH($C299,'Policy Characteristics'!$C:$C,0)))</f>
        <v>% decrease</v>
      </c>
      <c r="P299" s="44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46" t="str">
        <f>IF(ISBLANK(INDEX('Policy Characteristics'!K:K,MATCH($C299,'Policy Characteristics'!$C:$C,0))),"",INDEX('Policy Characteristics'!K:K,MATCH($C299,'Policy Characteristics'!$C:$C,0)))</f>
        <v/>
      </c>
      <c r="R299" s="446" t="str">
        <f>IF(ISBLANK(INDEX('Policy Characteristics'!L:L,MATCH($C299,'Policy Characteristics'!$C:$C,0))),"",INDEX('Policy Characteristics'!L:L,MATCH($C299,'Policy Characteristics'!$C:$C,0)))</f>
        <v/>
      </c>
      <c r="S299" s="294"/>
    </row>
    <row r="300" spans="1:19" x14ac:dyDescent="0.75">
      <c r="A300" s="446" t="str">
        <f>IF(ISBLANK(INDEX('Policy Characteristics'!A:A,MATCH($C300,'Policy Characteristics'!$C:$C,0))),"",INDEX('Policy Characteristics'!A:A,MATCH($C300,'Policy Characteristics'!$C:$C,0)))</f>
        <v>Electricity Supply</v>
      </c>
      <c r="B300" s="467" t="str">
        <f>IF(ISBLANK(INDEX('Policy Characteristics'!B:B,MATCH($C300,'Policy Characteristics'!$C:$C,0))),"",INDEX('Policy Characteristics'!B:B,MATCH($C300,'Policy Characteristics'!$C:$C,0)))</f>
        <v>Decrease Cost of Capital</v>
      </c>
      <c r="C300" s="446" t="str">
        <f t="shared" si="19"/>
        <v>Percentage Decrease in Cost of Capital for Power Plants</v>
      </c>
      <c r="D300" s="294" t="s">
        <v>309</v>
      </c>
      <c r="E300" s="339"/>
      <c r="F300" s="294" t="s">
        <v>311</v>
      </c>
      <c r="G300" s="294"/>
      <c r="H300" s="20">
        <v>1739</v>
      </c>
      <c r="I300" s="470" t="s">
        <v>44</v>
      </c>
      <c r="J300" s="469" t="str">
        <f>IF(ISBLANK(INDEX('Policy Characteristics'!D:D,MATCH($C300,'Policy Characteristics'!$C:$C,0))),"",INDEX('Policy Characteristics'!D:D,MATCH($C300,'Policy Characteristics'!$C:$C,0)))</f>
        <v>Decrease Electricity Sector Cost of Capital</v>
      </c>
      <c r="K300" s="446" t="str">
        <f>IF(ISBLANK(INDEX('Policy Characteristics'!E:E,MATCH($C300,'Policy Characteristics'!$C:$C,0))),"",INDEX('Policy Characteristics'!E:E,MATCH($C300,'Policy Characteristics'!$C:$C,0)))</f>
        <v>elec power plant cost of capital</v>
      </c>
      <c r="L300" s="446">
        <f>IF(ISBLANK(INDEX('Policy Characteristics'!F:F,MATCH($C300,'Policy Characteristics'!$C:$C,0))),"",INDEX('Policy Characteristics'!F:F,MATCH($C300,'Policy Characteristics'!$C:$C,0)))</f>
        <v>0</v>
      </c>
      <c r="M300" s="446">
        <f>IF(ISBLANK(INDEX('Policy Characteristics'!G:G,MATCH($C300,'Policy Characteristics'!$C:$C,0))),"",INDEX('Policy Characteristics'!G:G,MATCH($C300,'Policy Characteristics'!$C:$C,0)))</f>
        <v>100</v>
      </c>
      <c r="N300" s="446">
        <f>IF(ISBLANK(INDEX('Policy Characteristics'!H:H,MATCH($C300,'Policy Characteristics'!$C:$C,0))),"",INDEX('Policy Characteristics'!H:H,MATCH($C300,'Policy Characteristics'!$C:$C,0)))</f>
        <v>1</v>
      </c>
      <c r="O300" s="446" t="str">
        <f>IF(ISBLANK(INDEX('Policy Characteristics'!I:I,MATCH($C300,'Policy Characteristics'!$C:$C,0))),"",INDEX('Policy Characteristics'!I:I,MATCH($C300,'Policy Characteristics'!$C:$C,0)))</f>
        <v>% decrease</v>
      </c>
      <c r="P300" s="44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46" t="str">
        <f>IF(ISBLANK(INDEX('Policy Characteristics'!K:K,MATCH($C300,'Policy Characteristics'!$C:$C,0))),"",INDEX('Policy Characteristics'!K:K,MATCH($C300,'Policy Characteristics'!$C:$C,0)))</f>
        <v/>
      </c>
      <c r="R300" s="446" t="str">
        <f>IF(ISBLANK(INDEX('Policy Characteristics'!L:L,MATCH($C300,'Policy Characteristics'!$C:$C,0))),"",INDEX('Policy Characteristics'!L:L,MATCH($C300,'Policy Characteristics'!$C:$C,0)))</f>
        <v/>
      </c>
      <c r="S300" s="294"/>
    </row>
    <row r="301" spans="1:19" x14ac:dyDescent="0.75">
      <c r="A301" s="446" t="str">
        <f>IF(ISBLANK(INDEX('Policy Characteristics'!A:A,MATCH($C301,'Policy Characteristics'!$C:$C,0))),"",INDEX('Policy Characteristics'!A:A,MATCH($C301,'Policy Characteristics'!$C:$C,0)))</f>
        <v>Electricity Supply</v>
      </c>
      <c r="B301" s="467" t="str">
        <f>IF(ISBLANK(INDEX('Policy Characteristics'!B:B,MATCH($C301,'Policy Characteristics'!$C:$C,0))),"",INDEX('Policy Characteristics'!B:B,MATCH($C301,'Policy Characteristics'!$C:$C,0)))</f>
        <v>Decrease Cost of Capital</v>
      </c>
      <c r="C301" s="446" t="str">
        <f t="shared" si="19"/>
        <v>Percentage Decrease in Cost of Capital for Power Plants</v>
      </c>
      <c r="D301" s="294" t="s">
        <v>310</v>
      </c>
      <c r="E301" s="339"/>
      <c r="F301" s="294" t="s">
        <v>312</v>
      </c>
      <c r="G301" s="294"/>
      <c r="H301" s="20">
        <v>1740</v>
      </c>
      <c r="I301" s="470" t="s">
        <v>44</v>
      </c>
      <c r="J301" s="469" t="str">
        <f>IF(ISBLANK(INDEX('Policy Characteristics'!D:D,MATCH($C301,'Policy Characteristics'!$C:$C,0))),"",INDEX('Policy Characteristics'!D:D,MATCH($C301,'Policy Characteristics'!$C:$C,0)))</f>
        <v>Decrease Electricity Sector Cost of Capital</v>
      </c>
      <c r="K301" s="446" t="str">
        <f>IF(ISBLANK(INDEX('Policy Characteristics'!E:E,MATCH($C301,'Policy Characteristics'!$C:$C,0))),"",INDEX('Policy Characteristics'!E:E,MATCH($C301,'Policy Characteristics'!$C:$C,0)))</f>
        <v>elec power plant cost of capital</v>
      </c>
      <c r="L301" s="446">
        <f>IF(ISBLANK(INDEX('Policy Characteristics'!F:F,MATCH($C301,'Policy Characteristics'!$C:$C,0))),"",INDEX('Policy Characteristics'!F:F,MATCH($C301,'Policy Characteristics'!$C:$C,0)))</f>
        <v>0</v>
      </c>
      <c r="M301" s="446">
        <f>IF(ISBLANK(INDEX('Policy Characteristics'!G:G,MATCH($C301,'Policy Characteristics'!$C:$C,0))),"",INDEX('Policy Characteristics'!G:G,MATCH($C301,'Policy Characteristics'!$C:$C,0)))</f>
        <v>100</v>
      </c>
      <c r="N301" s="446">
        <f>IF(ISBLANK(INDEX('Policy Characteristics'!H:H,MATCH($C301,'Policy Characteristics'!$C:$C,0))),"",INDEX('Policy Characteristics'!H:H,MATCH($C301,'Policy Characteristics'!$C:$C,0)))</f>
        <v>1</v>
      </c>
      <c r="O301" s="446" t="str">
        <f>IF(ISBLANK(INDEX('Policy Characteristics'!I:I,MATCH($C301,'Policy Characteristics'!$C:$C,0))),"",INDEX('Policy Characteristics'!I:I,MATCH($C301,'Policy Characteristics'!$C:$C,0)))</f>
        <v>% decrease</v>
      </c>
      <c r="P301" s="44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46" t="str">
        <f>IF(ISBLANK(INDEX('Policy Characteristics'!K:K,MATCH($C301,'Policy Characteristics'!$C:$C,0))),"",INDEX('Policy Characteristics'!K:K,MATCH($C301,'Policy Characteristics'!$C:$C,0)))</f>
        <v/>
      </c>
      <c r="R301" s="446" t="str">
        <f>IF(ISBLANK(INDEX('Policy Characteristics'!L:L,MATCH($C301,'Policy Characteristics'!$C:$C,0))),"",INDEX('Policy Characteristics'!L:L,MATCH($C301,'Policy Characteristics'!$C:$C,0)))</f>
        <v/>
      </c>
      <c r="S301" s="294"/>
    </row>
    <row r="302" spans="1:19" x14ac:dyDescent="0.75">
      <c r="A302" s="446" t="str">
        <f>IF(ISBLANK(INDEX('Policy Characteristics'!A:A,MATCH($C302,'Policy Characteristics'!$C:$C,0))),"",INDEX('Policy Characteristics'!A:A,MATCH($C302,'Policy Characteristics'!$C:$C,0)))</f>
        <v>Electricity Supply</v>
      </c>
      <c r="B302" s="467" t="str">
        <f>IF(ISBLANK(INDEX('Policy Characteristics'!B:B,MATCH($C302,'Policy Characteristics'!$C:$C,0))),"",INDEX('Policy Characteristics'!B:B,MATCH($C302,'Policy Characteristics'!$C:$C,0)))</f>
        <v>Decrease Cost of Capital</v>
      </c>
      <c r="C302" s="446" t="str">
        <f t="shared" si="19"/>
        <v>Percentage Decrease in Cost of Capital for Power Plants</v>
      </c>
      <c r="D302" s="294" t="s">
        <v>445</v>
      </c>
      <c r="E302" s="339"/>
      <c r="F302" s="294" t="s">
        <v>444</v>
      </c>
      <c r="G302" s="294"/>
      <c r="H302" s="20">
        <v>1741</v>
      </c>
      <c r="I302" s="470" t="s">
        <v>44</v>
      </c>
      <c r="J302" s="469" t="str">
        <f>IF(ISBLANK(INDEX('Policy Characteristics'!D:D,MATCH($C302,'Policy Characteristics'!$C:$C,0))),"",INDEX('Policy Characteristics'!D:D,MATCH($C302,'Policy Characteristics'!$C:$C,0)))</f>
        <v>Decrease Electricity Sector Cost of Capital</v>
      </c>
      <c r="K302" s="446" t="str">
        <f>IF(ISBLANK(INDEX('Policy Characteristics'!E:E,MATCH($C302,'Policy Characteristics'!$C:$C,0))),"",INDEX('Policy Characteristics'!E:E,MATCH($C302,'Policy Characteristics'!$C:$C,0)))</f>
        <v>elec power plant cost of capital</v>
      </c>
      <c r="L302" s="446">
        <f>IF(ISBLANK(INDEX('Policy Characteristics'!F:F,MATCH($C302,'Policy Characteristics'!$C:$C,0))),"",INDEX('Policy Characteristics'!F:F,MATCH($C302,'Policy Characteristics'!$C:$C,0)))</f>
        <v>0</v>
      </c>
      <c r="M302" s="446">
        <f>IF(ISBLANK(INDEX('Policy Characteristics'!G:G,MATCH($C302,'Policy Characteristics'!$C:$C,0))),"",INDEX('Policy Characteristics'!G:G,MATCH($C302,'Policy Characteristics'!$C:$C,0)))</f>
        <v>100</v>
      </c>
      <c r="N302" s="446">
        <f>IF(ISBLANK(INDEX('Policy Characteristics'!H:H,MATCH($C302,'Policy Characteristics'!$C:$C,0))),"",INDEX('Policy Characteristics'!H:H,MATCH($C302,'Policy Characteristics'!$C:$C,0)))</f>
        <v>1</v>
      </c>
      <c r="O302" s="446" t="str">
        <f>IF(ISBLANK(INDEX('Policy Characteristics'!I:I,MATCH($C302,'Policy Characteristics'!$C:$C,0))),"",INDEX('Policy Characteristics'!I:I,MATCH($C302,'Policy Characteristics'!$C:$C,0)))</f>
        <v>% decrease</v>
      </c>
      <c r="P302" s="44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46" t="str">
        <f>IF(ISBLANK(INDEX('Policy Characteristics'!K:K,MATCH($C302,'Policy Characteristics'!$C:$C,0))),"",INDEX('Policy Characteristics'!K:K,MATCH($C302,'Policy Characteristics'!$C:$C,0)))</f>
        <v/>
      </c>
      <c r="R302" s="446" t="str">
        <f>IF(ISBLANK(INDEX('Policy Characteristics'!L:L,MATCH($C302,'Policy Characteristics'!$C:$C,0))),"",INDEX('Policy Characteristics'!L:L,MATCH($C302,'Policy Characteristics'!$C:$C,0)))</f>
        <v/>
      </c>
      <c r="S302" s="294"/>
    </row>
    <row r="303" spans="1:19" x14ac:dyDescent="0.75">
      <c r="A303" s="446" t="str">
        <f>IF(ISBLANK(INDEX('Policy Characteristics'!A:A,MATCH($C303,'Policy Characteristics'!$C:$C,0))),"",INDEX('Policy Characteristics'!A:A,MATCH($C303,'Policy Characteristics'!$C:$C,0)))</f>
        <v>Electricity Supply</v>
      </c>
      <c r="B303" s="467" t="str">
        <f>IF(ISBLANK(INDEX('Policy Characteristics'!B:B,MATCH($C303,'Policy Characteristics'!$C:$C,0))),"",INDEX('Policy Characteristics'!B:B,MATCH($C303,'Policy Characteristics'!$C:$C,0)))</f>
        <v>Decrease Cost of Capital</v>
      </c>
      <c r="C303" s="446" t="str">
        <f t="shared" si="19"/>
        <v>Percentage Decrease in Cost of Capital for Power Plants</v>
      </c>
      <c r="D303" s="294" t="s">
        <v>454</v>
      </c>
      <c r="E303" s="339"/>
      <c r="F303" s="294" t="s">
        <v>455</v>
      </c>
      <c r="G303" s="294"/>
      <c r="H303" s="20">
        <v>1742</v>
      </c>
      <c r="I303" s="470" t="s">
        <v>43</v>
      </c>
      <c r="J303" s="469" t="str">
        <f>IF(ISBLANK(INDEX('Policy Characteristics'!D:D,MATCH($C303,'Policy Characteristics'!$C:$C,0))),"",INDEX('Policy Characteristics'!D:D,MATCH($C303,'Policy Characteristics'!$C:$C,0)))</f>
        <v>Decrease Electricity Sector Cost of Capital</v>
      </c>
      <c r="K303" s="446" t="str">
        <f>IF(ISBLANK(INDEX('Policy Characteristics'!E:E,MATCH($C303,'Policy Characteristics'!$C:$C,0))),"",INDEX('Policy Characteristics'!E:E,MATCH($C303,'Policy Characteristics'!$C:$C,0)))</f>
        <v>elec power plant cost of capital</v>
      </c>
      <c r="L303" s="446">
        <f>IF(ISBLANK(INDEX('Policy Characteristics'!F:F,MATCH($C303,'Policy Characteristics'!$C:$C,0))),"",INDEX('Policy Characteristics'!F:F,MATCH($C303,'Policy Characteristics'!$C:$C,0)))</f>
        <v>0</v>
      </c>
      <c r="M303" s="446">
        <f>IF(ISBLANK(INDEX('Policy Characteristics'!G:G,MATCH($C303,'Policy Characteristics'!$C:$C,0))),"",INDEX('Policy Characteristics'!G:G,MATCH($C303,'Policy Characteristics'!$C:$C,0)))</f>
        <v>100</v>
      </c>
      <c r="N303" s="446">
        <f>IF(ISBLANK(INDEX('Policy Characteristics'!H:H,MATCH($C303,'Policy Characteristics'!$C:$C,0))),"",INDEX('Policy Characteristics'!H:H,MATCH($C303,'Policy Characteristics'!$C:$C,0)))</f>
        <v>1</v>
      </c>
      <c r="O303" s="446" t="str">
        <f>IF(ISBLANK(INDEX('Policy Characteristics'!I:I,MATCH($C303,'Policy Characteristics'!$C:$C,0))),"",INDEX('Policy Characteristics'!I:I,MATCH($C303,'Policy Characteristics'!$C:$C,0)))</f>
        <v>% decrease</v>
      </c>
      <c r="P303" s="44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46" t="str">
        <f>IF(ISBLANK(INDEX('Policy Characteristics'!K:K,MATCH($C303,'Policy Characteristics'!$C:$C,0))),"",INDEX('Policy Characteristics'!K:K,MATCH($C303,'Policy Characteristics'!$C:$C,0)))</f>
        <v/>
      </c>
      <c r="R303" s="446" t="str">
        <f>IF(ISBLANK(INDEX('Policy Characteristics'!L:L,MATCH($C303,'Policy Characteristics'!$C:$C,0))),"",INDEX('Policy Characteristics'!L:L,MATCH($C303,'Policy Characteristics'!$C:$C,0)))</f>
        <v/>
      </c>
      <c r="S303" s="294"/>
    </row>
    <row r="304" spans="1:19" x14ac:dyDescent="0.75">
      <c r="A304" s="446" t="str">
        <f>IF(ISBLANK(INDEX('Policy Characteristics'!A:A,MATCH($C304,'Policy Characteristics'!$C:$C,0))),"",INDEX('Policy Characteristics'!A:A,MATCH($C304,'Policy Characteristics'!$C:$C,0)))</f>
        <v>Electricity Supply</v>
      </c>
      <c r="B304" s="467" t="str">
        <f>IF(ISBLANK(INDEX('Policy Characteristics'!B:B,MATCH($C304,'Policy Characteristics'!$C:$C,0))),"",INDEX('Policy Characteristics'!B:B,MATCH($C304,'Policy Characteristics'!$C:$C,0)))</f>
        <v>Decrease Cost of Capital</v>
      </c>
      <c r="C304" s="446" t="str">
        <f t="shared" si="19"/>
        <v>Percentage Decrease in Cost of Capital for Power Plants</v>
      </c>
      <c r="D304" s="294" t="s">
        <v>2749</v>
      </c>
      <c r="E304" s="339"/>
      <c r="F304" s="294" t="s">
        <v>2468</v>
      </c>
      <c r="G304" s="294"/>
      <c r="H304" s="20">
        <v>1743</v>
      </c>
      <c r="I304" s="470" t="s">
        <v>44</v>
      </c>
      <c r="J304" s="469" t="str">
        <f>IF(ISBLANK(INDEX('Policy Characteristics'!D:D,MATCH($C304,'Policy Characteristics'!$C:$C,0))),"",INDEX('Policy Characteristics'!D:D,MATCH($C304,'Policy Characteristics'!$C:$C,0)))</f>
        <v>Decrease Electricity Sector Cost of Capital</v>
      </c>
      <c r="K304" s="446" t="str">
        <f>IF(ISBLANK(INDEX('Policy Characteristics'!E:E,MATCH($C304,'Policy Characteristics'!$C:$C,0))),"",INDEX('Policy Characteristics'!E:E,MATCH($C304,'Policy Characteristics'!$C:$C,0)))</f>
        <v>elec power plant cost of capital</v>
      </c>
      <c r="L304" s="446">
        <f>IF(ISBLANK(INDEX('Policy Characteristics'!F:F,MATCH($C304,'Policy Characteristics'!$C:$C,0))),"",INDEX('Policy Characteristics'!F:F,MATCH($C304,'Policy Characteristics'!$C:$C,0)))</f>
        <v>0</v>
      </c>
      <c r="M304" s="446">
        <f>IF(ISBLANK(INDEX('Policy Characteristics'!G:G,MATCH($C304,'Policy Characteristics'!$C:$C,0))),"",INDEX('Policy Characteristics'!G:G,MATCH($C304,'Policy Characteristics'!$C:$C,0)))</f>
        <v>100</v>
      </c>
      <c r="N304" s="446">
        <f>IF(ISBLANK(INDEX('Policy Characteristics'!H:H,MATCH($C304,'Policy Characteristics'!$C:$C,0))),"",INDEX('Policy Characteristics'!H:H,MATCH($C304,'Policy Characteristics'!$C:$C,0)))</f>
        <v>1</v>
      </c>
      <c r="O304" s="446" t="str">
        <f>IF(ISBLANK(INDEX('Policy Characteristics'!I:I,MATCH($C304,'Policy Characteristics'!$C:$C,0))),"",INDEX('Policy Characteristics'!I:I,MATCH($C304,'Policy Characteristics'!$C:$C,0)))</f>
        <v>% decrease</v>
      </c>
      <c r="P304" s="44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46" t="str">
        <f>IF(ISBLANK(INDEX('Policy Characteristics'!K:K,MATCH($C304,'Policy Characteristics'!$C:$C,0))),"",INDEX('Policy Characteristics'!K:K,MATCH($C304,'Policy Characteristics'!$C:$C,0)))</f>
        <v/>
      </c>
      <c r="R304" s="446" t="str">
        <f>IF(ISBLANK(INDEX('Policy Characteristics'!L:L,MATCH($C304,'Policy Characteristics'!$C:$C,0))),"",INDEX('Policy Characteristics'!L:L,MATCH($C304,'Policy Characteristics'!$C:$C,0)))</f>
        <v/>
      </c>
      <c r="S304" s="294"/>
    </row>
    <row r="305" spans="1:19" x14ac:dyDescent="0.75">
      <c r="A305" s="446" t="str">
        <f>IF(ISBLANK(INDEX('Policy Characteristics'!A:A,MATCH($C305,'Policy Characteristics'!$C:$C,0))),"",INDEX('Policy Characteristics'!A:A,MATCH($C305,'Policy Characteristics'!$C:$C,0)))</f>
        <v>Electricity Supply</v>
      </c>
      <c r="B305" s="467" t="str">
        <f>IF(ISBLANK(INDEX('Policy Characteristics'!B:B,MATCH($C305,'Policy Characteristics'!$C:$C,0))),"",INDEX('Policy Characteristics'!B:B,MATCH($C305,'Policy Characteristics'!$C:$C,0)))</f>
        <v>Decrease Cost of Capital</v>
      </c>
      <c r="C305" s="446" t="str">
        <f t="shared" si="19"/>
        <v>Percentage Decrease in Cost of Capital for Power Plants</v>
      </c>
      <c r="D305" s="294" t="s">
        <v>2750</v>
      </c>
      <c r="E305" s="339"/>
      <c r="F305" s="294" t="s">
        <v>2592</v>
      </c>
      <c r="G305" s="294"/>
      <c r="H305" s="20">
        <v>1744</v>
      </c>
      <c r="I305" s="470" t="s">
        <v>44</v>
      </c>
      <c r="J305" s="469" t="str">
        <f>IF(ISBLANK(INDEX('Policy Characteristics'!D:D,MATCH($C305,'Policy Characteristics'!$C:$C,0))),"",INDEX('Policy Characteristics'!D:D,MATCH($C305,'Policy Characteristics'!$C:$C,0)))</f>
        <v>Decrease Electricity Sector Cost of Capital</v>
      </c>
      <c r="K305" s="446" t="str">
        <f>IF(ISBLANK(INDEX('Policy Characteristics'!E:E,MATCH($C305,'Policy Characteristics'!$C:$C,0))),"",INDEX('Policy Characteristics'!E:E,MATCH($C305,'Policy Characteristics'!$C:$C,0)))</f>
        <v>elec power plant cost of capital</v>
      </c>
      <c r="L305" s="446">
        <f>IF(ISBLANK(INDEX('Policy Characteristics'!F:F,MATCH($C305,'Policy Characteristics'!$C:$C,0))),"",INDEX('Policy Characteristics'!F:F,MATCH($C305,'Policy Characteristics'!$C:$C,0)))</f>
        <v>0</v>
      </c>
      <c r="M305" s="446">
        <f>IF(ISBLANK(INDEX('Policy Characteristics'!G:G,MATCH($C305,'Policy Characteristics'!$C:$C,0))),"",INDEX('Policy Characteristics'!G:G,MATCH($C305,'Policy Characteristics'!$C:$C,0)))</f>
        <v>100</v>
      </c>
      <c r="N305" s="446">
        <f>IF(ISBLANK(INDEX('Policy Characteristics'!H:H,MATCH($C305,'Policy Characteristics'!$C:$C,0))),"",INDEX('Policy Characteristics'!H:H,MATCH($C305,'Policy Characteristics'!$C:$C,0)))</f>
        <v>1</v>
      </c>
      <c r="O305" s="446" t="str">
        <f>IF(ISBLANK(INDEX('Policy Characteristics'!I:I,MATCH($C305,'Policy Characteristics'!$C:$C,0))),"",INDEX('Policy Characteristics'!I:I,MATCH($C305,'Policy Characteristics'!$C:$C,0)))</f>
        <v>% decrease</v>
      </c>
      <c r="P305" s="44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46" t="str">
        <f>IF(ISBLANK(INDEX('Policy Characteristics'!K:K,MATCH($C305,'Policy Characteristics'!$C:$C,0))),"",INDEX('Policy Characteristics'!K:K,MATCH($C305,'Policy Characteristics'!$C:$C,0)))</f>
        <v/>
      </c>
      <c r="R305" s="446" t="str">
        <f>IF(ISBLANK(INDEX('Policy Characteristics'!L:L,MATCH($C305,'Policy Characteristics'!$C:$C,0))),"",INDEX('Policy Characteristics'!L:L,MATCH($C305,'Policy Characteristics'!$C:$C,0)))</f>
        <v/>
      </c>
      <c r="S305" s="294"/>
    </row>
    <row r="306" spans="1:19" x14ac:dyDescent="0.75">
      <c r="A306" s="446" t="str">
        <f>IF(ISBLANK(INDEX('Policy Characteristics'!A:A,MATCH($C306,'Policy Characteristics'!$C:$C,0))),"",INDEX('Policy Characteristics'!A:A,MATCH($C306,'Policy Characteristics'!$C:$C,0)))</f>
        <v>Electricity Supply</v>
      </c>
      <c r="B306" s="467" t="str">
        <f>IF(ISBLANK(INDEX('Policy Characteristics'!B:B,MATCH($C306,'Policy Characteristics'!$C:$C,0))),"",INDEX('Policy Characteristics'!B:B,MATCH($C306,'Policy Characteristics'!$C:$C,0)))</f>
        <v>Decrease Cost of Capital</v>
      </c>
      <c r="C306" s="446" t="str">
        <f t="shared" si="19"/>
        <v>Percentage Decrease in Cost of Capital for Power Plants</v>
      </c>
      <c r="D306" s="294" t="s">
        <v>2751</v>
      </c>
      <c r="E306" s="339"/>
      <c r="F306" s="294" t="s">
        <v>2470</v>
      </c>
      <c r="G306" s="294"/>
      <c r="H306" s="20">
        <v>1745</v>
      </c>
      <c r="I306" s="470" t="s">
        <v>44</v>
      </c>
      <c r="J306" s="469" t="str">
        <f>IF(ISBLANK(INDEX('Policy Characteristics'!D:D,MATCH($C306,'Policy Characteristics'!$C:$C,0))),"",INDEX('Policy Characteristics'!D:D,MATCH($C306,'Policy Characteristics'!$C:$C,0)))</f>
        <v>Decrease Electricity Sector Cost of Capital</v>
      </c>
      <c r="K306" s="446" t="str">
        <f>IF(ISBLANK(INDEX('Policy Characteristics'!E:E,MATCH($C306,'Policy Characteristics'!$C:$C,0))),"",INDEX('Policy Characteristics'!E:E,MATCH($C306,'Policy Characteristics'!$C:$C,0)))</f>
        <v>elec power plant cost of capital</v>
      </c>
      <c r="L306" s="446">
        <f>IF(ISBLANK(INDEX('Policy Characteristics'!F:F,MATCH($C306,'Policy Characteristics'!$C:$C,0))),"",INDEX('Policy Characteristics'!F:F,MATCH($C306,'Policy Characteristics'!$C:$C,0)))</f>
        <v>0</v>
      </c>
      <c r="M306" s="446">
        <f>IF(ISBLANK(INDEX('Policy Characteristics'!G:G,MATCH($C306,'Policy Characteristics'!$C:$C,0))),"",INDEX('Policy Characteristics'!G:G,MATCH($C306,'Policy Characteristics'!$C:$C,0)))</f>
        <v>100</v>
      </c>
      <c r="N306" s="446">
        <f>IF(ISBLANK(INDEX('Policy Characteristics'!H:H,MATCH($C306,'Policy Characteristics'!$C:$C,0))),"",INDEX('Policy Characteristics'!H:H,MATCH($C306,'Policy Characteristics'!$C:$C,0)))</f>
        <v>1</v>
      </c>
      <c r="O306" s="446" t="str">
        <f>IF(ISBLANK(INDEX('Policy Characteristics'!I:I,MATCH($C306,'Policy Characteristics'!$C:$C,0))),"",INDEX('Policy Characteristics'!I:I,MATCH($C306,'Policy Characteristics'!$C:$C,0)))</f>
        <v>% decrease</v>
      </c>
      <c r="P306" s="44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46" t="str">
        <f>IF(ISBLANK(INDEX('Policy Characteristics'!K:K,MATCH($C306,'Policy Characteristics'!$C:$C,0))),"",INDEX('Policy Characteristics'!K:K,MATCH($C306,'Policy Characteristics'!$C:$C,0)))</f>
        <v/>
      </c>
      <c r="R306" s="446" t="str">
        <f>IF(ISBLANK(INDEX('Policy Characteristics'!L:L,MATCH($C306,'Policy Characteristics'!$C:$C,0))),"",INDEX('Policy Characteristics'!L:L,MATCH($C306,'Policy Characteristics'!$C:$C,0)))</f>
        <v/>
      </c>
      <c r="S306" s="294"/>
    </row>
    <row r="307" spans="1:19" x14ac:dyDescent="0.75">
      <c r="A307" s="446" t="str">
        <f>IF(ISBLANK(INDEX('Policy Characteristics'!A:A,MATCH($C307,'Policy Characteristics'!$C:$C,0))),"",INDEX('Policy Characteristics'!A:A,MATCH($C307,'Policy Characteristics'!$C:$C,0)))</f>
        <v>Electricity Supply</v>
      </c>
      <c r="B307" s="467" t="str">
        <f>IF(ISBLANK(INDEX('Policy Characteristics'!B:B,MATCH($C307,'Policy Characteristics'!$C:$C,0))),"",INDEX('Policy Characteristics'!B:B,MATCH($C307,'Policy Characteristics'!$C:$C,0)))</f>
        <v>Decrease Cost of Capital</v>
      </c>
      <c r="C307" s="446" t="str">
        <f t="shared" si="19"/>
        <v>Percentage Decrease in Cost of Capital for Power Plants</v>
      </c>
      <c r="D307" s="294" t="s">
        <v>3487</v>
      </c>
      <c r="E307" s="339"/>
      <c r="F307" s="294" t="s">
        <v>3494</v>
      </c>
      <c r="G307" s="294"/>
      <c r="H307" s="20">
        <v>1804</v>
      </c>
      <c r="I307" s="470" t="s">
        <v>43</v>
      </c>
      <c r="J307" s="469" t="str">
        <f>IF(ISBLANK(INDEX('Policy Characteristics'!D:D,MATCH($C307,'Policy Characteristics'!$C:$C,0))),"",INDEX('Policy Characteristics'!D:D,MATCH($C307,'Policy Characteristics'!$C:$C,0)))</f>
        <v>Decrease Electricity Sector Cost of Capital</v>
      </c>
      <c r="K307" s="446" t="str">
        <f>IF(ISBLANK(INDEX('Policy Characteristics'!E:E,MATCH($C307,'Policy Characteristics'!$C:$C,0))),"",INDEX('Policy Characteristics'!E:E,MATCH($C307,'Policy Characteristics'!$C:$C,0)))</f>
        <v>elec power plant cost of capital</v>
      </c>
      <c r="L307" s="446">
        <f>IF(ISBLANK(INDEX('Policy Characteristics'!F:F,MATCH($C307,'Policy Characteristics'!$C:$C,0))),"",INDEX('Policy Characteristics'!F:F,MATCH($C307,'Policy Characteristics'!$C:$C,0)))</f>
        <v>0</v>
      </c>
      <c r="M307" s="446">
        <f>IF(ISBLANK(INDEX('Policy Characteristics'!G:G,MATCH($C307,'Policy Characteristics'!$C:$C,0))),"",INDEX('Policy Characteristics'!G:G,MATCH($C307,'Policy Characteristics'!$C:$C,0)))</f>
        <v>100</v>
      </c>
      <c r="N307" s="446">
        <f>IF(ISBLANK(INDEX('Policy Characteristics'!H:H,MATCH($C307,'Policy Characteristics'!$C:$C,0))),"",INDEX('Policy Characteristics'!H:H,MATCH($C307,'Policy Characteristics'!$C:$C,0)))</f>
        <v>1</v>
      </c>
      <c r="O307" s="446" t="str">
        <f>IF(ISBLANK(INDEX('Policy Characteristics'!I:I,MATCH($C307,'Policy Characteristics'!$C:$C,0))),"",INDEX('Policy Characteristics'!I:I,MATCH($C307,'Policy Characteristics'!$C:$C,0)))</f>
        <v>% decrease</v>
      </c>
      <c r="P307" s="44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46" t="str">
        <f>IF(ISBLANK(INDEX('Policy Characteristics'!K:K,MATCH($C307,'Policy Characteristics'!$C:$C,0))),"",INDEX('Policy Characteristics'!K:K,MATCH($C307,'Policy Characteristics'!$C:$C,0)))</f>
        <v/>
      </c>
      <c r="R307" s="446" t="str">
        <f>IF(ISBLANK(INDEX('Policy Characteristics'!L:L,MATCH($C307,'Policy Characteristics'!$C:$C,0))),"",INDEX('Policy Characteristics'!L:L,MATCH($C307,'Policy Characteristics'!$C:$C,0)))</f>
        <v/>
      </c>
      <c r="S307" s="294"/>
    </row>
    <row r="308" spans="1:19" x14ac:dyDescent="0.75">
      <c r="A308" s="446" t="str">
        <f>IF(ISBLANK(INDEX('Policy Characteristics'!A:A,MATCH($C308,'Policy Characteristics'!$C:$C,0))),"",INDEX('Policy Characteristics'!A:A,MATCH($C308,'Policy Characteristics'!$C:$C,0)))</f>
        <v>Electricity Supply</v>
      </c>
      <c r="B308" s="467" t="str">
        <f>IF(ISBLANK(INDEX('Policy Characteristics'!B:B,MATCH($C308,'Policy Characteristics'!$C:$C,0))),"",INDEX('Policy Characteristics'!B:B,MATCH($C308,'Policy Characteristics'!$C:$C,0)))</f>
        <v>Decrease Cost of Capital</v>
      </c>
      <c r="C308" s="446" t="str">
        <f t="shared" si="19"/>
        <v>Percentage Decrease in Cost of Capital for Power Plants</v>
      </c>
      <c r="D308" s="294" t="s">
        <v>3490</v>
      </c>
      <c r="E308" s="339"/>
      <c r="F308" s="294" t="s">
        <v>3495</v>
      </c>
      <c r="G308" s="294"/>
      <c r="H308" s="20">
        <v>1805</v>
      </c>
      <c r="I308" s="470" t="s">
        <v>43</v>
      </c>
      <c r="J308" s="469" t="str">
        <f>IF(ISBLANK(INDEX('Policy Characteristics'!D:D,MATCH($C308,'Policy Characteristics'!$C:$C,0))),"",INDEX('Policy Characteristics'!D:D,MATCH($C308,'Policy Characteristics'!$C:$C,0)))</f>
        <v>Decrease Electricity Sector Cost of Capital</v>
      </c>
      <c r="K308" s="446" t="str">
        <f>IF(ISBLANK(INDEX('Policy Characteristics'!E:E,MATCH($C308,'Policy Characteristics'!$C:$C,0))),"",INDEX('Policy Characteristics'!E:E,MATCH($C308,'Policy Characteristics'!$C:$C,0)))</f>
        <v>elec power plant cost of capital</v>
      </c>
      <c r="L308" s="446">
        <f>IF(ISBLANK(INDEX('Policy Characteristics'!F:F,MATCH($C308,'Policy Characteristics'!$C:$C,0))),"",INDEX('Policy Characteristics'!F:F,MATCH($C308,'Policy Characteristics'!$C:$C,0)))</f>
        <v>0</v>
      </c>
      <c r="M308" s="446">
        <f>IF(ISBLANK(INDEX('Policy Characteristics'!G:G,MATCH($C308,'Policy Characteristics'!$C:$C,0))),"",INDEX('Policy Characteristics'!G:G,MATCH($C308,'Policy Characteristics'!$C:$C,0)))</f>
        <v>100</v>
      </c>
      <c r="N308" s="446">
        <f>IF(ISBLANK(INDEX('Policy Characteristics'!H:H,MATCH($C308,'Policy Characteristics'!$C:$C,0))),"",INDEX('Policy Characteristics'!H:H,MATCH($C308,'Policy Characteristics'!$C:$C,0)))</f>
        <v>1</v>
      </c>
      <c r="O308" s="446" t="str">
        <f>IF(ISBLANK(INDEX('Policy Characteristics'!I:I,MATCH($C308,'Policy Characteristics'!$C:$C,0))),"",INDEX('Policy Characteristics'!I:I,MATCH($C308,'Policy Characteristics'!$C:$C,0)))</f>
        <v>% decrease</v>
      </c>
      <c r="P308" s="44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46" t="str">
        <f>IF(ISBLANK(INDEX('Policy Characteristics'!K:K,MATCH($C308,'Policy Characteristics'!$C:$C,0))),"",INDEX('Policy Characteristics'!K:K,MATCH($C308,'Policy Characteristics'!$C:$C,0)))</f>
        <v/>
      </c>
      <c r="R308" s="446" t="str">
        <f>IF(ISBLANK(INDEX('Policy Characteristics'!L:L,MATCH($C308,'Policy Characteristics'!$C:$C,0))),"",INDEX('Policy Characteristics'!L:L,MATCH($C308,'Policy Characteristics'!$C:$C,0)))</f>
        <v/>
      </c>
      <c r="S308" s="294"/>
    </row>
    <row r="309" spans="1:19" x14ac:dyDescent="0.75">
      <c r="A309" s="446" t="str">
        <f>IF(ISBLANK(INDEX('Policy Characteristics'!A:A,MATCH($C309,'Policy Characteristics'!$C:$C,0))),"",INDEX('Policy Characteristics'!A:A,MATCH($C309,'Policy Characteristics'!$C:$C,0)))</f>
        <v>Electricity Supply</v>
      </c>
      <c r="B309" s="467" t="str">
        <f>IF(ISBLANK(INDEX('Policy Characteristics'!B:B,MATCH($C309,'Policy Characteristics'!$C:$C,0))),"",INDEX('Policy Characteristics'!B:B,MATCH($C309,'Policy Characteristics'!$C:$C,0)))</f>
        <v>Decrease Cost of Capital</v>
      </c>
      <c r="C309" s="446" t="str">
        <f t="shared" si="19"/>
        <v>Percentage Decrease in Cost of Capital for Power Plants</v>
      </c>
      <c r="D309" s="294" t="s">
        <v>3491</v>
      </c>
      <c r="E309" s="339"/>
      <c r="F309" s="294" t="s">
        <v>3496</v>
      </c>
      <c r="G309" s="294"/>
      <c r="H309" s="20">
        <v>1806</v>
      </c>
      <c r="I309" s="470" t="s">
        <v>43</v>
      </c>
      <c r="J309" s="469" t="str">
        <f>IF(ISBLANK(INDEX('Policy Characteristics'!D:D,MATCH($C309,'Policy Characteristics'!$C:$C,0))),"",INDEX('Policy Characteristics'!D:D,MATCH($C309,'Policy Characteristics'!$C:$C,0)))</f>
        <v>Decrease Electricity Sector Cost of Capital</v>
      </c>
      <c r="K309" s="446" t="str">
        <f>IF(ISBLANK(INDEX('Policy Characteristics'!E:E,MATCH($C309,'Policy Characteristics'!$C:$C,0))),"",INDEX('Policy Characteristics'!E:E,MATCH($C309,'Policy Characteristics'!$C:$C,0)))</f>
        <v>elec power plant cost of capital</v>
      </c>
      <c r="L309" s="446">
        <f>IF(ISBLANK(INDEX('Policy Characteristics'!F:F,MATCH($C309,'Policy Characteristics'!$C:$C,0))),"",INDEX('Policy Characteristics'!F:F,MATCH($C309,'Policy Characteristics'!$C:$C,0)))</f>
        <v>0</v>
      </c>
      <c r="M309" s="446">
        <f>IF(ISBLANK(INDEX('Policy Characteristics'!G:G,MATCH($C309,'Policy Characteristics'!$C:$C,0))),"",INDEX('Policy Characteristics'!G:G,MATCH($C309,'Policy Characteristics'!$C:$C,0)))</f>
        <v>100</v>
      </c>
      <c r="N309" s="446">
        <f>IF(ISBLANK(INDEX('Policy Characteristics'!H:H,MATCH($C309,'Policy Characteristics'!$C:$C,0))),"",INDEX('Policy Characteristics'!H:H,MATCH($C309,'Policy Characteristics'!$C:$C,0)))</f>
        <v>1</v>
      </c>
      <c r="O309" s="446" t="str">
        <f>IF(ISBLANK(INDEX('Policy Characteristics'!I:I,MATCH($C309,'Policy Characteristics'!$C:$C,0))),"",INDEX('Policy Characteristics'!I:I,MATCH($C309,'Policy Characteristics'!$C:$C,0)))</f>
        <v>% decrease</v>
      </c>
      <c r="P309" s="44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46" t="str">
        <f>IF(ISBLANK(INDEX('Policy Characteristics'!K:K,MATCH($C309,'Policy Characteristics'!$C:$C,0))),"",INDEX('Policy Characteristics'!K:K,MATCH($C309,'Policy Characteristics'!$C:$C,0)))</f>
        <v/>
      </c>
      <c r="R309" s="446" t="str">
        <f>IF(ISBLANK(INDEX('Policy Characteristics'!L:L,MATCH($C309,'Policy Characteristics'!$C:$C,0))),"",INDEX('Policy Characteristics'!L:L,MATCH($C309,'Policy Characteristics'!$C:$C,0)))</f>
        <v/>
      </c>
      <c r="S309" s="294"/>
    </row>
    <row r="310" spans="1:19" x14ac:dyDescent="0.75">
      <c r="A310" s="446" t="str">
        <f>IF(ISBLANK(INDEX('Policy Characteristics'!A:A,MATCH($C310,'Policy Characteristics'!$C:$C,0))),"",INDEX('Policy Characteristics'!A:A,MATCH($C310,'Policy Characteristics'!$C:$C,0)))</f>
        <v>Electricity Supply</v>
      </c>
      <c r="B310" s="467" t="str">
        <f>IF(ISBLANK(INDEX('Policy Characteristics'!B:B,MATCH($C310,'Policy Characteristics'!$C:$C,0))),"",INDEX('Policy Characteristics'!B:B,MATCH($C310,'Policy Characteristics'!$C:$C,0)))</f>
        <v>Decrease Cost of Capital</v>
      </c>
      <c r="C310" s="446" t="str">
        <f t="shared" si="19"/>
        <v>Percentage Decrease in Cost of Capital for Power Plants</v>
      </c>
      <c r="D310" s="294" t="s">
        <v>3492</v>
      </c>
      <c r="E310" s="339"/>
      <c r="F310" s="294" t="s">
        <v>3497</v>
      </c>
      <c r="G310" s="294"/>
      <c r="H310" s="20">
        <v>1807</v>
      </c>
      <c r="I310" s="470" t="s">
        <v>43</v>
      </c>
      <c r="J310" s="469" t="str">
        <f>IF(ISBLANK(INDEX('Policy Characteristics'!D:D,MATCH($C310,'Policy Characteristics'!$C:$C,0))),"",INDEX('Policy Characteristics'!D:D,MATCH($C310,'Policy Characteristics'!$C:$C,0)))</f>
        <v>Decrease Electricity Sector Cost of Capital</v>
      </c>
      <c r="K310" s="446" t="str">
        <f>IF(ISBLANK(INDEX('Policy Characteristics'!E:E,MATCH($C310,'Policy Characteristics'!$C:$C,0))),"",INDEX('Policy Characteristics'!E:E,MATCH($C310,'Policy Characteristics'!$C:$C,0)))</f>
        <v>elec power plant cost of capital</v>
      </c>
      <c r="L310" s="446">
        <f>IF(ISBLANK(INDEX('Policy Characteristics'!F:F,MATCH($C310,'Policy Characteristics'!$C:$C,0))),"",INDEX('Policy Characteristics'!F:F,MATCH($C310,'Policy Characteristics'!$C:$C,0)))</f>
        <v>0</v>
      </c>
      <c r="M310" s="446">
        <f>IF(ISBLANK(INDEX('Policy Characteristics'!G:G,MATCH($C310,'Policy Characteristics'!$C:$C,0))),"",INDEX('Policy Characteristics'!G:G,MATCH($C310,'Policy Characteristics'!$C:$C,0)))</f>
        <v>100</v>
      </c>
      <c r="N310" s="446">
        <f>IF(ISBLANK(INDEX('Policy Characteristics'!H:H,MATCH($C310,'Policy Characteristics'!$C:$C,0))),"",INDEX('Policy Characteristics'!H:H,MATCH($C310,'Policy Characteristics'!$C:$C,0)))</f>
        <v>1</v>
      </c>
      <c r="O310" s="446" t="str">
        <f>IF(ISBLANK(INDEX('Policy Characteristics'!I:I,MATCH($C310,'Policy Characteristics'!$C:$C,0))),"",INDEX('Policy Characteristics'!I:I,MATCH($C310,'Policy Characteristics'!$C:$C,0)))</f>
        <v>% decrease</v>
      </c>
      <c r="P310" s="44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46" t="str">
        <f>IF(ISBLANK(INDEX('Policy Characteristics'!K:K,MATCH($C310,'Policy Characteristics'!$C:$C,0))),"",INDEX('Policy Characteristics'!K:K,MATCH($C310,'Policy Characteristics'!$C:$C,0)))</f>
        <v/>
      </c>
      <c r="R310" s="446" t="str">
        <f>IF(ISBLANK(INDEX('Policy Characteristics'!L:L,MATCH($C310,'Policy Characteristics'!$C:$C,0))),"",INDEX('Policy Characteristics'!L:L,MATCH($C310,'Policy Characteristics'!$C:$C,0)))</f>
        <v/>
      </c>
      <c r="S310" s="294"/>
    </row>
    <row r="311" spans="1:19" x14ac:dyDescent="0.75">
      <c r="A311" s="446" t="str">
        <f>IF(ISBLANK(INDEX('Policy Characteristics'!A:A,MATCH($C311,'Policy Characteristics'!$C:$C,0))),"",INDEX('Policy Characteristics'!A:A,MATCH($C311,'Policy Characteristics'!$C:$C,0)))</f>
        <v>Electricity Supply</v>
      </c>
      <c r="B311" s="467" t="str">
        <f>IF(ISBLANK(INDEX('Policy Characteristics'!B:B,MATCH($C311,'Policy Characteristics'!$C:$C,0))),"",INDEX('Policy Characteristics'!B:B,MATCH($C311,'Policy Characteristics'!$C:$C,0)))</f>
        <v>Decrease Cost of Capital</v>
      </c>
      <c r="C311" s="446" t="str">
        <f t="shared" si="19"/>
        <v>Percentage Decrease in Cost of Capital for Power Plants</v>
      </c>
      <c r="D311" s="294" t="s">
        <v>3493</v>
      </c>
      <c r="E311" s="339"/>
      <c r="F311" s="294" t="s">
        <v>3498</v>
      </c>
      <c r="G311" s="294"/>
      <c r="H311" s="20">
        <v>1808</v>
      </c>
      <c r="I311" s="470" t="s">
        <v>43</v>
      </c>
      <c r="J311" s="469" t="str">
        <f>IF(ISBLANK(INDEX('Policy Characteristics'!D:D,MATCH($C311,'Policy Characteristics'!$C:$C,0))),"",INDEX('Policy Characteristics'!D:D,MATCH($C311,'Policy Characteristics'!$C:$C,0)))</f>
        <v>Decrease Electricity Sector Cost of Capital</v>
      </c>
      <c r="K311" s="446" t="str">
        <f>IF(ISBLANK(INDEX('Policy Characteristics'!E:E,MATCH($C311,'Policy Characteristics'!$C:$C,0))),"",INDEX('Policy Characteristics'!E:E,MATCH($C311,'Policy Characteristics'!$C:$C,0)))</f>
        <v>elec power plant cost of capital</v>
      </c>
      <c r="L311" s="446">
        <f>IF(ISBLANK(INDEX('Policy Characteristics'!F:F,MATCH($C311,'Policy Characteristics'!$C:$C,0))),"",INDEX('Policy Characteristics'!F:F,MATCH($C311,'Policy Characteristics'!$C:$C,0)))</f>
        <v>0</v>
      </c>
      <c r="M311" s="446">
        <f>IF(ISBLANK(INDEX('Policy Characteristics'!G:G,MATCH($C311,'Policy Characteristics'!$C:$C,0))),"",INDEX('Policy Characteristics'!G:G,MATCH($C311,'Policy Characteristics'!$C:$C,0)))</f>
        <v>100</v>
      </c>
      <c r="N311" s="446">
        <f>IF(ISBLANK(INDEX('Policy Characteristics'!H:H,MATCH($C311,'Policy Characteristics'!$C:$C,0))),"",INDEX('Policy Characteristics'!H:H,MATCH($C311,'Policy Characteristics'!$C:$C,0)))</f>
        <v>1</v>
      </c>
      <c r="O311" s="446" t="str">
        <f>IF(ISBLANK(INDEX('Policy Characteristics'!I:I,MATCH($C311,'Policy Characteristics'!$C:$C,0))),"",INDEX('Policy Characteristics'!I:I,MATCH($C311,'Policy Characteristics'!$C:$C,0)))</f>
        <v>% decrease</v>
      </c>
      <c r="P311" s="44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46" t="str">
        <f>IF(ISBLANK(INDEX('Policy Characteristics'!K:K,MATCH($C311,'Policy Characteristics'!$C:$C,0))),"",INDEX('Policy Characteristics'!K:K,MATCH($C311,'Policy Characteristics'!$C:$C,0)))</f>
        <v/>
      </c>
      <c r="R311" s="446" t="str">
        <f>IF(ISBLANK(INDEX('Policy Characteristics'!L:L,MATCH($C311,'Policy Characteristics'!$C:$C,0))),"",INDEX('Policy Characteristics'!L:L,MATCH($C311,'Policy Characteristics'!$C:$C,0)))</f>
        <v/>
      </c>
      <c r="S311" s="294"/>
    </row>
    <row r="312" spans="1:19" x14ac:dyDescent="0.75">
      <c r="A312" s="446" t="str">
        <f>IF(ISBLANK(INDEX('Policy Characteristics'!A:A,MATCH($C312,'Policy Characteristics'!$C:$C,0))),"",INDEX('Policy Characteristics'!A:A,MATCH($C312,'Policy Characteristics'!$C:$C,0)))</f>
        <v>Electricity Supply</v>
      </c>
      <c r="B312" s="467" t="str">
        <f>IF(ISBLANK(INDEX('Policy Characteristics'!B:B,MATCH($C312,'Policy Characteristics'!$C:$C,0))),"",INDEX('Policy Characteristics'!B:B,MATCH($C312,'Policy Characteristics'!$C:$C,0)))</f>
        <v>Decrease Cost of Capital</v>
      </c>
      <c r="C312" s="446" t="str">
        <f t="shared" si="19"/>
        <v>Percentage Decrease in Cost of Capital for Power Plants</v>
      </c>
      <c r="D312" s="294" t="s">
        <v>3582</v>
      </c>
      <c r="E312" s="339"/>
      <c r="F312" s="294" t="s">
        <v>3580</v>
      </c>
      <c r="G312" s="294"/>
      <c r="H312" s="20">
        <v>1809</v>
      </c>
      <c r="I312" s="470" t="s">
        <v>43</v>
      </c>
      <c r="J312" s="469" t="str">
        <f>IF(ISBLANK(INDEX('Policy Characteristics'!D:D,MATCH($C312,'Policy Characteristics'!$C:$C,0))),"",INDEX('Policy Characteristics'!D:D,MATCH($C312,'Policy Characteristics'!$C:$C,0)))</f>
        <v>Decrease Electricity Sector Cost of Capital</v>
      </c>
      <c r="K312" s="446" t="str">
        <f>IF(ISBLANK(INDEX('Policy Characteristics'!E:E,MATCH($C312,'Policy Characteristics'!$C:$C,0))),"",INDEX('Policy Characteristics'!E:E,MATCH($C312,'Policy Characteristics'!$C:$C,0)))</f>
        <v>elec power plant cost of capital</v>
      </c>
      <c r="L312" s="446">
        <f>IF(ISBLANK(INDEX('Policy Characteristics'!F:F,MATCH($C312,'Policy Characteristics'!$C:$C,0))),"",INDEX('Policy Characteristics'!F:F,MATCH($C312,'Policy Characteristics'!$C:$C,0)))</f>
        <v>0</v>
      </c>
      <c r="M312" s="446">
        <f>IF(ISBLANK(INDEX('Policy Characteristics'!G:G,MATCH($C312,'Policy Characteristics'!$C:$C,0))),"",INDEX('Policy Characteristics'!G:G,MATCH($C312,'Policy Characteristics'!$C:$C,0)))</f>
        <v>100</v>
      </c>
      <c r="N312" s="446">
        <f>IF(ISBLANK(INDEX('Policy Characteristics'!H:H,MATCH($C312,'Policy Characteristics'!$C:$C,0))),"",INDEX('Policy Characteristics'!H:H,MATCH($C312,'Policy Characteristics'!$C:$C,0)))</f>
        <v>1</v>
      </c>
      <c r="O312" s="446" t="str">
        <f>IF(ISBLANK(INDEX('Policy Characteristics'!I:I,MATCH($C312,'Policy Characteristics'!$C:$C,0))),"",INDEX('Policy Characteristics'!I:I,MATCH($C312,'Policy Characteristics'!$C:$C,0)))</f>
        <v>% decrease</v>
      </c>
      <c r="P312" s="44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46" t="str">
        <f>IF(ISBLANK(INDEX('Policy Characteristics'!K:K,MATCH($C312,'Policy Characteristics'!$C:$C,0))),"",INDEX('Policy Characteristics'!K:K,MATCH($C312,'Policy Characteristics'!$C:$C,0)))</f>
        <v/>
      </c>
      <c r="R312" s="446" t="str">
        <f>IF(ISBLANK(INDEX('Policy Characteristics'!L:L,MATCH($C312,'Policy Characteristics'!$C:$C,0))),"",INDEX('Policy Characteristics'!L:L,MATCH($C312,'Policy Characteristics'!$C:$C,0)))</f>
        <v/>
      </c>
      <c r="S312" s="294"/>
    </row>
    <row r="313" spans="1:19" x14ac:dyDescent="0.75">
      <c r="A313" s="446" t="str">
        <f>IF(ISBLANK(INDEX('Policy Characteristics'!A:A,MATCH($C313,'Policy Characteristics'!$C:$C,0))),"",INDEX('Policy Characteristics'!A:A,MATCH($C313,'Policy Characteristics'!$C:$C,0)))</f>
        <v>Electricity Supply</v>
      </c>
      <c r="B313" s="467" t="str">
        <f>IF(ISBLANK(INDEX('Policy Characteristics'!B:B,MATCH($C313,'Policy Characteristics'!$C:$C,0))),"",INDEX('Policy Characteristics'!B:B,MATCH($C313,'Policy Characteristics'!$C:$C,0)))</f>
        <v>Decrease Cost of Capital</v>
      </c>
      <c r="C313" s="446" t="str">
        <f t="shared" si="19"/>
        <v>Percentage Decrease in Cost of Capital for Power Plants</v>
      </c>
      <c r="D313" s="294" t="s">
        <v>3583</v>
      </c>
      <c r="E313" s="339"/>
      <c r="F313" s="294" t="s">
        <v>3581</v>
      </c>
      <c r="G313" s="294"/>
      <c r="H313" s="20">
        <v>2238</v>
      </c>
      <c r="I313" s="470" t="s">
        <v>43</v>
      </c>
      <c r="J313" s="469" t="str">
        <f>IF(ISBLANK(INDEX('Policy Characteristics'!D:D,MATCH($C313,'Policy Characteristics'!$C:$C,0))),"",INDEX('Policy Characteristics'!D:D,MATCH($C313,'Policy Characteristics'!$C:$C,0)))</f>
        <v>Decrease Electricity Sector Cost of Capital</v>
      </c>
      <c r="K313" s="446" t="str">
        <f>IF(ISBLANK(INDEX('Policy Characteristics'!E:E,MATCH($C313,'Policy Characteristics'!$C:$C,0))),"",INDEX('Policy Characteristics'!E:E,MATCH($C313,'Policy Characteristics'!$C:$C,0)))</f>
        <v>elec power plant cost of capital</v>
      </c>
      <c r="L313" s="446">
        <f>IF(ISBLANK(INDEX('Policy Characteristics'!F:F,MATCH($C313,'Policy Characteristics'!$C:$C,0))),"",INDEX('Policy Characteristics'!F:F,MATCH($C313,'Policy Characteristics'!$C:$C,0)))</f>
        <v>0</v>
      </c>
      <c r="M313" s="446">
        <f>IF(ISBLANK(INDEX('Policy Characteristics'!G:G,MATCH($C313,'Policy Characteristics'!$C:$C,0))),"",INDEX('Policy Characteristics'!G:G,MATCH($C313,'Policy Characteristics'!$C:$C,0)))</f>
        <v>100</v>
      </c>
      <c r="N313" s="446">
        <f>IF(ISBLANK(INDEX('Policy Characteristics'!H:H,MATCH($C313,'Policy Characteristics'!$C:$C,0))),"",INDEX('Policy Characteristics'!H:H,MATCH($C313,'Policy Characteristics'!$C:$C,0)))</f>
        <v>1</v>
      </c>
      <c r="O313" s="446" t="str">
        <f>IF(ISBLANK(INDEX('Policy Characteristics'!I:I,MATCH($C313,'Policy Characteristics'!$C:$C,0))),"",INDEX('Policy Characteristics'!I:I,MATCH($C313,'Policy Characteristics'!$C:$C,0)))</f>
        <v>% decrease</v>
      </c>
      <c r="P313" s="446"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46"/>
      <c r="R313" s="446"/>
      <c r="S313" s="294"/>
    </row>
    <row r="314" spans="1:19" x14ac:dyDescent="0.75">
      <c r="A314" s="446" t="str">
        <f>IF(ISBLANK(INDEX('Policy Characteristics'!A:A,MATCH($C314,'Policy Characteristics'!$C:$C,0))),"",INDEX('Policy Characteristics'!A:A,MATCH($C314,'Policy Characteristics'!$C:$C,0)))</f>
        <v>Electricity Supply</v>
      </c>
      <c r="B314" s="467" t="str">
        <f>IF(ISBLANK(INDEX('Policy Characteristics'!B:B,MATCH($C314,'Policy Characteristics'!$C:$C,0))),"",INDEX('Policy Characteristics'!B:B,MATCH($C314,'Policy Characteristics'!$C:$C,0)))</f>
        <v>Demand Response</v>
      </c>
      <c r="C314" t="s">
        <v>27</v>
      </c>
      <c r="D314" s="339"/>
      <c r="E314" s="339"/>
      <c r="F314" s="339"/>
      <c r="G314" s="339"/>
      <c r="H314" s="20">
        <v>30</v>
      </c>
      <c r="I314" s="468" t="s">
        <v>43</v>
      </c>
      <c r="J314" s="469" t="str">
        <f>IF(ISBLANK(INDEX('Policy Characteristics'!D:D,MATCH($C314,'Policy Characteristics'!$C:$C,0))),"",INDEX('Policy Characteristics'!D:D,MATCH($C314,'Policy Characteristics'!$C:$C,0)))</f>
        <v>Demand Response</v>
      </c>
      <c r="K314" s="446" t="str">
        <f>IF(ISBLANK(INDEX('Policy Characteristics'!E:E,MATCH($C314,'Policy Characteristics'!$C:$C,0))),"",INDEX('Policy Characteristics'!E:E,MATCH($C314,'Policy Characteristics'!$C:$C,0)))</f>
        <v>elec demand response</v>
      </c>
      <c r="L314" s="242">
        <f>IF(ISBLANK(INDEX('Policy Characteristics'!F:F,MATCH($C314,'Policy Characteristics'!$C:$C,0))),"",INDEX('Policy Characteristics'!F:F,MATCH($C314,'Policy Characteristics'!$C:$C,0)))</f>
        <v>0</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0.01</v>
      </c>
      <c r="O314" s="446" t="str">
        <f>IF(ISBLANK(INDEX('Policy Characteristics'!I:I,MATCH($C314,'Policy Characteristics'!$C:$C,0))),"",INDEX('Policy Characteristics'!I:I,MATCH($C314,'Policy Characteristics'!$C:$C,0)))</f>
        <v>% of potential achieved</v>
      </c>
      <c r="P314" s="446"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46" t="str">
        <f>IF(ISBLANK(INDEX('Policy Characteristics'!K:K,MATCH($C314,'Policy Characteristics'!$C:$C,0))),"",INDEX('Policy Characteristics'!K:K,MATCH($C314,'Policy Characteristics'!$C:$C,0)))</f>
        <v>electricity-sector-main.html#dr</v>
      </c>
      <c r="R314" s="446" t="str">
        <f>IF(ISBLANK(INDEX('Policy Characteristics'!L:L,MATCH($C314,'Policy Characteristics'!$C:$C,0))),"",INDEX('Policy Characteristics'!L:L,MATCH($C314,'Policy Characteristics'!$C:$C,0)))</f>
        <v>demand-response.html</v>
      </c>
    </row>
    <row r="315" spans="1:19" x14ac:dyDescent="0.75">
      <c r="A315" s="446" t="str">
        <f>IF(ISBLANK(INDEX('Policy Characteristics'!A:A,MATCH($C315,'Policy Characteristics'!$C:$C,0))),"",INDEX('Policy Characteristics'!A:A,MATCH($C315,'Policy Characteristics'!$C:$C,0)))</f>
        <v>Electricity Supply</v>
      </c>
      <c r="B315" s="467" t="str">
        <f>IF(ISBLANK(INDEX('Policy Characteristics'!B:B,MATCH($C315,'Policy Characteristics'!$C:$C,0))),"",INDEX('Policy Characteristics'!B:B,MATCH($C315,'Policy Characteristics'!$C:$C,0)))</f>
        <v>Early Retirement of Power Plants</v>
      </c>
      <c r="C315" t="s">
        <v>128</v>
      </c>
      <c r="D315" s="339" t="s">
        <v>448</v>
      </c>
      <c r="E315" s="339"/>
      <c r="F315" s="339" t="s">
        <v>447</v>
      </c>
      <c r="G315" s="339"/>
      <c r="H315" s="20">
        <v>31</v>
      </c>
      <c r="I315" s="468" t="s">
        <v>43</v>
      </c>
      <c r="J315" s="469" t="str">
        <f>IF(ISBLANK(INDEX('Policy Characteristics'!D:D,MATCH($C315,'Policy Characteristics'!$C:$C,0))),"",INDEX('Policy Characteristics'!D:D,MATCH($C315,'Policy Characteristics'!$C:$C,0)))</f>
        <v>Early Retirement of Power Plants</v>
      </c>
      <c r="K315" s="446" t="str">
        <f>IF(ISBLANK(INDEX('Policy Characteristics'!E:E,MATCH($C315,'Policy Characteristics'!$C:$C,0))),"",INDEX('Policy Characteristics'!E:E,MATCH($C315,'Policy Characteristics'!$C:$C,0)))</f>
        <v>elec early retirement</v>
      </c>
      <c r="L315" s="446">
        <f>IF(ISBLANK(INDEX('Policy Characteristics'!F:F,MATCH($C315,'Policy Characteristics'!$C:$C,0))),"",INDEX('Policy Characteristics'!F:F,MATCH($C315,'Policy Characteristics'!$C:$C,0)))</f>
        <v>0</v>
      </c>
      <c r="M315" s="446">
        <f>IF(ISBLANK(INDEX('Policy Characteristics'!G:G,MATCH($C315,'Policy Characteristics'!$C:$C,0))),"",INDEX('Policy Characteristics'!G:G,MATCH($C315,'Policy Characteristics'!$C:$C,0)))</f>
        <v>1000</v>
      </c>
      <c r="N315" s="446">
        <f>IF(ISBLANK(INDEX('Policy Characteristics'!H:H,MATCH($C315,'Policy Characteristics'!$C:$C,0))),"",INDEX('Policy Characteristics'!H:H,MATCH($C315,'Policy Characteristics'!$C:$C,0)))</f>
        <v>100</v>
      </c>
      <c r="O315" s="446" t="str">
        <f>IF(ISBLANK(INDEX('Policy Characteristics'!I:I,MATCH($C315,'Policy Characteristics'!$C:$C,0))),"",INDEX('Policy Characteristics'!I:I,MATCH($C315,'Policy Characteristics'!$C:$C,0)))</f>
        <v>MW/year</v>
      </c>
      <c r="P315" s="44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46" t="str">
        <f>IF(ISBLANK(INDEX('Policy Characteristics'!K:K,MATCH($C315,'Policy Characteristics'!$C:$C,0))),"",INDEX('Policy Characteristics'!K:K,MATCH($C315,'Policy Characteristics'!$C:$C,0)))</f>
        <v>electricity-sector-main.html#early-ret</v>
      </c>
      <c r="R315" s="446" t="str">
        <f>IF(ISBLANK(INDEX('Policy Characteristics'!L:L,MATCH($C315,'Policy Characteristics'!$C:$C,0))),"",INDEX('Policy Characteristics'!L:L,MATCH($C315,'Policy Characteristics'!$C:$C,0)))</f>
        <v>early-retirement-of-power-plants.html</v>
      </c>
    </row>
    <row r="316" spans="1:19" x14ac:dyDescent="0.75">
      <c r="A316" s="446" t="str">
        <f>IF(ISBLANK(INDEX('Policy Characteristics'!A:A,MATCH($C316,'Policy Characteristics'!$C:$C,0))),"",INDEX('Policy Characteristics'!A:A,MATCH($C316,'Policy Characteristics'!$C:$C,0)))</f>
        <v>Electricity Supply</v>
      </c>
      <c r="B316" s="467" t="str">
        <f>IF(ISBLANK(INDEX('Policy Characteristics'!B:B,MATCH($C316,'Policy Characteristics'!$C:$C,0))),"",INDEX('Policy Characteristics'!B:B,MATCH($C316,'Policy Characteristics'!$C:$C,0)))</f>
        <v>Early Retirement of Power Plants</v>
      </c>
      <c r="C316" t="s">
        <v>128</v>
      </c>
      <c r="D316" s="294" t="s">
        <v>3488</v>
      </c>
      <c r="E316" s="339"/>
      <c r="F316" s="294" t="s">
        <v>3426</v>
      </c>
      <c r="G316" s="339"/>
      <c r="H316" s="20">
        <v>1760</v>
      </c>
      <c r="I316" s="468" t="s">
        <v>43</v>
      </c>
      <c r="J316" s="469" t="str">
        <f>IF(ISBLANK(INDEX('Policy Characteristics'!D:D,MATCH($C316,'Policy Characteristics'!$C:$C,0))),"",INDEX('Policy Characteristics'!D:D,MATCH($C316,'Policy Characteristics'!$C:$C,0)))</f>
        <v>Early Retirement of Power Plants</v>
      </c>
      <c r="K316" s="446" t="str">
        <f>IF(ISBLANK(INDEX('Policy Characteristics'!E:E,MATCH($C316,'Policy Characteristics'!$C:$C,0))),"",INDEX('Policy Characteristics'!E:E,MATCH($C316,'Policy Characteristics'!$C:$C,0)))</f>
        <v>elec early retirement</v>
      </c>
      <c r="L316" s="446">
        <f>IF(ISBLANK(INDEX('Policy Characteristics'!F:F,MATCH($C316,'Policy Characteristics'!$C:$C,0))),"",INDEX('Policy Characteristics'!F:F,MATCH($C316,'Policy Characteristics'!$C:$C,0)))</f>
        <v>0</v>
      </c>
      <c r="M316" s="446">
        <f>IF(ISBLANK(INDEX('Policy Characteristics'!G:G,MATCH($C316,'Policy Characteristics'!$C:$C,0))),"",INDEX('Policy Characteristics'!G:G,MATCH($C316,'Policy Characteristics'!$C:$C,0)))</f>
        <v>1000</v>
      </c>
      <c r="N316" s="446">
        <f>IF(ISBLANK(INDEX('Policy Characteristics'!H:H,MATCH($C316,'Policy Characteristics'!$C:$C,0))),"",INDEX('Policy Characteristics'!H:H,MATCH($C316,'Policy Characteristics'!$C:$C,0)))</f>
        <v>100</v>
      </c>
      <c r="O316" s="446" t="str">
        <f>IF(ISBLANK(INDEX('Policy Characteristics'!I:I,MATCH($C316,'Policy Characteristics'!$C:$C,0))),"",INDEX('Policy Characteristics'!I:I,MATCH($C316,'Policy Characteristics'!$C:$C,0)))</f>
        <v>MW/year</v>
      </c>
      <c r="P316" s="44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46" t="str">
        <f>IF(ISBLANK(INDEX('Policy Characteristics'!K:K,MATCH($C316,'Policy Characteristics'!$C:$C,0))),"",INDEX('Policy Characteristics'!K:K,MATCH($C316,'Policy Characteristics'!$C:$C,0)))</f>
        <v>electricity-sector-main.html#early-ret</v>
      </c>
      <c r="R316" s="446" t="str">
        <f>IF(ISBLANK(INDEX('Policy Characteristics'!L:L,MATCH($C316,'Policy Characteristics'!$C:$C,0))),"",INDEX('Policy Characteristics'!L:L,MATCH($C316,'Policy Characteristics'!$C:$C,0)))</f>
        <v>early-retirement-of-power-plants.html</v>
      </c>
    </row>
    <row r="317" spans="1:19" x14ac:dyDescent="0.75">
      <c r="A317" s="446" t="str">
        <f>IF(ISBLANK(INDEX('Policy Characteristics'!A:A,MATCH($C317,'Policy Characteristics'!$C:$C,0))),"",INDEX('Policy Characteristics'!A:A,MATCH($C317,'Policy Characteristics'!$C:$C,0)))</f>
        <v>Electricity Supply</v>
      </c>
      <c r="B317" s="467" t="str">
        <f>IF(ISBLANK(INDEX('Policy Characteristics'!B:B,MATCH($C317,'Policy Characteristics'!$C:$C,0))),"",INDEX('Policy Characteristics'!B:B,MATCH($C317,'Policy Characteristics'!$C:$C,0)))</f>
        <v>Early Retirement of Power Plants</v>
      </c>
      <c r="C317" s="446" t="str">
        <f t="shared" ref="C317:C338" si="20">C$315</f>
        <v>Annual Additional Capacity Retired due to Early Retirement Policy</v>
      </c>
      <c r="D317" s="294" t="s">
        <v>3489</v>
      </c>
      <c r="E317" s="339"/>
      <c r="F317" s="294" t="s">
        <v>3427</v>
      </c>
      <c r="G317" s="339"/>
      <c r="H317" s="20">
        <v>620</v>
      </c>
      <c r="I317" s="468" t="s">
        <v>43</v>
      </c>
      <c r="J317" s="469" t="str">
        <f>IF(ISBLANK(INDEX('Policy Characteristics'!D:D,MATCH($C317,'Policy Characteristics'!$C:$C,0))),"",INDEX('Policy Characteristics'!D:D,MATCH($C317,'Policy Characteristics'!$C:$C,0)))</f>
        <v>Early Retirement of Power Plants</v>
      </c>
      <c r="K317" s="446" t="str">
        <f>IF(ISBLANK(INDEX('Policy Characteristics'!E:E,MATCH($C317,'Policy Characteristics'!$C:$C,0))),"",INDEX('Policy Characteristics'!E:E,MATCH($C317,'Policy Characteristics'!$C:$C,0)))</f>
        <v>elec early retirement</v>
      </c>
      <c r="L317" s="446">
        <f>IF(ISBLANK(INDEX('Policy Characteristics'!F:F,MATCH($C317,'Policy Characteristics'!$C:$C,0))),"",INDEX('Policy Characteristics'!F:F,MATCH($C317,'Policy Characteristics'!$C:$C,0)))</f>
        <v>0</v>
      </c>
      <c r="M317" s="446">
        <f>IF(ISBLANK(INDEX('Policy Characteristics'!G:G,MATCH($C317,'Policy Characteristics'!$C:$C,0))),"",INDEX('Policy Characteristics'!G:G,MATCH($C317,'Policy Characteristics'!$C:$C,0)))</f>
        <v>1000</v>
      </c>
      <c r="N317" s="446">
        <f>IF(ISBLANK(INDEX('Policy Characteristics'!H:H,MATCH($C317,'Policy Characteristics'!$C:$C,0))),"",INDEX('Policy Characteristics'!H:H,MATCH($C317,'Policy Characteristics'!$C:$C,0)))</f>
        <v>100</v>
      </c>
      <c r="O317" s="446" t="str">
        <f>IF(ISBLANK(INDEX('Policy Characteristics'!I:I,MATCH($C317,'Policy Characteristics'!$C:$C,0))),"",INDEX('Policy Characteristics'!I:I,MATCH($C317,'Policy Characteristics'!$C:$C,0)))</f>
        <v>MW/year</v>
      </c>
      <c r="P317" s="44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46" t="str">
        <f>IF(ISBLANK(INDEX('Policy Characteristics'!K:K,MATCH($C317,'Policy Characteristics'!$C:$C,0))),"",INDEX('Policy Characteristics'!K:K,MATCH($C317,'Policy Characteristics'!$C:$C,0)))</f>
        <v>electricity-sector-main.html#early-ret</v>
      </c>
      <c r="R317" s="446" t="str">
        <f>IF(ISBLANK(INDEX('Policy Characteristics'!L:L,MATCH($C317,'Policy Characteristics'!$C:$C,0))),"",INDEX('Policy Characteristics'!L:L,MATCH($C317,'Policy Characteristics'!$C:$C,0)))</f>
        <v>early-retirement-of-power-plants.html</v>
      </c>
    </row>
    <row r="318" spans="1:19" x14ac:dyDescent="0.75">
      <c r="A318" s="446" t="str">
        <f>IF(ISBLANK(INDEX('Policy Characteristics'!A:A,MATCH($C318,'Policy Characteristics'!$C:$C,0))),"",INDEX('Policy Characteristics'!A:A,MATCH($C318,'Policy Characteristics'!$C:$C,0)))</f>
        <v>Electricity Supply</v>
      </c>
      <c r="B318" s="467" t="str">
        <f>IF(ISBLANK(INDEX('Policy Characteristics'!B:B,MATCH($C318,'Policy Characteristics'!$C:$C,0))),"",INDEX('Policy Characteristics'!B:B,MATCH($C318,'Policy Characteristics'!$C:$C,0)))</f>
        <v>Early Retirement of Power Plants</v>
      </c>
      <c r="C318" s="446" t="str">
        <f t="shared" si="20"/>
        <v>Annual Additional Capacity Retired due to Early Retirement Policy</v>
      </c>
      <c r="D318" s="294" t="s">
        <v>76</v>
      </c>
      <c r="E318" s="339"/>
      <c r="F318" s="294" t="s">
        <v>3499</v>
      </c>
      <c r="G318" s="339"/>
      <c r="H318" s="20">
        <v>32</v>
      </c>
      <c r="I318" s="468" t="s">
        <v>43</v>
      </c>
      <c r="J318" s="469" t="str">
        <f>IF(ISBLANK(INDEX('Policy Characteristics'!D:D,MATCH($C318,'Policy Characteristics'!$C:$C,0))),"",INDEX('Policy Characteristics'!D:D,MATCH($C318,'Policy Characteristics'!$C:$C,0)))</f>
        <v>Early Retirement of Power Plants</v>
      </c>
      <c r="K318" s="446" t="str">
        <f>IF(ISBLANK(INDEX('Policy Characteristics'!E:E,MATCH($C318,'Policy Characteristics'!$C:$C,0))),"",INDEX('Policy Characteristics'!E:E,MATCH($C318,'Policy Characteristics'!$C:$C,0)))</f>
        <v>elec early retirement</v>
      </c>
      <c r="L318" s="446">
        <f>IF(ISBLANK(INDEX('Policy Characteristics'!F:F,MATCH($C318,'Policy Characteristics'!$C:$C,0))),"",INDEX('Policy Characteristics'!F:F,MATCH($C318,'Policy Characteristics'!$C:$C,0)))</f>
        <v>0</v>
      </c>
      <c r="M318" s="446">
        <f>IF(ISBLANK(INDEX('Policy Characteristics'!G:G,MATCH($C318,'Policy Characteristics'!$C:$C,0))),"",INDEX('Policy Characteristics'!G:G,MATCH($C318,'Policy Characteristics'!$C:$C,0)))</f>
        <v>1000</v>
      </c>
      <c r="N318" s="446">
        <f>IF(ISBLANK(INDEX('Policy Characteristics'!H:H,MATCH($C318,'Policy Characteristics'!$C:$C,0))),"",INDEX('Policy Characteristics'!H:H,MATCH($C318,'Policy Characteristics'!$C:$C,0)))</f>
        <v>100</v>
      </c>
      <c r="O318" s="446" t="str">
        <f>IF(ISBLANK(INDEX('Policy Characteristics'!I:I,MATCH($C318,'Policy Characteristics'!$C:$C,0))),"",INDEX('Policy Characteristics'!I:I,MATCH($C318,'Policy Characteristics'!$C:$C,0)))</f>
        <v>MW/year</v>
      </c>
      <c r="P318" s="44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46" t="str">
        <f>IF(ISBLANK(INDEX('Policy Characteristics'!K:K,MATCH($C318,'Policy Characteristics'!$C:$C,0))),"",INDEX('Policy Characteristics'!K:K,MATCH($C318,'Policy Characteristics'!$C:$C,0)))</f>
        <v>electricity-sector-main.html#early-ret</v>
      </c>
      <c r="R318" s="446" t="str">
        <f>IF(ISBLANK(INDEX('Policy Characteristics'!L:L,MATCH($C318,'Policy Characteristics'!$C:$C,0))),"",INDEX('Policy Characteristics'!L:L,MATCH($C318,'Policy Characteristics'!$C:$C,0)))</f>
        <v>early-retirement-of-power-plants.html</v>
      </c>
    </row>
    <row r="319" spans="1:19" x14ac:dyDescent="0.75">
      <c r="A319" s="446" t="str">
        <f>IF(ISBLANK(INDEX('Policy Characteristics'!A:A,MATCH($C319,'Policy Characteristics'!$C:$C,0))),"",INDEX('Policy Characteristics'!A:A,MATCH($C319,'Policy Characteristics'!$C:$C,0)))</f>
        <v>Electricity Supply</v>
      </c>
      <c r="B319" s="467" t="str">
        <f>IF(ISBLANK(INDEX('Policy Characteristics'!B:B,MATCH($C319,'Policy Characteristics'!$C:$C,0))),"",INDEX('Policy Characteristics'!B:B,MATCH($C319,'Policy Characteristics'!$C:$C,0)))</f>
        <v>Early Retirement of Power Plants</v>
      </c>
      <c r="C319" s="446" t="str">
        <f t="shared" si="20"/>
        <v>Annual Additional Capacity Retired due to Early Retirement Policy</v>
      </c>
      <c r="D319" s="294" t="s">
        <v>77</v>
      </c>
      <c r="E319" s="339"/>
      <c r="F319" s="294" t="s">
        <v>89</v>
      </c>
      <c r="G319" s="339"/>
      <c r="H319" s="20">
        <v>621</v>
      </c>
      <c r="I319" s="468" t="s">
        <v>44</v>
      </c>
      <c r="J319" s="469" t="str">
        <f>IF(ISBLANK(INDEX('Policy Characteristics'!D:D,MATCH($C319,'Policy Characteristics'!$C:$C,0))),"",INDEX('Policy Characteristics'!D:D,MATCH($C319,'Policy Characteristics'!$C:$C,0)))</f>
        <v>Early Retirement of Power Plants</v>
      </c>
      <c r="K319" s="446" t="str">
        <f>IF(ISBLANK(INDEX('Policy Characteristics'!E:E,MATCH($C319,'Policy Characteristics'!$C:$C,0))),"",INDEX('Policy Characteristics'!E:E,MATCH($C319,'Policy Characteristics'!$C:$C,0)))</f>
        <v>elec early retirement</v>
      </c>
      <c r="L319" s="446">
        <f>IF(ISBLANK(INDEX('Policy Characteristics'!F:F,MATCH($C319,'Policy Characteristics'!$C:$C,0))),"",INDEX('Policy Characteristics'!F:F,MATCH($C319,'Policy Characteristics'!$C:$C,0)))</f>
        <v>0</v>
      </c>
      <c r="M319" s="446">
        <f>IF(ISBLANK(INDEX('Policy Characteristics'!G:G,MATCH($C319,'Policy Characteristics'!$C:$C,0))),"",INDEX('Policy Characteristics'!G:G,MATCH($C319,'Policy Characteristics'!$C:$C,0)))</f>
        <v>1000</v>
      </c>
      <c r="N319" s="446">
        <f>IF(ISBLANK(INDEX('Policy Characteristics'!H:H,MATCH($C319,'Policy Characteristics'!$C:$C,0))),"",INDEX('Policy Characteristics'!H:H,MATCH($C319,'Policy Characteristics'!$C:$C,0)))</f>
        <v>100</v>
      </c>
      <c r="O319" s="446" t="str">
        <f>IF(ISBLANK(INDEX('Policy Characteristics'!I:I,MATCH($C319,'Policy Characteristics'!$C:$C,0))),"",INDEX('Policy Characteristics'!I:I,MATCH($C319,'Policy Characteristics'!$C:$C,0)))</f>
        <v>MW/year</v>
      </c>
      <c r="P319" s="44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46" t="str">
        <f>IF(ISBLANK(INDEX('Policy Characteristics'!K:K,MATCH($C319,'Policy Characteristics'!$C:$C,0))),"",INDEX('Policy Characteristics'!K:K,MATCH($C319,'Policy Characteristics'!$C:$C,0)))</f>
        <v>electricity-sector-main.html#early-ret</v>
      </c>
      <c r="R319" s="446" t="str">
        <f>IF(ISBLANK(INDEX('Policy Characteristics'!L:L,MATCH($C319,'Policy Characteristics'!$C:$C,0))),"",INDEX('Policy Characteristics'!L:L,MATCH($C319,'Policy Characteristics'!$C:$C,0)))</f>
        <v>early-retirement-of-power-plants.html</v>
      </c>
    </row>
    <row r="320" spans="1:19" x14ac:dyDescent="0.75">
      <c r="A320" s="446" t="str">
        <f>IF(ISBLANK(INDEX('Policy Characteristics'!A:A,MATCH($C320,'Policy Characteristics'!$C:$C,0))),"",INDEX('Policy Characteristics'!A:A,MATCH($C320,'Policy Characteristics'!$C:$C,0)))</f>
        <v>Electricity Supply</v>
      </c>
      <c r="B320" s="467" t="str">
        <f>IF(ISBLANK(INDEX('Policy Characteristics'!B:B,MATCH($C320,'Policy Characteristics'!$C:$C,0))),"",INDEX('Policy Characteristics'!B:B,MATCH($C320,'Policy Characteristics'!$C:$C,0)))</f>
        <v>Early Retirement of Power Plants</v>
      </c>
      <c r="C320" s="446" t="str">
        <f t="shared" si="20"/>
        <v>Annual Additional Capacity Retired due to Early Retirement Policy</v>
      </c>
      <c r="D320" s="294" t="s">
        <v>449</v>
      </c>
      <c r="E320" s="339"/>
      <c r="F320" s="294" t="s">
        <v>452</v>
      </c>
      <c r="G320" s="339"/>
      <c r="H320" s="20">
        <v>622</v>
      </c>
      <c r="I320" s="468" t="s">
        <v>44</v>
      </c>
      <c r="J320" s="469" t="str">
        <f>IF(ISBLANK(INDEX('Policy Characteristics'!D:D,MATCH($C320,'Policy Characteristics'!$C:$C,0))),"",INDEX('Policy Characteristics'!D:D,MATCH($C320,'Policy Characteristics'!$C:$C,0)))</f>
        <v>Early Retirement of Power Plants</v>
      </c>
      <c r="K320" s="446" t="str">
        <f>IF(ISBLANK(INDEX('Policy Characteristics'!E:E,MATCH($C320,'Policy Characteristics'!$C:$C,0))),"",INDEX('Policy Characteristics'!E:E,MATCH($C320,'Policy Characteristics'!$C:$C,0)))</f>
        <v>elec early retirement</v>
      </c>
      <c r="L320" s="446">
        <f>IF(ISBLANK(INDEX('Policy Characteristics'!F:F,MATCH($C320,'Policy Characteristics'!$C:$C,0))),"",INDEX('Policy Characteristics'!F:F,MATCH($C320,'Policy Characteristics'!$C:$C,0)))</f>
        <v>0</v>
      </c>
      <c r="M320" s="446">
        <f>IF(ISBLANK(INDEX('Policy Characteristics'!G:G,MATCH($C320,'Policy Characteristics'!$C:$C,0))),"",INDEX('Policy Characteristics'!G:G,MATCH($C320,'Policy Characteristics'!$C:$C,0)))</f>
        <v>1000</v>
      </c>
      <c r="N320" s="446">
        <f>IF(ISBLANK(INDEX('Policy Characteristics'!H:H,MATCH($C320,'Policy Characteristics'!$C:$C,0))),"",INDEX('Policy Characteristics'!H:H,MATCH($C320,'Policy Characteristics'!$C:$C,0)))</f>
        <v>100</v>
      </c>
      <c r="O320" s="446" t="str">
        <f>IF(ISBLANK(INDEX('Policy Characteristics'!I:I,MATCH($C320,'Policy Characteristics'!$C:$C,0))),"",INDEX('Policy Characteristics'!I:I,MATCH($C320,'Policy Characteristics'!$C:$C,0)))</f>
        <v>MW/year</v>
      </c>
      <c r="P320" s="44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46" t="str">
        <f>IF(ISBLANK(INDEX('Policy Characteristics'!K:K,MATCH($C320,'Policy Characteristics'!$C:$C,0))),"",INDEX('Policy Characteristics'!K:K,MATCH($C320,'Policy Characteristics'!$C:$C,0)))</f>
        <v>electricity-sector-main.html#early-ret</v>
      </c>
      <c r="R320" s="446" t="str">
        <f>IF(ISBLANK(INDEX('Policy Characteristics'!L:L,MATCH($C320,'Policy Characteristics'!$C:$C,0))),"",INDEX('Policy Characteristics'!L:L,MATCH($C320,'Policy Characteristics'!$C:$C,0)))</f>
        <v>early-retirement-of-power-plants.html</v>
      </c>
    </row>
    <row r="321" spans="1:18" x14ac:dyDescent="0.75">
      <c r="A321" s="446" t="str">
        <f>IF(ISBLANK(INDEX('Policy Characteristics'!A:A,MATCH($C321,'Policy Characteristics'!$C:$C,0))),"",INDEX('Policy Characteristics'!A:A,MATCH($C321,'Policy Characteristics'!$C:$C,0)))</f>
        <v>Electricity Supply</v>
      </c>
      <c r="B321" s="467" t="str">
        <f>IF(ISBLANK(INDEX('Policy Characteristics'!B:B,MATCH($C321,'Policy Characteristics'!$C:$C,0))),"",INDEX('Policy Characteristics'!B:B,MATCH($C321,'Policy Characteristics'!$C:$C,0)))</f>
        <v>Early Retirement of Power Plants</v>
      </c>
      <c r="C321" s="446" t="str">
        <f t="shared" si="20"/>
        <v>Annual Additional Capacity Retired due to Early Retirement Policy</v>
      </c>
      <c r="D321" s="294" t="s">
        <v>78</v>
      </c>
      <c r="E321" s="339"/>
      <c r="F321" s="294" t="s">
        <v>90</v>
      </c>
      <c r="G321" s="339"/>
      <c r="H321" s="20">
        <v>623</v>
      </c>
      <c r="I321" s="468" t="s">
        <v>44</v>
      </c>
      <c r="J321" s="469" t="str">
        <f>IF(ISBLANK(INDEX('Policy Characteristics'!D:D,MATCH($C321,'Policy Characteristics'!$C:$C,0))),"",INDEX('Policy Characteristics'!D:D,MATCH($C321,'Policy Characteristics'!$C:$C,0)))</f>
        <v>Early Retirement of Power Plants</v>
      </c>
      <c r="K321" s="446" t="str">
        <f>IF(ISBLANK(INDEX('Policy Characteristics'!E:E,MATCH($C321,'Policy Characteristics'!$C:$C,0))),"",INDEX('Policy Characteristics'!E:E,MATCH($C321,'Policy Characteristics'!$C:$C,0)))</f>
        <v>elec early retirement</v>
      </c>
      <c r="L321" s="446">
        <f>IF(ISBLANK(INDEX('Policy Characteristics'!F:F,MATCH($C321,'Policy Characteristics'!$C:$C,0))),"",INDEX('Policy Characteristics'!F:F,MATCH($C321,'Policy Characteristics'!$C:$C,0)))</f>
        <v>0</v>
      </c>
      <c r="M321" s="446">
        <f>IF(ISBLANK(INDEX('Policy Characteristics'!G:G,MATCH($C321,'Policy Characteristics'!$C:$C,0))),"",INDEX('Policy Characteristics'!G:G,MATCH($C321,'Policy Characteristics'!$C:$C,0)))</f>
        <v>1000</v>
      </c>
      <c r="N321" s="446">
        <f>IF(ISBLANK(INDEX('Policy Characteristics'!H:H,MATCH($C321,'Policy Characteristics'!$C:$C,0))),"",INDEX('Policy Characteristics'!H:H,MATCH($C321,'Policy Characteristics'!$C:$C,0)))</f>
        <v>100</v>
      </c>
      <c r="O321" s="446" t="str">
        <f>IF(ISBLANK(INDEX('Policy Characteristics'!I:I,MATCH($C321,'Policy Characteristics'!$C:$C,0))),"",INDEX('Policy Characteristics'!I:I,MATCH($C321,'Policy Characteristics'!$C:$C,0)))</f>
        <v>MW/year</v>
      </c>
      <c r="P321" s="44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46" t="str">
        <f>IF(ISBLANK(INDEX('Policy Characteristics'!K:K,MATCH($C321,'Policy Characteristics'!$C:$C,0))),"",INDEX('Policy Characteristics'!K:K,MATCH($C321,'Policy Characteristics'!$C:$C,0)))</f>
        <v>electricity-sector-main.html#early-ret</v>
      </c>
      <c r="R321" s="446" t="str">
        <f>IF(ISBLANK(INDEX('Policy Characteristics'!L:L,MATCH($C321,'Policy Characteristics'!$C:$C,0))),"",INDEX('Policy Characteristics'!L:L,MATCH($C321,'Policy Characteristics'!$C:$C,0)))</f>
        <v>early-retirement-of-power-plants.html</v>
      </c>
    </row>
    <row r="322" spans="1:18" x14ac:dyDescent="0.75">
      <c r="A322" s="446" t="str">
        <f>IF(ISBLANK(INDEX('Policy Characteristics'!A:A,MATCH($C322,'Policy Characteristics'!$C:$C,0))),"",INDEX('Policy Characteristics'!A:A,MATCH($C322,'Policy Characteristics'!$C:$C,0)))</f>
        <v>Electricity Supply</v>
      </c>
      <c r="B322" s="467" t="str">
        <f>IF(ISBLANK(INDEX('Policy Characteristics'!B:B,MATCH($C322,'Policy Characteristics'!$C:$C,0))),"",INDEX('Policy Characteristics'!B:B,MATCH($C322,'Policy Characteristics'!$C:$C,0)))</f>
        <v>Early Retirement of Power Plants</v>
      </c>
      <c r="C322" s="446" t="str">
        <f t="shared" si="20"/>
        <v>Annual Additional Capacity Retired due to Early Retirement Policy</v>
      </c>
      <c r="D322" s="294" t="s">
        <v>79</v>
      </c>
      <c r="E322" s="339"/>
      <c r="F322" s="294" t="s">
        <v>91</v>
      </c>
      <c r="G322" s="339"/>
      <c r="H322" s="20">
        <v>624</v>
      </c>
      <c r="I322" s="468" t="s">
        <v>44</v>
      </c>
      <c r="J322" s="469" t="str">
        <f>IF(ISBLANK(INDEX('Policy Characteristics'!D:D,MATCH($C322,'Policy Characteristics'!$C:$C,0))),"",INDEX('Policy Characteristics'!D:D,MATCH($C322,'Policy Characteristics'!$C:$C,0)))</f>
        <v>Early Retirement of Power Plants</v>
      </c>
      <c r="K322" s="446" t="str">
        <f>IF(ISBLANK(INDEX('Policy Characteristics'!E:E,MATCH($C322,'Policy Characteristics'!$C:$C,0))),"",INDEX('Policy Characteristics'!E:E,MATCH($C322,'Policy Characteristics'!$C:$C,0)))</f>
        <v>elec early retirement</v>
      </c>
      <c r="L322" s="446">
        <f>IF(ISBLANK(INDEX('Policy Characteristics'!F:F,MATCH($C322,'Policy Characteristics'!$C:$C,0))),"",INDEX('Policy Characteristics'!F:F,MATCH($C322,'Policy Characteristics'!$C:$C,0)))</f>
        <v>0</v>
      </c>
      <c r="M322" s="446">
        <f>IF(ISBLANK(INDEX('Policy Characteristics'!G:G,MATCH($C322,'Policy Characteristics'!$C:$C,0))),"",INDEX('Policy Characteristics'!G:G,MATCH($C322,'Policy Characteristics'!$C:$C,0)))</f>
        <v>1000</v>
      </c>
      <c r="N322" s="446">
        <f>IF(ISBLANK(INDEX('Policy Characteristics'!H:H,MATCH($C322,'Policy Characteristics'!$C:$C,0))),"",INDEX('Policy Characteristics'!H:H,MATCH($C322,'Policy Characteristics'!$C:$C,0)))</f>
        <v>100</v>
      </c>
      <c r="O322" s="446" t="str">
        <f>IF(ISBLANK(INDEX('Policy Characteristics'!I:I,MATCH($C322,'Policy Characteristics'!$C:$C,0))),"",INDEX('Policy Characteristics'!I:I,MATCH($C322,'Policy Characteristics'!$C:$C,0)))</f>
        <v>MW/year</v>
      </c>
      <c r="P322" s="44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46" t="str">
        <f>IF(ISBLANK(INDEX('Policy Characteristics'!K:K,MATCH($C322,'Policy Characteristics'!$C:$C,0))),"",INDEX('Policy Characteristics'!K:K,MATCH($C322,'Policy Characteristics'!$C:$C,0)))</f>
        <v>electricity-sector-main.html#early-ret</v>
      </c>
      <c r="R322" s="446" t="str">
        <f>IF(ISBLANK(INDEX('Policy Characteristics'!L:L,MATCH($C322,'Policy Characteristics'!$C:$C,0))),"",INDEX('Policy Characteristics'!L:L,MATCH($C322,'Policy Characteristics'!$C:$C,0)))</f>
        <v>early-retirement-of-power-plants.html</v>
      </c>
    </row>
    <row r="323" spans="1:18" x14ac:dyDescent="0.75">
      <c r="A323" s="446" t="str">
        <f>IF(ISBLANK(INDEX('Policy Characteristics'!A:A,MATCH($C323,'Policy Characteristics'!$C:$C,0))),"",INDEX('Policy Characteristics'!A:A,MATCH($C323,'Policy Characteristics'!$C:$C,0)))</f>
        <v>Electricity Supply</v>
      </c>
      <c r="B323" s="467" t="str">
        <f>IF(ISBLANK(INDEX('Policy Characteristics'!B:B,MATCH($C323,'Policy Characteristics'!$C:$C,0))),"",INDEX('Policy Characteristics'!B:B,MATCH($C323,'Policy Characteristics'!$C:$C,0)))</f>
        <v>Early Retirement of Power Plants</v>
      </c>
      <c r="C323" s="446" t="str">
        <f t="shared" si="20"/>
        <v>Annual Additional Capacity Retired due to Early Retirement Policy</v>
      </c>
      <c r="D323" s="294" t="s">
        <v>80</v>
      </c>
      <c r="E323" s="339"/>
      <c r="F323" s="294" t="s">
        <v>92</v>
      </c>
      <c r="G323" s="339"/>
      <c r="H323" s="20">
        <v>625</v>
      </c>
      <c r="I323" s="468" t="s">
        <v>44</v>
      </c>
      <c r="J323" s="469" t="str">
        <f>IF(ISBLANK(INDEX('Policy Characteristics'!D:D,MATCH($C323,'Policy Characteristics'!$C:$C,0))),"",INDEX('Policy Characteristics'!D:D,MATCH($C323,'Policy Characteristics'!$C:$C,0)))</f>
        <v>Early Retirement of Power Plants</v>
      </c>
      <c r="K323" s="446" t="str">
        <f>IF(ISBLANK(INDEX('Policy Characteristics'!E:E,MATCH($C323,'Policy Characteristics'!$C:$C,0))),"",INDEX('Policy Characteristics'!E:E,MATCH($C323,'Policy Characteristics'!$C:$C,0)))</f>
        <v>elec early retirement</v>
      </c>
      <c r="L323" s="446">
        <f>IF(ISBLANK(INDEX('Policy Characteristics'!F:F,MATCH($C323,'Policy Characteristics'!$C:$C,0))),"",INDEX('Policy Characteristics'!F:F,MATCH($C323,'Policy Characteristics'!$C:$C,0)))</f>
        <v>0</v>
      </c>
      <c r="M323" s="446">
        <f>IF(ISBLANK(INDEX('Policy Characteristics'!G:G,MATCH($C323,'Policy Characteristics'!$C:$C,0))),"",INDEX('Policy Characteristics'!G:G,MATCH($C323,'Policy Characteristics'!$C:$C,0)))</f>
        <v>1000</v>
      </c>
      <c r="N323" s="446">
        <f>IF(ISBLANK(INDEX('Policy Characteristics'!H:H,MATCH($C323,'Policy Characteristics'!$C:$C,0))),"",INDEX('Policy Characteristics'!H:H,MATCH($C323,'Policy Characteristics'!$C:$C,0)))</f>
        <v>100</v>
      </c>
      <c r="O323" s="446" t="str">
        <f>IF(ISBLANK(INDEX('Policy Characteristics'!I:I,MATCH($C323,'Policy Characteristics'!$C:$C,0))),"",INDEX('Policy Characteristics'!I:I,MATCH($C323,'Policy Characteristics'!$C:$C,0)))</f>
        <v>MW/year</v>
      </c>
      <c r="P323" s="44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46" t="str">
        <f>IF(ISBLANK(INDEX('Policy Characteristics'!K:K,MATCH($C323,'Policy Characteristics'!$C:$C,0))),"",INDEX('Policy Characteristics'!K:K,MATCH($C323,'Policy Characteristics'!$C:$C,0)))</f>
        <v>electricity-sector-main.html#early-ret</v>
      </c>
      <c r="R323" s="446" t="str">
        <f>IF(ISBLANK(INDEX('Policy Characteristics'!L:L,MATCH($C323,'Policy Characteristics'!$C:$C,0))),"",INDEX('Policy Characteristics'!L:L,MATCH($C323,'Policy Characteristics'!$C:$C,0)))</f>
        <v>early-retirement-of-power-plants.html</v>
      </c>
    </row>
    <row r="324" spans="1:18" x14ac:dyDescent="0.75">
      <c r="A324" s="446" t="str">
        <f>IF(ISBLANK(INDEX('Policy Characteristics'!A:A,MATCH($C324,'Policy Characteristics'!$C:$C,0))),"",INDEX('Policy Characteristics'!A:A,MATCH($C324,'Policy Characteristics'!$C:$C,0)))</f>
        <v>Electricity Supply</v>
      </c>
      <c r="B324" s="467" t="str">
        <f>IF(ISBLANK(INDEX('Policy Characteristics'!B:B,MATCH($C324,'Policy Characteristics'!$C:$C,0))),"",INDEX('Policy Characteristics'!B:B,MATCH($C324,'Policy Characteristics'!$C:$C,0)))</f>
        <v>Early Retirement of Power Plants</v>
      </c>
      <c r="C324" s="446" t="str">
        <f t="shared" si="20"/>
        <v>Annual Additional Capacity Retired due to Early Retirement Policy</v>
      </c>
      <c r="D324" s="294" t="s">
        <v>2424</v>
      </c>
      <c r="E324" s="339"/>
      <c r="F324" s="294" t="s">
        <v>437</v>
      </c>
      <c r="G324" s="339"/>
      <c r="H324" s="20">
        <v>626</v>
      </c>
      <c r="I324" s="468" t="s">
        <v>44</v>
      </c>
      <c r="J324" s="469" t="str">
        <f>IF(ISBLANK(INDEX('Policy Characteristics'!D:D,MATCH($C324,'Policy Characteristics'!$C:$C,0))),"",INDEX('Policy Characteristics'!D:D,MATCH($C324,'Policy Characteristics'!$C:$C,0)))</f>
        <v>Early Retirement of Power Plants</v>
      </c>
      <c r="K324" s="446" t="str">
        <f>IF(ISBLANK(INDEX('Policy Characteristics'!E:E,MATCH($C324,'Policy Characteristics'!$C:$C,0))),"",INDEX('Policy Characteristics'!E:E,MATCH($C324,'Policy Characteristics'!$C:$C,0)))</f>
        <v>elec early retirement</v>
      </c>
      <c r="L324" s="446">
        <f>IF(ISBLANK(INDEX('Policy Characteristics'!F:F,MATCH($C324,'Policy Characteristics'!$C:$C,0))),"",INDEX('Policy Characteristics'!F:F,MATCH($C324,'Policy Characteristics'!$C:$C,0)))</f>
        <v>0</v>
      </c>
      <c r="M324" s="446">
        <f>IF(ISBLANK(INDEX('Policy Characteristics'!G:G,MATCH($C324,'Policy Characteristics'!$C:$C,0))),"",INDEX('Policy Characteristics'!G:G,MATCH($C324,'Policy Characteristics'!$C:$C,0)))</f>
        <v>1000</v>
      </c>
      <c r="N324" s="446">
        <f>IF(ISBLANK(INDEX('Policy Characteristics'!H:H,MATCH($C324,'Policy Characteristics'!$C:$C,0))),"",INDEX('Policy Characteristics'!H:H,MATCH($C324,'Policy Characteristics'!$C:$C,0)))</f>
        <v>100</v>
      </c>
      <c r="O324" s="446" t="str">
        <f>IF(ISBLANK(INDEX('Policy Characteristics'!I:I,MATCH($C324,'Policy Characteristics'!$C:$C,0))),"",INDEX('Policy Characteristics'!I:I,MATCH($C324,'Policy Characteristics'!$C:$C,0)))</f>
        <v>MW/year</v>
      </c>
      <c r="P324" s="44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46" t="str">
        <f>IF(ISBLANK(INDEX('Policy Characteristics'!K:K,MATCH($C324,'Policy Characteristics'!$C:$C,0))),"",INDEX('Policy Characteristics'!K:K,MATCH($C324,'Policy Characteristics'!$C:$C,0)))</f>
        <v>electricity-sector-main.html#early-ret</v>
      </c>
      <c r="R324" s="446" t="str">
        <f>IF(ISBLANK(INDEX('Policy Characteristics'!L:L,MATCH($C324,'Policy Characteristics'!$C:$C,0))),"",INDEX('Policy Characteristics'!L:L,MATCH($C324,'Policy Characteristics'!$C:$C,0)))</f>
        <v>early-retirement-of-power-plants.html</v>
      </c>
    </row>
    <row r="325" spans="1:18" x14ac:dyDescent="0.75">
      <c r="A325" s="446" t="str">
        <f>IF(ISBLANK(INDEX('Policy Characteristics'!A:A,MATCH($C325,'Policy Characteristics'!$C:$C,0))),"",INDEX('Policy Characteristics'!A:A,MATCH($C325,'Policy Characteristics'!$C:$C,0)))</f>
        <v>Electricity Supply</v>
      </c>
      <c r="B325" s="467" t="str">
        <f>IF(ISBLANK(INDEX('Policy Characteristics'!B:B,MATCH($C325,'Policy Characteristics'!$C:$C,0))),"",INDEX('Policy Characteristics'!B:B,MATCH($C325,'Policy Characteristics'!$C:$C,0)))</f>
        <v>Early Retirement of Power Plants</v>
      </c>
      <c r="C325" s="446" t="str">
        <f t="shared" si="20"/>
        <v>Annual Additional Capacity Retired due to Early Retirement Policy</v>
      </c>
      <c r="D325" s="294" t="s">
        <v>309</v>
      </c>
      <c r="E325" s="339"/>
      <c r="F325" s="294" t="s">
        <v>311</v>
      </c>
      <c r="G325" s="339"/>
      <c r="H325" s="20">
        <v>627</v>
      </c>
      <c r="I325" s="468" t="s">
        <v>44</v>
      </c>
      <c r="J325" s="469" t="str">
        <f>IF(ISBLANK(INDEX('Policy Characteristics'!D:D,MATCH($C325,'Policy Characteristics'!$C:$C,0))),"",INDEX('Policy Characteristics'!D:D,MATCH($C325,'Policy Characteristics'!$C:$C,0)))</f>
        <v>Early Retirement of Power Plants</v>
      </c>
      <c r="K325" s="446" t="str">
        <f>IF(ISBLANK(INDEX('Policy Characteristics'!E:E,MATCH($C325,'Policy Characteristics'!$C:$C,0))),"",INDEX('Policy Characteristics'!E:E,MATCH($C325,'Policy Characteristics'!$C:$C,0)))</f>
        <v>elec early retirement</v>
      </c>
      <c r="L325" s="446">
        <f>IF(ISBLANK(INDEX('Policy Characteristics'!F:F,MATCH($C325,'Policy Characteristics'!$C:$C,0))),"",INDEX('Policy Characteristics'!F:F,MATCH($C325,'Policy Characteristics'!$C:$C,0)))</f>
        <v>0</v>
      </c>
      <c r="M325" s="446">
        <f>IF(ISBLANK(INDEX('Policy Characteristics'!G:G,MATCH($C325,'Policy Characteristics'!$C:$C,0))),"",INDEX('Policy Characteristics'!G:G,MATCH($C325,'Policy Characteristics'!$C:$C,0)))</f>
        <v>1000</v>
      </c>
      <c r="N325" s="446">
        <f>IF(ISBLANK(INDEX('Policy Characteristics'!H:H,MATCH($C325,'Policy Characteristics'!$C:$C,0))),"",INDEX('Policy Characteristics'!H:H,MATCH($C325,'Policy Characteristics'!$C:$C,0)))</f>
        <v>100</v>
      </c>
      <c r="O325" s="446" t="str">
        <f>IF(ISBLANK(INDEX('Policy Characteristics'!I:I,MATCH($C325,'Policy Characteristics'!$C:$C,0))),"",INDEX('Policy Characteristics'!I:I,MATCH($C325,'Policy Characteristics'!$C:$C,0)))</f>
        <v>MW/year</v>
      </c>
      <c r="P325" s="44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46" t="str">
        <f>IF(ISBLANK(INDEX('Policy Characteristics'!K:K,MATCH($C325,'Policy Characteristics'!$C:$C,0))),"",INDEX('Policy Characteristics'!K:K,MATCH($C325,'Policy Characteristics'!$C:$C,0)))</f>
        <v>electricity-sector-main.html#early-ret</v>
      </c>
      <c r="R325" s="446" t="str">
        <f>IF(ISBLANK(INDEX('Policy Characteristics'!L:L,MATCH($C325,'Policy Characteristics'!$C:$C,0))),"",INDEX('Policy Characteristics'!L:L,MATCH($C325,'Policy Characteristics'!$C:$C,0)))</f>
        <v>early-retirement-of-power-plants.html</v>
      </c>
    </row>
    <row r="326" spans="1:18" x14ac:dyDescent="0.75">
      <c r="A326" s="446" t="str">
        <f>IF(ISBLANK(INDEX('Policy Characteristics'!A:A,MATCH($C326,'Policy Characteristics'!$C:$C,0))),"",INDEX('Policy Characteristics'!A:A,MATCH($C326,'Policy Characteristics'!$C:$C,0)))</f>
        <v>Electricity Supply</v>
      </c>
      <c r="B326" s="467" t="str">
        <f>IF(ISBLANK(INDEX('Policy Characteristics'!B:B,MATCH($C326,'Policy Characteristics'!$C:$C,0))),"",INDEX('Policy Characteristics'!B:B,MATCH($C326,'Policy Characteristics'!$C:$C,0)))</f>
        <v>Early Retirement of Power Plants</v>
      </c>
      <c r="C326" s="446" t="str">
        <f t="shared" si="20"/>
        <v>Annual Additional Capacity Retired due to Early Retirement Policy</v>
      </c>
      <c r="D326" s="294" t="s">
        <v>310</v>
      </c>
      <c r="E326" s="339"/>
      <c r="F326" s="294" t="s">
        <v>312</v>
      </c>
      <c r="G326" s="339"/>
      <c r="H326" s="20">
        <v>628</v>
      </c>
      <c r="I326" s="468" t="s">
        <v>43</v>
      </c>
      <c r="J326" s="469" t="str">
        <f>IF(ISBLANK(INDEX('Policy Characteristics'!D:D,MATCH($C326,'Policy Characteristics'!$C:$C,0))),"",INDEX('Policy Characteristics'!D:D,MATCH($C326,'Policy Characteristics'!$C:$C,0)))</f>
        <v>Early Retirement of Power Plants</v>
      </c>
      <c r="K326" s="446" t="str">
        <f>IF(ISBLANK(INDEX('Policy Characteristics'!E:E,MATCH($C326,'Policy Characteristics'!$C:$C,0))),"",INDEX('Policy Characteristics'!E:E,MATCH($C326,'Policy Characteristics'!$C:$C,0)))</f>
        <v>elec early retirement</v>
      </c>
      <c r="L326" s="446">
        <f>IF(ISBLANK(INDEX('Policy Characteristics'!F:F,MATCH($C326,'Policy Characteristics'!$C:$C,0))),"",INDEX('Policy Characteristics'!F:F,MATCH($C326,'Policy Characteristics'!$C:$C,0)))</f>
        <v>0</v>
      </c>
      <c r="M326" s="446">
        <f>IF(ISBLANK(INDEX('Policy Characteristics'!G:G,MATCH($C326,'Policy Characteristics'!$C:$C,0))),"",INDEX('Policy Characteristics'!G:G,MATCH($C326,'Policy Characteristics'!$C:$C,0)))</f>
        <v>1000</v>
      </c>
      <c r="N326" s="446">
        <f>IF(ISBLANK(INDEX('Policy Characteristics'!H:H,MATCH($C326,'Policy Characteristics'!$C:$C,0))),"",INDEX('Policy Characteristics'!H:H,MATCH($C326,'Policy Characteristics'!$C:$C,0)))</f>
        <v>100</v>
      </c>
      <c r="O326" s="446" t="str">
        <f>IF(ISBLANK(INDEX('Policy Characteristics'!I:I,MATCH($C326,'Policy Characteristics'!$C:$C,0))),"",INDEX('Policy Characteristics'!I:I,MATCH($C326,'Policy Characteristics'!$C:$C,0)))</f>
        <v>MW/year</v>
      </c>
      <c r="P326" s="44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46" t="str">
        <f>IF(ISBLANK(INDEX('Policy Characteristics'!K:K,MATCH($C326,'Policy Characteristics'!$C:$C,0))),"",INDEX('Policy Characteristics'!K:K,MATCH($C326,'Policy Characteristics'!$C:$C,0)))</f>
        <v>electricity-sector-main.html#early-ret</v>
      </c>
      <c r="R326" s="446" t="str">
        <f>IF(ISBLANK(INDEX('Policy Characteristics'!L:L,MATCH($C326,'Policy Characteristics'!$C:$C,0))),"",INDEX('Policy Characteristics'!L:L,MATCH($C326,'Policy Characteristics'!$C:$C,0)))</f>
        <v>early-retirement-of-power-plants.html</v>
      </c>
    </row>
    <row r="327" spans="1:18" x14ac:dyDescent="0.75">
      <c r="A327" s="446" t="str">
        <f>IF(ISBLANK(INDEX('Policy Characteristics'!A:A,MATCH($C327,'Policy Characteristics'!$C:$C,0))),"",INDEX('Policy Characteristics'!A:A,MATCH($C327,'Policy Characteristics'!$C:$C,0)))</f>
        <v>Electricity Supply</v>
      </c>
      <c r="B327" s="467" t="str">
        <f>IF(ISBLANK(INDEX('Policy Characteristics'!B:B,MATCH($C327,'Policy Characteristics'!$C:$C,0))),"",INDEX('Policy Characteristics'!B:B,MATCH($C327,'Policy Characteristics'!$C:$C,0)))</f>
        <v>Early Retirement of Power Plants</v>
      </c>
      <c r="C327" s="446" t="str">
        <f t="shared" si="20"/>
        <v>Annual Additional Capacity Retired due to Early Retirement Policy</v>
      </c>
      <c r="D327" s="294" t="s">
        <v>445</v>
      </c>
      <c r="E327" s="339"/>
      <c r="F327" s="294" t="s">
        <v>444</v>
      </c>
      <c r="G327" s="339"/>
      <c r="H327" s="20">
        <v>590</v>
      </c>
      <c r="I327" s="468" t="s">
        <v>43</v>
      </c>
      <c r="J327" s="469" t="str">
        <f>IF(ISBLANK(INDEX('Policy Characteristics'!D:D,MATCH($C327,'Policy Characteristics'!$C:$C,0))),"",INDEX('Policy Characteristics'!D:D,MATCH($C327,'Policy Characteristics'!$C:$C,0)))</f>
        <v>Early Retirement of Power Plants</v>
      </c>
      <c r="K327" s="446" t="str">
        <f>IF(ISBLANK(INDEX('Policy Characteristics'!E:E,MATCH($C327,'Policy Characteristics'!$C:$C,0))),"",INDEX('Policy Characteristics'!E:E,MATCH($C327,'Policy Characteristics'!$C:$C,0)))</f>
        <v>elec early retirement</v>
      </c>
      <c r="L327" s="446">
        <f>IF(ISBLANK(INDEX('Policy Characteristics'!F:F,MATCH($C327,'Policy Characteristics'!$C:$C,0))),"",INDEX('Policy Characteristics'!F:F,MATCH($C327,'Policy Characteristics'!$C:$C,0)))</f>
        <v>0</v>
      </c>
      <c r="M327" s="446">
        <f>IF(ISBLANK(INDEX('Policy Characteristics'!G:G,MATCH($C327,'Policy Characteristics'!$C:$C,0))),"",INDEX('Policy Characteristics'!G:G,MATCH($C327,'Policy Characteristics'!$C:$C,0)))</f>
        <v>1000</v>
      </c>
      <c r="N327" s="446">
        <f>IF(ISBLANK(INDEX('Policy Characteristics'!H:H,MATCH($C327,'Policy Characteristics'!$C:$C,0))),"",INDEX('Policy Characteristics'!H:H,MATCH($C327,'Policy Characteristics'!$C:$C,0)))</f>
        <v>100</v>
      </c>
      <c r="O327" s="446" t="str">
        <f>IF(ISBLANK(INDEX('Policy Characteristics'!I:I,MATCH($C327,'Policy Characteristics'!$C:$C,0))),"",INDEX('Policy Characteristics'!I:I,MATCH($C327,'Policy Characteristics'!$C:$C,0)))</f>
        <v>MW/year</v>
      </c>
      <c r="P327" s="44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46" t="str">
        <f>IF(ISBLANK(INDEX('Policy Characteristics'!K:K,MATCH($C327,'Policy Characteristics'!$C:$C,0))),"",INDEX('Policy Characteristics'!K:K,MATCH($C327,'Policy Characteristics'!$C:$C,0)))</f>
        <v>electricity-sector-main.html#early-ret</v>
      </c>
      <c r="R327" s="446" t="str">
        <f>IF(ISBLANK(INDEX('Policy Characteristics'!L:L,MATCH($C327,'Policy Characteristics'!$C:$C,0))),"",INDEX('Policy Characteristics'!L:L,MATCH($C327,'Policy Characteristics'!$C:$C,0)))</f>
        <v>early-retirement-of-power-plants.html</v>
      </c>
    </row>
    <row r="328" spans="1:18" x14ac:dyDescent="0.75">
      <c r="A328" s="446" t="str">
        <f>IF(ISBLANK(INDEX('Policy Characteristics'!A:A,MATCH($C328,'Policy Characteristics'!$C:$C,0))),"",INDEX('Policy Characteristics'!A:A,MATCH($C328,'Policy Characteristics'!$C:$C,0)))</f>
        <v>Electricity Supply</v>
      </c>
      <c r="B328" s="467" t="str">
        <f>IF(ISBLANK(INDEX('Policy Characteristics'!B:B,MATCH($C328,'Policy Characteristics'!$C:$C,0))),"",INDEX('Policy Characteristics'!B:B,MATCH($C328,'Policy Characteristics'!$C:$C,0)))</f>
        <v>Early Retirement of Power Plants</v>
      </c>
      <c r="C328" s="446" t="str">
        <f t="shared" si="20"/>
        <v>Annual Additional Capacity Retired due to Early Retirement Policy</v>
      </c>
      <c r="D328" s="294" t="s">
        <v>454</v>
      </c>
      <c r="E328" s="339"/>
      <c r="F328" s="294" t="s">
        <v>455</v>
      </c>
      <c r="G328" s="339"/>
      <c r="H328" s="20">
        <v>629</v>
      </c>
      <c r="I328" s="468" t="s">
        <v>44</v>
      </c>
      <c r="J328" s="469" t="str">
        <f>IF(ISBLANK(INDEX('Policy Characteristics'!D:D,MATCH($C328,'Policy Characteristics'!$C:$C,0))),"",INDEX('Policy Characteristics'!D:D,MATCH($C328,'Policy Characteristics'!$C:$C,0)))</f>
        <v>Early Retirement of Power Plants</v>
      </c>
      <c r="K328" s="446" t="str">
        <f>IF(ISBLANK(INDEX('Policy Characteristics'!E:E,MATCH($C328,'Policy Characteristics'!$C:$C,0))),"",INDEX('Policy Characteristics'!E:E,MATCH($C328,'Policy Characteristics'!$C:$C,0)))</f>
        <v>elec early retirement</v>
      </c>
      <c r="L328" s="446">
        <f>IF(ISBLANK(INDEX('Policy Characteristics'!F:F,MATCH($C328,'Policy Characteristics'!$C:$C,0))),"",INDEX('Policy Characteristics'!F:F,MATCH($C328,'Policy Characteristics'!$C:$C,0)))</f>
        <v>0</v>
      </c>
      <c r="M328" s="446">
        <f>IF(ISBLANK(INDEX('Policy Characteristics'!G:G,MATCH($C328,'Policy Characteristics'!$C:$C,0))),"",INDEX('Policy Characteristics'!G:G,MATCH($C328,'Policy Characteristics'!$C:$C,0)))</f>
        <v>1000</v>
      </c>
      <c r="N328" s="446">
        <f>IF(ISBLANK(INDEX('Policy Characteristics'!H:H,MATCH($C328,'Policy Characteristics'!$C:$C,0))),"",INDEX('Policy Characteristics'!H:H,MATCH($C328,'Policy Characteristics'!$C:$C,0)))</f>
        <v>100</v>
      </c>
      <c r="O328" s="446" t="str">
        <f>IF(ISBLANK(INDEX('Policy Characteristics'!I:I,MATCH($C328,'Policy Characteristics'!$C:$C,0))),"",INDEX('Policy Characteristics'!I:I,MATCH($C328,'Policy Characteristics'!$C:$C,0)))</f>
        <v>MW/year</v>
      </c>
      <c r="P328" s="44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46" t="str">
        <f>IF(ISBLANK(INDEX('Policy Characteristics'!K:K,MATCH($C328,'Policy Characteristics'!$C:$C,0))),"",INDEX('Policy Characteristics'!K:K,MATCH($C328,'Policy Characteristics'!$C:$C,0)))</f>
        <v>electricity-sector-main.html#early-ret</v>
      </c>
      <c r="R328" s="446" t="str">
        <f>IF(ISBLANK(INDEX('Policy Characteristics'!L:L,MATCH($C328,'Policy Characteristics'!$C:$C,0))),"",INDEX('Policy Characteristics'!L:L,MATCH($C328,'Policy Characteristics'!$C:$C,0)))</f>
        <v>early-retirement-of-power-plants.html</v>
      </c>
    </row>
    <row r="329" spans="1:18" x14ac:dyDescent="0.75">
      <c r="A329" s="446" t="str">
        <f>IF(ISBLANK(INDEX('Policy Characteristics'!A:A,MATCH($C329,'Policy Characteristics'!$C:$C,0))),"",INDEX('Policy Characteristics'!A:A,MATCH($C329,'Policy Characteristics'!$C:$C,0)))</f>
        <v>Electricity Supply</v>
      </c>
      <c r="B329" s="467" t="str">
        <f>IF(ISBLANK(INDEX('Policy Characteristics'!B:B,MATCH($C329,'Policy Characteristics'!$C:$C,0))),"",INDEX('Policy Characteristics'!B:B,MATCH($C329,'Policy Characteristics'!$C:$C,0)))</f>
        <v>Early Retirement of Power Plants</v>
      </c>
      <c r="C329" s="446" t="str">
        <f t="shared" si="20"/>
        <v>Annual Additional Capacity Retired due to Early Retirement Policy</v>
      </c>
      <c r="D329" s="294" t="s">
        <v>2749</v>
      </c>
      <c r="E329" s="339"/>
      <c r="F329" s="294" t="s">
        <v>2468</v>
      </c>
      <c r="G329" s="339"/>
      <c r="H329" s="20">
        <v>630</v>
      </c>
      <c r="I329" s="468" t="s">
        <v>44</v>
      </c>
      <c r="J329" s="469" t="str">
        <f>IF(ISBLANK(INDEX('Policy Characteristics'!D:D,MATCH($C329,'Policy Characteristics'!$C:$C,0))),"",INDEX('Policy Characteristics'!D:D,MATCH($C329,'Policy Characteristics'!$C:$C,0)))</f>
        <v>Early Retirement of Power Plants</v>
      </c>
      <c r="K329" s="446" t="str">
        <f>IF(ISBLANK(INDEX('Policy Characteristics'!E:E,MATCH($C329,'Policy Characteristics'!$C:$C,0))),"",INDEX('Policy Characteristics'!E:E,MATCH($C329,'Policy Characteristics'!$C:$C,0)))</f>
        <v>elec early retirement</v>
      </c>
      <c r="L329" s="446">
        <f>IF(ISBLANK(INDEX('Policy Characteristics'!F:F,MATCH($C329,'Policy Characteristics'!$C:$C,0))),"",INDEX('Policy Characteristics'!F:F,MATCH($C329,'Policy Characteristics'!$C:$C,0)))</f>
        <v>0</v>
      </c>
      <c r="M329" s="446">
        <f>IF(ISBLANK(INDEX('Policy Characteristics'!G:G,MATCH($C329,'Policy Characteristics'!$C:$C,0))),"",INDEX('Policy Characteristics'!G:G,MATCH($C329,'Policy Characteristics'!$C:$C,0)))</f>
        <v>1000</v>
      </c>
      <c r="N329" s="446">
        <f>IF(ISBLANK(INDEX('Policy Characteristics'!H:H,MATCH($C329,'Policy Characteristics'!$C:$C,0))),"",INDEX('Policy Characteristics'!H:H,MATCH($C329,'Policy Characteristics'!$C:$C,0)))</f>
        <v>100</v>
      </c>
      <c r="O329" s="446" t="str">
        <f>IF(ISBLANK(INDEX('Policy Characteristics'!I:I,MATCH($C329,'Policy Characteristics'!$C:$C,0))),"",INDEX('Policy Characteristics'!I:I,MATCH($C329,'Policy Characteristics'!$C:$C,0)))</f>
        <v>MW/year</v>
      </c>
      <c r="P329" s="44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46" t="str">
        <f>IF(ISBLANK(INDEX('Policy Characteristics'!K:K,MATCH($C329,'Policy Characteristics'!$C:$C,0))),"",INDEX('Policy Characteristics'!K:K,MATCH($C329,'Policy Characteristics'!$C:$C,0)))</f>
        <v>electricity-sector-main.html#early-ret</v>
      </c>
      <c r="R329" s="446" t="str">
        <f>IF(ISBLANK(INDEX('Policy Characteristics'!L:L,MATCH($C329,'Policy Characteristics'!$C:$C,0))),"",INDEX('Policy Characteristics'!L:L,MATCH($C329,'Policy Characteristics'!$C:$C,0)))</f>
        <v>early-retirement-of-power-plants.html</v>
      </c>
    </row>
    <row r="330" spans="1:18" x14ac:dyDescent="0.75">
      <c r="A330" s="446" t="str">
        <f>IF(ISBLANK(INDEX('Policy Characteristics'!A:A,MATCH($C330,'Policy Characteristics'!$C:$C,0))),"",INDEX('Policy Characteristics'!A:A,MATCH($C330,'Policy Characteristics'!$C:$C,0)))</f>
        <v>Electricity Supply</v>
      </c>
      <c r="B330" s="467" t="str">
        <f>IF(ISBLANK(INDEX('Policy Characteristics'!B:B,MATCH($C330,'Policy Characteristics'!$C:$C,0))),"",INDEX('Policy Characteristics'!B:B,MATCH($C330,'Policy Characteristics'!$C:$C,0)))</f>
        <v>Early Retirement of Power Plants</v>
      </c>
      <c r="C330" s="446" t="str">
        <f t="shared" si="20"/>
        <v>Annual Additional Capacity Retired due to Early Retirement Policy</v>
      </c>
      <c r="D330" s="294" t="s">
        <v>2750</v>
      </c>
      <c r="E330" s="339"/>
      <c r="F330" s="294" t="s">
        <v>2592</v>
      </c>
      <c r="G330" s="339"/>
      <c r="H330" s="20">
        <v>631</v>
      </c>
      <c r="I330" s="468" t="s">
        <v>44</v>
      </c>
      <c r="J330" s="469" t="str">
        <f>IF(ISBLANK(INDEX('Policy Characteristics'!D:D,MATCH($C330,'Policy Characteristics'!$C:$C,0))),"",INDEX('Policy Characteristics'!D:D,MATCH($C330,'Policy Characteristics'!$C:$C,0)))</f>
        <v>Early Retirement of Power Plants</v>
      </c>
      <c r="K330" s="446" t="str">
        <f>IF(ISBLANK(INDEX('Policy Characteristics'!E:E,MATCH($C330,'Policy Characteristics'!$C:$C,0))),"",INDEX('Policy Characteristics'!E:E,MATCH($C330,'Policy Characteristics'!$C:$C,0)))</f>
        <v>elec early retirement</v>
      </c>
      <c r="L330" s="446">
        <f>IF(ISBLANK(INDEX('Policy Characteristics'!F:F,MATCH($C330,'Policy Characteristics'!$C:$C,0))),"",INDEX('Policy Characteristics'!F:F,MATCH($C330,'Policy Characteristics'!$C:$C,0)))</f>
        <v>0</v>
      </c>
      <c r="M330" s="446">
        <f>IF(ISBLANK(INDEX('Policy Characteristics'!G:G,MATCH($C330,'Policy Characteristics'!$C:$C,0))),"",INDEX('Policy Characteristics'!G:G,MATCH($C330,'Policy Characteristics'!$C:$C,0)))</f>
        <v>1000</v>
      </c>
      <c r="N330" s="446">
        <f>IF(ISBLANK(INDEX('Policy Characteristics'!H:H,MATCH($C330,'Policy Characteristics'!$C:$C,0))),"",INDEX('Policy Characteristics'!H:H,MATCH($C330,'Policy Characteristics'!$C:$C,0)))</f>
        <v>100</v>
      </c>
      <c r="O330" s="446" t="str">
        <f>IF(ISBLANK(INDEX('Policy Characteristics'!I:I,MATCH($C330,'Policy Characteristics'!$C:$C,0))),"",INDEX('Policy Characteristics'!I:I,MATCH($C330,'Policy Characteristics'!$C:$C,0)))</f>
        <v>MW/year</v>
      </c>
      <c r="P330" s="44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46" t="str">
        <f>IF(ISBLANK(INDEX('Policy Characteristics'!K:K,MATCH($C330,'Policy Characteristics'!$C:$C,0))),"",INDEX('Policy Characteristics'!K:K,MATCH($C330,'Policy Characteristics'!$C:$C,0)))</f>
        <v>electricity-sector-main.html#early-ret</v>
      </c>
      <c r="R330" s="446" t="str">
        <f>IF(ISBLANK(INDEX('Policy Characteristics'!L:L,MATCH($C330,'Policy Characteristics'!$C:$C,0))),"",INDEX('Policy Characteristics'!L:L,MATCH($C330,'Policy Characteristics'!$C:$C,0)))</f>
        <v>early-retirement-of-power-plants.html</v>
      </c>
    </row>
    <row r="331" spans="1:18" x14ac:dyDescent="0.75">
      <c r="A331" s="446" t="str">
        <f>IF(ISBLANK(INDEX('Policy Characteristics'!A:A,MATCH($C331,'Policy Characteristics'!$C:$C,0))),"",INDEX('Policy Characteristics'!A:A,MATCH($C331,'Policy Characteristics'!$C:$C,0)))</f>
        <v>Electricity Supply</v>
      </c>
      <c r="B331" s="467" t="str">
        <f>IF(ISBLANK(INDEX('Policy Characteristics'!B:B,MATCH($C331,'Policy Characteristics'!$C:$C,0))),"",INDEX('Policy Characteristics'!B:B,MATCH($C331,'Policy Characteristics'!$C:$C,0)))</f>
        <v>Early Retirement of Power Plants</v>
      </c>
      <c r="C331" s="446" t="str">
        <f t="shared" si="20"/>
        <v>Annual Additional Capacity Retired due to Early Retirement Policy</v>
      </c>
      <c r="D331" s="294" t="s">
        <v>2751</v>
      </c>
      <c r="E331" s="339"/>
      <c r="F331" s="294" t="s">
        <v>2470</v>
      </c>
      <c r="G331" s="339"/>
      <c r="H331" s="20">
        <v>632</v>
      </c>
      <c r="I331" s="468" t="s">
        <v>44</v>
      </c>
      <c r="J331" s="469" t="str">
        <f>IF(ISBLANK(INDEX('Policy Characteristics'!D:D,MATCH($C331,'Policy Characteristics'!$C:$C,0))),"",INDEX('Policy Characteristics'!D:D,MATCH($C331,'Policy Characteristics'!$C:$C,0)))</f>
        <v>Early Retirement of Power Plants</v>
      </c>
      <c r="K331" s="446" t="str">
        <f>IF(ISBLANK(INDEX('Policy Characteristics'!E:E,MATCH($C331,'Policy Characteristics'!$C:$C,0))),"",INDEX('Policy Characteristics'!E:E,MATCH($C331,'Policy Characteristics'!$C:$C,0)))</f>
        <v>elec early retirement</v>
      </c>
      <c r="L331" s="446">
        <f>IF(ISBLANK(INDEX('Policy Characteristics'!F:F,MATCH($C331,'Policy Characteristics'!$C:$C,0))),"",INDEX('Policy Characteristics'!F:F,MATCH($C331,'Policy Characteristics'!$C:$C,0)))</f>
        <v>0</v>
      </c>
      <c r="M331" s="446">
        <f>IF(ISBLANK(INDEX('Policy Characteristics'!G:G,MATCH($C331,'Policy Characteristics'!$C:$C,0))),"",INDEX('Policy Characteristics'!G:G,MATCH($C331,'Policy Characteristics'!$C:$C,0)))</f>
        <v>1000</v>
      </c>
      <c r="N331" s="446">
        <f>IF(ISBLANK(INDEX('Policy Characteristics'!H:H,MATCH($C331,'Policy Characteristics'!$C:$C,0))),"",INDEX('Policy Characteristics'!H:H,MATCH($C331,'Policy Characteristics'!$C:$C,0)))</f>
        <v>100</v>
      </c>
      <c r="O331" s="446" t="str">
        <f>IF(ISBLANK(INDEX('Policy Characteristics'!I:I,MATCH($C331,'Policy Characteristics'!$C:$C,0))),"",INDEX('Policy Characteristics'!I:I,MATCH($C331,'Policy Characteristics'!$C:$C,0)))</f>
        <v>MW/year</v>
      </c>
      <c r="P331" s="44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46" t="str">
        <f>IF(ISBLANK(INDEX('Policy Characteristics'!K:K,MATCH($C331,'Policy Characteristics'!$C:$C,0))),"",INDEX('Policy Characteristics'!K:K,MATCH($C331,'Policy Characteristics'!$C:$C,0)))</f>
        <v>electricity-sector-main.html#early-ret</v>
      </c>
      <c r="R331" s="446" t="str">
        <f>IF(ISBLANK(INDEX('Policy Characteristics'!L:L,MATCH($C331,'Policy Characteristics'!$C:$C,0))),"",INDEX('Policy Characteristics'!L:L,MATCH($C331,'Policy Characteristics'!$C:$C,0)))</f>
        <v>early-retirement-of-power-plants.html</v>
      </c>
    </row>
    <row r="332" spans="1:18" x14ac:dyDescent="0.75">
      <c r="A332" s="446" t="str">
        <f>IF(ISBLANK(INDEX('Policy Characteristics'!A:A,MATCH($C332,'Policy Characteristics'!$C:$C,0))),"",INDEX('Policy Characteristics'!A:A,MATCH($C332,'Policy Characteristics'!$C:$C,0)))</f>
        <v>Electricity Supply</v>
      </c>
      <c r="B332" s="467" t="str">
        <f>IF(ISBLANK(INDEX('Policy Characteristics'!B:B,MATCH($C332,'Policy Characteristics'!$C:$C,0))),"",INDEX('Policy Characteristics'!B:B,MATCH($C332,'Policy Characteristics'!$C:$C,0)))</f>
        <v>Early Retirement of Power Plants</v>
      </c>
      <c r="C332" s="446" t="str">
        <f t="shared" si="20"/>
        <v>Annual Additional Capacity Retired due to Early Retirement Policy</v>
      </c>
      <c r="D332" s="294" t="s">
        <v>3487</v>
      </c>
      <c r="E332" s="339"/>
      <c r="F332" s="294" t="s">
        <v>3494</v>
      </c>
      <c r="G332" s="339"/>
      <c r="H332" s="20">
        <v>1761</v>
      </c>
      <c r="I332" s="468" t="s">
        <v>44</v>
      </c>
      <c r="J332" s="469" t="str">
        <f>IF(ISBLANK(INDEX('Policy Characteristics'!D:D,MATCH($C332,'Policy Characteristics'!$C:$C,0))),"",INDEX('Policy Characteristics'!D:D,MATCH($C332,'Policy Characteristics'!$C:$C,0)))</f>
        <v>Early Retirement of Power Plants</v>
      </c>
      <c r="K332" s="446" t="str">
        <f>IF(ISBLANK(INDEX('Policy Characteristics'!E:E,MATCH($C332,'Policy Characteristics'!$C:$C,0))),"",INDEX('Policy Characteristics'!E:E,MATCH($C332,'Policy Characteristics'!$C:$C,0)))</f>
        <v>elec early retirement</v>
      </c>
      <c r="L332" s="446">
        <f>IF(ISBLANK(INDEX('Policy Characteristics'!F:F,MATCH($C332,'Policy Characteristics'!$C:$C,0))),"",INDEX('Policy Characteristics'!F:F,MATCH($C332,'Policy Characteristics'!$C:$C,0)))</f>
        <v>0</v>
      </c>
      <c r="M332" s="446">
        <f>IF(ISBLANK(INDEX('Policy Characteristics'!G:G,MATCH($C332,'Policy Characteristics'!$C:$C,0))),"",INDEX('Policy Characteristics'!G:G,MATCH($C332,'Policy Characteristics'!$C:$C,0)))</f>
        <v>1000</v>
      </c>
      <c r="N332" s="446">
        <f>IF(ISBLANK(INDEX('Policy Characteristics'!H:H,MATCH($C332,'Policy Characteristics'!$C:$C,0))),"",INDEX('Policy Characteristics'!H:H,MATCH($C332,'Policy Characteristics'!$C:$C,0)))</f>
        <v>100</v>
      </c>
      <c r="O332" s="446" t="str">
        <f>IF(ISBLANK(INDEX('Policy Characteristics'!I:I,MATCH($C332,'Policy Characteristics'!$C:$C,0))),"",INDEX('Policy Characteristics'!I:I,MATCH($C332,'Policy Characteristics'!$C:$C,0)))</f>
        <v>MW/year</v>
      </c>
      <c r="P332" s="44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46" t="str">
        <f>IF(ISBLANK(INDEX('Policy Characteristics'!K:K,MATCH($C332,'Policy Characteristics'!$C:$C,0))),"",INDEX('Policy Characteristics'!K:K,MATCH($C332,'Policy Characteristics'!$C:$C,0)))</f>
        <v>electricity-sector-main.html#early-ret</v>
      </c>
      <c r="R332" s="446" t="str">
        <f>IF(ISBLANK(INDEX('Policy Characteristics'!L:L,MATCH($C332,'Policy Characteristics'!$C:$C,0))),"",INDEX('Policy Characteristics'!L:L,MATCH($C332,'Policy Characteristics'!$C:$C,0)))</f>
        <v>early-retirement-of-power-plants.html</v>
      </c>
    </row>
    <row r="333" spans="1:18" x14ac:dyDescent="0.75">
      <c r="A333" s="446" t="str">
        <f>IF(ISBLANK(INDEX('Policy Characteristics'!A:A,MATCH($C333,'Policy Characteristics'!$C:$C,0))),"",INDEX('Policy Characteristics'!A:A,MATCH($C333,'Policy Characteristics'!$C:$C,0)))</f>
        <v>Electricity Supply</v>
      </c>
      <c r="B333" s="467" t="str">
        <f>IF(ISBLANK(INDEX('Policy Characteristics'!B:B,MATCH($C333,'Policy Characteristics'!$C:$C,0))),"",INDEX('Policy Characteristics'!B:B,MATCH($C333,'Policy Characteristics'!$C:$C,0)))</f>
        <v>Early Retirement of Power Plants</v>
      </c>
      <c r="C333" s="446" t="str">
        <f t="shared" si="20"/>
        <v>Annual Additional Capacity Retired due to Early Retirement Policy</v>
      </c>
      <c r="D333" s="294" t="s">
        <v>3490</v>
      </c>
      <c r="E333" s="339"/>
      <c r="F333" s="294" t="s">
        <v>3495</v>
      </c>
      <c r="G333" s="339"/>
      <c r="H333" s="20">
        <v>1762</v>
      </c>
      <c r="I333" s="468" t="s">
        <v>44</v>
      </c>
      <c r="J333" s="469" t="str">
        <f>IF(ISBLANK(INDEX('Policy Characteristics'!D:D,MATCH($C333,'Policy Characteristics'!$C:$C,0))),"",INDEX('Policy Characteristics'!D:D,MATCH($C333,'Policy Characteristics'!$C:$C,0)))</f>
        <v>Early Retirement of Power Plants</v>
      </c>
      <c r="K333" s="446" t="str">
        <f>IF(ISBLANK(INDEX('Policy Characteristics'!E:E,MATCH($C333,'Policy Characteristics'!$C:$C,0))),"",INDEX('Policy Characteristics'!E:E,MATCH($C333,'Policy Characteristics'!$C:$C,0)))</f>
        <v>elec early retirement</v>
      </c>
      <c r="L333" s="446">
        <f>IF(ISBLANK(INDEX('Policy Characteristics'!F:F,MATCH($C333,'Policy Characteristics'!$C:$C,0))),"",INDEX('Policy Characteristics'!F:F,MATCH($C333,'Policy Characteristics'!$C:$C,0)))</f>
        <v>0</v>
      </c>
      <c r="M333" s="446">
        <f>IF(ISBLANK(INDEX('Policy Characteristics'!G:G,MATCH($C333,'Policy Characteristics'!$C:$C,0))),"",INDEX('Policy Characteristics'!G:G,MATCH($C333,'Policy Characteristics'!$C:$C,0)))</f>
        <v>1000</v>
      </c>
      <c r="N333" s="446">
        <f>IF(ISBLANK(INDEX('Policy Characteristics'!H:H,MATCH($C333,'Policy Characteristics'!$C:$C,0))),"",INDEX('Policy Characteristics'!H:H,MATCH($C333,'Policy Characteristics'!$C:$C,0)))</f>
        <v>100</v>
      </c>
      <c r="O333" s="446" t="str">
        <f>IF(ISBLANK(INDEX('Policy Characteristics'!I:I,MATCH($C333,'Policy Characteristics'!$C:$C,0))),"",INDEX('Policy Characteristics'!I:I,MATCH($C333,'Policy Characteristics'!$C:$C,0)))</f>
        <v>MW/year</v>
      </c>
      <c r="P333" s="44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46" t="str">
        <f>IF(ISBLANK(INDEX('Policy Characteristics'!K:K,MATCH($C333,'Policy Characteristics'!$C:$C,0))),"",INDEX('Policy Characteristics'!K:K,MATCH($C333,'Policy Characteristics'!$C:$C,0)))</f>
        <v>electricity-sector-main.html#early-ret</v>
      </c>
      <c r="R333" s="446" t="str">
        <f>IF(ISBLANK(INDEX('Policy Characteristics'!L:L,MATCH($C333,'Policy Characteristics'!$C:$C,0))),"",INDEX('Policy Characteristics'!L:L,MATCH($C333,'Policy Characteristics'!$C:$C,0)))</f>
        <v>early-retirement-of-power-plants.html</v>
      </c>
    </row>
    <row r="334" spans="1:18" x14ac:dyDescent="0.75">
      <c r="A334" s="446" t="str">
        <f>IF(ISBLANK(INDEX('Policy Characteristics'!A:A,MATCH($C334,'Policy Characteristics'!$C:$C,0))),"",INDEX('Policy Characteristics'!A:A,MATCH($C334,'Policy Characteristics'!$C:$C,0)))</f>
        <v>Electricity Supply</v>
      </c>
      <c r="B334" s="467" t="str">
        <f>IF(ISBLANK(INDEX('Policy Characteristics'!B:B,MATCH($C334,'Policy Characteristics'!$C:$C,0))),"",INDEX('Policy Characteristics'!B:B,MATCH($C334,'Policy Characteristics'!$C:$C,0)))</f>
        <v>Early Retirement of Power Plants</v>
      </c>
      <c r="C334" s="446" t="str">
        <f t="shared" si="20"/>
        <v>Annual Additional Capacity Retired due to Early Retirement Policy</v>
      </c>
      <c r="D334" s="294" t="s">
        <v>3491</v>
      </c>
      <c r="E334" s="339"/>
      <c r="F334" s="294" t="s">
        <v>3496</v>
      </c>
      <c r="G334" s="339"/>
      <c r="H334" s="20">
        <v>1763</v>
      </c>
      <c r="I334" s="468" t="s">
        <v>44</v>
      </c>
      <c r="J334" s="469" t="str">
        <f>IF(ISBLANK(INDEX('Policy Characteristics'!D:D,MATCH($C334,'Policy Characteristics'!$C:$C,0))),"",INDEX('Policy Characteristics'!D:D,MATCH($C334,'Policy Characteristics'!$C:$C,0)))</f>
        <v>Early Retirement of Power Plants</v>
      </c>
      <c r="K334" s="446" t="str">
        <f>IF(ISBLANK(INDEX('Policy Characteristics'!E:E,MATCH($C334,'Policy Characteristics'!$C:$C,0))),"",INDEX('Policy Characteristics'!E:E,MATCH($C334,'Policy Characteristics'!$C:$C,0)))</f>
        <v>elec early retirement</v>
      </c>
      <c r="L334" s="446">
        <f>IF(ISBLANK(INDEX('Policy Characteristics'!F:F,MATCH($C334,'Policy Characteristics'!$C:$C,0))),"",INDEX('Policy Characteristics'!F:F,MATCH($C334,'Policy Characteristics'!$C:$C,0)))</f>
        <v>0</v>
      </c>
      <c r="M334" s="446">
        <f>IF(ISBLANK(INDEX('Policy Characteristics'!G:G,MATCH($C334,'Policy Characteristics'!$C:$C,0))),"",INDEX('Policy Characteristics'!G:G,MATCH($C334,'Policy Characteristics'!$C:$C,0)))</f>
        <v>1000</v>
      </c>
      <c r="N334" s="446">
        <f>IF(ISBLANK(INDEX('Policy Characteristics'!H:H,MATCH($C334,'Policy Characteristics'!$C:$C,0))),"",INDEX('Policy Characteristics'!H:H,MATCH($C334,'Policy Characteristics'!$C:$C,0)))</f>
        <v>100</v>
      </c>
      <c r="O334" s="446" t="str">
        <f>IF(ISBLANK(INDEX('Policy Characteristics'!I:I,MATCH($C334,'Policy Characteristics'!$C:$C,0))),"",INDEX('Policy Characteristics'!I:I,MATCH($C334,'Policy Characteristics'!$C:$C,0)))</f>
        <v>MW/year</v>
      </c>
      <c r="P334" s="44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46" t="str">
        <f>IF(ISBLANK(INDEX('Policy Characteristics'!K:K,MATCH($C334,'Policy Characteristics'!$C:$C,0))),"",INDEX('Policy Characteristics'!K:K,MATCH($C334,'Policy Characteristics'!$C:$C,0)))</f>
        <v>electricity-sector-main.html#early-ret</v>
      </c>
      <c r="R334" s="446" t="str">
        <f>IF(ISBLANK(INDEX('Policy Characteristics'!L:L,MATCH($C334,'Policy Characteristics'!$C:$C,0))),"",INDEX('Policy Characteristics'!L:L,MATCH($C334,'Policy Characteristics'!$C:$C,0)))</f>
        <v>early-retirement-of-power-plants.html</v>
      </c>
    </row>
    <row r="335" spans="1:18" x14ac:dyDescent="0.75">
      <c r="A335" s="446" t="str">
        <f>IF(ISBLANK(INDEX('Policy Characteristics'!A:A,MATCH($C335,'Policy Characteristics'!$C:$C,0))),"",INDEX('Policy Characteristics'!A:A,MATCH($C335,'Policy Characteristics'!$C:$C,0)))</f>
        <v>Electricity Supply</v>
      </c>
      <c r="B335" s="467" t="str">
        <f>IF(ISBLANK(INDEX('Policy Characteristics'!B:B,MATCH($C335,'Policy Characteristics'!$C:$C,0))),"",INDEX('Policy Characteristics'!B:B,MATCH($C335,'Policy Characteristics'!$C:$C,0)))</f>
        <v>Early Retirement of Power Plants</v>
      </c>
      <c r="C335" s="446" t="str">
        <f t="shared" si="20"/>
        <v>Annual Additional Capacity Retired due to Early Retirement Policy</v>
      </c>
      <c r="D335" s="294" t="s">
        <v>3492</v>
      </c>
      <c r="E335" s="339"/>
      <c r="F335" s="294" t="s">
        <v>3497</v>
      </c>
      <c r="G335" s="339"/>
      <c r="H335" s="20">
        <v>1764</v>
      </c>
      <c r="I335" s="468" t="s">
        <v>44</v>
      </c>
      <c r="J335" s="469" t="str">
        <f>IF(ISBLANK(INDEX('Policy Characteristics'!D:D,MATCH($C335,'Policy Characteristics'!$C:$C,0))),"",INDEX('Policy Characteristics'!D:D,MATCH($C335,'Policy Characteristics'!$C:$C,0)))</f>
        <v>Early Retirement of Power Plants</v>
      </c>
      <c r="K335" s="446" t="str">
        <f>IF(ISBLANK(INDEX('Policy Characteristics'!E:E,MATCH($C335,'Policy Characteristics'!$C:$C,0))),"",INDEX('Policy Characteristics'!E:E,MATCH($C335,'Policy Characteristics'!$C:$C,0)))</f>
        <v>elec early retirement</v>
      </c>
      <c r="L335" s="446">
        <f>IF(ISBLANK(INDEX('Policy Characteristics'!F:F,MATCH($C335,'Policy Characteristics'!$C:$C,0))),"",INDEX('Policy Characteristics'!F:F,MATCH($C335,'Policy Characteristics'!$C:$C,0)))</f>
        <v>0</v>
      </c>
      <c r="M335" s="446">
        <f>IF(ISBLANK(INDEX('Policy Characteristics'!G:G,MATCH($C335,'Policy Characteristics'!$C:$C,0))),"",INDEX('Policy Characteristics'!G:G,MATCH($C335,'Policy Characteristics'!$C:$C,0)))</f>
        <v>1000</v>
      </c>
      <c r="N335" s="446">
        <f>IF(ISBLANK(INDEX('Policy Characteristics'!H:H,MATCH($C335,'Policy Characteristics'!$C:$C,0))),"",INDEX('Policy Characteristics'!H:H,MATCH($C335,'Policy Characteristics'!$C:$C,0)))</f>
        <v>100</v>
      </c>
      <c r="O335" s="446" t="str">
        <f>IF(ISBLANK(INDEX('Policy Characteristics'!I:I,MATCH($C335,'Policy Characteristics'!$C:$C,0))),"",INDEX('Policy Characteristics'!I:I,MATCH($C335,'Policy Characteristics'!$C:$C,0)))</f>
        <v>MW/year</v>
      </c>
      <c r="P335" s="44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46" t="str">
        <f>IF(ISBLANK(INDEX('Policy Characteristics'!K:K,MATCH($C335,'Policy Characteristics'!$C:$C,0))),"",INDEX('Policy Characteristics'!K:K,MATCH($C335,'Policy Characteristics'!$C:$C,0)))</f>
        <v>electricity-sector-main.html#early-ret</v>
      </c>
      <c r="R335" s="446" t="str">
        <f>IF(ISBLANK(INDEX('Policy Characteristics'!L:L,MATCH($C335,'Policy Characteristics'!$C:$C,0))),"",INDEX('Policy Characteristics'!L:L,MATCH($C335,'Policy Characteristics'!$C:$C,0)))</f>
        <v>early-retirement-of-power-plants.html</v>
      </c>
    </row>
    <row r="336" spans="1:18" x14ac:dyDescent="0.75">
      <c r="A336" s="446" t="str">
        <f>IF(ISBLANK(INDEX('Policy Characteristics'!A:A,MATCH($C336,'Policy Characteristics'!$C:$C,0))),"",INDEX('Policy Characteristics'!A:A,MATCH($C336,'Policy Characteristics'!$C:$C,0)))</f>
        <v>Electricity Supply</v>
      </c>
      <c r="B336" s="467" t="str">
        <f>IF(ISBLANK(INDEX('Policy Characteristics'!B:B,MATCH($C336,'Policy Characteristics'!$C:$C,0))),"",INDEX('Policy Characteristics'!B:B,MATCH($C336,'Policy Characteristics'!$C:$C,0)))</f>
        <v>Early Retirement of Power Plants</v>
      </c>
      <c r="C336" s="446" t="str">
        <f t="shared" si="20"/>
        <v>Annual Additional Capacity Retired due to Early Retirement Policy</v>
      </c>
      <c r="D336" s="294" t="s">
        <v>3493</v>
      </c>
      <c r="E336" s="339"/>
      <c r="F336" s="294" t="s">
        <v>3498</v>
      </c>
      <c r="G336" s="339"/>
      <c r="H336" s="20">
        <v>1765</v>
      </c>
      <c r="I336" s="468" t="s">
        <v>44</v>
      </c>
      <c r="J336" s="469" t="str">
        <f>IF(ISBLANK(INDEX('Policy Characteristics'!D:D,MATCH($C336,'Policy Characteristics'!$C:$C,0))),"",INDEX('Policy Characteristics'!D:D,MATCH($C336,'Policy Characteristics'!$C:$C,0)))</f>
        <v>Early Retirement of Power Plants</v>
      </c>
      <c r="K336" s="446" t="str">
        <f>IF(ISBLANK(INDEX('Policy Characteristics'!E:E,MATCH($C336,'Policy Characteristics'!$C:$C,0))),"",INDEX('Policy Characteristics'!E:E,MATCH($C336,'Policy Characteristics'!$C:$C,0)))</f>
        <v>elec early retirement</v>
      </c>
      <c r="L336" s="446">
        <f>IF(ISBLANK(INDEX('Policy Characteristics'!F:F,MATCH($C336,'Policy Characteristics'!$C:$C,0))),"",INDEX('Policy Characteristics'!F:F,MATCH($C336,'Policy Characteristics'!$C:$C,0)))</f>
        <v>0</v>
      </c>
      <c r="M336" s="446">
        <f>IF(ISBLANK(INDEX('Policy Characteristics'!G:G,MATCH($C336,'Policy Characteristics'!$C:$C,0))),"",INDEX('Policy Characteristics'!G:G,MATCH($C336,'Policy Characteristics'!$C:$C,0)))</f>
        <v>1000</v>
      </c>
      <c r="N336" s="446">
        <f>IF(ISBLANK(INDEX('Policy Characteristics'!H:H,MATCH($C336,'Policy Characteristics'!$C:$C,0))),"",INDEX('Policy Characteristics'!H:H,MATCH($C336,'Policy Characteristics'!$C:$C,0)))</f>
        <v>100</v>
      </c>
      <c r="O336" s="446" t="str">
        <f>IF(ISBLANK(INDEX('Policy Characteristics'!I:I,MATCH($C336,'Policy Characteristics'!$C:$C,0))),"",INDEX('Policy Characteristics'!I:I,MATCH($C336,'Policy Characteristics'!$C:$C,0)))</f>
        <v>MW/year</v>
      </c>
      <c r="P336" s="44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46" t="str">
        <f>IF(ISBLANK(INDEX('Policy Characteristics'!K:K,MATCH($C336,'Policy Characteristics'!$C:$C,0))),"",INDEX('Policy Characteristics'!K:K,MATCH($C336,'Policy Characteristics'!$C:$C,0)))</f>
        <v>electricity-sector-main.html#early-ret</v>
      </c>
      <c r="R336" s="446" t="str">
        <f>IF(ISBLANK(INDEX('Policy Characteristics'!L:L,MATCH($C336,'Policy Characteristics'!$C:$C,0))),"",INDEX('Policy Characteristics'!L:L,MATCH($C336,'Policy Characteristics'!$C:$C,0)))</f>
        <v>early-retirement-of-power-plants.html</v>
      </c>
    </row>
    <row r="337" spans="1:18" x14ac:dyDescent="0.75">
      <c r="A337" s="446" t="str">
        <f>IF(ISBLANK(INDEX('Policy Characteristics'!A:A,MATCH($C337,'Policy Characteristics'!$C:$C,0))),"",INDEX('Policy Characteristics'!A:A,MATCH($C337,'Policy Characteristics'!$C:$C,0)))</f>
        <v>Electricity Supply</v>
      </c>
      <c r="B337" s="467" t="str">
        <f>IF(ISBLANK(INDEX('Policy Characteristics'!B:B,MATCH($C337,'Policy Characteristics'!$C:$C,0))),"",INDEX('Policy Characteristics'!B:B,MATCH($C337,'Policy Characteristics'!$C:$C,0)))</f>
        <v>Early Retirement of Power Plants</v>
      </c>
      <c r="C337" s="446" t="str">
        <f t="shared" si="20"/>
        <v>Annual Additional Capacity Retired due to Early Retirement Policy</v>
      </c>
      <c r="D337" s="294" t="s">
        <v>3582</v>
      </c>
      <c r="E337" s="339"/>
      <c r="F337" s="294" t="s">
        <v>3580</v>
      </c>
      <c r="G337" s="339"/>
      <c r="H337" s="20">
        <v>1766</v>
      </c>
      <c r="I337" s="468" t="s">
        <v>44</v>
      </c>
      <c r="J337" s="469" t="str">
        <f>IF(ISBLANK(INDEX('Policy Characteristics'!D:D,MATCH($C337,'Policy Characteristics'!$C:$C,0))),"",INDEX('Policy Characteristics'!D:D,MATCH($C337,'Policy Characteristics'!$C:$C,0)))</f>
        <v>Early Retirement of Power Plants</v>
      </c>
      <c r="K337" s="446" t="str">
        <f>IF(ISBLANK(INDEX('Policy Characteristics'!E:E,MATCH($C337,'Policy Characteristics'!$C:$C,0))),"",INDEX('Policy Characteristics'!E:E,MATCH($C337,'Policy Characteristics'!$C:$C,0)))</f>
        <v>elec early retirement</v>
      </c>
      <c r="L337" s="446">
        <f>IF(ISBLANK(INDEX('Policy Characteristics'!F:F,MATCH($C337,'Policy Characteristics'!$C:$C,0))),"",INDEX('Policy Characteristics'!F:F,MATCH($C337,'Policy Characteristics'!$C:$C,0)))</f>
        <v>0</v>
      </c>
      <c r="M337" s="446">
        <f>IF(ISBLANK(INDEX('Policy Characteristics'!G:G,MATCH($C337,'Policy Characteristics'!$C:$C,0))),"",INDEX('Policy Characteristics'!G:G,MATCH($C337,'Policy Characteristics'!$C:$C,0)))</f>
        <v>1000</v>
      </c>
      <c r="N337" s="446">
        <f>IF(ISBLANK(INDEX('Policy Characteristics'!H:H,MATCH($C337,'Policy Characteristics'!$C:$C,0))),"",INDEX('Policy Characteristics'!H:H,MATCH($C337,'Policy Characteristics'!$C:$C,0)))</f>
        <v>100</v>
      </c>
      <c r="O337" s="446" t="str">
        <f>IF(ISBLANK(INDEX('Policy Characteristics'!I:I,MATCH($C337,'Policy Characteristics'!$C:$C,0))),"",INDEX('Policy Characteristics'!I:I,MATCH($C337,'Policy Characteristics'!$C:$C,0)))</f>
        <v>MW/year</v>
      </c>
      <c r="P337" s="44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46" t="str">
        <f>IF(ISBLANK(INDEX('Policy Characteristics'!K:K,MATCH($C337,'Policy Characteristics'!$C:$C,0))),"",INDEX('Policy Characteristics'!K:K,MATCH($C337,'Policy Characteristics'!$C:$C,0)))</f>
        <v>electricity-sector-main.html#early-ret</v>
      </c>
      <c r="R337" s="446" t="str">
        <f>IF(ISBLANK(INDEX('Policy Characteristics'!L:L,MATCH($C337,'Policy Characteristics'!$C:$C,0))),"",INDEX('Policy Characteristics'!L:L,MATCH($C337,'Policy Characteristics'!$C:$C,0)))</f>
        <v>early-retirement-of-power-plants.html</v>
      </c>
    </row>
    <row r="338" spans="1:18" x14ac:dyDescent="0.75">
      <c r="A338" s="446" t="str">
        <f>IF(ISBLANK(INDEX('Policy Characteristics'!A:A,MATCH($C338,'Policy Characteristics'!$C:$C,0))),"",INDEX('Policy Characteristics'!A:A,MATCH($C338,'Policy Characteristics'!$C:$C,0)))</f>
        <v>Electricity Supply</v>
      </c>
      <c r="B338" s="467" t="str">
        <f>IF(ISBLANK(INDEX('Policy Characteristics'!B:B,MATCH($C338,'Policy Characteristics'!$C:$C,0))),"",INDEX('Policy Characteristics'!B:B,MATCH($C338,'Policy Characteristics'!$C:$C,0)))</f>
        <v>Early Retirement of Power Plants</v>
      </c>
      <c r="C338" s="446" t="str">
        <f t="shared" si="20"/>
        <v>Annual Additional Capacity Retired due to Early Retirement Policy</v>
      </c>
      <c r="D338" s="294" t="s">
        <v>3583</v>
      </c>
      <c r="E338" s="339"/>
      <c r="F338" s="294" t="s">
        <v>3581</v>
      </c>
      <c r="G338" s="339"/>
      <c r="H338" s="20">
        <v>2239</v>
      </c>
      <c r="I338" s="468" t="s">
        <v>44</v>
      </c>
      <c r="J338" s="469" t="str">
        <f>IF(ISBLANK(INDEX('Policy Characteristics'!D:D,MATCH($C338,'Policy Characteristics'!$C:$C,0))),"",INDEX('Policy Characteristics'!D:D,MATCH($C338,'Policy Characteristics'!$C:$C,0)))</f>
        <v>Early Retirement of Power Plants</v>
      </c>
      <c r="K338" s="446" t="str">
        <f>IF(ISBLANK(INDEX('Policy Characteristics'!E:E,MATCH($C338,'Policy Characteristics'!$C:$C,0))),"",INDEX('Policy Characteristics'!E:E,MATCH($C338,'Policy Characteristics'!$C:$C,0)))</f>
        <v>elec early retirement</v>
      </c>
      <c r="L338" s="446">
        <f>IF(ISBLANK(INDEX('Policy Characteristics'!F:F,MATCH($C338,'Policy Characteristics'!$C:$C,0))),"",INDEX('Policy Characteristics'!F:F,MATCH($C338,'Policy Characteristics'!$C:$C,0)))</f>
        <v>0</v>
      </c>
      <c r="M338" s="446">
        <f>IF(ISBLANK(INDEX('Policy Characteristics'!G:G,MATCH($C338,'Policy Characteristics'!$C:$C,0))),"",INDEX('Policy Characteristics'!G:G,MATCH($C338,'Policy Characteristics'!$C:$C,0)))</f>
        <v>1000</v>
      </c>
      <c r="N338" s="446">
        <f>IF(ISBLANK(INDEX('Policy Characteristics'!H:H,MATCH($C338,'Policy Characteristics'!$C:$C,0))),"",INDEX('Policy Characteristics'!H:H,MATCH($C338,'Policy Characteristics'!$C:$C,0)))</f>
        <v>100</v>
      </c>
      <c r="O338" s="446" t="str">
        <f>IF(ISBLANK(INDEX('Policy Characteristics'!I:I,MATCH($C338,'Policy Characteristics'!$C:$C,0))),"",INDEX('Policy Characteristics'!I:I,MATCH($C338,'Policy Characteristics'!$C:$C,0)))</f>
        <v>MW/year</v>
      </c>
      <c r="P338" s="446"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46" t="str">
        <f>IF(ISBLANK(INDEX('Policy Characteristics'!K:K,MATCH($C338,'Policy Characteristics'!$C:$C,0))),"",INDEX('Policy Characteristics'!K:K,MATCH($C338,'Policy Characteristics'!$C:$C,0)))</f>
        <v>electricity-sector-main.html#early-ret</v>
      </c>
      <c r="R338" s="446" t="str">
        <f>IF(ISBLANK(INDEX('Policy Characteristics'!L:L,MATCH($C338,'Policy Characteristics'!$C:$C,0))),"",INDEX('Policy Characteristics'!L:L,MATCH($C338,'Policy Characteristics'!$C:$C,0)))</f>
        <v>early-retirement-of-power-plants.html</v>
      </c>
    </row>
    <row r="339" spans="1:18" x14ac:dyDescent="0.75">
      <c r="A339" s="446" t="str">
        <f>IF(ISBLANK(INDEX('Policy Characteristics'!A:A,MATCH($C339,'Policy Characteristics'!$C:$C,0))),"",INDEX('Policy Characteristics'!A:A,MATCH($C339,'Policy Characteristics'!$C:$C,0)))</f>
        <v>Electricity Supply</v>
      </c>
      <c r="B339" s="467" t="str">
        <f>IF(ISBLANK(INDEX('Policy Characteristics'!B:B,MATCH($C339,'Policy Characteristics'!$C:$C,0))),"",INDEX('Policy Characteristics'!B:B,MATCH($C339,'Policy Characteristics'!$C:$C,0)))</f>
        <v>Non BAU Capacity Retirement Schedule</v>
      </c>
      <c r="C339" t="s">
        <v>3021</v>
      </c>
      <c r="D339" s="339" t="s">
        <v>448</v>
      </c>
      <c r="E339" s="339"/>
      <c r="F339" s="339" t="s">
        <v>447</v>
      </c>
      <c r="G339" s="339"/>
      <c r="H339" s="20">
        <v>860</v>
      </c>
      <c r="I339" s="468" t="s">
        <v>44</v>
      </c>
      <c r="J339" s="469" t="str">
        <f>IF(ISBLANK(INDEX('Policy Characteristics'!D:D,MATCH($C339,'Policy Characteristics'!$C:$C,0))),"",INDEX('Policy Characteristics'!D:D,MATCH($C339,'Policy Characteristics'!$C:$C,0)))</f>
        <v>Non BAU Capacity Retirement Schedule</v>
      </c>
      <c r="K339" s="446" t="str">
        <f>IF(ISBLANK(INDEX('Policy Characteristics'!E:E,MATCH($C339,'Policy Characteristics'!$C:$C,0))),"",INDEX('Policy Characteristics'!E:E,MATCH($C339,'Policy Characteristics'!$C:$C,0)))</f>
        <v/>
      </c>
      <c r="L339" s="446">
        <f>IF(ISBLANK(INDEX('Policy Characteristics'!F:F,MATCH($C339,'Policy Characteristics'!$C:$C,0))),"",INDEX('Policy Characteristics'!F:F,MATCH($C339,'Policy Characteristics'!$C:$C,0)))</f>
        <v>0</v>
      </c>
      <c r="M339" s="446">
        <f>IF(ISBLANK(INDEX('Policy Characteristics'!G:G,MATCH($C339,'Policy Characteristics'!$C:$C,0))),"",INDEX('Policy Characteristics'!G:G,MATCH($C339,'Policy Characteristics'!$C:$C,0)))</f>
        <v>1</v>
      </c>
      <c r="N339" s="446">
        <f>IF(ISBLANK(INDEX('Policy Characteristics'!H:H,MATCH($C339,'Policy Characteristics'!$C:$C,0))),"",INDEX('Policy Characteristics'!H:H,MATCH($C339,'Policy Characteristics'!$C:$C,0)))</f>
        <v>1</v>
      </c>
      <c r="O339" s="446" t="str">
        <f>IF(ISBLANK(INDEX('Policy Characteristics'!I:I,MATCH($C339,'Policy Characteristics'!$C:$C,0))),"",INDEX('Policy Characteristics'!I:I,MATCH($C339,'Policy Characteristics'!$C:$C,0)))</f>
        <v>on/off</v>
      </c>
      <c r="P339" s="44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46" t="str">
        <f>IF(ISBLANK(INDEX('Policy Characteristics'!K:K,MATCH($C339,'Policy Characteristics'!$C:$C,0))),"",INDEX('Policy Characteristics'!K:K,MATCH($C339,'Policy Characteristics'!$C:$C,0)))</f>
        <v/>
      </c>
      <c r="R339" s="446" t="str">
        <f>IF(ISBLANK(INDEX('Policy Characteristics'!L:L,MATCH($C339,'Policy Characteristics'!$C:$C,0))),"",INDEX('Policy Characteristics'!L:L,MATCH($C339,'Policy Characteristics'!$C:$C,0)))</f>
        <v/>
      </c>
    </row>
    <row r="340" spans="1:18" x14ac:dyDescent="0.75">
      <c r="A340" s="446" t="str">
        <f>IF(ISBLANK(INDEX('Policy Characteristics'!A:A,MATCH($C340,'Policy Characteristics'!$C:$C,0))),"",INDEX('Policy Characteristics'!A:A,MATCH($C340,'Policy Characteristics'!$C:$C,0)))</f>
        <v>Electricity Supply</v>
      </c>
      <c r="B340" s="467" t="str">
        <f>IF(ISBLANK(INDEX('Policy Characteristics'!B:B,MATCH($C340,'Policy Characteristics'!$C:$C,0))),"",INDEX('Policy Characteristics'!B:B,MATCH($C340,'Policy Characteristics'!$C:$C,0)))</f>
        <v>Non BAU Capacity Retirement Schedule</v>
      </c>
      <c r="C340" s="446" t="str">
        <f t="shared" ref="C340:C362" si="21">C$339</f>
        <v>Boolean Use Non BAU Capacity Retirement Schedule</v>
      </c>
      <c r="D340" s="294" t="s">
        <v>3488</v>
      </c>
      <c r="E340" s="339"/>
      <c r="F340" s="294" t="s">
        <v>3426</v>
      </c>
      <c r="G340" s="339"/>
      <c r="H340" s="20">
        <v>861</v>
      </c>
      <c r="I340" s="468" t="s">
        <v>44</v>
      </c>
      <c r="J340" s="469" t="str">
        <f>IF(ISBLANK(INDEX('Policy Characteristics'!D:D,MATCH($C340,'Policy Characteristics'!$C:$C,0))),"",INDEX('Policy Characteristics'!D:D,MATCH($C340,'Policy Characteristics'!$C:$C,0)))</f>
        <v>Non BAU Capacity Retirement Schedule</v>
      </c>
      <c r="K340" s="446" t="str">
        <f>IF(ISBLANK(INDEX('Policy Characteristics'!E:E,MATCH($C340,'Policy Characteristics'!$C:$C,0))),"",INDEX('Policy Characteristics'!E:E,MATCH($C340,'Policy Characteristics'!$C:$C,0)))</f>
        <v/>
      </c>
      <c r="L340" s="446">
        <f>IF(ISBLANK(INDEX('Policy Characteristics'!F:F,MATCH($C340,'Policy Characteristics'!$C:$C,0))),"",INDEX('Policy Characteristics'!F:F,MATCH($C340,'Policy Characteristics'!$C:$C,0)))</f>
        <v>0</v>
      </c>
      <c r="M340" s="446">
        <f>IF(ISBLANK(INDEX('Policy Characteristics'!G:G,MATCH($C340,'Policy Characteristics'!$C:$C,0))),"",INDEX('Policy Characteristics'!G:G,MATCH($C340,'Policy Characteristics'!$C:$C,0)))</f>
        <v>1</v>
      </c>
      <c r="N340" s="446">
        <f>IF(ISBLANK(INDEX('Policy Characteristics'!H:H,MATCH($C340,'Policy Characteristics'!$C:$C,0))),"",INDEX('Policy Characteristics'!H:H,MATCH($C340,'Policy Characteristics'!$C:$C,0)))</f>
        <v>1</v>
      </c>
      <c r="O340" s="446" t="str">
        <f>IF(ISBLANK(INDEX('Policy Characteristics'!I:I,MATCH($C340,'Policy Characteristics'!$C:$C,0))),"",INDEX('Policy Characteristics'!I:I,MATCH($C340,'Policy Characteristics'!$C:$C,0)))</f>
        <v>on/off</v>
      </c>
      <c r="P340" s="44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46" t="str">
        <f>IF(ISBLANK(INDEX('Policy Characteristics'!K:K,MATCH($C340,'Policy Characteristics'!$C:$C,0))),"",INDEX('Policy Characteristics'!K:K,MATCH($C340,'Policy Characteristics'!$C:$C,0)))</f>
        <v/>
      </c>
      <c r="R340" s="446" t="str">
        <f>IF(ISBLANK(INDEX('Policy Characteristics'!L:L,MATCH($C340,'Policy Characteristics'!$C:$C,0))),"",INDEX('Policy Characteristics'!L:L,MATCH($C340,'Policy Characteristics'!$C:$C,0)))</f>
        <v/>
      </c>
    </row>
    <row r="341" spans="1:18" x14ac:dyDescent="0.75">
      <c r="A341" s="446" t="str">
        <f>IF(ISBLANK(INDEX('Policy Characteristics'!A:A,MATCH($C341,'Policy Characteristics'!$C:$C,0))),"",INDEX('Policy Characteristics'!A:A,MATCH($C341,'Policy Characteristics'!$C:$C,0)))</f>
        <v>Electricity Supply</v>
      </c>
      <c r="B341" s="467" t="str">
        <f>IF(ISBLANK(INDEX('Policy Characteristics'!B:B,MATCH($C341,'Policy Characteristics'!$C:$C,0))),"",INDEX('Policy Characteristics'!B:B,MATCH($C341,'Policy Characteristics'!$C:$C,0)))</f>
        <v>Non BAU Capacity Retirement Schedule</v>
      </c>
      <c r="C341" s="446" t="str">
        <f t="shared" si="21"/>
        <v>Boolean Use Non BAU Capacity Retirement Schedule</v>
      </c>
      <c r="D341" s="294" t="s">
        <v>3489</v>
      </c>
      <c r="E341" s="339"/>
      <c r="F341" s="294" t="s">
        <v>3427</v>
      </c>
      <c r="G341" s="339"/>
      <c r="H341" s="20">
        <v>1767</v>
      </c>
      <c r="I341" s="468" t="s">
        <v>44</v>
      </c>
      <c r="J341" s="469" t="str">
        <f>IF(ISBLANK(INDEX('Policy Characteristics'!D:D,MATCH($C341,'Policy Characteristics'!$C:$C,0))),"",INDEX('Policy Characteristics'!D:D,MATCH($C341,'Policy Characteristics'!$C:$C,0)))</f>
        <v>Non BAU Capacity Retirement Schedule</v>
      </c>
      <c r="K341" s="446" t="str">
        <f>IF(ISBLANK(INDEX('Policy Characteristics'!E:E,MATCH($C341,'Policy Characteristics'!$C:$C,0))),"",INDEX('Policy Characteristics'!E:E,MATCH($C341,'Policy Characteristics'!$C:$C,0)))</f>
        <v/>
      </c>
      <c r="L341" s="446">
        <f>IF(ISBLANK(INDEX('Policy Characteristics'!F:F,MATCH($C341,'Policy Characteristics'!$C:$C,0))),"",INDEX('Policy Characteristics'!F:F,MATCH($C341,'Policy Characteristics'!$C:$C,0)))</f>
        <v>0</v>
      </c>
      <c r="M341" s="446">
        <f>IF(ISBLANK(INDEX('Policy Characteristics'!G:G,MATCH($C341,'Policy Characteristics'!$C:$C,0))),"",INDEX('Policy Characteristics'!G:G,MATCH($C341,'Policy Characteristics'!$C:$C,0)))</f>
        <v>1</v>
      </c>
      <c r="N341" s="446">
        <f>IF(ISBLANK(INDEX('Policy Characteristics'!H:H,MATCH($C341,'Policy Characteristics'!$C:$C,0))),"",INDEX('Policy Characteristics'!H:H,MATCH($C341,'Policy Characteristics'!$C:$C,0)))</f>
        <v>1</v>
      </c>
      <c r="O341" s="446" t="str">
        <f>IF(ISBLANK(INDEX('Policy Characteristics'!I:I,MATCH($C341,'Policy Characteristics'!$C:$C,0))),"",INDEX('Policy Characteristics'!I:I,MATCH($C341,'Policy Characteristics'!$C:$C,0)))</f>
        <v>on/off</v>
      </c>
      <c r="P341" s="44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46" t="str">
        <f>IF(ISBLANK(INDEX('Policy Characteristics'!K:K,MATCH($C341,'Policy Characteristics'!$C:$C,0))),"",INDEX('Policy Characteristics'!K:K,MATCH($C341,'Policy Characteristics'!$C:$C,0)))</f>
        <v/>
      </c>
      <c r="R341" s="446" t="str">
        <f>IF(ISBLANK(INDEX('Policy Characteristics'!L:L,MATCH($C341,'Policy Characteristics'!$C:$C,0))),"",INDEX('Policy Characteristics'!L:L,MATCH($C341,'Policy Characteristics'!$C:$C,0)))</f>
        <v/>
      </c>
    </row>
    <row r="342" spans="1:18" x14ac:dyDescent="0.75">
      <c r="A342" s="446" t="str">
        <f>IF(ISBLANK(INDEX('Policy Characteristics'!A:A,MATCH($C342,'Policy Characteristics'!$C:$C,0))),"",INDEX('Policy Characteristics'!A:A,MATCH($C342,'Policy Characteristics'!$C:$C,0)))</f>
        <v>Electricity Supply</v>
      </c>
      <c r="B342" s="467" t="str">
        <f>IF(ISBLANK(INDEX('Policy Characteristics'!B:B,MATCH($C342,'Policy Characteristics'!$C:$C,0))),"",INDEX('Policy Characteristics'!B:B,MATCH($C342,'Policy Characteristics'!$C:$C,0)))</f>
        <v>Non BAU Capacity Retirement Schedule</v>
      </c>
      <c r="C342" s="446" t="str">
        <f t="shared" si="21"/>
        <v>Boolean Use Non BAU Capacity Retirement Schedule</v>
      </c>
      <c r="D342" s="294" t="s">
        <v>76</v>
      </c>
      <c r="E342" s="339"/>
      <c r="F342" s="294" t="s">
        <v>3499</v>
      </c>
      <c r="G342" s="339"/>
      <c r="H342" s="20">
        <v>862</v>
      </c>
      <c r="I342" s="468" t="s">
        <v>44</v>
      </c>
      <c r="J342" s="469" t="str">
        <f>IF(ISBLANK(INDEX('Policy Characteristics'!D:D,MATCH($C342,'Policy Characteristics'!$C:$C,0))),"",INDEX('Policy Characteristics'!D:D,MATCH($C342,'Policy Characteristics'!$C:$C,0)))</f>
        <v>Non BAU Capacity Retirement Schedule</v>
      </c>
      <c r="K342" s="446" t="str">
        <f>IF(ISBLANK(INDEX('Policy Characteristics'!E:E,MATCH($C342,'Policy Characteristics'!$C:$C,0))),"",INDEX('Policy Characteristics'!E:E,MATCH($C342,'Policy Characteristics'!$C:$C,0)))</f>
        <v/>
      </c>
      <c r="L342" s="446">
        <f>IF(ISBLANK(INDEX('Policy Characteristics'!F:F,MATCH($C342,'Policy Characteristics'!$C:$C,0))),"",INDEX('Policy Characteristics'!F:F,MATCH($C342,'Policy Characteristics'!$C:$C,0)))</f>
        <v>0</v>
      </c>
      <c r="M342" s="446">
        <f>IF(ISBLANK(INDEX('Policy Characteristics'!G:G,MATCH($C342,'Policy Characteristics'!$C:$C,0))),"",INDEX('Policy Characteristics'!G:G,MATCH($C342,'Policy Characteristics'!$C:$C,0)))</f>
        <v>1</v>
      </c>
      <c r="N342" s="446">
        <f>IF(ISBLANK(INDEX('Policy Characteristics'!H:H,MATCH($C342,'Policy Characteristics'!$C:$C,0))),"",INDEX('Policy Characteristics'!H:H,MATCH($C342,'Policy Characteristics'!$C:$C,0)))</f>
        <v>1</v>
      </c>
      <c r="O342" s="446" t="str">
        <f>IF(ISBLANK(INDEX('Policy Characteristics'!I:I,MATCH($C342,'Policy Characteristics'!$C:$C,0))),"",INDEX('Policy Characteristics'!I:I,MATCH($C342,'Policy Characteristics'!$C:$C,0)))</f>
        <v>on/off</v>
      </c>
      <c r="P342" s="44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46" t="str">
        <f>IF(ISBLANK(INDEX('Policy Characteristics'!K:K,MATCH($C342,'Policy Characteristics'!$C:$C,0))),"",INDEX('Policy Characteristics'!K:K,MATCH($C342,'Policy Characteristics'!$C:$C,0)))</f>
        <v/>
      </c>
      <c r="R342" s="446" t="str">
        <f>IF(ISBLANK(INDEX('Policy Characteristics'!L:L,MATCH($C342,'Policy Characteristics'!$C:$C,0))),"",INDEX('Policy Characteristics'!L:L,MATCH($C342,'Policy Characteristics'!$C:$C,0)))</f>
        <v/>
      </c>
    </row>
    <row r="343" spans="1:18" x14ac:dyDescent="0.75">
      <c r="A343" s="446" t="str">
        <f>IF(ISBLANK(INDEX('Policy Characteristics'!A:A,MATCH($C343,'Policy Characteristics'!$C:$C,0))),"",INDEX('Policy Characteristics'!A:A,MATCH($C343,'Policy Characteristics'!$C:$C,0)))</f>
        <v>Electricity Supply</v>
      </c>
      <c r="B343" s="467" t="str">
        <f>IF(ISBLANK(INDEX('Policy Characteristics'!B:B,MATCH($C343,'Policy Characteristics'!$C:$C,0))),"",INDEX('Policy Characteristics'!B:B,MATCH($C343,'Policy Characteristics'!$C:$C,0)))</f>
        <v>Non BAU Capacity Retirement Schedule</v>
      </c>
      <c r="C343" s="446" t="str">
        <f t="shared" si="21"/>
        <v>Boolean Use Non BAU Capacity Retirement Schedule</v>
      </c>
      <c r="D343" s="294" t="s">
        <v>77</v>
      </c>
      <c r="E343" s="339"/>
      <c r="F343" s="294" t="s">
        <v>89</v>
      </c>
      <c r="G343" s="339"/>
      <c r="H343" s="20">
        <v>863</v>
      </c>
      <c r="I343" s="468" t="s">
        <v>44</v>
      </c>
      <c r="J343" s="469" t="str">
        <f>IF(ISBLANK(INDEX('Policy Characteristics'!D:D,MATCH($C343,'Policy Characteristics'!$C:$C,0))),"",INDEX('Policy Characteristics'!D:D,MATCH($C343,'Policy Characteristics'!$C:$C,0)))</f>
        <v>Non BAU Capacity Retirement Schedule</v>
      </c>
      <c r="K343" s="446" t="str">
        <f>IF(ISBLANK(INDEX('Policy Characteristics'!E:E,MATCH($C343,'Policy Characteristics'!$C:$C,0))),"",INDEX('Policy Characteristics'!E:E,MATCH($C343,'Policy Characteristics'!$C:$C,0)))</f>
        <v/>
      </c>
      <c r="L343" s="446">
        <f>IF(ISBLANK(INDEX('Policy Characteristics'!F:F,MATCH($C343,'Policy Characteristics'!$C:$C,0))),"",INDEX('Policy Characteristics'!F:F,MATCH($C343,'Policy Characteristics'!$C:$C,0)))</f>
        <v>0</v>
      </c>
      <c r="M343" s="446">
        <f>IF(ISBLANK(INDEX('Policy Characteristics'!G:G,MATCH($C343,'Policy Characteristics'!$C:$C,0))),"",INDEX('Policy Characteristics'!G:G,MATCH($C343,'Policy Characteristics'!$C:$C,0)))</f>
        <v>1</v>
      </c>
      <c r="N343" s="446">
        <f>IF(ISBLANK(INDEX('Policy Characteristics'!H:H,MATCH($C343,'Policy Characteristics'!$C:$C,0))),"",INDEX('Policy Characteristics'!H:H,MATCH($C343,'Policy Characteristics'!$C:$C,0)))</f>
        <v>1</v>
      </c>
      <c r="O343" s="446" t="str">
        <f>IF(ISBLANK(INDEX('Policy Characteristics'!I:I,MATCH($C343,'Policy Characteristics'!$C:$C,0))),"",INDEX('Policy Characteristics'!I:I,MATCH($C343,'Policy Characteristics'!$C:$C,0)))</f>
        <v>on/off</v>
      </c>
      <c r="P343" s="44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46" t="str">
        <f>IF(ISBLANK(INDEX('Policy Characteristics'!K:K,MATCH($C343,'Policy Characteristics'!$C:$C,0))),"",INDEX('Policy Characteristics'!K:K,MATCH($C343,'Policy Characteristics'!$C:$C,0)))</f>
        <v/>
      </c>
      <c r="R343" s="446" t="str">
        <f>IF(ISBLANK(INDEX('Policy Characteristics'!L:L,MATCH($C343,'Policy Characteristics'!$C:$C,0))),"",INDEX('Policy Characteristics'!L:L,MATCH($C343,'Policy Characteristics'!$C:$C,0)))</f>
        <v/>
      </c>
    </row>
    <row r="344" spans="1:18" x14ac:dyDescent="0.75">
      <c r="A344" s="446" t="str">
        <f>IF(ISBLANK(INDEX('Policy Characteristics'!A:A,MATCH($C344,'Policy Characteristics'!$C:$C,0))),"",INDEX('Policy Characteristics'!A:A,MATCH($C344,'Policy Characteristics'!$C:$C,0)))</f>
        <v>Electricity Supply</v>
      </c>
      <c r="B344" s="467" t="str">
        <f>IF(ISBLANK(INDEX('Policy Characteristics'!B:B,MATCH($C344,'Policy Characteristics'!$C:$C,0))),"",INDEX('Policy Characteristics'!B:B,MATCH($C344,'Policy Characteristics'!$C:$C,0)))</f>
        <v>Non BAU Capacity Retirement Schedule</v>
      </c>
      <c r="C344" s="446" t="str">
        <f t="shared" si="21"/>
        <v>Boolean Use Non BAU Capacity Retirement Schedule</v>
      </c>
      <c r="D344" s="294" t="s">
        <v>449</v>
      </c>
      <c r="E344" s="339"/>
      <c r="F344" s="294" t="s">
        <v>452</v>
      </c>
      <c r="G344" s="339"/>
      <c r="H344" s="20">
        <v>864</v>
      </c>
      <c r="I344" s="468" t="s">
        <v>44</v>
      </c>
      <c r="J344" s="469" t="str">
        <f>IF(ISBLANK(INDEX('Policy Characteristics'!D:D,MATCH($C344,'Policy Characteristics'!$C:$C,0))),"",INDEX('Policy Characteristics'!D:D,MATCH($C344,'Policy Characteristics'!$C:$C,0)))</f>
        <v>Non BAU Capacity Retirement Schedule</v>
      </c>
      <c r="K344" s="446" t="str">
        <f>IF(ISBLANK(INDEX('Policy Characteristics'!E:E,MATCH($C344,'Policy Characteristics'!$C:$C,0))),"",INDEX('Policy Characteristics'!E:E,MATCH($C344,'Policy Characteristics'!$C:$C,0)))</f>
        <v/>
      </c>
      <c r="L344" s="446">
        <f>IF(ISBLANK(INDEX('Policy Characteristics'!F:F,MATCH($C344,'Policy Characteristics'!$C:$C,0))),"",INDEX('Policy Characteristics'!F:F,MATCH($C344,'Policy Characteristics'!$C:$C,0)))</f>
        <v>0</v>
      </c>
      <c r="M344" s="446">
        <f>IF(ISBLANK(INDEX('Policy Characteristics'!G:G,MATCH($C344,'Policy Characteristics'!$C:$C,0))),"",INDEX('Policy Characteristics'!G:G,MATCH($C344,'Policy Characteristics'!$C:$C,0)))</f>
        <v>1</v>
      </c>
      <c r="N344" s="446">
        <f>IF(ISBLANK(INDEX('Policy Characteristics'!H:H,MATCH($C344,'Policy Characteristics'!$C:$C,0))),"",INDEX('Policy Characteristics'!H:H,MATCH($C344,'Policy Characteristics'!$C:$C,0)))</f>
        <v>1</v>
      </c>
      <c r="O344" s="446" t="str">
        <f>IF(ISBLANK(INDEX('Policy Characteristics'!I:I,MATCH($C344,'Policy Characteristics'!$C:$C,0))),"",INDEX('Policy Characteristics'!I:I,MATCH($C344,'Policy Characteristics'!$C:$C,0)))</f>
        <v>on/off</v>
      </c>
      <c r="P344" s="44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46" t="str">
        <f>IF(ISBLANK(INDEX('Policy Characteristics'!K:K,MATCH($C344,'Policy Characteristics'!$C:$C,0))),"",INDEX('Policy Characteristics'!K:K,MATCH($C344,'Policy Characteristics'!$C:$C,0)))</f>
        <v/>
      </c>
      <c r="R344" s="446" t="str">
        <f>IF(ISBLANK(INDEX('Policy Characteristics'!L:L,MATCH($C344,'Policy Characteristics'!$C:$C,0))),"",INDEX('Policy Characteristics'!L:L,MATCH($C344,'Policy Characteristics'!$C:$C,0)))</f>
        <v/>
      </c>
    </row>
    <row r="345" spans="1:18" x14ac:dyDescent="0.75">
      <c r="A345" s="446" t="str">
        <f>IF(ISBLANK(INDEX('Policy Characteristics'!A:A,MATCH($C345,'Policy Characteristics'!$C:$C,0))),"",INDEX('Policy Characteristics'!A:A,MATCH($C345,'Policy Characteristics'!$C:$C,0)))</f>
        <v>Electricity Supply</v>
      </c>
      <c r="B345" s="467" t="str">
        <f>IF(ISBLANK(INDEX('Policy Characteristics'!B:B,MATCH($C345,'Policy Characteristics'!$C:$C,0))),"",INDEX('Policy Characteristics'!B:B,MATCH($C345,'Policy Characteristics'!$C:$C,0)))</f>
        <v>Non BAU Capacity Retirement Schedule</v>
      </c>
      <c r="C345" s="446" t="str">
        <f t="shared" si="21"/>
        <v>Boolean Use Non BAU Capacity Retirement Schedule</v>
      </c>
      <c r="D345" s="294" t="s">
        <v>78</v>
      </c>
      <c r="E345" s="339"/>
      <c r="F345" s="294" t="s">
        <v>90</v>
      </c>
      <c r="G345" s="339"/>
      <c r="H345" s="20">
        <v>865</v>
      </c>
      <c r="I345" s="468" t="s">
        <v>44</v>
      </c>
      <c r="J345" s="469" t="str">
        <f>IF(ISBLANK(INDEX('Policy Characteristics'!D:D,MATCH($C345,'Policy Characteristics'!$C:$C,0))),"",INDEX('Policy Characteristics'!D:D,MATCH($C345,'Policy Characteristics'!$C:$C,0)))</f>
        <v>Non BAU Capacity Retirement Schedule</v>
      </c>
      <c r="K345" s="446" t="str">
        <f>IF(ISBLANK(INDEX('Policy Characteristics'!E:E,MATCH($C345,'Policy Characteristics'!$C:$C,0))),"",INDEX('Policy Characteristics'!E:E,MATCH($C345,'Policy Characteristics'!$C:$C,0)))</f>
        <v/>
      </c>
      <c r="L345" s="446">
        <f>IF(ISBLANK(INDEX('Policy Characteristics'!F:F,MATCH($C345,'Policy Characteristics'!$C:$C,0))),"",INDEX('Policy Characteristics'!F:F,MATCH($C345,'Policy Characteristics'!$C:$C,0)))</f>
        <v>0</v>
      </c>
      <c r="M345" s="446">
        <f>IF(ISBLANK(INDEX('Policy Characteristics'!G:G,MATCH($C345,'Policy Characteristics'!$C:$C,0))),"",INDEX('Policy Characteristics'!G:G,MATCH($C345,'Policy Characteristics'!$C:$C,0)))</f>
        <v>1</v>
      </c>
      <c r="N345" s="446">
        <f>IF(ISBLANK(INDEX('Policy Characteristics'!H:H,MATCH($C345,'Policy Characteristics'!$C:$C,0))),"",INDEX('Policy Characteristics'!H:H,MATCH($C345,'Policy Characteristics'!$C:$C,0)))</f>
        <v>1</v>
      </c>
      <c r="O345" s="446" t="str">
        <f>IF(ISBLANK(INDEX('Policy Characteristics'!I:I,MATCH($C345,'Policy Characteristics'!$C:$C,0))),"",INDEX('Policy Characteristics'!I:I,MATCH($C345,'Policy Characteristics'!$C:$C,0)))</f>
        <v>on/off</v>
      </c>
      <c r="P345" s="44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46" t="str">
        <f>IF(ISBLANK(INDEX('Policy Characteristics'!K:K,MATCH($C345,'Policy Characteristics'!$C:$C,0))),"",INDEX('Policy Characteristics'!K:K,MATCH($C345,'Policy Characteristics'!$C:$C,0)))</f>
        <v/>
      </c>
      <c r="R345" s="446" t="str">
        <f>IF(ISBLANK(INDEX('Policy Characteristics'!L:L,MATCH($C345,'Policy Characteristics'!$C:$C,0))),"",INDEX('Policy Characteristics'!L:L,MATCH($C345,'Policy Characteristics'!$C:$C,0)))</f>
        <v/>
      </c>
    </row>
    <row r="346" spans="1:18" x14ac:dyDescent="0.75">
      <c r="A346" s="446" t="str">
        <f>IF(ISBLANK(INDEX('Policy Characteristics'!A:A,MATCH($C346,'Policy Characteristics'!$C:$C,0))),"",INDEX('Policy Characteristics'!A:A,MATCH($C346,'Policy Characteristics'!$C:$C,0)))</f>
        <v>Electricity Supply</v>
      </c>
      <c r="B346" s="467" t="str">
        <f>IF(ISBLANK(INDEX('Policy Characteristics'!B:B,MATCH($C346,'Policy Characteristics'!$C:$C,0))),"",INDEX('Policy Characteristics'!B:B,MATCH($C346,'Policy Characteristics'!$C:$C,0)))</f>
        <v>Non BAU Capacity Retirement Schedule</v>
      </c>
      <c r="C346" s="446" t="str">
        <f t="shared" si="21"/>
        <v>Boolean Use Non BAU Capacity Retirement Schedule</v>
      </c>
      <c r="D346" s="294" t="s">
        <v>79</v>
      </c>
      <c r="E346" s="339"/>
      <c r="F346" s="294" t="s">
        <v>91</v>
      </c>
      <c r="G346" s="339"/>
      <c r="H346" s="20">
        <v>866</v>
      </c>
      <c r="I346" s="468" t="s">
        <v>44</v>
      </c>
      <c r="J346" s="469" t="str">
        <f>IF(ISBLANK(INDEX('Policy Characteristics'!D:D,MATCH($C346,'Policy Characteristics'!$C:$C,0))),"",INDEX('Policy Characteristics'!D:D,MATCH($C346,'Policy Characteristics'!$C:$C,0)))</f>
        <v>Non BAU Capacity Retirement Schedule</v>
      </c>
      <c r="K346" s="446" t="str">
        <f>IF(ISBLANK(INDEX('Policy Characteristics'!E:E,MATCH($C346,'Policy Characteristics'!$C:$C,0))),"",INDEX('Policy Characteristics'!E:E,MATCH($C346,'Policy Characteristics'!$C:$C,0)))</f>
        <v/>
      </c>
      <c r="L346" s="446">
        <f>IF(ISBLANK(INDEX('Policy Characteristics'!F:F,MATCH($C346,'Policy Characteristics'!$C:$C,0))),"",INDEX('Policy Characteristics'!F:F,MATCH($C346,'Policy Characteristics'!$C:$C,0)))</f>
        <v>0</v>
      </c>
      <c r="M346" s="446">
        <f>IF(ISBLANK(INDEX('Policy Characteristics'!G:G,MATCH($C346,'Policy Characteristics'!$C:$C,0))),"",INDEX('Policy Characteristics'!G:G,MATCH($C346,'Policy Characteristics'!$C:$C,0)))</f>
        <v>1</v>
      </c>
      <c r="N346" s="446">
        <f>IF(ISBLANK(INDEX('Policy Characteristics'!H:H,MATCH($C346,'Policy Characteristics'!$C:$C,0))),"",INDEX('Policy Characteristics'!H:H,MATCH($C346,'Policy Characteristics'!$C:$C,0)))</f>
        <v>1</v>
      </c>
      <c r="O346" s="446" t="str">
        <f>IF(ISBLANK(INDEX('Policy Characteristics'!I:I,MATCH($C346,'Policy Characteristics'!$C:$C,0))),"",INDEX('Policy Characteristics'!I:I,MATCH($C346,'Policy Characteristics'!$C:$C,0)))</f>
        <v>on/off</v>
      </c>
      <c r="P346" s="44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46" t="str">
        <f>IF(ISBLANK(INDEX('Policy Characteristics'!K:K,MATCH($C346,'Policy Characteristics'!$C:$C,0))),"",INDEX('Policy Characteristics'!K:K,MATCH($C346,'Policy Characteristics'!$C:$C,0)))</f>
        <v/>
      </c>
      <c r="R346" s="446" t="str">
        <f>IF(ISBLANK(INDEX('Policy Characteristics'!L:L,MATCH($C346,'Policy Characteristics'!$C:$C,0))),"",INDEX('Policy Characteristics'!L:L,MATCH($C346,'Policy Characteristics'!$C:$C,0)))</f>
        <v/>
      </c>
    </row>
    <row r="347" spans="1:18" x14ac:dyDescent="0.75">
      <c r="A347" s="446" t="str">
        <f>IF(ISBLANK(INDEX('Policy Characteristics'!A:A,MATCH($C347,'Policy Characteristics'!$C:$C,0))),"",INDEX('Policy Characteristics'!A:A,MATCH($C347,'Policy Characteristics'!$C:$C,0)))</f>
        <v>Electricity Supply</v>
      </c>
      <c r="B347" s="467" t="str">
        <f>IF(ISBLANK(INDEX('Policy Characteristics'!B:B,MATCH($C347,'Policy Characteristics'!$C:$C,0))),"",INDEX('Policy Characteristics'!B:B,MATCH($C347,'Policy Characteristics'!$C:$C,0)))</f>
        <v>Non BAU Capacity Retirement Schedule</v>
      </c>
      <c r="C347" s="446" t="str">
        <f t="shared" si="21"/>
        <v>Boolean Use Non BAU Capacity Retirement Schedule</v>
      </c>
      <c r="D347" s="294" t="s">
        <v>80</v>
      </c>
      <c r="E347" s="339"/>
      <c r="F347" s="294" t="s">
        <v>92</v>
      </c>
      <c r="G347" s="339"/>
      <c r="H347" s="20">
        <v>867</v>
      </c>
      <c r="I347" s="468" t="s">
        <v>44</v>
      </c>
      <c r="J347" s="469" t="str">
        <f>IF(ISBLANK(INDEX('Policy Characteristics'!D:D,MATCH($C347,'Policy Characteristics'!$C:$C,0))),"",INDEX('Policy Characteristics'!D:D,MATCH($C347,'Policy Characteristics'!$C:$C,0)))</f>
        <v>Non BAU Capacity Retirement Schedule</v>
      </c>
      <c r="K347" s="446" t="str">
        <f>IF(ISBLANK(INDEX('Policy Characteristics'!E:E,MATCH($C347,'Policy Characteristics'!$C:$C,0))),"",INDEX('Policy Characteristics'!E:E,MATCH($C347,'Policy Characteristics'!$C:$C,0)))</f>
        <v/>
      </c>
      <c r="L347" s="446">
        <f>IF(ISBLANK(INDEX('Policy Characteristics'!F:F,MATCH($C347,'Policy Characteristics'!$C:$C,0))),"",INDEX('Policy Characteristics'!F:F,MATCH($C347,'Policy Characteristics'!$C:$C,0)))</f>
        <v>0</v>
      </c>
      <c r="M347" s="446">
        <f>IF(ISBLANK(INDEX('Policy Characteristics'!G:G,MATCH($C347,'Policy Characteristics'!$C:$C,0))),"",INDEX('Policy Characteristics'!G:G,MATCH($C347,'Policy Characteristics'!$C:$C,0)))</f>
        <v>1</v>
      </c>
      <c r="N347" s="446">
        <f>IF(ISBLANK(INDEX('Policy Characteristics'!H:H,MATCH($C347,'Policy Characteristics'!$C:$C,0))),"",INDEX('Policy Characteristics'!H:H,MATCH($C347,'Policy Characteristics'!$C:$C,0)))</f>
        <v>1</v>
      </c>
      <c r="O347" s="446" t="str">
        <f>IF(ISBLANK(INDEX('Policy Characteristics'!I:I,MATCH($C347,'Policy Characteristics'!$C:$C,0))),"",INDEX('Policy Characteristics'!I:I,MATCH($C347,'Policy Characteristics'!$C:$C,0)))</f>
        <v>on/off</v>
      </c>
      <c r="P347" s="44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46" t="str">
        <f>IF(ISBLANK(INDEX('Policy Characteristics'!K:K,MATCH($C347,'Policy Characteristics'!$C:$C,0))),"",INDEX('Policy Characteristics'!K:K,MATCH($C347,'Policy Characteristics'!$C:$C,0)))</f>
        <v/>
      </c>
      <c r="R347" s="446" t="str">
        <f>IF(ISBLANK(INDEX('Policy Characteristics'!L:L,MATCH($C347,'Policy Characteristics'!$C:$C,0))),"",INDEX('Policy Characteristics'!L:L,MATCH($C347,'Policy Characteristics'!$C:$C,0)))</f>
        <v/>
      </c>
    </row>
    <row r="348" spans="1:18" x14ac:dyDescent="0.75">
      <c r="A348" s="446" t="str">
        <f>IF(ISBLANK(INDEX('Policy Characteristics'!A:A,MATCH($C348,'Policy Characteristics'!$C:$C,0))),"",INDEX('Policy Characteristics'!A:A,MATCH($C348,'Policy Characteristics'!$C:$C,0)))</f>
        <v>Electricity Supply</v>
      </c>
      <c r="B348" s="467" t="str">
        <f>IF(ISBLANK(INDEX('Policy Characteristics'!B:B,MATCH($C348,'Policy Characteristics'!$C:$C,0))),"",INDEX('Policy Characteristics'!B:B,MATCH($C348,'Policy Characteristics'!$C:$C,0)))</f>
        <v>Non BAU Capacity Retirement Schedule</v>
      </c>
      <c r="C348" s="446" t="str">
        <f t="shared" si="21"/>
        <v>Boolean Use Non BAU Capacity Retirement Schedule</v>
      </c>
      <c r="D348" s="294" t="s">
        <v>2424</v>
      </c>
      <c r="E348" s="339"/>
      <c r="F348" s="294" t="s">
        <v>437</v>
      </c>
      <c r="G348" s="339"/>
      <c r="H348" s="20">
        <v>868</v>
      </c>
      <c r="I348" s="468" t="s">
        <v>44</v>
      </c>
      <c r="J348" s="469" t="str">
        <f>IF(ISBLANK(INDEX('Policy Characteristics'!D:D,MATCH($C348,'Policy Characteristics'!$C:$C,0))),"",INDEX('Policy Characteristics'!D:D,MATCH($C348,'Policy Characteristics'!$C:$C,0)))</f>
        <v>Non BAU Capacity Retirement Schedule</v>
      </c>
      <c r="K348" s="446" t="str">
        <f>IF(ISBLANK(INDEX('Policy Characteristics'!E:E,MATCH($C348,'Policy Characteristics'!$C:$C,0))),"",INDEX('Policy Characteristics'!E:E,MATCH($C348,'Policy Characteristics'!$C:$C,0)))</f>
        <v/>
      </c>
      <c r="L348" s="446">
        <f>IF(ISBLANK(INDEX('Policy Characteristics'!F:F,MATCH($C348,'Policy Characteristics'!$C:$C,0))),"",INDEX('Policy Characteristics'!F:F,MATCH($C348,'Policy Characteristics'!$C:$C,0)))</f>
        <v>0</v>
      </c>
      <c r="M348" s="446">
        <f>IF(ISBLANK(INDEX('Policy Characteristics'!G:G,MATCH($C348,'Policy Characteristics'!$C:$C,0))),"",INDEX('Policy Characteristics'!G:G,MATCH($C348,'Policy Characteristics'!$C:$C,0)))</f>
        <v>1</v>
      </c>
      <c r="N348" s="446">
        <f>IF(ISBLANK(INDEX('Policy Characteristics'!H:H,MATCH($C348,'Policy Characteristics'!$C:$C,0))),"",INDEX('Policy Characteristics'!H:H,MATCH($C348,'Policy Characteristics'!$C:$C,0)))</f>
        <v>1</v>
      </c>
      <c r="O348" s="446" t="str">
        <f>IF(ISBLANK(INDEX('Policy Characteristics'!I:I,MATCH($C348,'Policy Characteristics'!$C:$C,0))),"",INDEX('Policy Characteristics'!I:I,MATCH($C348,'Policy Characteristics'!$C:$C,0)))</f>
        <v>on/off</v>
      </c>
      <c r="P348" s="44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46" t="str">
        <f>IF(ISBLANK(INDEX('Policy Characteristics'!K:K,MATCH($C348,'Policy Characteristics'!$C:$C,0))),"",INDEX('Policy Characteristics'!K:K,MATCH($C348,'Policy Characteristics'!$C:$C,0)))</f>
        <v/>
      </c>
      <c r="R348" s="446" t="str">
        <f>IF(ISBLANK(INDEX('Policy Characteristics'!L:L,MATCH($C348,'Policy Characteristics'!$C:$C,0))),"",INDEX('Policy Characteristics'!L:L,MATCH($C348,'Policy Characteristics'!$C:$C,0)))</f>
        <v/>
      </c>
    </row>
    <row r="349" spans="1:18" x14ac:dyDescent="0.75">
      <c r="A349" s="446" t="str">
        <f>IF(ISBLANK(INDEX('Policy Characteristics'!A:A,MATCH($C349,'Policy Characteristics'!$C:$C,0))),"",INDEX('Policy Characteristics'!A:A,MATCH($C349,'Policy Characteristics'!$C:$C,0)))</f>
        <v>Electricity Supply</v>
      </c>
      <c r="B349" s="467" t="str">
        <f>IF(ISBLANK(INDEX('Policy Characteristics'!B:B,MATCH($C349,'Policy Characteristics'!$C:$C,0))),"",INDEX('Policy Characteristics'!B:B,MATCH($C349,'Policy Characteristics'!$C:$C,0)))</f>
        <v>Non BAU Capacity Retirement Schedule</v>
      </c>
      <c r="C349" s="446" t="str">
        <f t="shared" si="21"/>
        <v>Boolean Use Non BAU Capacity Retirement Schedule</v>
      </c>
      <c r="D349" s="294" t="s">
        <v>309</v>
      </c>
      <c r="E349" s="339"/>
      <c r="F349" s="294" t="s">
        <v>311</v>
      </c>
      <c r="G349" s="339"/>
      <c r="H349" s="20">
        <v>869</v>
      </c>
      <c r="I349" s="468" t="s">
        <v>44</v>
      </c>
      <c r="J349" s="469" t="str">
        <f>IF(ISBLANK(INDEX('Policy Characteristics'!D:D,MATCH($C349,'Policy Characteristics'!$C:$C,0))),"",INDEX('Policy Characteristics'!D:D,MATCH($C349,'Policy Characteristics'!$C:$C,0)))</f>
        <v>Non BAU Capacity Retirement Schedule</v>
      </c>
      <c r="K349" s="446" t="str">
        <f>IF(ISBLANK(INDEX('Policy Characteristics'!E:E,MATCH($C349,'Policy Characteristics'!$C:$C,0))),"",INDEX('Policy Characteristics'!E:E,MATCH($C349,'Policy Characteristics'!$C:$C,0)))</f>
        <v/>
      </c>
      <c r="L349" s="446">
        <f>IF(ISBLANK(INDEX('Policy Characteristics'!F:F,MATCH($C349,'Policy Characteristics'!$C:$C,0))),"",INDEX('Policy Characteristics'!F:F,MATCH($C349,'Policy Characteristics'!$C:$C,0)))</f>
        <v>0</v>
      </c>
      <c r="M349" s="446">
        <f>IF(ISBLANK(INDEX('Policy Characteristics'!G:G,MATCH($C349,'Policy Characteristics'!$C:$C,0))),"",INDEX('Policy Characteristics'!G:G,MATCH($C349,'Policy Characteristics'!$C:$C,0)))</f>
        <v>1</v>
      </c>
      <c r="N349" s="446">
        <f>IF(ISBLANK(INDEX('Policy Characteristics'!H:H,MATCH($C349,'Policy Characteristics'!$C:$C,0))),"",INDEX('Policy Characteristics'!H:H,MATCH($C349,'Policy Characteristics'!$C:$C,0)))</f>
        <v>1</v>
      </c>
      <c r="O349" s="446" t="str">
        <f>IF(ISBLANK(INDEX('Policy Characteristics'!I:I,MATCH($C349,'Policy Characteristics'!$C:$C,0))),"",INDEX('Policy Characteristics'!I:I,MATCH($C349,'Policy Characteristics'!$C:$C,0)))</f>
        <v>on/off</v>
      </c>
      <c r="P349" s="44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46" t="str">
        <f>IF(ISBLANK(INDEX('Policy Characteristics'!K:K,MATCH($C349,'Policy Characteristics'!$C:$C,0))),"",INDEX('Policy Characteristics'!K:K,MATCH($C349,'Policy Characteristics'!$C:$C,0)))</f>
        <v/>
      </c>
      <c r="R349" s="446" t="str">
        <f>IF(ISBLANK(INDEX('Policy Characteristics'!L:L,MATCH($C349,'Policy Characteristics'!$C:$C,0))),"",INDEX('Policy Characteristics'!L:L,MATCH($C349,'Policy Characteristics'!$C:$C,0)))</f>
        <v/>
      </c>
    </row>
    <row r="350" spans="1:18" x14ac:dyDescent="0.75">
      <c r="A350" s="446" t="str">
        <f>IF(ISBLANK(INDEX('Policy Characteristics'!A:A,MATCH($C350,'Policy Characteristics'!$C:$C,0))),"",INDEX('Policy Characteristics'!A:A,MATCH($C350,'Policy Characteristics'!$C:$C,0)))</f>
        <v>Electricity Supply</v>
      </c>
      <c r="B350" s="467" t="str">
        <f>IF(ISBLANK(INDEX('Policy Characteristics'!B:B,MATCH($C350,'Policy Characteristics'!$C:$C,0))),"",INDEX('Policy Characteristics'!B:B,MATCH($C350,'Policy Characteristics'!$C:$C,0)))</f>
        <v>Non BAU Capacity Retirement Schedule</v>
      </c>
      <c r="C350" s="446" t="str">
        <f t="shared" si="21"/>
        <v>Boolean Use Non BAU Capacity Retirement Schedule</v>
      </c>
      <c r="D350" s="294" t="s">
        <v>310</v>
      </c>
      <c r="E350" s="339"/>
      <c r="F350" s="294" t="s">
        <v>312</v>
      </c>
      <c r="G350" s="339"/>
      <c r="H350" s="20">
        <v>870</v>
      </c>
      <c r="I350" s="468" t="s">
        <v>44</v>
      </c>
      <c r="J350" s="469" t="str">
        <f>IF(ISBLANK(INDEX('Policy Characteristics'!D:D,MATCH($C350,'Policy Characteristics'!$C:$C,0))),"",INDEX('Policy Characteristics'!D:D,MATCH($C350,'Policy Characteristics'!$C:$C,0)))</f>
        <v>Non BAU Capacity Retirement Schedule</v>
      </c>
      <c r="K350" s="446" t="str">
        <f>IF(ISBLANK(INDEX('Policy Characteristics'!E:E,MATCH($C350,'Policy Characteristics'!$C:$C,0))),"",INDEX('Policy Characteristics'!E:E,MATCH($C350,'Policy Characteristics'!$C:$C,0)))</f>
        <v/>
      </c>
      <c r="L350" s="446">
        <f>IF(ISBLANK(INDEX('Policy Characteristics'!F:F,MATCH($C350,'Policy Characteristics'!$C:$C,0))),"",INDEX('Policy Characteristics'!F:F,MATCH($C350,'Policy Characteristics'!$C:$C,0)))</f>
        <v>0</v>
      </c>
      <c r="M350" s="446">
        <f>IF(ISBLANK(INDEX('Policy Characteristics'!G:G,MATCH($C350,'Policy Characteristics'!$C:$C,0))),"",INDEX('Policy Characteristics'!G:G,MATCH($C350,'Policy Characteristics'!$C:$C,0)))</f>
        <v>1</v>
      </c>
      <c r="N350" s="446">
        <f>IF(ISBLANK(INDEX('Policy Characteristics'!H:H,MATCH($C350,'Policy Characteristics'!$C:$C,0))),"",INDEX('Policy Characteristics'!H:H,MATCH($C350,'Policy Characteristics'!$C:$C,0)))</f>
        <v>1</v>
      </c>
      <c r="O350" s="446" t="str">
        <f>IF(ISBLANK(INDEX('Policy Characteristics'!I:I,MATCH($C350,'Policy Characteristics'!$C:$C,0))),"",INDEX('Policy Characteristics'!I:I,MATCH($C350,'Policy Characteristics'!$C:$C,0)))</f>
        <v>on/off</v>
      </c>
      <c r="P350" s="44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46" t="str">
        <f>IF(ISBLANK(INDEX('Policy Characteristics'!K:K,MATCH($C350,'Policy Characteristics'!$C:$C,0))),"",INDEX('Policy Characteristics'!K:K,MATCH($C350,'Policy Characteristics'!$C:$C,0)))</f>
        <v/>
      </c>
      <c r="R350" s="446" t="str">
        <f>IF(ISBLANK(INDEX('Policy Characteristics'!L:L,MATCH($C350,'Policy Characteristics'!$C:$C,0))),"",INDEX('Policy Characteristics'!L:L,MATCH($C350,'Policy Characteristics'!$C:$C,0)))</f>
        <v/>
      </c>
    </row>
    <row r="351" spans="1:18" x14ac:dyDescent="0.75">
      <c r="A351" s="446" t="str">
        <f>IF(ISBLANK(INDEX('Policy Characteristics'!A:A,MATCH($C351,'Policy Characteristics'!$C:$C,0))),"",INDEX('Policy Characteristics'!A:A,MATCH($C351,'Policy Characteristics'!$C:$C,0)))</f>
        <v>Electricity Supply</v>
      </c>
      <c r="B351" s="467" t="str">
        <f>IF(ISBLANK(INDEX('Policy Characteristics'!B:B,MATCH($C351,'Policy Characteristics'!$C:$C,0))),"",INDEX('Policy Characteristics'!B:B,MATCH($C351,'Policy Characteristics'!$C:$C,0)))</f>
        <v>Non BAU Capacity Retirement Schedule</v>
      </c>
      <c r="C351" s="446" t="str">
        <f t="shared" si="21"/>
        <v>Boolean Use Non BAU Capacity Retirement Schedule</v>
      </c>
      <c r="D351" s="294" t="s">
        <v>445</v>
      </c>
      <c r="E351" s="339"/>
      <c r="F351" s="294" t="s">
        <v>444</v>
      </c>
      <c r="G351" s="339"/>
      <c r="H351" s="20">
        <v>871</v>
      </c>
      <c r="I351" s="468" t="s">
        <v>44</v>
      </c>
      <c r="J351" s="469" t="str">
        <f>IF(ISBLANK(INDEX('Policy Characteristics'!D:D,MATCH($C351,'Policy Characteristics'!$C:$C,0))),"",INDEX('Policy Characteristics'!D:D,MATCH($C351,'Policy Characteristics'!$C:$C,0)))</f>
        <v>Non BAU Capacity Retirement Schedule</v>
      </c>
      <c r="K351" s="446" t="str">
        <f>IF(ISBLANK(INDEX('Policy Characteristics'!E:E,MATCH($C351,'Policy Characteristics'!$C:$C,0))),"",INDEX('Policy Characteristics'!E:E,MATCH($C351,'Policy Characteristics'!$C:$C,0)))</f>
        <v/>
      </c>
      <c r="L351" s="446">
        <f>IF(ISBLANK(INDEX('Policy Characteristics'!F:F,MATCH($C351,'Policy Characteristics'!$C:$C,0))),"",INDEX('Policy Characteristics'!F:F,MATCH($C351,'Policy Characteristics'!$C:$C,0)))</f>
        <v>0</v>
      </c>
      <c r="M351" s="446">
        <f>IF(ISBLANK(INDEX('Policy Characteristics'!G:G,MATCH($C351,'Policy Characteristics'!$C:$C,0))),"",INDEX('Policy Characteristics'!G:G,MATCH($C351,'Policy Characteristics'!$C:$C,0)))</f>
        <v>1</v>
      </c>
      <c r="N351" s="446">
        <f>IF(ISBLANK(INDEX('Policy Characteristics'!H:H,MATCH($C351,'Policy Characteristics'!$C:$C,0))),"",INDEX('Policy Characteristics'!H:H,MATCH($C351,'Policy Characteristics'!$C:$C,0)))</f>
        <v>1</v>
      </c>
      <c r="O351" s="446" t="str">
        <f>IF(ISBLANK(INDEX('Policy Characteristics'!I:I,MATCH($C351,'Policy Characteristics'!$C:$C,0))),"",INDEX('Policy Characteristics'!I:I,MATCH($C351,'Policy Characteristics'!$C:$C,0)))</f>
        <v>on/off</v>
      </c>
      <c r="P351" s="44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46" t="str">
        <f>IF(ISBLANK(INDEX('Policy Characteristics'!K:K,MATCH($C351,'Policy Characteristics'!$C:$C,0))),"",INDEX('Policy Characteristics'!K:K,MATCH($C351,'Policy Characteristics'!$C:$C,0)))</f>
        <v/>
      </c>
      <c r="R351" s="446" t="str">
        <f>IF(ISBLANK(INDEX('Policy Characteristics'!L:L,MATCH($C351,'Policy Characteristics'!$C:$C,0))),"",INDEX('Policy Characteristics'!L:L,MATCH($C351,'Policy Characteristics'!$C:$C,0)))</f>
        <v/>
      </c>
    </row>
    <row r="352" spans="1:18" x14ac:dyDescent="0.75">
      <c r="A352" s="446" t="str">
        <f>IF(ISBLANK(INDEX('Policy Characteristics'!A:A,MATCH($C352,'Policy Characteristics'!$C:$C,0))),"",INDEX('Policy Characteristics'!A:A,MATCH($C352,'Policy Characteristics'!$C:$C,0)))</f>
        <v>Electricity Supply</v>
      </c>
      <c r="B352" s="467" t="str">
        <f>IF(ISBLANK(INDEX('Policy Characteristics'!B:B,MATCH($C352,'Policy Characteristics'!$C:$C,0))),"",INDEX('Policy Characteristics'!B:B,MATCH($C352,'Policy Characteristics'!$C:$C,0)))</f>
        <v>Non BAU Capacity Retirement Schedule</v>
      </c>
      <c r="C352" s="446" t="str">
        <f t="shared" si="21"/>
        <v>Boolean Use Non BAU Capacity Retirement Schedule</v>
      </c>
      <c r="D352" s="294" t="s">
        <v>454</v>
      </c>
      <c r="E352" s="339"/>
      <c r="F352" s="294" t="s">
        <v>455</v>
      </c>
      <c r="G352" s="339"/>
      <c r="H352" s="20">
        <v>872</v>
      </c>
      <c r="I352" s="468" t="s">
        <v>44</v>
      </c>
      <c r="J352" s="469" t="str">
        <f>IF(ISBLANK(INDEX('Policy Characteristics'!D:D,MATCH($C352,'Policy Characteristics'!$C:$C,0))),"",INDEX('Policy Characteristics'!D:D,MATCH($C352,'Policy Characteristics'!$C:$C,0)))</f>
        <v>Non BAU Capacity Retirement Schedule</v>
      </c>
      <c r="K352" s="446" t="str">
        <f>IF(ISBLANK(INDEX('Policy Characteristics'!E:E,MATCH($C352,'Policy Characteristics'!$C:$C,0))),"",INDEX('Policy Characteristics'!E:E,MATCH($C352,'Policy Characteristics'!$C:$C,0)))</f>
        <v/>
      </c>
      <c r="L352" s="446">
        <f>IF(ISBLANK(INDEX('Policy Characteristics'!F:F,MATCH($C352,'Policy Characteristics'!$C:$C,0))),"",INDEX('Policy Characteristics'!F:F,MATCH($C352,'Policy Characteristics'!$C:$C,0)))</f>
        <v>0</v>
      </c>
      <c r="M352" s="446">
        <f>IF(ISBLANK(INDEX('Policy Characteristics'!G:G,MATCH($C352,'Policy Characteristics'!$C:$C,0))),"",INDEX('Policy Characteristics'!G:G,MATCH($C352,'Policy Characteristics'!$C:$C,0)))</f>
        <v>1</v>
      </c>
      <c r="N352" s="446">
        <f>IF(ISBLANK(INDEX('Policy Characteristics'!H:H,MATCH($C352,'Policy Characteristics'!$C:$C,0))),"",INDEX('Policy Characteristics'!H:H,MATCH($C352,'Policy Characteristics'!$C:$C,0)))</f>
        <v>1</v>
      </c>
      <c r="O352" s="446" t="str">
        <f>IF(ISBLANK(INDEX('Policy Characteristics'!I:I,MATCH($C352,'Policy Characteristics'!$C:$C,0))),"",INDEX('Policy Characteristics'!I:I,MATCH($C352,'Policy Characteristics'!$C:$C,0)))</f>
        <v>on/off</v>
      </c>
      <c r="P352" s="44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46" t="str">
        <f>IF(ISBLANK(INDEX('Policy Characteristics'!K:K,MATCH($C352,'Policy Characteristics'!$C:$C,0))),"",INDEX('Policy Characteristics'!K:K,MATCH($C352,'Policy Characteristics'!$C:$C,0)))</f>
        <v/>
      </c>
      <c r="R352" s="446" t="str">
        <f>IF(ISBLANK(INDEX('Policy Characteristics'!L:L,MATCH($C352,'Policy Characteristics'!$C:$C,0))),"",INDEX('Policy Characteristics'!L:L,MATCH($C352,'Policy Characteristics'!$C:$C,0)))</f>
        <v/>
      </c>
    </row>
    <row r="353" spans="1:18" x14ac:dyDescent="0.75">
      <c r="A353" s="446" t="str">
        <f>IF(ISBLANK(INDEX('Policy Characteristics'!A:A,MATCH($C353,'Policy Characteristics'!$C:$C,0))),"",INDEX('Policy Characteristics'!A:A,MATCH($C353,'Policy Characteristics'!$C:$C,0)))</f>
        <v>Electricity Supply</v>
      </c>
      <c r="B353" s="467" t="str">
        <f>IF(ISBLANK(INDEX('Policy Characteristics'!B:B,MATCH($C353,'Policy Characteristics'!$C:$C,0))),"",INDEX('Policy Characteristics'!B:B,MATCH($C353,'Policy Characteristics'!$C:$C,0)))</f>
        <v>Non BAU Capacity Retirement Schedule</v>
      </c>
      <c r="C353" s="446" t="str">
        <f t="shared" si="21"/>
        <v>Boolean Use Non BAU Capacity Retirement Schedule</v>
      </c>
      <c r="D353" s="294" t="s">
        <v>2749</v>
      </c>
      <c r="E353" s="339"/>
      <c r="F353" s="294" t="s">
        <v>2468</v>
      </c>
      <c r="G353" s="339"/>
      <c r="H353" s="20">
        <v>873</v>
      </c>
      <c r="I353" s="468" t="s">
        <v>44</v>
      </c>
      <c r="J353" s="469" t="str">
        <f>IF(ISBLANK(INDEX('Policy Characteristics'!D:D,MATCH($C353,'Policy Characteristics'!$C:$C,0))),"",INDEX('Policy Characteristics'!D:D,MATCH($C353,'Policy Characteristics'!$C:$C,0)))</f>
        <v>Non BAU Capacity Retirement Schedule</v>
      </c>
      <c r="K353" s="446" t="str">
        <f>IF(ISBLANK(INDEX('Policy Characteristics'!E:E,MATCH($C353,'Policy Characteristics'!$C:$C,0))),"",INDEX('Policy Characteristics'!E:E,MATCH($C353,'Policy Characteristics'!$C:$C,0)))</f>
        <v/>
      </c>
      <c r="L353" s="446">
        <f>IF(ISBLANK(INDEX('Policy Characteristics'!F:F,MATCH($C353,'Policy Characteristics'!$C:$C,0))),"",INDEX('Policy Characteristics'!F:F,MATCH($C353,'Policy Characteristics'!$C:$C,0)))</f>
        <v>0</v>
      </c>
      <c r="M353" s="446">
        <f>IF(ISBLANK(INDEX('Policy Characteristics'!G:G,MATCH($C353,'Policy Characteristics'!$C:$C,0))),"",INDEX('Policy Characteristics'!G:G,MATCH($C353,'Policy Characteristics'!$C:$C,0)))</f>
        <v>1</v>
      </c>
      <c r="N353" s="446">
        <f>IF(ISBLANK(INDEX('Policy Characteristics'!H:H,MATCH($C353,'Policy Characteristics'!$C:$C,0))),"",INDEX('Policy Characteristics'!H:H,MATCH($C353,'Policy Characteristics'!$C:$C,0)))</f>
        <v>1</v>
      </c>
      <c r="O353" s="446" t="str">
        <f>IF(ISBLANK(INDEX('Policy Characteristics'!I:I,MATCH($C353,'Policy Characteristics'!$C:$C,0))),"",INDEX('Policy Characteristics'!I:I,MATCH($C353,'Policy Characteristics'!$C:$C,0)))</f>
        <v>on/off</v>
      </c>
      <c r="P353" s="44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46" t="str">
        <f>IF(ISBLANK(INDEX('Policy Characteristics'!K:K,MATCH($C353,'Policy Characteristics'!$C:$C,0))),"",INDEX('Policy Characteristics'!K:K,MATCH($C353,'Policy Characteristics'!$C:$C,0)))</f>
        <v/>
      </c>
      <c r="R353" s="446" t="str">
        <f>IF(ISBLANK(INDEX('Policy Characteristics'!L:L,MATCH($C353,'Policy Characteristics'!$C:$C,0))),"",INDEX('Policy Characteristics'!L:L,MATCH($C353,'Policy Characteristics'!$C:$C,0)))</f>
        <v/>
      </c>
    </row>
    <row r="354" spans="1:18" x14ac:dyDescent="0.75">
      <c r="A354" s="446" t="str">
        <f>IF(ISBLANK(INDEX('Policy Characteristics'!A:A,MATCH($C354,'Policy Characteristics'!$C:$C,0))),"",INDEX('Policy Characteristics'!A:A,MATCH($C354,'Policy Characteristics'!$C:$C,0)))</f>
        <v>Electricity Supply</v>
      </c>
      <c r="B354" s="467" t="str">
        <f>IF(ISBLANK(INDEX('Policy Characteristics'!B:B,MATCH($C354,'Policy Characteristics'!$C:$C,0))),"",INDEX('Policy Characteristics'!B:B,MATCH($C354,'Policy Characteristics'!$C:$C,0)))</f>
        <v>Non BAU Capacity Retirement Schedule</v>
      </c>
      <c r="C354" s="446" t="str">
        <f t="shared" si="21"/>
        <v>Boolean Use Non BAU Capacity Retirement Schedule</v>
      </c>
      <c r="D354" s="294" t="s">
        <v>2750</v>
      </c>
      <c r="E354" s="339"/>
      <c r="F354" s="294" t="s">
        <v>2592</v>
      </c>
      <c r="G354" s="339"/>
      <c r="H354" s="20">
        <v>874</v>
      </c>
      <c r="I354" s="468" t="s">
        <v>44</v>
      </c>
      <c r="J354" s="469" t="str">
        <f>IF(ISBLANK(INDEX('Policy Characteristics'!D:D,MATCH($C354,'Policy Characteristics'!$C:$C,0))),"",INDEX('Policy Characteristics'!D:D,MATCH($C354,'Policy Characteristics'!$C:$C,0)))</f>
        <v>Non BAU Capacity Retirement Schedule</v>
      </c>
      <c r="K354" s="446" t="str">
        <f>IF(ISBLANK(INDEX('Policy Characteristics'!E:E,MATCH($C354,'Policy Characteristics'!$C:$C,0))),"",INDEX('Policy Characteristics'!E:E,MATCH($C354,'Policy Characteristics'!$C:$C,0)))</f>
        <v/>
      </c>
      <c r="L354" s="446">
        <f>IF(ISBLANK(INDEX('Policy Characteristics'!F:F,MATCH($C354,'Policy Characteristics'!$C:$C,0))),"",INDEX('Policy Characteristics'!F:F,MATCH($C354,'Policy Characteristics'!$C:$C,0)))</f>
        <v>0</v>
      </c>
      <c r="M354" s="446">
        <f>IF(ISBLANK(INDEX('Policy Characteristics'!G:G,MATCH($C354,'Policy Characteristics'!$C:$C,0))),"",INDEX('Policy Characteristics'!G:G,MATCH($C354,'Policy Characteristics'!$C:$C,0)))</f>
        <v>1</v>
      </c>
      <c r="N354" s="446">
        <f>IF(ISBLANK(INDEX('Policy Characteristics'!H:H,MATCH($C354,'Policy Characteristics'!$C:$C,0))),"",INDEX('Policy Characteristics'!H:H,MATCH($C354,'Policy Characteristics'!$C:$C,0)))</f>
        <v>1</v>
      </c>
      <c r="O354" s="446" t="str">
        <f>IF(ISBLANK(INDEX('Policy Characteristics'!I:I,MATCH($C354,'Policy Characteristics'!$C:$C,0))),"",INDEX('Policy Characteristics'!I:I,MATCH($C354,'Policy Characteristics'!$C:$C,0)))</f>
        <v>on/off</v>
      </c>
      <c r="P354" s="44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46" t="str">
        <f>IF(ISBLANK(INDEX('Policy Characteristics'!K:K,MATCH($C354,'Policy Characteristics'!$C:$C,0))),"",INDEX('Policy Characteristics'!K:K,MATCH($C354,'Policy Characteristics'!$C:$C,0)))</f>
        <v/>
      </c>
      <c r="R354" s="446" t="str">
        <f>IF(ISBLANK(INDEX('Policy Characteristics'!L:L,MATCH($C354,'Policy Characteristics'!$C:$C,0))),"",INDEX('Policy Characteristics'!L:L,MATCH($C354,'Policy Characteristics'!$C:$C,0)))</f>
        <v/>
      </c>
    </row>
    <row r="355" spans="1:18" x14ac:dyDescent="0.75">
      <c r="A355" s="446" t="str">
        <f>IF(ISBLANK(INDEX('Policy Characteristics'!A:A,MATCH($C355,'Policy Characteristics'!$C:$C,0))),"",INDEX('Policy Characteristics'!A:A,MATCH($C355,'Policy Characteristics'!$C:$C,0)))</f>
        <v>Electricity Supply</v>
      </c>
      <c r="B355" s="467" t="str">
        <f>IF(ISBLANK(INDEX('Policy Characteristics'!B:B,MATCH($C355,'Policy Characteristics'!$C:$C,0))),"",INDEX('Policy Characteristics'!B:B,MATCH($C355,'Policy Characteristics'!$C:$C,0)))</f>
        <v>Non BAU Capacity Retirement Schedule</v>
      </c>
      <c r="C355" s="446" t="str">
        <f t="shared" si="21"/>
        <v>Boolean Use Non BAU Capacity Retirement Schedule</v>
      </c>
      <c r="D355" s="294" t="s">
        <v>2751</v>
      </c>
      <c r="E355" s="339"/>
      <c r="F355" s="294" t="s">
        <v>2470</v>
      </c>
      <c r="G355" s="339"/>
      <c r="H355" s="20">
        <v>875</v>
      </c>
      <c r="I355" s="468" t="s">
        <v>44</v>
      </c>
      <c r="J355" s="469" t="str">
        <f>IF(ISBLANK(INDEX('Policy Characteristics'!D:D,MATCH($C355,'Policy Characteristics'!$C:$C,0))),"",INDEX('Policy Characteristics'!D:D,MATCH($C355,'Policy Characteristics'!$C:$C,0)))</f>
        <v>Non BAU Capacity Retirement Schedule</v>
      </c>
      <c r="K355" s="446" t="str">
        <f>IF(ISBLANK(INDEX('Policy Characteristics'!E:E,MATCH($C355,'Policy Characteristics'!$C:$C,0))),"",INDEX('Policy Characteristics'!E:E,MATCH($C355,'Policy Characteristics'!$C:$C,0)))</f>
        <v/>
      </c>
      <c r="L355" s="446">
        <f>IF(ISBLANK(INDEX('Policy Characteristics'!F:F,MATCH($C355,'Policy Characteristics'!$C:$C,0))),"",INDEX('Policy Characteristics'!F:F,MATCH($C355,'Policy Characteristics'!$C:$C,0)))</f>
        <v>0</v>
      </c>
      <c r="M355" s="446">
        <f>IF(ISBLANK(INDEX('Policy Characteristics'!G:G,MATCH($C355,'Policy Characteristics'!$C:$C,0))),"",INDEX('Policy Characteristics'!G:G,MATCH($C355,'Policy Characteristics'!$C:$C,0)))</f>
        <v>1</v>
      </c>
      <c r="N355" s="446">
        <f>IF(ISBLANK(INDEX('Policy Characteristics'!H:H,MATCH($C355,'Policy Characteristics'!$C:$C,0))),"",INDEX('Policy Characteristics'!H:H,MATCH($C355,'Policy Characteristics'!$C:$C,0)))</f>
        <v>1</v>
      </c>
      <c r="O355" s="446" t="str">
        <f>IF(ISBLANK(INDEX('Policy Characteristics'!I:I,MATCH($C355,'Policy Characteristics'!$C:$C,0))),"",INDEX('Policy Characteristics'!I:I,MATCH($C355,'Policy Characteristics'!$C:$C,0)))</f>
        <v>on/off</v>
      </c>
      <c r="P355" s="44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46" t="str">
        <f>IF(ISBLANK(INDEX('Policy Characteristics'!K:K,MATCH($C355,'Policy Characteristics'!$C:$C,0))),"",INDEX('Policy Characteristics'!K:K,MATCH($C355,'Policy Characteristics'!$C:$C,0)))</f>
        <v/>
      </c>
      <c r="R355" s="446" t="str">
        <f>IF(ISBLANK(INDEX('Policy Characteristics'!L:L,MATCH($C355,'Policy Characteristics'!$C:$C,0))),"",INDEX('Policy Characteristics'!L:L,MATCH($C355,'Policy Characteristics'!$C:$C,0)))</f>
        <v/>
      </c>
    </row>
    <row r="356" spans="1:18" x14ac:dyDescent="0.75">
      <c r="A356" s="446" t="str">
        <f>IF(ISBLANK(INDEX('Policy Characteristics'!A:A,MATCH($C356,'Policy Characteristics'!$C:$C,0))),"",INDEX('Policy Characteristics'!A:A,MATCH($C356,'Policy Characteristics'!$C:$C,0)))</f>
        <v>Electricity Supply</v>
      </c>
      <c r="B356" s="467" t="str">
        <f>IF(ISBLANK(INDEX('Policy Characteristics'!B:B,MATCH($C356,'Policy Characteristics'!$C:$C,0))),"",INDEX('Policy Characteristics'!B:B,MATCH($C356,'Policy Characteristics'!$C:$C,0)))</f>
        <v>Non BAU Capacity Retirement Schedule</v>
      </c>
      <c r="C356" s="446" t="str">
        <f t="shared" si="21"/>
        <v>Boolean Use Non BAU Capacity Retirement Schedule</v>
      </c>
      <c r="D356" s="294" t="s">
        <v>3487</v>
      </c>
      <c r="E356" s="339"/>
      <c r="F356" s="294" t="s">
        <v>3494</v>
      </c>
      <c r="G356" s="339"/>
      <c r="H356" s="20">
        <v>1768</v>
      </c>
      <c r="I356" s="468" t="s">
        <v>44</v>
      </c>
      <c r="J356" s="469" t="str">
        <f>IF(ISBLANK(INDEX('Policy Characteristics'!D:D,MATCH($C356,'Policy Characteristics'!$C:$C,0))),"",INDEX('Policy Characteristics'!D:D,MATCH($C356,'Policy Characteristics'!$C:$C,0)))</f>
        <v>Non BAU Capacity Retirement Schedule</v>
      </c>
      <c r="K356" s="446" t="str">
        <f>IF(ISBLANK(INDEX('Policy Characteristics'!E:E,MATCH($C356,'Policy Characteristics'!$C:$C,0))),"",INDEX('Policy Characteristics'!E:E,MATCH($C356,'Policy Characteristics'!$C:$C,0)))</f>
        <v/>
      </c>
      <c r="L356" s="446">
        <f>IF(ISBLANK(INDEX('Policy Characteristics'!F:F,MATCH($C356,'Policy Characteristics'!$C:$C,0))),"",INDEX('Policy Characteristics'!F:F,MATCH($C356,'Policy Characteristics'!$C:$C,0)))</f>
        <v>0</v>
      </c>
      <c r="M356" s="446">
        <f>IF(ISBLANK(INDEX('Policy Characteristics'!G:G,MATCH($C356,'Policy Characteristics'!$C:$C,0))),"",INDEX('Policy Characteristics'!G:G,MATCH($C356,'Policy Characteristics'!$C:$C,0)))</f>
        <v>1</v>
      </c>
      <c r="N356" s="446">
        <f>IF(ISBLANK(INDEX('Policy Characteristics'!H:H,MATCH($C356,'Policy Characteristics'!$C:$C,0))),"",INDEX('Policy Characteristics'!H:H,MATCH($C356,'Policy Characteristics'!$C:$C,0)))</f>
        <v>1</v>
      </c>
      <c r="O356" s="446" t="str">
        <f>IF(ISBLANK(INDEX('Policy Characteristics'!I:I,MATCH($C356,'Policy Characteristics'!$C:$C,0))),"",INDEX('Policy Characteristics'!I:I,MATCH($C356,'Policy Characteristics'!$C:$C,0)))</f>
        <v>on/off</v>
      </c>
      <c r="P356" s="44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46" t="str">
        <f>IF(ISBLANK(INDEX('Policy Characteristics'!K:K,MATCH($C356,'Policy Characteristics'!$C:$C,0))),"",INDEX('Policy Characteristics'!K:K,MATCH($C356,'Policy Characteristics'!$C:$C,0)))</f>
        <v/>
      </c>
      <c r="R356" s="446" t="str">
        <f>IF(ISBLANK(INDEX('Policy Characteristics'!L:L,MATCH($C356,'Policy Characteristics'!$C:$C,0))),"",INDEX('Policy Characteristics'!L:L,MATCH($C356,'Policy Characteristics'!$C:$C,0)))</f>
        <v/>
      </c>
    </row>
    <row r="357" spans="1:18" x14ac:dyDescent="0.75">
      <c r="A357" s="446" t="str">
        <f>IF(ISBLANK(INDEX('Policy Characteristics'!A:A,MATCH($C357,'Policy Characteristics'!$C:$C,0))),"",INDEX('Policy Characteristics'!A:A,MATCH($C357,'Policy Characteristics'!$C:$C,0)))</f>
        <v>Electricity Supply</v>
      </c>
      <c r="B357" s="467" t="str">
        <f>IF(ISBLANK(INDEX('Policy Characteristics'!B:B,MATCH($C357,'Policy Characteristics'!$C:$C,0))),"",INDEX('Policy Characteristics'!B:B,MATCH($C357,'Policy Characteristics'!$C:$C,0)))</f>
        <v>Non BAU Capacity Retirement Schedule</v>
      </c>
      <c r="C357" s="446" t="str">
        <f t="shared" si="21"/>
        <v>Boolean Use Non BAU Capacity Retirement Schedule</v>
      </c>
      <c r="D357" s="294" t="s">
        <v>3490</v>
      </c>
      <c r="E357" s="339"/>
      <c r="F357" s="294" t="s">
        <v>3495</v>
      </c>
      <c r="G357" s="339"/>
      <c r="H357" s="20">
        <v>1769</v>
      </c>
      <c r="I357" s="468" t="s">
        <v>44</v>
      </c>
      <c r="J357" s="469" t="str">
        <f>IF(ISBLANK(INDEX('Policy Characteristics'!D:D,MATCH($C357,'Policy Characteristics'!$C:$C,0))),"",INDEX('Policy Characteristics'!D:D,MATCH($C357,'Policy Characteristics'!$C:$C,0)))</f>
        <v>Non BAU Capacity Retirement Schedule</v>
      </c>
      <c r="K357" s="446" t="str">
        <f>IF(ISBLANK(INDEX('Policy Characteristics'!E:E,MATCH($C357,'Policy Characteristics'!$C:$C,0))),"",INDEX('Policy Characteristics'!E:E,MATCH($C357,'Policy Characteristics'!$C:$C,0)))</f>
        <v/>
      </c>
      <c r="L357" s="446">
        <f>IF(ISBLANK(INDEX('Policy Characteristics'!F:F,MATCH($C357,'Policy Characteristics'!$C:$C,0))),"",INDEX('Policy Characteristics'!F:F,MATCH($C357,'Policy Characteristics'!$C:$C,0)))</f>
        <v>0</v>
      </c>
      <c r="M357" s="446">
        <f>IF(ISBLANK(INDEX('Policy Characteristics'!G:G,MATCH($C357,'Policy Characteristics'!$C:$C,0))),"",INDEX('Policy Characteristics'!G:G,MATCH($C357,'Policy Characteristics'!$C:$C,0)))</f>
        <v>1</v>
      </c>
      <c r="N357" s="446">
        <f>IF(ISBLANK(INDEX('Policy Characteristics'!H:H,MATCH($C357,'Policy Characteristics'!$C:$C,0))),"",INDEX('Policy Characteristics'!H:H,MATCH($C357,'Policy Characteristics'!$C:$C,0)))</f>
        <v>1</v>
      </c>
      <c r="O357" s="446" t="str">
        <f>IF(ISBLANK(INDEX('Policy Characteristics'!I:I,MATCH($C357,'Policy Characteristics'!$C:$C,0))),"",INDEX('Policy Characteristics'!I:I,MATCH($C357,'Policy Characteristics'!$C:$C,0)))</f>
        <v>on/off</v>
      </c>
      <c r="P357" s="44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46" t="str">
        <f>IF(ISBLANK(INDEX('Policy Characteristics'!K:K,MATCH($C357,'Policy Characteristics'!$C:$C,0))),"",INDEX('Policy Characteristics'!K:K,MATCH($C357,'Policy Characteristics'!$C:$C,0)))</f>
        <v/>
      </c>
      <c r="R357" s="446" t="str">
        <f>IF(ISBLANK(INDEX('Policy Characteristics'!L:L,MATCH($C357,'Policy Characteristics'!$C:$C,0))),"",INDEX('Policy Characteristics'!L:L,MATCH($C357,'Policy Characteristics'!$C:$C,0)))</f>
        <v/>
      </c>
    </row>
    <row r="358" spans="1:18" x14ac:dyDescent="0.75">
      <c r="A358" s="446" t="str">
        <f>IF(ISBLANK(INDEX('Policy Characteristics'!A:A,MATCH($C358,'Policy Characteristics'!$C:$C,0))),"",INDEX('Policy Characteristics'!A:A,MATCH($C358,'Policy Characteristics'!$C:$C,0)))</f>
        <v>Electricity Supply</v>
      </c>
      <c r="B358" s="467" t="str">
        <f>IF(ISBLANK(INDEX('Policy Characteristics'!B:B,MATCH($C358,'Policy Characteristics'!$C:$C,0))),"",INDEX('Policy Characteristics'!B:B,MATCH($C358,'Policy Characteristics'!$C:$C,0)))</f>
        <v>Non BAU Capacity Retirement Schedule</v>
      </c>
      <c r="C358" s="446" t="str">
        <f t="shared" si="21"/>
        <v>Boolean Use Non BAU Capacity Retirement Schedule</v>
      </c>
      <c r="D358" s="294" t="s">
        <v>3491</v>
      </c>
      <c r="E358" s="339"/>
      <c r="F358" s="294" t="s">
        <v>3496</v>
      </c>
      <c r="G358" s="339"/>
      <c r="H358" s="20">
        <v>1770</v>
      </c>
      <c r="I358" s="468" t="s">
        <v>44</v>
      </c>
      <c r="J358" s="469" t="str">
        <f>IF(ISBLANK(INDEX('Policy Characteristics'!D:D,MATCH($C358,'Policy Characteristics'!$C:$C,0))),"",INDEX('Policy Characteristics'!D:D,MATCH($C358,'Policy Characteristics'!$C:$C,0)))</f>
        <v>Non BAU Capacity Retirement Schedule</v>
      </c>
      <c r="K358" s="446" t="str">
        <f>IF(ISBLANK(INDEX('Policy Characteristics'!E:E,MATCH($C358,'Policy Characteristics'!$C:$C,0))),"",INDEX('Policy Characteristics'!E:E,MATCH($C358,'Policy Characteristics'!$C:$C,0)))</f>
        <v/>
      </c>
      <c r="L358" s="446">
        <f>IF(ISBLANK(INDEX('Policy Characteristics'!F:F,MATCH($C358,'Policy Characteristics'!$C:$C,0))),"",INDEX('Policy Characteristics'!F:F,MATCH($C358,'Policy Characteristics'!$C:$C,0)))</f>
        <v>0</v>
      </c>
      <c r="M358" s="446">
        <f>IF(ISBLANK(INDEX('Policy Characteristics'!G:G,MATCH($C358,'Policy Characteristics'!$C:$C,0))),"",INDEX('Policy Characteristics'!G:G,MATCH($C358,'Policy Characteristics'!$C:$C,0)))</f>
        <v>1</v>
      </c>
      <c r="N358" s="446">
        <f>IF(ISBLANK(INDEX('Policy Characteristics'!H:H,MATCH($C358,'Policy Characteristics'!$C:$C,0))),"",INDEX('Policy Characteristics'!H:H,MATCH($C358,'Policy Characteristics'!$C:$C,0)))</f>
        <v>1</v>
      </c>
      <c r="O358" s="446" t="str">
        <f>IF(ISBLANK(INDEX('Policy Characteristics'!I:I,MATCH($C358,'Policy Characteristics'!$C:$C,0))),"",INDEX('Policy Characteristics'!I:I,MATCH($C358,'Policy Characteristics'!$C:$C,0)))</f>
        <v>on/off</v>
      </c>
      <c r="P358" s="44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46" t="str">
        <f>IF(ISBLANK(INDEX('Policy Characteristics'!K:K,MATCH($C358,'Policy Characteristics'!$C:$C,0))),"",INDEX('Policy Characteristics'!K:K,MATCH($C358,'Policy Characteristics'!$C:$C,0)))</f>
        <v/>
      </c>
      <c r="R358" s="446" t="str">
        <f>IF(ISBLANK(INDEX('Policy Characteristics'!L:L,MATCH($C358,'Policy Characteristics'!$C:$C,0))),"",INDEX('Policy Characteristics'!L:L,MATCH($C358,'Policy Characteristics'!$C:$C,0)))</f>
        <v/>
      </c>
    </row>
    <row r="359" spans="1:18" x14ac:dyDescent="0.75">
      <c r="A359" s="446" t="str">
        <f>IF(ISBLANK(INDEX('Policy Characteristics'!A:A,MATCH($C359,'Policy Characteristics'!$C:$C,0))),"",INDEX('Policy Characteristics'!A:A,MATCH($C359,'Policy Characteristics'!$C:$C,0)))</f>
        <v>Electricity Supply</v>
      </c>
      <c r="B359" s="467" t="str">
        <f>IF(ISBLANK(INDEX('Policy Characteristics'!B:B,MATCH($C359,'Policy Characteristics'!$C:$C,0))),"",INDEX('Policy Characteristics'!B:B,MATCH($C359,'Policy Characteristics'!$C:$C,0)))</f>
        <v>Non BAU Capacity Retirement Schedule</v>
      </c>
      <c r="C359" s="446" t="str">
        <f t="shared" si="21"/>
        <v>Boolean Use Non BAU Capacity Retirement Schedule</v>
      </c>
      <c r="D359" s="294" t="s">
        <v>3492</v>
      </c>
      <c r="E359" s="339"/>
      <c r="F359" s="294" t="s">
        <v>3497</v>
      </c>
      <c r="G359" s="339"/>
      <c r="H359" s="20">
        <v>1771</v>
      </c>
      <c r="I359" s="468" t="s">
        <v>44</v>
      </c>
      <c r="J359" s="469" t="str">
        <f>IF(ISBLANK(INDEX('Policy Characteristics'!D:D,MATCH($C359,'Policy Characteristics'!$C:$C,0))),"",INDEX('Policy Characteristics'!D:D,MATCH($C359,'Policy Characteristics'!$C:$C,0)))</f>
        <v>Non BAU Capacity Retirement Schedule</v>
      </c>
      <c r="K359" s="446" t="str">
        <f>IF(ISBLANK(INDEX('Policy Characteristics'!E:E,MATCH($C359,'Policy Characteristics'!$C:$C,0))),"",INDEX('Policy Characteristics'!E:E,MATCH($C359,'Policy Characteristics'!$C:$C,0)))</f>
        <v/>
      </c>
      <c r="L359" s="446">
        <f>IF(ISBLANK(INDEX('Policy Characteristics'!F:F,MATCH($C359,'Policy Characteristics'!$C:$C,0))),"",INDEX('Policy Characteristics'!F:F,MATCH($C359,'Policy Characteristics'!$C:$C,0)))</f>
        <v>0</v>
      </c>
      <c r="M359" s="446">
        <f>IF(ISBLANK(INDEX('Policy Characteristics'!G:G,MATCH($C359,'Policy Characteristics'!$C:$C,0))),"",INDEX('Policy Characteristics'!G:G,MATCH($C359,'Policy Characteristics'!$C:$C,0)))</f>
        <v>1</v>
      </c>
      <c r="N359" s="446">
        <f>IF(ISBLANK(INDEX('Policy Characteristics'!H:H,MATCH($C359,'Policy Characteristics'!$C:$C,0))),"",INDEX('Policy Characteristics'!H:H,MATCH($C359,'Policy Characteristics'!$C:$C,0)))</f>
        <v>1</v>
      </c>
      <c r="O359" s="446" t="str">
        <f>IF(ISBLANK(INDEX('Policy Characteristics'!I:I,MATCH($C359,'Policy Characteristics'!$C:$C,0))),"",INDEX('Policy Characteristics'!I:I,MATCH($C359,'Policy Characteristics'!$C:$C,0)))</f>
        <v>on/off</v>
      </c>
      <c r="P359" s="44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46" t="str">
        <f>IF(ISBLANK(INDEX('Policy Characteristics'!K:K,MATCH($C359,'Policy Characteristics'!$C:$C,0))),"",INDEX('Policy Characteristics'!K:K,MATCH($C359,'Policy Characteristics'!$C:$C,0)))</f>
        <v/>
      </c>
      <c r="R359" s="446" t="str">
        <f>IF(ISBLANK(INDEX('Policy Characteristics'!L:L,MATCH($C359,'Policy Characteristics'!$C:$C,0))),"",INDEX('Policy Characteristics'!L:L,MATCH($C359,'Policy Characteristics'!$C:$C,0)))</f>
        <v/>
      </c>
    </row>
    <row r="360" spans="1:18" x14ac:dyDescent="0.75">
      <c r="A360" s="446" t="str">
        <f>IF(ISBLANK(INDEX('Policy Characteristics'!A:A,MATCH($C360,'Policy Characteristics'!$C:$C,0))),"",INDEX('Policy Characteristics'!A:A,MATCH($C360,'Policy Characteristics'!$C:$C,0)))</f>
        <v>Electricity Supply</v>
      </c>
      <c r="B360" s="467" t="str">
        <f>IF(ISBLANK(INDEX('Policy Characteristics'!B:B,MATCH($C360,'Policy Characteristics'!$C:$C,0))),"",INDEX('Policy Characteristics'!B:B,MATCH($C360,'Policy Characteristics'!$C:$C,0)))</f>
        <v>Non BAU Capacity Retirement Schedule</v>
      </c>
      <c r="C360" s="446" t="str">
        <f t="shared" si="21"/>
        <v>Boolean Use Non BAU Capacity Retirement Schedule</v>
      </c>
      <c r="D360" s="294" t="s">
        <v>3493</v>
      </c>
      <c r="E360" s="339"/>
      <c r="F360" s="294" t="s">
        <v>3498</v>
      </c>
      <c r="G360" s="339"/>
      <c r="H360" s="20">
        <v>1772</v>
      </c>
      <c r="I360" s="468" t="s">
        <v>44</v>
      </c>
      <c r="J360" s="469" t="str">
        <f>IF(ISBLANK(INDEX('Policy Characteristics'!D:D,MATCH($C360,'Policy Characteristics'!$C:$C,0))),"",INDEX('Policy Characteristics'!D:D,MATCH($C360,'Policy Characteristics'!$C:$C,0)))</f>
        <v>Non BAU Capacity Retirement Schedule</v>
      </c>
      <c r="K360" s="446" t="str">
        <f>IF(ISBLANK(INDEX('Policy Characteristics'!E:E,MATCH($C360,'Policy Characteristics'!$C:$C,0))),"",INDEX('Policy Characteristics'!E:E,MATCH($C360,'Policy Characteristics'!$C:$C,0)))</f>
        <v/>
      </c>
      <c r="L360" s="446">
        <f>IF(ISBLANK(INDEX('Policy Characteristics'!F:F,MATCH($C360,'Policy Characteristics'!$C:$C,0))),"",INDEX('Policy Characteristics'!F:F,MATCH($C360,'Policy Characteristics'!$C:$C,0)))</f>
        <v>0</v>
      </c>
      <c r="M360" s="446">
        <f>IF(ISBLANK(INDEX('Policy Characteristics'!G:G,MATCH($C360,'Policy Characteristics'!$C:$C,0))),"",INDEX('Policy Characteristics'!G:G,MATCH($C360,'Policy Characteristics'!$C:$C,0)))</f>
        <v>1</v>
      </c>
      <c r="N360" s="446">
        <f>IF(ISBLANK(INDEX('Policy Characteristics'!H:H,MATCH($C360,'Policy Characteristics'!$C:$C,0))),"",INDEX('Policy Characteristics'!H:H,MATCH($C360,'Policy Characteristics'!$C:$C,0)))</f>
        <v>1</v>
      </c>
      <c r="O360" s="446" t="str">
        <f>IF(ISBLANK(INDEX('Policy Characteristics'!I:I,MATCH($C360,'Policy Characteristics'!$C:$C,0))),"",INDEX('Policy Characteristics'!I:I,MATCH($C360,'Policy Characteristics'!$C:$C,0)))</f>
        <v>on/off</v>
      </c>
      <c r="P360" s="44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46" t="str">
        <f>IF(ISBLANK(INDEX('Policy Characteristics'!K:K,MATCH($C360,'Policy Characteristics'!$C:$C,0))),"",INDEX('Policy Characteristics'!K:K,MATCH($C360,'Policy Characteristics'!$C:$C,0)))</f>
        <v/>
      </c>
      <c r="R360" s="446" t="str">
        <f>IF(ISBLANK(INDEX('Policy Characteristics'!L:L,MATCH($C360,'Policy Characteristics'!$C:$C,0))),"",INDEX('Policy Characteristics'!L:L,MATCH($C360,'Policy Characteristics'!$C:$C,0)))</f>
        <v/>
      </c>
    </row>
    <row r="361" spans="1:18" x14ac:dyDescent="0.75">
      <c r="A361" s="446" t="str">
        <f>IF(ISBLANK(INDEX('Policy Characteristics'!A:A,MATCH($C361,'Policy Characteristics'!$C:$C,0))),"",INDEX('Policy Characteristics'!A:A,MATCH($C361,'Policy Characteristics'!$C:$C,0)))</f>
        <v>Electricity Supply</v>
      </c>
      <c r="B361" s="467" t="str">
        <f>IF(ISBLANK(INDEX('Policy Characteristics'!B:B,MATCH($C361,'Policy Characteristics'!$C:$C,0))),"",INDEX('Policy Characteristics'!B:B,MATCH($C361,'Policy Characteristics'!$C:$C,0)))</f>
        <v>Non BAU Capacity Retirement Schedule</v>
      </c>
      <c r="C361" s="446" t="str">
        <f t="shared" si="21"/>
        <v>Boolean Use Non BAU Capacity Retirement Schedule</v>
      </c>
      <c r="D361" s="294" t="s">
        <v>3582</v>
      </c>
      <c r="E361" s="339"/>
      <c r="F361" s="294" t="s">
        <v>3580</v>
      </c>
      <c r="G361" s="339"/>
      <c r="H361" s="20">
        <v>1773</v>
      </c>
      <c r="I361" s="468" t="s">
        <v>44</v>
      </c>
      <c r="J361" s="469" t="str">
        <f>IF(ISBLANK(INDEX('Policy Characteristics'!D:D,MATCH($C361,'Policy Characteristics'!$C:$C,0))),"",INDEX('Policy Characteristics'!D:D,MATCH($C361,'Policy Characteristics'!$C:$C,0)))</f>
        <v>Non BAU Capacity Retirement Schedule</v>
      </c>
      <c r="K361" s="446" t="str">
        <f>IF(ISBLANK(INDEX('Policy Characteristics'!E:E,MATCH($C361,'Policy Characteristics'!$C:$C,0))),"",INDEX('Policy Characteristics'!E:E,MATCH($C361,'Policy Characteristics'!$C:$C,0)))</f>
        <v/>
      </c>
      <c r="L361" s="446">
        <f>IF(ISBLANK(INDEX('Policy Characteristics'!F:F,MATCH($C361,'Policy Characteristics'!$C:$C,0))),"",INDEX('Policy Characteristics'!F:F,MATCH($C361,'Policy Characteristics'!$C:$C,0)))</f>
        <v>0</v>
      </c>
      <c r="M361" s="446">
        <f>IF(ISBLANK(INDEX('Policy Characteristics'!G:G,MATCH($C361,'Policy Characteristics'!$C:$C,0))),"",INDEX('Policy Characteristics'!G:G,MATCH($C361,'Policy Characteristics'!$C:$C,0)))</f>
        <v>1</v>
      </c>
      <c r="N361" s="446">
        <f>IF(ISBLANK(INDEX('Policy Characteristics'!H:H,MATCH($C361,'Policy Characteristics'!$C:$C,0))),"",INDEX('Policy Characteristics'!H:H,MATCH($C361,'Policy Characteristics'!$C:$C,0)))</f>
        <v>1</v>
      </c>
      <c r="O361" s="446" t="str">
        <f>IF(ISBLANK(INDEX('Policy Characteristics'!I:I,MATCH($C361,'Policy Characteristics'!$C:$C,0))),"",INDEX('Policy Characteristics'!I:I,MATCH($C361,'Policy Characteristics'!$C:$C,0)))</f>
        <v>on/off</v>
      </c>
      <c r="P361" s="44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46" t="str">
        <f>IF(ISBLANK(INDEX('Policy Characteristics'!K:K,MATCH($C361,'Policy Characteristics'!$C:$C,0))),"",INDEX('Policy Characteristics'!K:K,MATCH($C361,'Policy Characteristics'!$C:$C,0)))</f>
        <v/>
      </c>
      <c r="R361" s="446" t="str">
        <f>IF(ISBLANK(INDEX('Policy Characteristics'!L:L,MATCH($C361,'Policy Characteristics'!$C:$C,0))),"",INDEX('Policy Characteristics'!L:L,MATCH($C361,'Policy Characteristics'!$C:$C,0)))</f>
        <v/>
      </c>
    </row>
    <row r="362" spans="1:18" x14ac:dyDescent="0.75">
      <c r="A362" s="446" t="str">
        <f>IF(ISBLANK(INDEX('Policy Characteristics'!A:A,MATCH($C362,'Policy Characteristics'!$C:$C,0))),"",INDEX('Policy Characteristics'!A:A,MATCH($C362,'Policy Characteristics'!$C:$C,0)))</f>
        <v>Electricity Supply</v>
      </c>
      <c r="B362" s="467" t="str">
        <f>IF(ISBLANK(INDEX('Policy Characteristics'!B:B,MATCH($C362,'Policy Characteristics'!$C:$C,0))),"",INDEX('Policy Characteristics'!B:B,MATCH($C362,'Policy Characteristics'!$C:$C,0)))</f>
        <v>Non BAU Capacity Retirement Schedule</v>
      </c>
      <c r="C362" s="446" t="str">
        <f t="shared" si="21"/>
        <v>Boolean Use Non BAU Capacity Retirement Schedule</v>
      </c>
      <c r="D362" s="294" t="s">
        <v>3583</v>
      </c>
      <c r="E362" s="339"/>
      <c r="F362" s="294" t="s">
        <v>3581</v>
      </c>
      <c r="G362" s="339"/>
      <c r="H362" s="20">
        <v>2240</v>
      </c>
      <c r="I362" s="468" t="s">
        <v>44</v>
      </c>
      <c r="J362" s="469" t="str">
        <f>IF(ISBLANK(INDEX('Policy Characteristics'!D:D,MATCH($C362,'Policy Characteristics'!$C:$C,0))),"",INDEX('Policy Characteristics'!D:D,MATCH($C362,'Policy Characteristics'!$C:$C,0)))</f>
        <v>Non BAU Capacity Retirement Schedule</v>
      </c>
      <c r="K362" s="446" t="str">
        <f>IF(ISBLANK(INDEX('Policy Characteristics'!E:E,MATCH($C362,'Policy Characteristics'!$C:$C,0))),"",INDEX('Policy Characteristics'!E:E,MATCH($C362,'Policy Characteristics'!$C:$C,0)))</f>
        <v/>
      </c>
      <c r="L362" s="446">
        <f>IF(ISBLANK(INDEX('Policy Characteristics'!F:F,MATCH($C362,'Policy Characteristics'!$C:$C,0))),"",INDEX('Policy Characteristics'!F:F,MATCH($C362,'Policy Characteristics'!$C:$C,0)))</f>
        <v>0</v>
      </c>
      <c r="M362" s="446">
        <f>IF(ISBLANK(INDEX('Policy Characteristics'!G:G,MATCH($C362,'Policy Characteristics'!$C:$C,0))),"",INDEX('Policy Characteristics'!G:G,MATCH($C362,'Policy Characteristics'!$C:$C,0)))</f>
        <v>1</v>
      </c>
      <c r="N362" s="446">
        <f>IF(ISBLANK(INDEX('Policy Characteristics'!H:H,MATCH($C362,'Policy Characteristics'!$C:$C,0))),"",INDEX('Policy Characteristics'!H:H,MATCH($C362,'Policy Characteristics'!$C:$C,0)))</f>
        <v>1</v>
      </c>
      <c r="O362" s="446" t="str">
        <f>IF(ISBLANK(INDEX('Policy Characteristics'!I:I,MATCH($C362,'Policy Characteristics'!$C:$C,0))),"",INDEX('Policy Characteristics'!I:I,MATCH($C362,'Policy Characteristics'!$C:$C,0)))</f>
        <v>on/off</v>
      </c>
      <c r="P362" s="446"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46"/>
      <c r="R362" s="446"/>
    </row>
    <row r="363" spans="1:18" s="446" customFormat="1" x14ac:dyDescent="0.75">
      <c r="A363" s="446" t="str">
        <f>IF(ISBLANK(INDEX('Policy Characteristics'!A:A,MATCH($C363,'Policy Characteristics'!$C:$C,0))),"",INDEX('Policy Characteristics'!A:A,MATCH($C363,'Policy Characteristics'!$C:$C,0)))</f>
        <v>Electricity Supply</v>
      </c>
      <c r="B363" s="467" t="str">
        <f>IF(ISBLANK(INDEX('Policy Characteristics'!B:B,MATCH($C363,'Policy Characteristics'!$C:$C,0))),"",INDEX('Policy Characteristics'!B:B,MATCH($C363,'Policy Characteristics'!$C:$C,0)))</f>
        <v>Non BAU Mandated Capacity Construction</v>
      </c>
      <c r="C363" t="s">
        <v>130</v>
      </c>
      <c r="D363" s="339" t="s">
        <v>448</v>
      </c>
      <c r="E363" s="339"/>
      <c r="F363" s="339" t="s">
        <v>447</v>
      </c>
      <c r="G363" s="339"/>
      <c r="H363" s="20">
        <v>633</v>
      </c>
      <c r="I363" s="468" t="s">
        <v>44</v>
      </c>
      <c r="J363" s="469" t="str">
        <f>IF(ISBLANK(INDEX('Policy Characteristics'!D:D,MATCH($C363,'Policy Characteristics'!$C:$C,0))),"",INDEX('Policy Characteristics'!D:D,MATCH($C363,'Policy Characteristics'!$C:$C,0)))</f>
        <v>Non BAU Mandated Capacity Construction</v>
      </c>
      <c r="K363" s="446" t="str">
        <f>IF(ISBLANK(INDEX('Policy Characteristics'!E:E,MATCH($C363,'Policy Characteristics'!$C:$C,0))),"",INDEX('Policy Characteristics'!E:E,MATCH($C363,'Policy Characteristics'!$C:$C,0)))</f>
        <v/>
      </c>
      <c r="L363" s="446">
        <f>IF(ISBLANK(INDEX('Policy Characteristics'!F:F,MATCH($C363,'Policy Characteristics'!$C:$C,0))),"",INDEX('Policy Characteristics'!F:F,MATCH($C363,'Policy Characteristics'!$C:$C,0)))</f>
        <v>0</v>
      </c>
      <c r="M363" s="446">
        <f>IF(ISBLANK(INDEX('Policy Characteristics'!G:G,MATCH($C363,'Policy Characteristics'!$C:$C,0))),"",INDEX('Policy Characteristics'!G:G,MATCH($C363,'Policy Characteristics'!$C:$C,0)))</f>
        <v>1</v>
      </c>
      <c r="N363" s="446">
        <f>IF(ISBLANK(INDEX('Policy Characteristics'!H:H,MATCH($C363,'Policy Characteristics'!$C:$C,0))),"",INDEX('Policy Characteristics'!H:H,MATCH($C363,'Policy Characteristics'!$C:$C,0)))</f>
        <v>1</v>
      </c>
      <c r="O363" s="446" t="str">
        <f>IF(ISBLANK(INDEX('Policy Characteristics'!I:I,MATCH($C363,'Policy Characteristics'!$C:$C,0))),"",INDEX('Policy Characteristics'!I:I,MATCH($C363,'Policy Characteristics'!$C:$C,0)))</f>
        <v>on/off</v>
      </c>
      <c r="P363" s="44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46" t="str">
        <f>IF(ISBLANK(INDEX('Policy Characteristics'!K:K,MATCH($C363,'Policy Characteristics'!$C:$C,0))),"",INDEX('Policy Characteristics'!K:K,MATCH($C363,'Policy Characteristics'!$C:$C,0)))</f>
        <v/>
      </c>
      <c r="R363" s="446" t="str">
        <f>IF(ISBLANK(INDEX('Policy Characteristics'!L:L,MATCH($C363,'Policy Characteristics'!$C:$C,0))),"",INDEX('Policy Characteristics'!L:L,MATCH($C363,'Policy Characteristics'!$C:$C,0)))</f>
        <v/>
      </c>
    </row>
    <row r="364" spans="1:18" s="446" customFormat="1" x14ac:dyDescent="0.75">
      <c r="A364" s="446" t="str">
        <f>IF(ISBLANK(INDEX('Policy Characteristics'!A:A,MATCH($C364,'Policy Characteristics'!$C:$C,0))),"",INDEX('Policy Characteristics'!A:A,MATCH($C364,'Policy Characteristics'!$C:$C,0)))</f>
        <v>Electricity Supply</v>
      </c>
      <c r="B364" s="467" t="str">
        <f>IF(ISBLANK(INDEX('Policy Characteristics'!B:B,MATCH($C364,'Policy Characteristics'!$C:$C,0))),"",INDEX('Policy Characteristics'!B:B,MATCH($C364,'Policy Characteristics'!$C:$C,0)))</f>
        <v>Non BAU Mandated Capacity Construction</v>
      </c>
      <c r="C364" s="446" t="str">
        <f t="shared" ref="C364:C386" si="22">C$363</f>
        <v>Boolean Use Non BAU Mandated Capacity Construction Schedule</v>
      </c>
      <c r="D364" s="294" t="s">
        <v>3488</v>
      </c>
      <c r="E364" s="339"/>
      <c r="F364" s="294" t="s">
        <v>3426</v>
      </c>
      <c r="G364" s="339"/>
      <c r="H364" s="20">
        <v>634</v>
      </c>
      <c r="I364" s="468" t="s">
        <v>44</v>
      </c>
      <c r="J364" s="469" t="str">
        <f>IF(ISBLANK(INDEX('Policy Characteristics'!D:D,MATCH($C364,'Policy Characteristics'!$C:$C,0))),"",INDEX('Policy Characteristics'!D:D,MATCH($C364,'Policy Characteristics'!$C:$C,0)))</f>
        <v>Non BAU Mandated Capacity Construction</v>
      </c>
      <c r="K364" s="446" t="str">
        <f>IF(ISBLANK(INDEX('Policy Characteristics'!E:E,MATCH($C364,'Policy Characteristics'!$C:$C,0))),"",INDEX('Policy Characteristics'!E:E,MATCH($C364,'Policy Characteristics'!$C:$C,0)))</f>
        <v/>
      </c>
      <c r="L364" s="446">
        <f>IF(ISBLANK(INDEX('Policy Characteristics'!F:F,MATCH($C364,'Policy Characteristics'!$C:$C,0))),"",INDEX('Policy Characteristics'!F:F,MATCH($C364,'Policy Characteristics'!$C:$C,0)))</f>
        <v>0</v>
      </c>
      <c r="M364" s="446">
        <f>IF(ISBLANK(INDEX('Policy Characteristics'!G:G,MATCH($C364,'Policy Characteristics'!$C:$C,0))),"",INDEX('Policy Characteristics'!G:G,MATCH($C364,'Policy Characteristics'!$C:$C,0)))</f>
        <v>1</v>
      </c>
      <c r="N364" s="446">
        <f>IF(ISBLANK(INDEX('Policy Characteristics'!H:H,MATCH($C364,'Policy Characteristics'!$C:$C,0))),"",INDEX('Policy Characteristics'!H:H,MATCH($C364,'Policy Characteristics'!$C:$C,0)))</f>
        <v>1</v>
      </c>
      <c r="O364" s="446" t="str">
        <f>IF(ISBLANK(INDEX('Policy Characteristics'!I:I,MATCH($C364,'Policy Characteristics'!$C:$C,0))),"",INDEX('Policy Characteristics'!I:I,MATCH($C364,'Policy Characteristics'!$C:$C,0)))</f>
        <v>on/off</v>
      </c>
      <c r="P364" s="44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46" t="str">
        <f>IF(ISBLANK(INDEX('Policy Characteristics'!K:K,MATCH($C364,'Policy Characteristics'!$C:$C,0))),"",INDEX('Policy Characteristics'!K:K,MATCH($C364,'Policy Characteristics'!$C:$C,0)))</f>
        <v/>
      </c>
      <c r="R364" s="446" t="str">
        <f>IF(ISBLANK(INDEX('Policy Characteristics'!L:L,MATCH($C364,'Policy Characteristics'!$C:$C,0))),"",INDEX('Policy Characteristics'!L:L,MATCH($C364,'Policy Characteristics'!$C:$C,0)))</f>
        <v/>
      </c>
    </row>
    <row r="365" spans="1:18" s="446" customFormat="1" x14ac:dyDescent="0.75">
      <c r="A365" s="446" t="str">
        <f>IF(ISBLANK(INDEX('Policy Characteristics'!A:A,MATCH($C365,'Policy Characteristics'!$C:$C,0))),"",INDEX('Policy Characteristics'!A:A,MATCH($C365,'Policy Characteristics'!$C:$C,0)))</f>
        <v>Electricity Supply</v>
      </c>
      <c r="B365" s="467" t="str">
        <f>IF(ISBLANK(INDEX('Policy Characteristics'!B:B,MATCH($C365,'Policy Characteristics'!$C:$C,0))),"",INDEX('Policy Characteristics'!B:B,MATCH($C365,'Policy Characteristics'!$C:$C,0)))</f>
        <v>Non BAU Mandated Capacity Construction</v>
      </c>
      <c r="C365" s="446" t="str">
        <f t="shared" si="22"/>
        <v>Boolean Use Non BAU Mandated Capacity Construction Schedule</v>
      </c>
      <c r="D365" s="294" t="s">
        <v>3489</v>
      </c>
      <c r="E365" s="339"/>
      <c r="F365" s="294" t="s">
        <v>3427</v>
      </c>
      <c r="G365" s="339"/>
      <c r="H365" s="20">
        <v>1774</v>
      </c>
      <c r="I365" s="468" t="s">
        <v>44</v>
      </c>
      <c r="J365" s="469" t="str">
        <f>IF(ISBLANK(INDEX('Policy Characteristics'!D:D,MATCH($C365,'Policy Characteristics'!$C:$C,0))),"",INDEX('Policy Characteristics'!D:D,MATCH($C365,'Policy Characteristics'!$C:$C,0)))</f>
        <v>Non BAU Mandated Capacity Construction</v>
      </c>
      <c r="K365" s="446" t="str">
        <f>IF(ISBLANK(INDEX('Policy Characteristics'!E:E,MATCH($C365,'Policy Characteristics'!$C:$C,0))),"",INDEX('Policy Characteristics'!E:E,MATCH($C365,'Policy Characteristics'!$C:$C,0)))</f>
        <v/>
      </c>
      <c r="L365" s="446">
        <f>IF(ISBLANK(INDEX('Policy Characteristics'!F:F,MATCH($C365,'Policy Characteristics'!$C:$C,0))),"",INDEX('Policy Characteristics'!F:F,MATCH($C365,'Policy Characteristics'!$C:$C,0)))</f>
        <v>0</v>
      </c>
      <c r="M365" s="446">
        <f>IF(ISBLANK(INDEX('Policy Characteristics'!G:G,MATCH($C365,'Policy Characteristics'!$C:$C,0))),"",INDEX('Policy Characteristics'!G:G,MATCH($C365,'Policy Characteristics'!$C:$C,0)))</f>
        <v>1</v>
      </c>
      <c r="N365" s="446">
        <f>IF(ISBLANK(INDEX('Policy Characteristics'!H:H,MATCH($C365,'Policy Characteristics'!$C:$C,0))),"",INDEX('Policy Characteristics'!H:H,MATCH($C365,'Policy Characteristics'!$C:$C,0)))</f>
        <v>1</v>
      </c>
      <c r="O365" s="446" t="str">
        <f>IF(ISBLANK(INDEX('Policy Characteristics'!I:I,MATCH($C365,'Policy Characteristics'!$C:$C,0))),"",INDEX('Policy Characteristics'!I:I,MATCH($C365,'Policy Characteristics'!$C:$C,0)))</f>
        <v>on/off</v>
      </c>
      <c r="P365" s="44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46" t="str">
        <f>IF(ISBLANK(INDEX('Policy Characteristics'!K:K,MATCH($C365,'Policy Characteristics'!$C:$C,0))),"",INDEX('Policy Characteristics'!K:K,MATCH($C365,'Policy Characteristics'!$C:$C,0)))</f>
        <v/>
      </c>
      <c r="R365" s="446" t="str">
        <f>IF(ISBLANK(INDEX('Policy Characteristics'!L:L,MATCH($C365,'Policy Characteristics'!$C:$C,0))),"",INDEX('Policy Characteristics'!L:L,MATCH($C365,'Policy Characteristics'!$C:$C,0)))</f>
        <v/>
      </c>
    </row>
    <row r="366" spans="1:18" s="446" customFormat="1" x14ac:dyDescent="0.75">
      <c r="A366" s="446" t="str">
        <f>IF(ISBLANK(INDEX('Policy Characteristics'!A:A,MATCH($C366,'Policy Characteristics'!$C:$C,0))),"",INDEX('Policy Characteristics'!A:A,MATCH($C366,'Policy Characteristics'!$C:$C,0)))</f>
        <v>Electricity Supply</v>
      </c>
      <c r="B366" s="467" t="str">
        <f>IF(ISBLANK(INDEX('Policy Characteristics'!B:B,MATCH($C366,'Policy Characteristics'!$C:$C,0))),"",INDEX('Policy Characteristics'!B:B,MATCH($C366,'Policy Characteristics'!$C:$C,0)))</f>
        <v>Non BAU Mandated Capacity Construction</v>
      </c>
      <c r="C366" s="446" t="str">
        <f t="shared" si="22"/>
        <v>Boolean Use Non BAU Mandated Capacity Construction Schedule</v>
      </c>
      <c r="D366" s="294" t="s">
        <v>76</v>
      </c>
      <c r="E366" s="339"/>
      <c r="F366" s="294" t="s">
        <v>3499</v>
      </c>
      <c r="G366" s="339"/>
      <c r="H366" s="20">
        <v>635</v>
      </c>
      <c r="I366" s="468" t="s">
        <v>44</v>
      </c>
      <c r="J366" s="469" t="str">
        <f>IF(ISBLANK(INDEX('Policy Characteristics'!D:D,MATCH($C366,'Policy Characteristics'!$C:$C,0))),"",INDEX('Policy Characteristics'!D:D,MATCH($C366,'Policy Characteristics'!$C:$C,0)))</f>
        <v>Non BAU Mandated Capacity Construction</v>
      </c>
      <c r="K366" s="446" t="str">
        <f>IF(ISBLANK(INDEX('Policy Characteristics'!E:E,MATCH($C366,'Policy Characteristics'!$C:$C,0))),"",INDEX('Policy Characteristics'!E:E,MATCH($C366,'Policy Characteristics'!$C:$C,0)))</f>
        <v/>
      </c>
      <c r="L366" s="446">
        <f>IF(ISBLANK(INDEX('Policy Characteristics'!F:F,MATCH($C366,'Policy Characteristics'!$C:$C,0))),"",INDEX('Policy Characteristics'!F:F,MATCH($C366,'Policy Characteristics'!$C:$C,0)))</f>
        <v>0</v>
      </c>
      <c r="M366" s="446">
        <f>IF(ISBLANK(INDEX('Policy Characteristics'!G:G,MATCH($C366,'Policy Characteristics'!$C:$C,0))),"",INDEX('Policy Characteristics'!G:G,MATCH($C366,'Policy Characteristics'!$C:$C,0)))</f>
        <v>1</v>
      </c>
      <c r="N366" s="446">
        <f>IF(ISBLANK(INDEX('Policy Characteristics'!H:H,MATCH($C366,'Policy Characteristics'!$C:$C,0))),"",INDEX('Policy Characteristics'!H:H,MATCH($C366,'Policy Characteristics'!$C:$C,0)))</f>
        <v>1</v>
      </c>
      <c r="O366" s="446" t="str">
        <f>IF(ISBLANK(INDEX('Policy Characteristics'!I:I,MATCH($C366,'Policy Characteristics'!$C:$C,0))),"",INDEX('Policy Characteristics'!I:I,MATCH($C366,'Policy Characteristics'!$C:$C,0)))</f>
        <v>on/off</v>
      </c>
      <c r="P366" s="44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46" t="str">
        <f>IF(ISBLANK(INDEX('Policy Characteristics'!K:K,MATCH($C366,'Policy Characteristics'!$C:$C,0))),"",INDEX('Policy Characteristics'!K:K,MATCH($C366,'Policy Characteristics'!$C:$C,0)))</f>
        <v/>
      </c>
      <c r="R366" s="446" t="str">
        <f>IF(ISBLANK(INDEX('Policy Characteristics'!L:L,MATCH($C366,'Policy Characteristics'!$C:$C,0))),"",INDEX('Policy Characteristics'!L:L,MATCH($C366,'Policy Characteristics'!$C:$C,0)))</f>
        <v/>
      </c>
    </row>
    <row r="367" spans="1:18" s="446" customFormat="1" x14ac:dyDescent="0.75">
      <c r="A367" s="446" t="str">
        <f>IF(ISBLANK(INDEX('Policy Characteristics'!A:A,MATCH($C367,'Policy Characteristics'!$C:$C,0))),"",INDEX('Policy Characteristics'!A:A,MATCH($C367,'Policy Characteristics'!$C:$C,0)))</f>
        <v>Electricity Supply</v>
      </c>
      <c r="B367" s="467" t="str">
        <f>IF(ISBLANK(INDEX('Policy Characteristics'!B:B,MATCH($C367,'Policy Characteristics'!$C:$C,0))),"",INDEX('Policy Characteristics'!B:B,MATCH($C367,'Policy Characteristics'!$C:$C,0)))</f>
        <v>Non BAU Mandated Capacity Construction</v>
      </c>
      <c r="C367" s="446" t="str">
        <f t="shared" si="22"/>
        <v>Boolean Use Non BAU Mandated Capacity Construction Schedule</v>
      </c>
      <c r="D367" s="294" t="s">
        <v>77</v>
      </c>
      <c r="E367" s="339"/>
      <c r="F367" s="294" t="s">
        <v>89</v>
      </c>
      <c r="G367" s="339"/>
      <c r="H367" s="20">
        <v>636</v>
      </c>
      <c r="I367" s="468" t="s">
        <v>44</v>
      </c>
      <c r="J367" s="469" t="str">
        <f>IF(ISBLANK(INDEX('Policy Characteristics'!D:D,MATCH($C367,'Policy Characteristics'!$C:$C,0))),"",INDEX('Policy Characteristics'!D:D,MATCH($C367,'Policy Characteristics'!$C:$C,0)))</f>
        <v>Non BAU Mandated Capacity Construction</v>
      </c>
      <c r="K367" s="446" t="str">
        <f>IF(ISBLANK(INDEX('Policy Characteristics'!E:E,MATCH($C367,'Policy Characteristics'!$C:$C,0))),"",INDEX('Policy Characteristics'!E:E,MATCH($C367,'Policy Characteristics'!$C:$C,0)))</f>
        <v/>
      </c>
      <c r="L367" s="446">
        <f>IF(ISBLANK(INDEX('Policy Characteristics'!F:F,MATCH($C367,'Policy Characteristics'!$C:$C,0))),"",INDEX('Policy Characteristics'!F:F,MATCH($C367,'Policy Characteristics'!$C:$C,0)))</f>
        <v>0</v>
      </c>
      <c r="M367" s="446">
        <f>IF(ISBLANK(INDEX('Policy Characteristics'!G:G,MATCH($C367,'Policy Characteristics'!$C:$C,0))),"",INDEX('Policy Characteristics'!G:G,MATCH($C367,'Policy Characteristics'!$C:$C,0)))</f>
        <v>1</v>
      </c>
      <c r="N367" s="446">
        <f>IF(ISBLANK(INDEX('Policy Characteristics'!H:H,MATCH($C367,'Policy Characteristics'!$C:$C,0))),"",INDEX('Policy Characteristics'!H:H,MATCH($C367,'Policy Characteristics'!$C:$C,0)))</f>
        <v>1</v>
      </c>
      <c r="O367" s="446" t="str">
        <f>IF(ISBLANK(INDEX('Policy Characteristics'!I:I,MATCH($C367,'Policy Characteristics'!$C:$C,0))),"",INDEX('Policy Characteristics'!I:I,MATCH($C367,'Policy Characteristics'!$C:$C,0)))</f>
        <v>on/off</v>
      </c>
      <c r="P367" s="44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46" t="str">
        <f>IF(ISBLANK(INDEX('Policy Characteristics'!K:K,MATCH($C367,'Policy Characteristics'!$C:$C,0))),"",INDEX('Policy Characteristics'!K:K,MATCH($C367,'Policy Characteristics'!$C:$C,0)))</f>
        <v/>
      </c>
      <c r="R367" s="446" t="str">
        <f>IF(ISBLANK(INDEX('Policy Characteristics'!L:L,MATCH($C367,'Policy Characteristics'!$C:$C,0))),"",INDEX('Policy Characteristics'!L:L,MATCH($C367,'Policy Characteristics'!$C:$C,0)))</f>
        <v/>
      </c>
    </row>
    <row r="368" spans="1:18" s="446" customFormat="1" x14ac:dyDescent="0.75">
      <c r="A368" s="446" t="str">
        <f>IF(ISBLANK(INDEX('Policy Characteristics'!A:A,MATCH($C368,'Policy Characteristics'!$C:$C,0))),"",INDEX('Policy Characteristics'!A:A,MATCH($C368,'Policy Characteristics'!$C:$C,0)))</f>
        <v>Electricity Supply</v>
      </c>
      <c r="B368" s="467" t="str">
        <f>IF(ISBLANK(INDEX('Policy Characteristics'!B:B,MATCH($C368,'Policy Characteristics'!$C:$C,0))),"",INDEX('Policy Characteristics'!B:B,MATCH($C368,'Policy Characteristics'!$C:$C,0)))</f>
        <v>Non BAU Mandated Capacity Construction</v>
      </c>
      <c r="C368" s="446" t="str">
        <f t="shared" si="22"/>
        <v>Boolean Use Non BAU Mandated Capacity Construction Schedule</v>
      </c>
      <c r="D368" s="294" t="s">
        <v>449</v>
      </c>
      <c r="E368" s="339"/>
      <c r="F368" s="294" t="s">
        <v>452</v>
      </c>
      <c r="G368" s="339"/>
      <c r="H368" s="20">
        <v>637</v>
      </c>
      <c r="I368" s="468" t="s">
        <v>44</v>
      </c>
      <c r="J368" s="469" t="str">
        <f>IF(ISBLANK(INDEX('Policy Characteristics'!D:D,MATCH($C368,'Policy Characteristics'!$C:$C,0))),"",INDEX('Policy Characteristics'!D:D,MATCH($C368,'Policy Characteristics'!$C:$C,0)))</f>
        <v>Non BAU Mandated Capacity Construction</v>
      </c>
      <c r="K368" s="446" t="str">
        <f>IF(ISBLANK(INDEX('Policy Characteristics'!E:E,MATCH($C368,'Policy Characteristics'!$C:$C,0))),"",INDEX('Policy Characteristics'!E:E,MATCH($C368,'Policy Characteristics'!$C:$C,0)))</f>
        <v/>
      </c>
      <c r="L368" s="446">
        <f>IF(ISBLANK(INDEX('Policy Characteristics'!F:F,MATCH($C368,'Policy Characteristics'!$C:$C,0))),"",INDEX('Policy Characteristics'!F:F,MATCH($C368,'Policy Characteristics'!$C:$C,0)))</f>
        <v>0</v>
      </c>
      <c r="M368" s="446">
        <f>IF(ISBLANK(INDEX('Policy Characteristics'!G:G,MATCH($C368,'Policy Characteristics'!$C:$C,0))),"",INDEX('Policy Characteristics'!G:G,MATCH($C368,'Policy Characteristics'!$C:$C,0)))</f>
        <v>1</v>
      </c>
      <c r="N368" s="446">
        <f>IF(ISBLANK(INDEX('Policy Characteristics'!H:H,MATCH($C368,'Policy Characteristics'!$C:$C,0))),"",INDEX('Policy Characteristics'!H:H,MATCH($C368,'Policy Characteristics'!$C:$C,0)))</f>
        <v>1</v>
      </c>
      <c r="O368" s="446" t="str">
        <f>IF(ISBLANK(INDEX('Policy Characteristics'!I:I,MATCH($C368,'Policy Characteristics'!$C:$C,0))),"",INDEX('Policy Characteristics'!I:I,MATCH($C368,'Policy Characteristics'!$C:$C,0)))</f>
        <v>on/off</v>
      </c>
      <c r="P368" s="44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46" t="str">
        <f>IF(ISBLANK(INDEX('Policy Characteristics'!K:K,MATCH($C368,'Policy Characteristics'!$C:$C,0))),"",INDEX('Policy Characteristics'!K:K,MATCH($C368,'Policy Characteristics'!$C:$C,0)))</f>
        <v/>
      </c>
      <c r="R368" s="446" t="str">
        <f>IF(ISBLANK(INDEX('Policy Characteristics'!L:L,MATCH($C368,'Policy Characteristics'!$C:$C,0))),"",INDEX('Policy Characteristics'!L:L,MATCH($C368,'Policy Characteristics'!$C:$C,0)))</f>
        <v/>
      </c>
    </row>
    <row r="369" spans="1:18" s="446" customFormat="1" x14ac:dyDescent="0.75">
      <c r="A369" s="446" t="str">
        <f>IF(ISBLANK(INDEX('Policy Characteristics'!A:A,MATCH($C369,'Policy Characteristics'!$C:$C,0))),"",INDEX('Policy Characteristics'!A:A,MATCH($C369,'Policy Characteristics'!$C:$C,0)))</f>
        <v>Electricity Supply</v>
      </c>
      <c r="B369" s="467" t="str">
        <f>IF(ISBLANK(INDEX('Policy Characteristics'!B:B,MATCH($C369,'Policy Characteristics'!$C:$C,0))),"",INDEX('Policy Characteristics'!B:B,MATCH($C369,'Policy Characteristics'!$C:$C,0)))</f>
        <v>Non BAU Mandated Capacity Construction</v>
      </c>
      <c r="C369" s="446" t="str">
        <f t="shared" si="22"/>
        <v>Boolean Use Non BAU Mandated Capacity Construction Schedule</v>
      </c>
      <c r="D369" s="294" t="s">
        <v>78</v>
      </c>
      <c r="E369" s="339"/>
      <c r="F369" s="294" t="s">
        <v>90</v>
      </c>
      <c r="G369" s="339"/>
      <c r="H369" s="20">
        <v>638</v>
      </c>
      <c r="I369" s="468" t="s">
        <v>44</v>
      </c>
      <c r="J369" s="469" t="str">
        <f>IF(ISBLANK(INDEX('Policy Characteristics'!D:D,MATCH($C369,'Policy Characteristics'!$C:$C,0))),"",INDEX('Policy Characteristics'!D:D,MATCH($C369,'Policy Characteristics'!$C:$C,0)))</f>
        <v>Non BAU Mandated Capacity Construction</v>
      </c>
      <c r="K369" s="446" t="str">
        <f>IF(ISBLANK(INDEX('Policy Characteristics'!E:E,MATCH($C369,'Policy Characteristics'!$C:$C,0))),"",INDEX('Policy Characteristics'!E:E,MATCH($C369,'Policy Characteristics'!$C:$C,0)))</f>
        <v/>
      </c>
      <c r="L369" s="446">
        <f>IF(ISBLANK(INDEX('Policy Characteristics'!F:F,MATCH($C369,'Policy Characteristics'!$C:$C,0))),"",INDEX('Policy Characteristics'!F:F,MATCH($C369,'Policy Characteristics'!$C:$C,0)))</f>
        <v>0</v>
      </c>
      <c r="M369" s="446">
        <f>IF(ISBLANK(INDEX('Policy Characteristics'!G:G,MATCH($C369,'Policy Characteristics'!$C:$C,0))),"",INDEX('Policy Characteristics'!G:G,MATCH($C369,'Policy Characteristics'!$C:$C,0)))</f>
        <v>1</v>
      </c>
      <c r="N369" s="446">
        <f>IF(ISBLANK(INDEX('Policy Characteristics'!H:H,MATCH($C369,'Policy Characteristics'!$C:$C,0))),"",INDEX('Policy Characteristics'!H:H,MATCH($C369,'Policy Characteristics'!$C:$C,0)))</f>
        <v>1</v>
      </c>
      <c r="O369" s="446" t="str">
        <f>IF(ISBLANK(INDEX('Policy Characteristics'!I:I,MATCH($C369,'Policy Characteristics'!$C:$C,0))),"",INDEX('Policy Characteristics'!I:I,MATCH($C369,'Policy Characteristics'!$C:$C,0)))</f>
        <v>on/off</v>
      </c>
      <c r="P369" s="44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46" t="str">
        <f>IF(ISBLANK(INDEX('Policy Characteristics'!K:K,MATCH($C369,'Policy Characteristics'!$C:$C,0))),"",INDEX('Policy Characteristics'!K:K,MATCH($C369,'Policy Characteristics'!$C:$C,0)))</f>
        <v/>
      </c>
      <c r="R369" s="446" t="str">
        <f>IF(ISBLANK(INDEX('Policy Characteristics'!L:L,MATCH($C369,'Policy Characteristics'!$C:$C,0))),"",INDEX('Policy Characteristics'!L:L,MATCH($C369,'Policy Characteristics'!$C:$C,0)))</f>
        <v/>
      </c>
    </row>
    <row r="370" spans="1:18" s="446" customFormat="1" x14ac:dyDescent="0.75">
      <c r="A370" s="446" t="str">
        <f>IF(ISBLANK(INDEX('Policy Characteristics'!A:A,MATCH($C370,'Policy Characteristics'!$C:$C,0))),"",INDEX('Policy Characteristics'!A:A,MATCH($C370,'Policy Characteristics'!$C:$C,0)))</f>
        <v>Electricity Supply</v>
      </c>
      <c r="B370" s="467" t="str">
        <f>IF(ISBLANK(INDEX('Policy Characteristics'!B:B,MATCH($C370,'Policy Characteristics'!$C:$C,0))),"",INDEX('Policy Characteristics'!B:B,MATCH($C370,'Policy Characteristics'!$C:$C,0)))</f>
        <v>Non BAU Mandated Capacity Construction</v>
      </c>
      <c r="C370" s="446" t="str">
        <f t="shared" si="22"/>
        <v>Boolean Use Non BAU Mandated Capacity Construction Schedule</v>
      </c>
      <c r="D370" s="294" t="s">
        <v>79</v>
      </c>
      <c r="E370" s="339"/>
      <c r="F370" s="294" t="s">
        <v>91</v>
      </c>
      <c r="G370" s="339"/>
      <c r="H370" s="20">
        <v>639</v>
      </c>
      <c r="I370" s="468" t="s">
        <v>44</v>
      </c>
      <c r="J370" s="469" t="str">
        <f>IF(ISBLANK(INDEX('Policy Characteristics'!D:D,MATCH($C370,'Policy Characteristics'!$C:$C,0))),"",INDEX('Policy Characteristics'!D:D,MATCH($C370,'Policy Characteristics'!$C:$C,0)))</f>
        <v>Non BAU Mandated Capacity Construction</v>
      </c>
      <c r="K370" s="446" t="str">
        <f>IF(ISBLANK(INDEX('Policy Characteristics'!E:E,MATCH($C370,'Policy Characteristics'!$C:$C,0))),"",INDEX('Policy Characteristics'!E:E,MATCH($C370,'Policy Characteristics'!$C:$C,0)))</f>
        <v/>
      </c>
      <c r="L370" s="446">
        <f>IF(ISBLANK(INDEX('Policy Characteristics'!F:F,MATCH($C370,'Policy Characteristics'!$C:$C,0))),"",INDEX('Policy Characteristics'!F:F,MATCH($C370,'Policy Characteristics'!$C:$C,0)))</f>
        <v>0</v>
      </c>
      <c r="M370" s="446">
        <f>IF(ISBLANK(INDEX('Policy Characteristics'!G:G,MATCH($C370,'Policy Characteristics'!$C:$C,0))),"",INDEX('Policy Characteristics'!G:G,MATCH($C370,'Policy Characteristics'!$C:$C,0)))</f>
        <v>1</v>
      </c>
      <c r="N370" s="446">
        <f>IF(ISBLANK(INDEX('Policy Characteristics'!H:H,MATCH($C370,'Policy Characteristics'!$C:$C,0))),"",INDEX('Policy Characteristics'!H:H,MATCH($C370,'Policy Characteristics'!$C:$C,0)))</f>
        <v>1</v>
      </c>
      <c r="O370" s="446" t="str">
        <f>IF(ISBLANK(INDEX('Policy Characteristics'!I:I,MATCH($C370,'Policy Characteristics'!$C:$C,0))),"",INDEX('Policy Characteristics'!I:I,MATCH($C370,'Policy Characteristics'!$C:$C,0)))</f>
        <v>on/off</v>
      </c>
      <c r="P370" s="44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46" t="str">
        <f>IF(ISBLANK(INDEX('Policy Characteristics'!K:K,MATCH($C370,'Policy Characteristics'!$C:$C,0))),"",INDEX('Policy Characteristics'!K:K,MATCH($C370,'Policy Characteristics'!$C:$C,0)))</f>
        <v/>
      </c>
      <c r="R370" s="446" t="str">
        <f>IF(ISBLANK(INDEX('Policy Characteristics'!L:L,MATCH($C370,'Policy Characteristics'!$C:$C,0))),"",INDEX('Policy Characteristics'!L:L,MATCH($C370,'Policy Characteristics'!$C:$C,0)))</f>
        <v/>
      </c>
    </row>
    <row r="371" spans="1:18" s="446" customFormat="1" x14ac:dyDescent="0.75">
      <c r="A371" s="446" t="str">
        <f>IF(ISBLANK(INDEX('Policy Characteristics'!A:A,MATCH($C371,'Policy Characteristics'!$C:$C,0))),"",INDEX('Policy Characteristics'!A:A,MATCH($C371,'Policy Characteristics'!$C:$C,0)))</f>
        <v>Electricity Supply</v>
      </c>
      <c r="B371" s="467" t="str">
        <f>IF(ISBLANK(INDEX('Policy Characteristics'!B:B,MATCH($C371,'Policy Characteristics'!$C:$C,0))),"",INDEX('Policy Characteristics'!B:B,MATCH($C371,'Policy Characteristics'!$C:$C,0)))</f>
        <v>Non BAU Mandated Capacity Construction</v>
      </c>
      <c r="C371" s="446" t="str">
        <f t="shared" si="22"/>
        <v>Boolean Use Non BAU Mandated Capacity Construction Schedule</v>
      </c>
      <c r="D371" s="294" t="s">
        <v>80</v>
      </c>
      <c r="E371" s="339"/>
      <c r="F371" s="294" t="s">
        <v>92</v>
      </c>
      <c r="G371" s="339"/>
      <c r="H371" s="20">
        <v>640</v>
      </c>
      <c r="I371" s="468" t="s">
        <v>44</v>
      </c>
      <c r="J371" s="469" t="str">
        <f>IF(ISBLANK(INDEX('Policy Characteristics'!D:D,MATCH($C371,'Policy Characteristics'!$C:$C,0))),"",INDEX('Policy Characteristics'!D:D,MATCH($C371,'Policy Characteristics'!$C:$C,0)))</f>
        <v>Non BAU Mandated Capacity Construction</v>
      </c>
      <c r="K371" s="446" t="str">
        <f>IF(ISBLANK(INDEX('Policy Characteristics'!E:E,MATCH($C371,'Policy Characteristics'!$C:$C,0))),"",INDEX('Policy Characteristics'!E:E,MATCH($C371,'Policy Characteristics'!$C:$C,0)))</f>
        <v/>
      </c>
      <c r="L371" s="446">
        <f>IF(ISBLANK(INDEX('Policy Characteristics'!F:F,MATCH($C371,'Policy Characteristics'!$C:$C,0))),"",INDEX('Policy Characteristics'!F:F,MATCH($C371,'Policy Characteristics'!$C:$C,0)))</f>
        <v>0</v>
      </c>
      <c r="M371" s="446">
        <f>IF(ISBLANK(INDEX('Policy Characteristics'!G:G,MATCH($C371,'Policy Characteristics'!$C:$C,0))),"",INDEX('Policy Characteristics'!G:G,MATCH($C371,'Policy Characteristics'!$C:$C,0)))</f>
        <v>1</v>
      </c>
      <c r="N371" s="446">
        <f>IF(ISBLANK(INDEX('Policy Characteristics'!H:H,MATCH($C371,'Policy Characteristics'!$C:$C,0))),"",INDEX('Policy Characteristics'!H:H,MATCH($C371,'Policy Characteristics'!$C:$C,0)))</f>
        <v>1</v>
      </c>
      <c r="O371" s="446" t="str">
        <f>IF(ISBLANK(INDEX('Policy Characteristics'!I:I,MATCH($C371,'Policy Characteristics'!$C:$C,0))),"",INDEX('Policy Characteristics'!I:I,MATCH($C371,'Policy Characteristics'!$C:$C,0)))</f>
        <v>on/off</v>
      </c>
      <c r="P371" s="44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46" t="str">
        <f>IF(ISBLANK(INDEX('Policy Characteristics'!K:K,MATCH($C371,'Policy Characteristics'!$C:$C,0))),"",INDEX('Policy Characteristics'!K:K,MATCH($C371,'Policy Characteristics'!$C:$C,0)))</f>
        <v/>
      </c>
      <c r="R371" s="446" t="str">
        <f>IF(ISBLANK(INDEX('Policy Characteristics'!L:L,MATCH($C371,'Policy Characteristics'!$C:$C,0))),"",INDEX('Policy Characteristics'!L:L,MATCH($C371,'Policy Characteristics'!$C:$C,0)))</f>
        <v/>
      </c>
    </row>
    <row r="372" spans="1:18" s="446" customFormat="1" x14ac:dyDescent="0.75">
      <c r="A372" s="446" t="str">
        <f>IF(ISBLANK(INDEX('Policy Characteristics'!A:A,MATCH($C372,'Policy Characteristics'!$C:$C,0))),"",INDEX('Policy Characteristics'!A:A,MATCH($C372,'Policy Characteristics'!$C:$C,0)))</f>
        <v>Electricity Supply</v>
      </c>
      <c r="B372" s="467" t="str">
        <f>IF(ISBLANK(INDEX('Policy Characteristics'!B:B,MATCH($C372,'Policy Characteristics'!$C:$C,0))),"",INDEX('Policy Characteristics'!B:B,MATCH($C372,'Policy Characteristics'!$C:$C,0)))</f>
        <v>Non BAU Mandated Capacity Construction</v>
      </c>
      <c r="C372" s="446" t="str">
        <f t="shared" si="22"/>
        <v>Boolean Use Non BAU Mandated Capacity Construction Schedule</v>
      </c>
      <c r="D372" s="294" t="s">
        <v>2424</v>
      </c>
      <c r="E372" s="339"/>
      <c r="F372" s="294" t="s">
        <v>437</v>
      </c>
      <c r="G372" s="339"/>
      <c r="H372" s="20">
        <v>641</v>
      </c>
      <c r="I372" s="468" t="s">
        <v>44</v>
      </c>
      <c r="J372" s="469" t="str">
        <f>IF(ISBLANK(INDEX('Policy Characteristics'!D:D,MATCH($C372,'Policy Characteristics'!$C:$C,0))),"",INDEX('Policy Characteristics'!D:D,MATCH($C372,'Policy Characteristics'!$C:$C,0)))</f>
        <v>Non BAU Mandated Capacity Construction</v>
      </c>
      <c r="K372" s="446" t="str">
        <f>IF(ISBLANK(INDEX('Policy Characteristics'!E:E,MATCH($C372,'Policy Characteristics'!$C:$C,0))),"",INDEX('Policy Characteristics'!E:E,MATCH($C372,'Policy Characteristics'!$C:$C,0)))</f>
        <v/>
      </c>
      <c r="L372" s="446">
        <f>IF(ISBLANK(INDEX('Policy Characteristics'!F:F,MATCH($C372,'Policy Characteristics'!$C:$C,0))),"",INDEX('Policy Characteristics'!F:F,MATCH($C372,'Policy Characteristics'!$C:$C,0)))</f>
        <v>0</v>
      </c>
      <c r="M372" s="446">
        <f>IF(ISBLANK(INDEX('Policy Characteristics'!G:G,MATCH($C372,'Policy Characteristics'!$C:$C,0))),"",INDEX('Policy Characteristics'!G:G,MATCH($C372,'Policy Characteristics'!$C:$C,0)))</f>
        <v>1</v>
      </c>
      <c r="N372" s="446">
        <f>IF(ISBLANK(INDEX('Policy Characteristics'!H:H,MATCH($C372,'Policy Characteristics'!$C:$C,0))),"",INDEX('Policy Characteristics'!H:H,MATCH($C372,'Policy Characteristics'!$C:$C,0)))</f>
        <v>1</v>
      </c>
      <c r="O372" s="446" t="str">
        <f>IF(ISBLANK(INDEX('Policy Characteristics'!I:I,MATCH($C372,'Policy Characteristics'!$C:$C,0))),"",INDEX('Policy Characteristics'!I:I,MATCH($C372,'Policy Characteristics'!$C:$C,0)))</f>
        <v>on/off</v>
      </c>
      <c r="P372" s="44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46" t="str">
        <f>IF(ISBLANK(INDEX('Policy Characteristics'!K:K,MATCH($C372,'Policy Characteristics'!$C:$C,0))),"",INDEX('Policy Characteristics'!K:K,MATCH($C372,'Policy Characteristics'!$C:$C,0)))</f>
        <v/>
      </c>
      <c r="R372" s="446" t="str">
        <f>IF(ISBLANK(INDEX('Policy Characteristics'!L:L,MATCH($C372,'Policy Characteristics'!$C:$C,0))),"",INDEX('Policy Characteristics'!L:L,MATCH($C372,'Policy Characteristics'!$C:$C,0)))</f>
        <v/>
      </c>
    </row>
    <row r="373" spans="1:18" s="446" customFormat="1" x14ac:dyDescent="0.75">
      <c r="A373" s="446" t="str">
        <f>IF(ISBLANK(INDEX('Policy Characteristics'!A:A,MATCH($C373,'Policy Characteristics'!$C:$C,0))),"",INDEX('Policy Characteristics'!A:A,MATCH($C373,'Policy Characteristics'!$C:$C,0)))</f>
        <v>Electricity Supply</v>
      </c>
      <c r="B373" s="467" t="str">
        <f>IF(ISBLANK(INDEX('Policy Characteristics'!B:B,MATCH($C373,'Policy Characteristics'!$C:$C,0))),"",INDEX('Policy Characteristics'!B:B,MATCH($C373,'Policy Characteristics'!$C:$C,0)))</f>
        <v>Non BAU Mandated Capacity Construction</v>
      </c>
      <c r="C373" s="446" t="str">
        <f t="shared" si="22"/>
        <v>Boolean Use Non BAU Mandated Capacity Construction Schedule</v>
      </c>
      <c r="D373" s="294" t="s">
        <v>309</v>
      </c>
      <c r="E373" s="339"/>
      <c r="F373" s="294" t="s">
        <v>311</v>
      </c>
      <c r="G373" s="339"/>
      <c r="H373" s="20">
        <v>642</v>
      </c>
      <c r="I373" s="468" t="s">
        <v>44</v>
      </c>
      <c r="J373" s="469" t="str">
        <f>IF(ISBLANK(INDEX('Policy Characteristics'!D:D,MATCH($C373,'Policy Characteristics'!$C:$C,0))),"",INDEX('Policy Characteristics'!D:D,MATCH($C373,'Policy Characteristics'!$C:$C,0)))</f>
        <v>Non BAU Mandated Capacity Construction</v>
      </c>
      <c r="K373" s="446" t="str">
        <f>IF(ISBLANK(INDEX('Policy Characteristics'!E:E,MATCH($C373,'Policy Characteristics'!$C:$C,0))),"",INDEX('Policy Characteristics'!E:E,MATCH($C373,'Policy Characteristics'!$C:$C,0)))</f>
        <v/>
      </c>
      <c r="L373" s="446">
        <f>IF(ISBLANK(INDEX('Policy Characteristics'!F:F,MATCH($C373,'Policy Characteristics'!$C:$C,0))),"",INDEX('Policy Characteristics'!F:F,MATCH($C373,'Policy Characteristics'!$C:$C,0)))</f>
        <v>0</v>
      </c>
      <c r="M373" s="446">
        <f>IF(ISBLANK(INDEX('Policy Characteristics'!G:G,MATCH($C373,'Policy Characteristics'!$C:$C,0))),"",INDEX('Policy Characteristics'!G:G,MATCH($C373,'Policy Characteristics'!$C:$C,0)))</f>
        <v>1</v>
      </c>
      <c r="N373" s="446">
        <f>IF(ISBLANK(INDEX('Policy Characteristics'!H:H,MATCH($C373,'Policy Characteristics'!$C:$C,0))),"",INDEX('Policy Characteristics'!H:H,MATCH($C373,'Policy Characteristics'!$C:$C,0)))</f>
        <v>1</v>
      </c>
      <c r="O373" s="446" t="str">
        <f>IF(ISBLANK(INDEX('Policy Characteristics'!I:I,MATCH($C373,'Policy Characteristics'!$C:$C,0))),"",INDEX('Policy Characteristics'!I:I,MATCH($C373,'Policy Characteristics'!$C:$C,0)))</f>
        <v>on/off</v>
      </c>
      <c r="P373" s="44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46" t="str">
        <f>IF(ISBLANK(INDEX('Policy Characteristics'!K:K,MATCH($C373,'Policy Characteristics'!$C:$C,0))),"",INDEX('Policy Characteristics'!K:K,MATCH($C373,'Policy Characteristics'!$C:$C,0)))</f>
        <v/>
      </c>
      <c r="R373" s="446" t="str">
        <f>IF(ISBLANK(INDEX('Policy Characteristics'!L:L,MATCH($C373,'Policy Characteristics'!$C:$C,0))),"",INDEX('Policy Characteristics'!L:L,MATCH($C373,'Policy Characteristics'!$C:$C,0)))</f>
        <v/>
      </c>
    </row>
    <row r="374" spans="1:18" s="446" customFormat="1" x14ac:dyDescent="0.75">
      <c r="A374" s="446" t="str">
        <f>IF(ISBLANK(INDEX('Policy Characteristics'!A:A,MATCH($C374,'Policy Characteristics'!$C:$C,0))),"",INDEX('Policy Characteristics'!A:A,MATCH($C374,'Policy Characteristics'!$C:$C,0)))</f>
        <v>Electricity Supply</v>
      </c>
      <c r="B374" s="467" t="str">
        <f>IF(ISBLANK(INDEX('Policy Characteristics'!B:B,MATCH($C374,'Policy Characteristics'!$C:$C,0))),"",INDEX('Policy Characteristics'!B:B,MATCH($C374,'Policy Characteristics'!$C:$C,0)))</f>
        <v>Non BAU Mandated Capacity Construction</v>
      </c>
      <c r="C374" s="446" t="str">
        <f t="shared" si="22"/>
        <v>Boolean Use Non BAU Mandated Capacity Construction Schedule</v>
      </c>
      <c r="D374" s="294" t="s">
        <v>310</v>
      </c>
      <c r="E374" s="339"/>
      <c r="F374" s="294" t="s">
        <v>312</v>
      </c>
      <c r="G374" s="339"/>
      <c r="H374" s="20">
        <v>643</v>
      </c>
      <c r="I374" s="468" t="s">
        <v>44</v>
      </c>
      <c r="J374" s="469" t="str">
        <f>IF(ISBLANK(INDEX('Policy Characteristics'!D:D,MATCH($C374,'Policy Characteristics'!$C:$C,0))),"",INDEX('Policy Characteristics'!D:D,MATCH($C374,'Policy Characteristics'!$C:$C,0)))</f>
        <v>Non BAU Mandated Capacity Construction</v>
      </c>
      <c r="K374" s="446" t="str">
        <f>IF(ISBLANK(INDEX('Policy Characteristics'!E:E,MATCH($C374,'Policy Characteristics'!$C:$C,0))),"",INDEX('Policy Characteristics'!E:E,MATCH($C374,'Policy Characteristics'!$C:$C,0)))</f>
        <v/>
      </c>
      <c r="L374" s="446">
        <f>IF(ISBLANK(INDEX('Policy Characteristics'!F:F,MATCH($C374,'Policy Characteristics'!$C:$C,0))),"",INDEX('Policy Characteristics'!F:F,MATCH($C374,'Policy Characteristics'!$C:$C,0)))</f>
        <v>0</v>
      </c>
      <c r="M374" s="446">
        <f>IF(ISBLANK(INDEX('Policy Characteristics'!G:G,MATCH($C374,'Policy Characteristics'!$C:$C,0))),"",INDEX('Policy Characteristics'!G:G,MATCH($C374,'Policy Characteristics'!$C:$C,0)))</f>
        <v>1</v>
      </c>
      <c r="N374" s="446">
        <f>IF(ISBLANK(INDEX('Policy Characteristics'!H:H,MATCH($C374,'Policy Characteristics'!$C:$C,0))),"",INDEX('Policy Characteristics'!H:H,MATCH($C374,'Policy Characteristics'!$C:$C,0)))</f>
        <v>1</v>
      </c>
      <c r="O374" s="446" t="str">
        <f>IF(ISBLANK(INDEX('Policy Characteristics'!I:I,MATCH($C374,'Policy Characteristics'!$C:$C,0))),"",INDEX('Policy Characteristics'!I:I,MATCH($C374,'Policy Characteristics'!$C:$C,0)))</f>
        <v>on/off</v>
      </c>
      <c r="P374" s="44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46" t="str">
        <f>IF(ISBLANK(INDEX('Policy Characteristics'!K:K,MATCH($C374,'Policy Characteristics'!$C:$C,0))),"",INDEX('Policy Characteristics'!K:K,MATCH($C374,'Policy Characteristics'!$C:$C,0)))</f>
        <v/>
      </c>
      <c r="R374" s="446" t="str">
        <f>IF(ISBLANK(INDEX('Policy Characteristics'!L:L,MATCH($C374,'Policy Characteristics'!$C:$C,0))),"",INDEX('Policy Characteristics'!L:L,MATCH($C374,'Policy Characteristics'!$C:$C,0)))</f>
        <v/>
      </c>
    </row>
    <row r="375" spans="1:18" s="446" customFormat="1" x14ac:dyDescent="0.75">
      <c r="A375" s="446" t="str">
        <f>IF(ISBLANK(INDEX('Policy Characteristics'!A:A,MATCH($C375,'Policy Characteristics'!$C:$C,0))),"",INDEX('Policy Characteristics'!A:A,MATCH($C375,'Policy Characteristics'!$C:$C,0)))</f>
        <v>Electricity Supply</v>
      </c>
      <c r="B375" s="467" t="str">
        <f>IF(ISBLANK(INDEX('Policy Characteristics'!B:B,MATCH($C375,'Policy Characteristics'!$C:$C,0))),"",INDEX('Policy Characteristics'!B:B,MATCH($C375,'Policy Characteristics'!$C:$C,0)))</f>
        <v>Non BAU Mandated Capacity Construction</v>
      </c>
      <c r="C375" s="446" t="str">
        <f t="shared" si="22"/>
        <v>Boolean Use Non BAU Mandated Capacity Construction Schedule</v>
      </c>
      <c r="D375" s="294" t="s">
        <v>445</v>
      </c>
      <c r="E375" s="339"/>
      <c r="F375" s="294" t="s">
        <v>444</v>
      </c>
      <c r="G375" s="339"/>
      <c r="H375" s="20">
        <v>644</v>
      </c>
      <c r="I375" s="468" t="s">
        <v>44</v>
      </c>
      <c r="J375" s="469" t="str">
        <f>IF(ISBLANK(INDEX('Policy Characteristics'!D:D,MATCH($C375,'Policy Characteristics'!$C:$C,0))),"",INDEX('Policy Characteristics'!D:D,MATCH($C375,'Policy Characteristics'!$C:$C,0)))</f>
        <v>Non BAU Mandated Capacity Construction</v>
      </c>
      <c r="K375" s="446" t="str">
        <f>IF(ISBLANK(INDEX('Policy Characteristics'!E:E,MATCH($C375,'Policy Characteristics'!$C:$C,0))),"",INDEX('Policy Characteristics'!E:E,MATCH($C375,'Policy Characteristics'!$C:$C,0)))</f>
        <v/>
      </c>
      <c r="L375" s="446">
        <f>IF(ISBLANK(INDEX('Policy Characteristics'!F:F,MATCH($C375,'Policy Characteristics'!$C:$C,0))),"",INDEX('Policy Characteristics'!F:F,MATCH($C375,'Policy Characteristics'!$C:$C,0)))</f>
        <v>0</v>
      </c>
      <c r="M375" s="446">
        <f>IF(ISBLANK(INDEX('Policy Characteristics'!G:G,MATCH($C375,'Policy Characteristics'!$C:$C,0))),"",INDEX('Policy Characteristics'!G:G,MATCH($C375,'Policy Characteristics'!$C:$C,0)))</f>
        <v>1</v>
      </c>
      <c r="N375" s="446">
        <f>IF(ISBLANK(INDEX('Policy Characteristics'!H:H,MATCH($C375,'Policy Characteristics'!$C:$C,0))),"",INDEX('Policy Characteristics'!H:H,MATCH($C375,'Policy Characteristics'!$C:$C,0)))</f>
        <v>1</v>
      </c>
      <c r="O375" s="446" t="str">
        <f>IF(ISBLANK(INDEX('Policy Characteristics'!I:I,MATCH($C375,'Policy Characteristics'!$C:$C,0))),"",INDEX('Policy Characteristics'!I:I,MATCH($C375,'Policy Characteristics'!$C:$C,0)))</f>
        <v>on/off</v>
      </c>
      <c r="P375" s="44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46" t="str">
        <f>IF(ISBLANK(INDEX('Policy Characteristics'!K:K,MATCH($C375,'Policy Characteristics'!$C:$C,0))),"",INDEX('Policy Characteristics'!K:K,MATCH($C375,'Policy Characteristics'!$C:$C,0)))</f>
        <v/>
      </c>
      <c r="R375" s="446" t="str">
        <f>IF(ISBLANK(INDEX('Policy Characteristics'!L:L,MATCH($C375,'Policy Characteristics'!$C:$C,0))),"",INDEX('Policy Characteristics'!L:L,MATCH($C375,'Policy Characteristics'!$C:$C,0)))</f>
        <v/>
      </c>
    </row>
    <row r="376" spans="1:18" s="446" customFormat="1" x14ac:dyDescent="0.75">
      <c r="A376" s="446" t="str">
        <f>IF(ISBLANK(INDEX('Policy Characteristics'!A:A,MATCH($C376,'Policy Characteristics'!$C:$C,0))),"",INDEX('Policy Characteristics'!A:A,MATCH($C376,'Policy Characteristics'!$C:$C,0)))</f>
        <v>Electricity Supply</v>
      </c>
      <c r="B376" s="467" t="str">
        <f>IF(ISBLANK(INDEX('Policy Characteristics'!B:B,MATCH($C376,'Policy Characteristics'!$C:$C,0))),"",INDEX('Policy Characteristics'!B:B,MATCH($C376,'Policy Characteristics'!$C:$C,0)))</f>
        <v>Non BAU Mandated Capacity Construction</v>
      </c>
      <c r="C376" s="446" t="str">
        <f t="shared" si="22"/>
        <v>Boolean Use Non BAU Mandated Capacity Construction Schedule</v>
      </c>
      <c r="D376" s="294" t="s">
        <v>454</v>
      </c>
      <c r="E376" s="339"/>
      <c r="F376" s="294" t="s">
        <v>455</v>
      </c>
      <c r="G376" s="339"/>
      <c r="H376" s="20">
        <v>645</v>
      </c>
      <c r="I376" s="468" t="s">
        <v>4344</v>
      </c>
      <c r="J376" s="469" t="str">
        <f>IF(ISBLANK(INDEX('Policy Characteristics'!D:D,MATCH($C376,'Policy Characteristics'!$C:$C,0))),"",INDEX('Policy Characteristics'!D:D,MATCH($C376,'Policy Characteristics'!$C:$C,0)))</f>
        <v>Non BAU Mandated Capacity Construction</v>
      </c>
      <c r="K376" s="446" t="str">
        <f>IF(ISBLANK(INDEX('Policy Characteristics'!E:E,MATCH($C376,'Policy Characteristics'!$C:$C,0))),"",INDEX('Policy Characteristics'!E:E,MATCH($C376,'Policy Characteristics'!$C:$C,0)))</f>
        <v/>
      </c>
      <c r="L376" s="446">
        <f>IF(ISBLANK(INDEX('Policy Characteristics'!F:F,MATCH($C376,'Policy Characteristics'!$C:$C,0))),"",INDEX('Policy Characteristics'!F:F,MATCH($C376,'Policy Characteristics'!$C:$C,0)))</f>
        <v>0</v>
      </c>
      <c r="M376" s="446">
        <f>IF(ISBLANK(INDEX('Policy Characteristics'!G:G,MATCH($C376,'Policy Characteristics'!$C:$C,0))),"",INDEX('Policy Characteristics'!G:G,MATCH($C376,'Policy Characteristics'!$C:$C,0)))</f>
        <v>1</v>
      </c>
      <c r="N376" s="446">
        <f>IF(ISBLANK(INDEX('Policy Characteristics'!H:H,MATCH($C376,'Policy Characteristics'!$C:$C,0))),"",INDEX('Policy Characteristics'!H:H,MATCH($C376,'Policy Characteristics'!$C:$C,0)))</f>
        <v>1</v>
      </c>
      <c r="O376" s="446" t="str">
        <f>IF(ISBLANK(INDEX('Policy Characteristics'!I:I,MATCH($C376,'Policy Characteristics'!$C:$C,0))),"",INDEX('Policy Characteristics'!I:I,MATCH($C376,'Policy Characteristics'!$C:$C,0)))</f>
        <v>on/off</v>
      </c>
      <c r="P376" s="44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46" t="str">
        <f>IF(ISBLANK(INDEX('Policy Characteristics'!K:K,MATCH($C376,'Policy Characteristics'!$C:$C,0))),"",INDEX('Policy Characteristics'!K:K,MATCH($C376,'Policy Characteristics'!$C:$C,0)))</f>
        <v/>
      </c>
      <c r="R376" s="446" t="str">
        <f>IF(ISBLANK(INDEX('Policy Characteristics'!L:L,MATCH($C376,'Policy Characteristics'!$C:$C,0))),"",INDEX('Policy Characteristics'!L:L,MATCH($C376,'Policy Characteristics'!$C:$C,0)))</f>
        <v/>
      </c>
    </row>
    <row r="377" spans="1:18" s="446" customFormat="1" x14ac:dyDescent="0.75">
      <c r="A377" s="446" t="str">
        <f>IF(ISBLANK(INDEX('Policy Characteristics'!A:A,MATCH($C377,'Policy Characteristics'!$C:$C,0))),"",INDEX('Policy Characteristics'!A:A,MATCH($C377,'Policy Characteristics'!$C:$C,0)))</f>
        <v>Electricity Supply</v>
      </c>
      <c r="B377" s="467" t="str">
        <f>IF(ISBLANK(INDEX('Policy Characteristics'!B:B,MATCH($C377,'Policy Characteristics'!$C:$C,0))),"",INDEX('Policy Characteristics'!B:B,MATCH($C377,'Policy Characteristics'!$C:$C,0)))</f>
        <v>Non BAU Mandated Capacity Construction</v>
      </c>
      <c r="C377" s="446" t="str">
        <f t="shared" si="22"/>
        <v>Boolean Use Non BAU Mandated Capacity Construction Schedule</v>
      </c>
      <c r="D377" s="294" t="s">
        <v>2749</v>
      </c>
      <c r="E377" s="339"/>
      <c r="F377" s="294" t="s">
        <v>2468</v>
      </c>
      <c r="G377" s="339"/>
      <c r="H377" s="20">
        <v>646</v>
      </c>
      <c r="I377" s="468" t="s">
        <v>44</v>
      </c>
      <c r="J377" s="469" t="str">
        <f>IF(ISBLANK(INDEX('Policy Characteristics'!D:D,MATCH($C377,'Policy Characteristics'!$C:$C,0))),"",INDEX('Policy Characteristics'!D:D,MATCH($C377,'Policy Characteristics'!$C:$C,0)))</f>
        <v>Non BAU Mandated Capacity Construction</v>
      </c>
      <c r="K377" s="446" t="str">
        <f>IF(ISBLANK(INDEX('Policy Characteristics'!E:E,MATCH($C377,'Policy Characteristics'!$C:$C,0))),"",INDEX('Policy Characteristics'!E:E,MATCH($C377,'Policy Characteristics'!$C:$C,0)))</f>
        <v/>
      </c>
      <c r="L377" s="446">
        <f>IF(ISBLANK(INDEX('Policy Characteristics'!F:F,MATCH($C377,'Policy Characteristics'!$C:$C,0))),"",INDEX('Policy Characteristics'!F:F,MATCH($C377,'Policy Characteristics'!$C:$C,0)))</f>
        <v>0</v>
      </c>
      <c r="M377" s="446">
        <f>IF(ISBLANK(INDEX('Policy Characteristics'!G:G,MATCH($C377,'Policy Characteristics'!$C:$C,0))),"",INDEX('Policy Characteristics'!G:G,MATCH($C377,'Policy Characteristics'!$C:$C,0)))</f>
        <v>1</v>
      </c>
      <c r="N377" s="446">
        <f>IF(ISBLANK(INDEX('Policy Characteristics'!H:H,MATCH($C377,'Policy Characteristics'!$C:$C,0))),"",INDEX('Policy Characteristics'!H:H,MATCH($C377,'Policy Characteristics'!$C:$C,0)))</f>
        <v>1</v>
      </c>
      <c r="O377" s="446" t="str">
        <f>IF(ISBLANK(INDEX('Policy Characteristics'!I:I,MATCH($C377,'Policy Characteristics'!$C:$C,0))),"",INDEX('Policy Characteristics'!I:I,MATCH($C377,'Policy Characteristics'!$C:$C,0)))</f>
        <v>on/off</v>
      </c>
      <c r="P377" s="44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46" t="str">
        <f>IF(ISBLANK(INDEX('Policy Characteristics'!K:K,MATCH($C377,'Policy Characteristics'!$C:$C,0))),"",INDEX('Policy Characteristics'!K:K,MATCH($C377,'Policy Characteristics'!$C:$C,0)))</f>
        <v/>
      </c>
      <c r="R377" s="446" t="str">
        <f>IF(ISBLANK(INDEX('Policy Characteristics'!L:L,MATCH($C377,'Policy Characteristics'!$C:$C,0))),"",INDEX('Policy Characteristics'!L:L,MATCH($C377,'Policy Characteristics'!$C:$C,0)))</f>
        <v/>
      </c>
    </row>
    <row r="378" spans="1:18" s="446" customFormat="1" x14ac:dyDescent="0.75">
      <c r="A378" s="446" t="str">
        <f>IF(ISBLANK(INDEX('Policy Characteristics'!A:A,MATCH($C378,'Policy Characteristics'!$C:$C,0))),"",INDEX('Policy Characteristics'!A:A,MATCH($C378,'Policy Characteristics'!$C:$C,0)))</f>
        <v>Electricity Supply</v>
      </c>
      <c r="B378" s="467" t="str">
        <f>IF(ISBLANK(INDEX('Policy Characteristics'!B:B,MATCH($C378,'Policy Characteristics'!$C:$C,0))),"",INDEX('Policy Characteristics'!B:B,MATCH($C378,'Policy Characteristics'!$C:$C,0)))</f>
        <v>Non BAU Mandated Capacity Construction</v>
      </c>
      <c r="C378" s="446" t="str">
        <f t="shared" si="22"/>
        <v>Boolean Use Non BAU Mandated Capacity Construction Schedule</v>
      </c>
      <c r="D378" s="294" t="s">
        <v>2750</v>
      </c>
      <c r="E378" s="339"/>
      <c r="F378" s="294" t="s">
        <v>2592</v>
      </c>
      <c r="G378" s="339"/>
      <c r="H378" s="20">
        <v>647</v>
      </c>
      <c r="I378" s="468" t="s">
        <v>44</v>
      </c>
      <c r="J378" s="469" t="str">
        <f>IF(ISBLANK(INDEX('Policy Characteristics'!D:D,MATCH($C378,'Policy Characteristics'!$C:$C,0))),"",INDEX('Policy Characteristics'!D:D,MATCH($C378,'Policy Characteristics'!$C:$C,0)))</f>
        <v>Non BAU Mandated Capacity Construction</v>
      </c>
      <c r="K378" s="446" t="str">
        <f>IF(ISBLANK(INDEX('Policy Characteristics'!E:E,MATCH($C378,'Policy Characteristics'!$C:$C,0))),"",INDEX('Policy Characteristics'!E:E,MATCH($C378,'Policy Characteristics'!$C:$C,0)))</f>
        <v/>
      </c>
      <c r="L378" s="446">
        <f>IF(ISBLANK(INDEX('Policy Characteristics'!F:F,MATCH($C378,'Policy Characteristics'!$C:$C,0))),"",INDEX('Policy Characteristics'!F:F,MATCH($C378,'Policy Characteristics'!$C:$C,0)))</f>
        <v>0</v>
      </c>
      <c r="M378" s="446">
        <f>IF(ISBLANK(INDEX('Policy Characteristics'!G:G,MATCH($C378,'Policy Characteristics'!$C:$C,0))),"",INDEX('Policy Characteristics'!G:G,MATCH($C378,'Policy Characteristics'!$C:$C,0)))</f>
        <v>1</v>
      </c>
      <c r="N378" s="446">
        <f>IF(ISBLANK(INDEX('Policy Characteristics'!H:H,MATCH($C378,'Policy Characteristics'!$C:$C,0))),"",INDEX('Policy Characteristics'!H:H,MATCH($C378,'Policy Characteristics'!$C:$C,0)))</f>
        <v>1</v>
      </c>
      <c r="O378" s="446" t="str">
        <f>IF(ISBLANK(INDEX('Policy Characteristics'!I:I,MATCH($C378,'Policy Characteristics'!$C:$C,0))),"",INDEX('Policy Characteristics'!I:I,MATCH($C378,'Policy Characteristics'!$C:$C,0)))</f>
        <v>on/off</v>
      </c>
      <c r="P378" s="44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46" t="str">
        <f>IF(ISBLANK(INDEX('Policy Characteristics'!K:K,MATCH($C378,'Policy Characteristics'!$C:$C,0))),"",INDEX('Policy Characteristics'!K:K,MATCH($C378,'Policy Characteristics'!$C:$C,0)))</f>
        <v/>
      </c>
      <c r="R378" s="446" t="str">
        <f>IF(ISBLANK(INDEX('Policy Characteristics'!L:L,MATCH($C378,'Policy Characteristics'!$C:$C,0))),"",INDEX('Policy Characteristics'!L:L,MATCH($C378,'Policy Characteristics'!$C:$C,0)))</f>
        <v/>
      </c>
    </row>
    <row r="379" spans="1:18" s="446" customFormat="1" x14ac:dyDescent="0.75">
      <c r="A379" s="446" t="str">
        <f>IF(ISBLANK(INDEX('Policy Characteristics'!A:A,MATCH($C379,'Policy Characteristics'!$C:$C,0))),"",INDEX('Policy Characteristics'!A:A,MATCH($C379,'Policy Characteristics'!$C:$C,0)))</f>
        <v>Electricity Supply</v>
      </c>
      <c r="B379" s="467" t="str">
        <f>IF(ISBLANK(INDEX('Policy Characteristics'!B:B,MATCH($C379,'Policy Characteristics'!$C:$C,0))),"",INDEX('Policy Characteristics'!B:B,MATCH($C379,'Policy Characteristics'!$C:$C,0)))</f>
        <v>Non BAU Mandated Capacity Construction</v>
      </c>
      <c r="C379" s="446" t="str">
        <f t="shared" si="22"/>
        <v>Boolean Use Non BAU Mandated Capacity Construction Schedule</v>
      </c>
      <c r="D379" s="294" t="s">
        <v>2751</v>
      </c>
      <c r="E379" s="339"/>
      <c r="F379" s="294" t="s">
        <v>2470</v>
      </c>
      <c r="G379" s="339"/>
      <c r="H379" s="20">
        <v>648</v>
      </c>
      <c r="I379" s="468" t="s">
        <v>44</v>
      </c>
      <c r="J379" s="469" t="str">
        <f>IF(ISBLANK(INDEX('Policy Characteristics'!D:D,MATCH($C379,'Policy Characteristics'!$C:$C,0))),"",INDEX('Policy Characteristics'!D:D,MATCH($C379,'Policy Characteristics'!$C:$C,0)))</f>
        <v>Non BAU Mandated Capacity Construction</v>
      </c>
      <c r="K379" s="446" t="str">
        <f>IF(ISBLANK(INDEX('Policy Characteristics'!E:E,MATCH($C379,'Policy Characteristics'!$C:$C,0))),"",INDEX('Policy Characteristics'!E:E,MATCH($C379,'Policy Characteristics'!$C:$C,0)))</f>
        <v/>
      </c>
      <c r="L379" s="446">
        <f>IF(ISBLANK(INDEX('Policy Characteristics'!F:F,MATCH($C379,'Policy Characteristics'!$C:$C,0))),"",INDEX('Policy Characteristics'!F:F,MATCH($C379,'Policy Characteristics'!$C:$C,0)))</f>
        <v>0</v>
      </c>
      <c r="M379" s="446">
        <f>IF(ISBLANK(INDEX('Policy Characteristics'!G:G,MATCH($C379,'Policy Characteristics'!$C:$C,0))),"",INDEX('Policy Characteristics'!G:G,MATCH($C379,'Policy Characteristics'!$C:$C,0)))</f>
        <v>1</v>
      </c>
      <c r="N379" s="446">
        <f>IF(ISBLANK(INDEX('Policy Characteristics'!H:H,MATCH($C379,'Policy Characteristics'!$C:$C,0))),"",INDEX('Policy Characteristics'!H:H,MATCH($C379,'Policy Characteristics'!$C:$C,0)))</f>
        <v>1</v>
      </c>
      <c r="O379" s="446" t="str">
        <f>IF(ISBLANK(INDEX('Policy Characteristics'!I:I,MATCH($C379,'Policy Characteristics'!$C:$C,0))),"",INDEX('Policy Characteristics'!I:I,MATCH($C379,'Policy Characteristics'!$C:$C,0)))</f>
        <v>on/off</v>
      </c>
      <c r="P379" s="44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46" t="str">
        <f>IF(ISBLANK(INDEX('Policy Characteristics'!K:K,MATCH($C379,'Policy Characteristics'!$C:$C,0))),"",INDEX('Policy Characteristics'!K:K,MATCH($C379,'Policy Characteristics'!$C:$C,0)))</f>
        <v/>
      </c>
      <c r="R379" s="446" t="str">
        <f>IF(ISBLANK(INDEX('Policy Characteristics'!L:L,MATCH($C379,'Policy Characteristics'!$C:$C,0))),"",INDEX('Policy Characteristics'!L:L,MATCH($C379,'Policy Characteristics'!$C:$C,0)))</f>
        <v/>
      </c>
    </row>
    <row r="380" spans="1:18" s="446" customFormat="1" x14ac:dyDescent="0.75">
      <c r="A380" s="446" t="str">
        <f>IF(ISBLANK(INDEX('Policy Characteristics'!A:A,MATCH($C380,'Policy Characteristics'!$C:$C,0))),"",INDEX('Policy Characteristics'!A:A,MATCH($C380,'Policy Characteristics'!$C:$C,0)))</f>
        <v>Electricity Supply</v>
      </c>
      <c r="B380" s="467" t="str">
        <f>IF(ISBLANK(INDEX('Policy Characteristics'!B:B,MATCH($C380,'Policy Characteristics'!$C:$C,0))),"",INDEX('Policy Characteristics'!B:B,MATCH($C380,'Policy Characteristics'!$C:$C,0)))</f>
        <v>Non BAU Mandated Capacity Construction</v>
      </c>
      <c r="C380" s="446" t="str">
        <f t="shared" si="22"/>
        <v>Boolean Use Non BAU Mandated Capacity Construction Schedule</v>
      </c>
      <c r="D380" s="294" t="s">
        <v>3487</v>
      </c>
      <c r="E380" s="339"/>
      <c r="F380" s="294" t="s">
        <v>3494</v>
      </c>
      <c r="G380" s="339"/>
      <c r="H380" s="20">
        <v>1775</v>
      </c>
      <c r="I380" s="468" t="s">
        <v>44</v>
      </c>
      <c r="J380" s="469" t="str">
        <f>IF(ISBLANK(INDEX('Policy Characteristics'!D:D,MATCH($C380,'Policy Characteristics'!$C:$C,0))),"",INDEX('Policy Characteristics'!D:D,MATCH($C380,'Policy Characteristics'!$C:$C,0)))</f>
        <v>Non BAU Mandated Capacity Construction</v>
      </c>
      <c r="K380" s="446" t="str">
        <f>IF(ISBLANK(INDEX('Policy Characteristics'!E:E,MATCH($C380,'Policy Characteristics'!$C:$C,0))),"",INDEX('Policy Characteristics'!E:E,MATCH($C380,'Policy Characteristics'!$C:$C,0)))</f>
        <v/>
      </c>
      <c r="L380" s="446">
        <f>IF(ISBLANK(INDEX('Policy Characteristics'!F:F,MATCH($C380,'Policy Characteristics'!$C:$C,0))),"",INDEX('Policy Characteristics'!F:F,MATCH($C380,'Policy Characteristics'!$C:$C,0)))</f>
        <v>0</v>
      </c>
      <c r="M380" s="446">
        <f>IF(ISBLANK(INDEX('Policy Characteristics'!G:G,MATCH($C380,'Policy Characteristics'!$C:$C,0))),"",INDEX('Policy Characteristics'!G:G,MATCH($C380,'Policy Characteristics'!$C:$C,0)))</f>
        <v>1</v>
      </c>
      <c r="N380" s="446">
        <f>IF(ISBLANK(INDEX('Policy Characteristics'!H:H,MATCH($C380,'Policy Characteristics'!$C:$C,0))),"",INDEX('Policy Characteristics'!H:H,MATCH($C380,'Policy Characteristics'!$C:$C,0)))</f>
        <v>1</v>
      </c>
      <c r="O380" s="446" t="str">
        <f>IF(ISBLANK(INDEX('Policy Characteristics'!I:I,MATCH($C380,'Policy Characteristics'!$C:$C,0))),"",INDEX('Policy Characteristics'!I:I,MATCH($C380,'Policy Characteristics'!$C:$C,0)))</f>
        <v>on/off</v>
      </c>
      <c r="P380" s="44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46" t="str">
        <f>IF(ISBLANK(INDEX('Policy Characteristics'!K:K,MATCH($C380,'Policy Characteristics'!$C:$C,0))),"",INDEX('Policy Characteristics'!K:K,MATCH($C380,'Policy Characteristics'!$C:$C,0)))</f>
        <v/>
      </c>
      <c r="R380" s="446" t="str">
        <f>IF(ISBLANK(INDEX('Policy Characteristics'!L:L,MATCH($C380,'Policy Characteristics'!$C:$C,0))),"",INDEX('Policy Characteristics'!L:L,MATCH($C380,'Policy Characteristics'!$C:$C,0)))</f>
        <v/>
      </c>
    </row>
    <row r="381" spans="1:18" s="446" customFormat="1" x14ac:dyDescent="0.75">
      <c r="A381" s="446" t="str">
        <f>IF(ISBLANK(INDEX('Policy Characteristics'!A:A,MATCH($C381,'Policy Characteristics'!$C:$C,0))),"",INDEX('Policy Characteristics'!A:A,MATCH($C381,'Policy Characteristics'!$C:$C,0)))</f>
        <v>Electricity Supply</v>
      </c>
      <c r="B381" s="467" t="str">
        <f>IF(ISBLANK(INDEX('Policy Characteristics'!B:B,MATCH($C381,'Policy Characteristics'!$C:$C,0))),"",INDEX('Policy Characteristics'!B:B,MATCH($C381,'Policy Characteristics'!$C:$C,0)))</f>
        <v>Non BAU Mandated Capacity Construction</v>
      </c>
      <c r="C381" s="446" t="str">
        <f t="shared" si="22"/>
        <v>Boolean Use Non BAU Mandated Capacity Construction Schedule</v>
      </c>
      <c r="D381" s="294" t="s">
        <v>3490</v>
      </c>
      <c r="E381" s="339"/>
      <c r="F381" s="294" t="s">
        <v>3495</v>
      </c>
      <c r="G381" s="339"/>
      <c r="H381" s="20">
        <v>1776</v>
      </c>
      <c r="I381" s="468" t="s">
        <v>44</v>
      </c>
      <c r="J381" s="469" t="str">
        <f>IF(ISBLANK(INDEX('Policy Characteristics'!D:D,MATCH($C381,'Policy Characteristics'!$C:$C,0))),"",INDEX('Policy Characteristics'!D:D,MATCH($C381,'Policy Characteristics'!$C:$C,0)))</f>
        <v>Non BAU Mandated Capacity Construction</v>
      </c>
      <c r="K381" s="446" t="str">
        <f>IF(ISBLANK(INDEX('Policy Characteristics'!E:E,MATCH($C381,'Policy Characteristics'!$C:$C,0))),"",INDEX('Policy Characteristics'!E:E,MATCH($C381,'Policy Characteristics'!$C:$C,0)))</f>
        <v/>
      </c>
      <c r="L381" s="446">
        <f>IF(ISBLANK(INDEX('Policy Characteristics'!F:F,MATCH($C381,'Policy Characteristics'!$C:$C,0))),"",INDEX('Policy Characteristics'!F:F,MATCH($C381,'Policy Characteristics'!$C:$C,0)))</f>
        <v>0</v>
      </c>
      <c r="M381" s="446">
        <f>IF(ISBLANK(INDEX('Policy Characteristics'!G:G,MATCH($C381,'Policy Characteristics'!$C:$C,0))),"",INDEX('Policy Characteristics'!G:G,MATCH($C381,'Policy Characteristics'!$C:$C,0)))</f>
        <v>1</v>
      </c>
      <c r="N381" s="446">
        <f>IF(ISBLANK(INDEX('Policy Characteristics'!H:H,MATCH($C381,'Policy Characteristics'!$C:$C,0))),"",INDEX('Policy Characteristics'!H:H,MATCH($C381,'Policy Characteristics'!$C:$C,0)))</f>
        <v>1</v>
      </c>
      <c r="O381" s="446" t="str">
        <f>IF(ISBLANK(INDEX('Policy Characteristics'!I:I,MATCH($C381,'Policy Characteristics'!$C:$C,0))),"",INDEX('Policy Characteristics'!I:I,MATCH($C381,'Policy Characteristics'!$C:$C,0)))</f>
        <v>on/off</v>
      </c>
      <c r="P381" s="44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46" t="str">
        <f>IF(ISBLANK(INDEX('Policy Characteristics'!K:K,MATCH($C381,'Policy Characteristics'!$C:$C,0))),"",INDEX('Policy Characteristics'!K:K,MATCH($C381,'Policy Characteristics'!$C:$C,0)))</f>
        <v/>
      </c>
      <c r="R381" s="446" t="str">
        <f>IF(ISBLANK(INDEX('Policy Characteristics'!L:L,MATCH($C381,'Policy Characteristics'!$C:$C,0))),"",INDEX('Policy Characteristics'!L:L,MATCH($C381,'Policy Characteristics'!$C:$C,0)))</f>
        <v/>
      </c>
    </row>
    <row r="382" spans="1:18" s="446" customFormat="1" x14ac:dyDescent="0.75">
      <c r="A382" s="446" t="str">
        <f>IF(ISBLANK(INDEX('Policy Characteristics'!A:A,MATCH($C382,'Policy Characteristics'!$C:$C,0))),"",INDEX('Policy Characteristics'!A:A,MATCH($C382,'Policy Characteristics'!$C:$C,0)))</f>
        <v>Electricity Supply</v>
      </c>
      <c r="B382" s="467" t="str">
        <f>IF(ISBLANK(INDEX('Policy Characteristics'!B:B,MATCH($C382,'Policy Characteristics'!$C:$C,0))),"",INDEX('Policy Characteristics'!B:B,MATCH($C382,'Policy Characteristics'!$C:$C,0)))</f>
        <v>Non BAU Mandated Capacity Construction</v>
      </c>
      <c r="C382" s="446" t="str">
        <f t="shared" si="22"/>
        <v>Boolean Use Non BAU Mandated Capacity Construction Schedule</v>
      </c>
      <c r="D382" s="294" t="s">
        <v>3491</v>
      </c>
      <c r="E382" s="339"/>
      <c r="F382" s="294" t="s">
        <v>3496</v>
      </c>
      <c r="G382" s="339"/>
      <c r="H382" s="20">
        <v>1777</v>
      </c>
      <c r="I382" s="468" t="s">
        <v>44</v>
      </c>
      <c r="J382" s="469" t="str">
        <f>IF(ISBLANK(INDEX('Policy Characteristics'!D:D,MATCH($C382,'Policy Characteristics'!$C:$C,0))),"",INDEX('Policy Characteristics'!D:D,MATCH($C382,'Policy Characteristics'!$C:$C,0)))</f>
        <v>Non BAU Mandated Capacity Construction</v>
      </c>
      <c r="K382" s="446" t="str">
        <f>IF(ISBLANK(INDEX('Policy Characteristics'!E:E,MATCH($C382,'Policy Characteristics'!$C:$C,0))),"",INDEX('Policy Characteristics'!E:E,MATCH($C382,'Policy Characteristics'!$C:$C,0)))</f>
        <v/>
      </c>
      <c r="L382" s="446">
        <f>IF(ISBLANK(INDEX('Policy Characteristics'!F:F,MATCH($C382,'Policy Characteristics'!$C:$C,0))),"",INDEX('Policy Characteristics'!F:F,MATCH($C382,'Policy Characteristics'!$C:$C,0)))</f>
        <v>0</v>
      </c>
      <c r="M382" s="446">
        <f>IF(ISBLANK(INDEX('Policy Characteristics'!G:G,MATCH($C382,'Policy Characteristics'!$C:$C,0))),"",INDEX('Policy Characteristics'!G:G,MATCH($C382,'Policy Characteristics'!$C:$C,0)))</f>
        <v>1</v>
      </c>
      <c r="N382" s="446">
        <f>IF(ISBLANK(INDEX('Policy Characteristics'!H:H,MATCH($C382,'Policy Characteristics'!$C:$C,0))),"",INDEX('Policy Characteristics'!H:H,MATCH($C382,'Policy Characteristics'!$C:$C,0)))</f>
        <v>1</v>
      </c>
      <c r="O382" s="446" t="str">
        <f>IF(ISBLANK(INDEX('Policy Characteristics'!I:I,MATCH($C382,'Policy Characteristics'!$C:$C,0))),"",INDEX('Policy Characteristics'!I:I,MATCH($C382,'Policy Characteristics'!$C:$C,0)))</f>
        <v>on/off</v>
      </c>
      <c r="P382" s="44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46" t="str">
        <f>IF(ISBLANK(INDEX('Policy Characteristics'!K:K,MATCH($C382,'Policy Characteristics'!$C:$C,0))),"",INDEX('Policy Characteristics'!K:K,MATCH($C382,'Policy Characteristics'!$C:$C,0)))</f>
        <v/>
      </c>
      <c r="R382" s="446" t="str">
        <f>IF(ISBLANK(INDEX('Policy Characteristics'!L:L,MATCH($C382,'Policy Characteristics'!$C:$C,0))),"",INDEX('Policy Characteristics'!L:L,MATCH($C382,'Policy Characteristics'!$C:$C,0)))</f>
        <v/>
      </c>
    </row>
    <row r="383" spans="1:18" s="446" customFormat="1" x14ac:dyDescent="0.75">
      <c r="A383" s="446" t="str">
        <f>IF(ISBLANK(INDEX('Policy Characteristics'!A:A,MATCH($C383,'Policy Characteristics'!$C:$C,0))),"",INDEX('Policy Characteristics'!A:A,MATCH($C383,'Policy Characteristics'!$C:$C,0)))</f>
        <v>Electricity Supply</v>
      </c>
      <c r="B383" s="467" t="str">
        <f>IF(ISBLANK(INDEX('Policy Characteristics'!B:B,MATCH($C383,'Policy Characteristics'!$C:$C,0))),"",INDEX('Policy Characteristics'!B:B,MATCH($C383,'Policy Characteristics'!$C:$C,0)))</f>
        <v>Non BAU Mandated Capacity Construction</v>
      </c>
      <c r="C383" s="446" t="str">
        <f t="shared" si="22"/>
        <v>Boolean Use Non BAU Mandated Capacity Construction Schedule</v>
      </c>
      <c r="D383" s="294" t="s">
        <v>3492</v>
      </c>
      <c r="E383" s="339"/>
      <c r="F383" s="294" t="s">
        <v>3497</v>
      </c>
      <c r="G383" s="339"/>
      <c r="H383" s="20">
        <v>1778</v>
      </c>
      <c r="I383" s="468" t="s">
        <v>44</v>
      </c>
      <c r="J383" s="469" t="str">
        <f>IF(ISBLANK(INDEX('Policy Characteristics'!D:D,MATCH($C383,'Policy Characteristics'!$C:$C,0))),"",INDEX('Policy Characteristics'!D:D,MATCH($C383,'Policy Characteristics'!$C:$C,0)))</f>
        <v>Non BAU Mandated Capacity Construction</v>
      </c>
      <c r="K383" s="446" t="str">
        <f>IF(ISBLANK(INDEX('Policy Characteristics'!E:E,MATCH($C383,'Policy Characteristics'!$C:$C,0))),"",INDEX('Policy Characteristics'!E:E,MATCH($C383,'Policy Characteristics'!$C:$C,0)))</f>
        <v/>
      </c>
      <c r="L383" s="446">
        <f>IF(ISBLANK(INDEX('Policy Characteristics'!F:F,MATCH($C383,'Policy Characteristics'!$C:$C,0))),"",INDEX('Policy Characteristics'!F:F,MATCH($C383,'Policy Characteristics'!$C:$C,0)))</f>
        <v>0</v>
      </c>
      <c r="M383" s="446">
        <f>IF(ISBLANK(INDEX('Policy Characteristics'!G:G,MATCH($C383,'Policy Characteristics'!$C:$C,0))),"",INDEX('Policy Characteristics'!G:G,MATCH($C383,'Policy Characteristics'!$C:$C,0)))</f>
        <v>1</v>
      </c>
      <c r="N383" s="446">
        <f>IF(ISBLANK(INDEX('Policy Characteristics'!H:H,MATCH($C383,'Policy Characteristics'!$C:$C,0))),"",INDEX('Policy Characteristics'!H:H,MATCH($C383,'Policy Characteristics'!$C:$C,0)))</f>
        <v>1</v>
      </c>
      <c r="O383" s="446" t="str">
        <f>IF(ISBLANK(INDEX('Policy Characteristics'!I:I,MATCH($C383,'Policy Characteristics'!$C:$C,0))),"",INDEX('Policy Characteristics'!I:I,MATCH($C383,'Policy Characteristics'!$C:$C,0)))</f>
        <v>on/off</v>
      </c>
      <c r="P383" s="44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46" t="str">
        <f>IF(ISBLANK(INDEX('Policy Characteristics'!K:K,MATCH($C383,'Policy Characteristics'!$C:$C,0))),"",INDEX('Policy Characteristics'!K:K,MATCH($C383,'Policy Characteristics'!$C:$C,0)))</f>
        <v/>
      </c>
      <c r="R383" s="446" t="str">
        <f>IF(ISBLANK(INDEX('Policy Characteristics'!L:L,MATCH($C383,'Policy Characteristics'!$C:$C,0))),"",INDEX('Policy Characteristics'!L:L,MATCH($C383,'Policy Characteristics'!$C:$C,0)))</f>
        <v/>
      </c>
    </row>
    <row r="384" spans="1:18" s="446" customFormat="1" x14ac:dyDescent="0.75">
      <c r="A384" s="446" t="str">
        <f>IF(ISBLANK(INDEX('Policy Characteristics'!A:A,MATCH($C384,'Policy Characteristics'!$C:$C,0))),"",INDEX('Policy Characteristics'!A:A,MATCH($C384,'Policy Characteristics'!$C:$C,0)))</f>
        <v>Electricity Supply</v>
      </c>
      <c r="B384" s="467" t="str">
        <f>IF(ISBLANK(INDEX('Policy Characteristics'!B:B,MATCH($C384,'Policy Characteristics'!$C:$C,0))),"",INDEX('Policy Characteristics'!B:B,MATCH($C384,'Policy Characteristics'!$C:$C,0)))</f>
        <v>Non BAU Mandated Capacity Construction</v>
      </c>
      <c r="C384" s="446" t="str">
        <f t="shared" si="22"/>
        <v>Boolean Use Non BAU Mandated Capacity Construction Schedule</v>
      </c>
      <c r="D384" s="294" t="s">
        <v>3493</v>
      </c>
      <c r="E384" s="339"/>
      <c r="F384" s="294" t="s">
        <v>3498</v>
      </c>
      <c r="G384" s="339"/>
      <c r="H384" s="20">
        <v>1779</v>
      </c>
      <c r="I384" s="468" t="s">
        <v>44</v>
      </c>
      <c r="J384" s="469" t="str">
        <f>IF(ISBLANK(INDEX('Policy Characteristics'!D:D,MATCH($C384,'Policy Characteristics'!$C:$C,0))),"",INDEX('Policy Characteristics'!D:D,MATCH($C384,'Policy Characteristics'!$C:$C,0)))</f>
        <v>Non BAU Mandated Capacity Construction</v>
      </c>
      <c r="K384" s="446" t="str">
        <f>IF(ISBLANK(INDEX('Policy Characteristics'!E:E,MATCH($C384,'Policy Characteristics'!$C:$C,0))),"",INDEX('Policy Characteristics'!E:E,MATCH($C384,'Policy Characteristics'!$C:$C,0)))</f>
        <v/>
      </c>
      <c r="L384" s="446">
        <f>IF(ISBLANK(INDEX('Policy Characteristics'!F:F,MATCH($C384,'Policy Characteristics'!$C:$C,0))),"",INDEX('Policy Characteristics'!F:F,MATCH($C384,'Policy Characteristics'!$C:$C,0)))</f>
        <v>0</v>
      </c>
      <c r="M384" s="446">
        <f>IF(ISBLANK(INDEX('Policy Characteristics'!G:G,MATCH($C384,'Policy Characteristics'!$C:$C,0))),"",INDEX('Policy Characteristics'!G:G,MATCH($C384,'Policy Characteristics'!$C:$C,0)))</f>
        <v>1</v>
      </c>
      <c r="N384" s="446">
        <f>IF(ISBLANK(INDEX('Policy Characteristics'!H:H,MATCH($C384,'Policy Characteristics'!$C:$C,0))),"",INDEX('Policy Characteristics'!H:H,MATCH($C384,'Policy Characteristics'!$C:$C,0)))</f>
        <v>1</v>
      </c>
      <c r="O384" s="446" t="str">
        <f>IF(ISBLANK(INDEX('Policy Characteristics'!I:I,MATCH($C384,'Policy Characteristics'!$C:$C,0))),"",INDEX('Policy Characteristics'!I:I,MATCH($C384,'Policy Characteristics'!$C:$C,0)))</f>
        <v>on/off</v>
      </c>
      <c r="P384" s="44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46" t="str">
        <f>IF(ISBLANK(INDEX('Policy Characteristics'!K:K,MATCH($C384,'Policy Characteristics'!$C:$C,0))),"",INDEX('Policy Characteristics'!K:K,MATCH($C384,'Policy Characteristics'!$C:$C,0)))</f>
        <v/>
      </c>
      <c r="R384" s="446" t="str">
        <f>IF(ISBLANK(INDEX('Policy Characteristics'!L:L,MATCH($C384,'Policy Characteristics'!$C:$C,0))),"",INDEX('Policy Characteristics'!L:L,MATCH($C384,'Policy Characteristics'!$C:$C,0)))</f>
        <v/>
      </c>
    </row>
    <row r="385" spans="1:18" s="446" customFormat="1" x14ac:dyDescent="0.75">
      <c r="A385" s="446" t="str">
        <f>IF(ISBLANK(INDEX('Policy Characteristics'!A:A,MATCH($C385,'Policy Characteristics'!$C:$C,0))),"",INDEX('Policy Characteristics'!A:A,MATCH($C385,'Policy Characteristics'!$C:$C,0)))</f>
        <v>Electricity Supply</v>
      </c>
      <c r="B385" s="467" t="str">
        <f>IF(ISBLANK(INDEX('Policy Characteristics'!B:B,MATCH($C385,'Policy Characteristics'!$C:$C,0))),"",INDEX('Policy Characteristics'!B:B,MATCH($C385,'Policy Characteristics'!$C:$C,0)))</f>
        <v>Non BAU Mandated Capacity Construction</v>
      </c>
      <c r="C385" s="446" t="str">
        <f t="shared" si="22"/>
        <v>Boolean Use Non BAU Mandated Capacity Construction Schedule</v>
      </c>
      <c r="D385" s="294" t="s">
        <v>3582</v>
      </c>
      <c r="E385" s="339"/>
      <c r="F385" s="294" t="s">
        <v>3580</v>
      </c>
      <c r="G385" s="339"/>
      <c r="H385" s="20">
        <v>1780</v>
      </c>
      <c r="I385" s="468" t="s">
        <v>44</v>
      </c>
      <c r="J385" s="469" t="str">
        <f>IF(ISBLANK(INDEX('Policy Characteristics'!D:D,MATCH($C385,'Policy Characteristics'!$C:$C,0))),"",INDEX('Policy Characteristics'!D:D,MATCH($C385,'Policy Characteristics'!$C:$C,0)))</f>
        <v>Non BAU Mandated Capacity Construction</v>
      </c>
      <c r="K385" s="446" t="str">
        <f>IF(ISBLANK(INDEX('Policy Characteristics'!E:E,MATCH($C385,'Policy Characteristics'!$C:$C,0))),"",INDEX('Policy Characteristics'!E:E,MATCH($C385,'Policy Characteristics'!$C:$C,0)))</f>
        <v/>
      </c>
      <c r="L385" s="446">
        <f>IF(ISBLANK(INDEX('Policy Characteristics'!F:F,MATCH($C385,'Policy Characteristics'!$C:$C,0))),"",INDEX('Policy Characteristics'!F:F,MATCH($C385,'Policy Characteristics'!$C:$C,0)))</f>
        <v>0</v>
      </c>
      <c r="M385" s="446">
        <f>IF(ISBLANK(INDEX('Policy Characteristics'!G:G,MATCH($C385,'Policy Characteristics'!$C:$C,0))),"",INDEX('Policy Characteristics'!G:G,MATCH($C385,'Policy Characteristics'!$C:$C,0)))</f>
        <v>1</v>
      </c>
      <c r="N385" s="446">
        <f>IF(ISBLANK(INDEX('Policy Characteristics'!H:H,MATCH($C385,'Policy Characteristics'!$C:$C,0))),"",INDEX('Policy Characteristics'!H:H,MATCH($C385,'Policy Characteristics'!$C:$C,0)))</f>
        <v>1</v>
      </c>
      <c r="O385" s="446" t="str">
        <f>IF(ISBLANK(INDEX('Policy Characteristics'!I:I,MATCH($C385,'Policy Characteristics'!$C:$C,0))),"",INDEX('Policy Characteristics'!I:I,MATCH($C385,'Policy Characteristics'!$C:$C,0)))</f>
        <v>on/off</v>
      </c>
      <c r="P385" s="44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46" t="str">
        <f>IF(ISBLANK(INDEX('Policy Characteristics'!K:K,MATCH($C385,'Policy Characteristics'!$C:$C,0))),"",INDEX('Policy Characteristics'!K:K,MATCH($C385,'Policy Characteristics'!$C:$C,0)))</f>
        <v/>
      </c>
      <c r="R385" s="446" t="str">
        <f>IF(ISBLANK(INDEX('Policy Characteristics'!L:L,MATCH($C385,'Policy Characteristics'!$C:$C,0))),"",INDEX('Policy Characteristics'!L:L,MATCH($C385,'Policy Characteristics'!$C:$C,0)))</f>
        <v/>
      </c>
    </row>
    <row r="386" spans="1:18" s="446" customFormat="1" x14ac:dyDescent="0.75">
      <c r="A386" s="446" t="str">
        <f>IF(ISBLANK(INDEX('Policy Characteristics'!A:A,MATCH($C386,'Policy Characteristics'!$C:$C,0))),"",INDEX('Policy Characteristics'!A:A,MATCH($C386,'Policy Characteristics'!$C:$C,0)))</f>
        <v>Electricity Supply</v>
      </c>
      <c r="B386" s="467" t="str">
        <f>IF(ISBLANK(INDEX('Policy Characteristics'!B:B,MATCH($C386,'Policy Characteristics'!$C:$C,0))),"",INDEX('Policy Characteristics'!B:B,MATCH($C386,'Policy Characteristics'!$C:$C,0)))</f>
        <v>Non BAU Mandated Capacity Construction</v>
      </c>
      <c r="C386" s="446" t="str">
        <f t="shared" si="22"/>
        <v>Boolean Use Non BAU Mandated Capacity Construction Schedule</v>
      </c>
      <c r="D386" s="294" t="s">
        <v>3583</v>
      </c>
      <c r="E386" s="339"/>
      <c r="F386" s="294" t="s">
        <v>3581</v>
      </c>
      <c r="G386" s="339"/>
      <c r="H386" s="20">
        <v>2241</v>
      </c>
      <c r="I386" s="468" t="s">
        <v>44</v>
      </c>
      <c r="J386" s="469" t="str">
        <f>IF(ISBLANK(INDEX('Policy Characteristics'!D:D,MATCH($C386,'Policy Characteristics'!$C:$C,0))),"",INDEX('Policy Characteristics'!D:D,MATCH($C386,'Policy Characteristics'!$C:$C,0)))</f>
        <v>Non BAU Mandated Capacity Construction</v>
      </c>
      <c r="K386" s="446" t="str">
        <f>IF(ISBLANK(INDEX('Policy Characteristics'!E:E,MATCH($C386,'Policy Characteristics'!$C:$C,0))),"",INDEX('Policy Characteristics'!E:E,MATCH($C386,'Policy Characteristics'!$C:$C,0)))</f>
        <v/>
      </c>
      <c r="L386" s="446">
        <f>IF(ISBLANK(INDEX('Policy Characteristics'!F:F,MATCH($C386,'Policy Characteristics'!$C:$C,0))),"",INDEX('Policy Characteristics'!F:F,MATCH($C386,'Policy Characteristics'!$C:$C,0)))</f>
        <v>0</v>
      </c>
      <c r="M386" s="446">
        <f>IF(ISBLANK(INDEX('Policy Characteristics'!G:G,MATCH($C386,'Policy Characteristics'!$C:$C,0))),"",INDEX('Policy Characteristics'!G:G,MATCH($C386,'Policy Characteristics'!$C:$C,0)))</f>
        <v>1</v>
      </c>
      <c r="N386" s="446">
        <f>IF(ISBLANK(INDEX('Policy Characteristics'!H:H,MATCH($C386,'Policy Characteristics'!$C:$C,0))),"",INDEX('Policy Characteristics'!H:H,MATCH($C386,'Policy Characteristics'!$C:$C,0)))</f>
        <v>1</v>
      </c>
      <c r="O386" s="446" t="str">
        <f>IF(ISBLANK(INDEX('Policy Characteristics'!I:I,MATCH($C386,'Policy Characteristics'!$C:$C,0))),"",INDEX('Policy Characteristics'!I:I,MATCH($C386,'Policy Characteristics'!$C:$C,0)))</f>
        <v>on/off</v>
      </c>
      <c r="P386" s="446"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46" customFormat="1" x14ac:dyDescent="0.75">
      <c r="A387" s="446" t="str">
        <f>IF(ISBLANK(INDEX('Policy Characteristics'!A:A,MATCH($C387,'Policy Characteristics'!$C:$C,0))),"",INDEX('Policy Characteristics'!A:A,MATCH($C387,'Policy Characteristics'!$C:$C,0)))</f>
        <v>Electricity Supply</v>
      </c>
      <c r="B387" s="467" t="str">
        <f>IF(ISBLANK(INDEX('Policy Characteristics'!B:B,MATCH($C387,'Policy Characteristics'!$C:$C,0))),"",INDEX('Policy Characteristics'!B:B,MATCH($C387,'Policy Characteristics'!$C:$C,0)))</f>
        <v>Non BAU Mandated Capacity CCUS Retrofits</v>
      </c>
      <c r="C387" t="s">
        <v>3732</v>
      </c>
      <c r="D387" s="339" t="s">
        <v>448</v>
      </c>
      <c r="E387" s="339"/>
      <c r="F387" s="339" t="s">
        <v>447</v>
      </c>
      <c r="G387" s="339"/>
      <c r="H387" s="20">
        <v>2289</v>
      </c>
      <c r="I387" s="468" t="s">
        <v>44</v>
      </c>
      <c r="J387" s="469" t="str">
        <f>IF(ISBLANK(INDEX('Policy Characteristics'!D:D,MATCH($C387,'Policy Characteristics'!$C:$C,0))),"",INDEX('Policy Characteristics'!D:D,MATCH($C387,'Policy Characteristics'!$C:$C,0)))</f>
        <v>Non BAU Mandated Capacity CCUS Retrofits</v>
      </c>
      <c r="K387" s="446" t="str">
        <f>IF(ISBLANK(INDEX('Policy Characteristics'!E:E,MATCH($C387,'Policy Characteristics'!$C:$C,0))),"",INDEX('Policy Characteristics'!E:E,MATCH($C387,'Policy Characteristics'!$C:$C,0)))</f>
        <v/>
      </c>
      <c r="L387" s="446">
        <f>IF(ISBLANK(INDEX('Policy Characteristics'!F:F,MATCH($C387,'Policy Characteristics'!$C:$C,0))),"",INDEX('Policy Characteristics'!F:F,MATCH($C387,'Policy Characteristics'!$C:$C,0)))</f>
        <v>0</v>
      </c>
      <c r="M387" s="446">
        <f>IF(ISBLANK(INDEX('Policy Characteristics'!G:G,MATCH($C387,'Policy Characteristics'!$C:$C,0))),"",INDEX('Policy Characteristics'!G:G,MATCH($C387,'Policy Characteristics'!$C:$C,0)))</f>
        <v>1</v>
      </c>
      <c r="N387" s="446">
        <f>IF(ISBLANK(INDEX('Policy Characteristics'!H:H,MATCH($C387,'Policy Characteristics'!$C:$C,0))),"",INDEX('Policy Characteristics'!H:H,MATCH($C387,'Policy Characteristics'!$C:$C,0)))</f>
        <v>1</v>
      </c>
      <c r="O387" s="446" t="str">
        <f>IF(ISBLANK(INDEX('Policy Characteristics'!I:I,MATCH($C387,'Policy Characteristics'!$C:$C,0))),"",INDEX('Policy Characteristics'!I:I,MATCH($C387,'Policy Characteristics'!$C:$C,0)))</f>
        <v>on/off</v>
      </c>
      <c r="P387" s="44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46" t="str">
        <f>IF(ISBLANK(INDEX('Policy Characteristics'!K:K,MATCH($C387,'Policy Characteristics'!$C:$C,0))),"",INDEX('Policy Characteristics'!K:K,MATCH($C387,'Policy Characteristics'!$C:$C,0)))</f>
        <v/>
      </c>
      <c r="R387" s="446" t="str">
        <f>IF(ISBLANK(INDEX('Policy Characteristics'!L:L,MATCH($C387,'Policy Characteristics'!$C:$C,0))),"",INDEX('Policy Characteristics'!L:L,MATCH($C387,'Policy Characteristics'!$C:$C,0)))</f>
        <v/>
      </c>
    </row>
    <row r="388" spans="1:18" s="446" customFormat="1" x14ac:dyDescent="0.75">
      <c r="A388" s="446" t="str">
        <f>IF(ISBLANK(INDEX('Policy Characteristics'!A:A,MATCH($C388,'Policy Characteristics'!$C:$C,0))),"",INDEX('Policy Characteristics'!A:A,MATCH($C388,'Policy Characteristics'!$C:$C,0)))</f>
        <v>Electricity Supply</v>
      </c>
      <c r="B388" s="467" t="str">
        <f>IF(ISBLANK(INDEX('Policy Characteristics'!B:B,MATCH($C388,'Policy Characteristics'!$C:$C,0))),"",INDEX('Policy Characteristics'!B:B,MATCH($C388,'Policy Characteristics'!$C:$C,0)))</f>
        <v>Non BAU Mandated Capacity CCUS Retrofits</v>
      </c>
      <c r="C388" s="446" t="str">
        <f>$C$387</f>
        <v>Boolean Use Non BAU Mandated Capacity Retrofit Schedule</v>
      </c>
      <c r="D388" s="294" t="s">
        <v>3488</v>
      </c>
      <c r="E388" s="339"/>
      <c r="F388" s="294" t="s">
        <v>3426</v>
      </c>
      <c r="G388" s="339"/>
      <c r="H388" s="20">
        <v>2290</v>
      </c>
      <c r="I388" s="468" t="s">
        <v>44</v>
      </c>
      <c r="J388" s="469" t="str">
        <f>IF(ISBLANK(INDEX('Policy Characteristics'!D:D,MATCH($C388,'Policy Characteristics'!$C:$C,0))),"",INDEX('Policy Characteristics'!D:D,MATCH($C388,'Policy Characteristics'!$C:$C,0)))</f>
        <v>Non BAU Mandated Capacity CCUS Retrofits</v>
      </c>
      <c r="K388" s="446" t="str">
        <f>IF(ISBLANK(INDEX('Policy Characteristics'!E:E,MATCH($C388,'Policy Characteristics'!$C:$C,0))),"",INDEX('Policy Characteristics'!E:E,MATCH($C388,'Policy Characteristics'!$C:$C,0)))</f>
        <v/>
      </c>
      <c r="L388" s="446">
        <f>IF(ISBLANK(INDEX('Policy Characteristics'!F:F,MATCH($C388,'Policy Characteristics'!$C:$C,0))),"",INDEX('Policy Characteristics'!F:F,MATCH($C388,'Policy Characteristics'!$C:$C,0)))</f>
        <v>0</v>
      </c>
      <c r="M388" s="446">
        <f>IF(ISBLANK(INDEX('Policy Characteristics'!G:G,MATCH($C388,'Policy Characteristics'!$C:$C,0))),"",INDEX('Policy Characteristics'!G:G,MATCH($C388,'Policy Characteristics'!$C:$C,0)))</f>
        <v>1</v>
      </c>
      <c r="N388" s="446">
        <f>IF(ISBLANK(INDEX('Policy Characteristics'!H:H,MATCH($C388,'Policy Characteristics'!$C:$C,0))),"",INDEX('Policy Characteristics'!H:H,MATCH($C388,'Policy Characteristics'!$C:$C,0)))</f>
        <v>1</v>
      </c>
      <c r="O388" s="446" t="str">
        <f>IF(ISBLANK(INDEX('Policy Characteristics'!I:I,MATCH($C388,'Policy Characteristics'!$C:$C,0))),"",INDEX('Policy Characteristics'!I:I,MATCH($C388,'Policy Characteristics'!$C:$C,0)))</f>
        <v>on/off</v>
      </c>
      <c r="P388" s="44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46" t="str">
        <f>IF(ISBLANK(INDEX('Policy Characteristics'!K:K,MATCH($C388,'Policy Characteristics'!$C:$C,0))),"",INDEX('Policy Characteristics'!K:K,MATCH($C388,'Policy Characteristics'!$C:$C,0)))</f>
        <v/>
      </c>
      <c r="R388" s="446" t="str">
        <f>IF(ISBLANK(INDEX('Policy Characteristics'!L:L,MATCH($C388,'Policy Characteristics'!$C:$C,0))),"",INDEX('Policy Characteristics'!L:L,MATCH($C388,'Policy Characteristics'!$C:$C,0)))</f>
        <v/>
      </c>
    </row>
    <row r="389" spans="1:18" s="446" customFormat="1" x14ac:dyDescent="0.75">
      <c r="A389" s="446" t="str">
        <f>IF(ISBLANK(INDEX('Policy Characteristics'!A:A,MATCH($C389,'Policy Characteristics'!$C:$C,0))),"",INDEX('Policy Characteristics'!A:A,MATCH($C389,'Policy Characteristics'!$C:$C,0)))</f>
        <v>Electricity Supply</v>
      </c>
      <c r="B389" s="467" t="str">
        <f>IF(ISBLANK(INDEX('Policy Characteristics'!B:B,MATCH($C389,'Policy Characteristics'!$C:$C,0))),"",INDEX('Policy Characteristics'!B:B,MATCH($C389,'Policy Characteristics'!$C:$C,0)))</f>
        <v>Non BAU Mandated Capacity CCUS Retrofits</v>
      </c>
      <c r="C389" s="446" t="str">
        <f t="shared" ref="C389:C410" si="23">$C$387</f>
        <v>Boolean Use Non BAU Mandated Capacity Retrofit Schedule</v>
      </c>
      <c r="D389" s="294" t="s">
        <v>3489</v>
      </c>
      <c r="E389" s="339"/>
      <c r="F389" s="294" t="s">
        <v>3427</v>
      </c>
      <c r="G389" s="339"/>
      <c r="H389" s="20">
        <v>2291</v>
      </c>
      <c r="I389" s="468" t="s">
        <v>44</v>
      </c>
      <c r="J389" s="469" t="str">
        <f>IF(ISBLANK(INDEX('Policy Characteristics'!D:D,MATCH($C389,'Policy Characteristics'!$C:$C,0))),"",INDEX('Policy Characteristics'!D:D,MATCH($C389,'Policy Characteristics'!$C:$C,0)))</f>
        <v>Non BAU Mandated Capacity CCUS Retrofits</v>
      </c>
      <c r="K389" s="446" t="str">
        <f>IF(ISBLANK(INDEX('Policy Characteristics'!E:E,MATCH($C389,'Policy Characteristics'!$C:$C,0))),"",INDEX('Policy Characteristics'!E:E,MATCH($C389,'Policy Characteristics'!$C:$C,0)))</f>
        <v/>
      </c>
      <c r="L389" s="446">
        <f>IF(ISBLANK(INDEX('Policy Characteristics'!F:F,MATCH($C389,'Policy Characteristics'!$C:$C,0))),"",INDEX('Policy Characteristics'!F:F,MATCH($C389,'Policy Characteristics'!$C:$C,0)))</f>
        <v>0</v>
      </c>
      <c r="M389" s="446">
        <f>IF(ISBLANK(INDEX('Policy Characteristics'!G:G,MATCH($C389,'Policy Characteristics'!$C:$C,0))),"",INDEX('Policy Characteristics'!G:G,MATCH($C389,'Policy Characteristics'!$C:$C,0)))</f>
        <v>1</v>
      </c>
      <c r="N389" s="446">
        <f>IF(ISBLANK(INDEX('Policy Characteristics'!H:H,MATCH($C389,'Policy Characteristics'!$C:$C,0))),"",INDEX('Policy Characteristics'!H:H,MATCH($C389,'Policy Characteristics'!$C:$C,0)))</f>
        <v>1</v>
      </c>
      <c r="O389" s="446" t="str">
        <f>IF(ISBLANK(INDEX('Policy Characteristics'!I:I,MATCH($C389,'Policy Characteristics'!$C:$C,0))),"",INDEX('Policy Characteristics'!I:I,MATCH($C389,'Policy Characteristics'!$C:$C,0)))</f>
        <v>on/off</v>
      </c>
      <c r="P389" s="44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46" t="str">
        <f>IF(ISBLANK(INDEX('Policy Characteristics'!K:K,MATCH($C389,'Policy Characteristics'!$C:$C,0))),"",INDEX('Policy Characteristics'!K:K,MATCH($C389,'Policy Characteristics'!$C:$C,0)))</f>
        <v/>
      </c>
      <c r="R389" s="446" t="str">
        <f>IF(ISBLANK(INDEX('Policy Characteristics'!L:L,MATCH($C389,'Policy Characteristics'!$C:$C,0))),"",INDEX('Policy Characteristics'!L:L,MATCH($C389,'Policy Characteristics'!$C:$C,0)))</f>
        <v/>
      </c>
    </row>
    <row r="390" spans="1:18" s="446" customFormat="1" x14ac:dyDescent="0.75">
      <c r="A390" s="446" t="str">
        <f>IF(ISBLANK(INDEX('Policy Characteristics'!A:A,MATCH($C390,'Policy Characteristics'!$C:$C,0))),"",INDEX('Policy Characteristics'!A:A,MATCH($C390,'Policy Characteristics'!$C:$C,0)))</f>
        <v>Electricity Supply</v>
      </c>
      <c r="B390" s="467" t="str">
        <f>IF(ISBLANK(INDEX('Policy Characteristics'!B:B,MATCH($C390,'Policy Characteristics'!$C:$C,0))),"",INDEX('Policy Characteristics'!B:B,MATCH($C390,'Policy Characteristics'!$C:$C,0)))</f>
        <v>Non BAU Mandated Capacity CCUS Retrofits</v>
      </c>
      <c r="C390" s="446" t="str">
        <f t="shared" si="23"/>
        <v>Boolean Use Non BAU Mandated Capacity Retrofit Schedule</v>
      </c>
      <c r="D390" s="294" t="s">
        <v>76</v>
      </c>
      <c r="E390" s="339"/>
      <c r="F390" s="294" t="s">
        <v>3499</v>
      </c>
      <c r="G390" s="339"/>
      <c r="H390" s="20">
        <v>2292</v>
      </c>
      <c r="I390" s="468" t="s">
        <v>44</v>
      </c>
      <c r="J390" s="469" t="str">
        <f>IF(ISBLANK(INDEX('Policy Characteristics'!D:D,MATCH($C390,'Policy Characteristics'!$C:$C,0))),"",INDEX('Policy Characteristics'!D:D,MATCH($C390,'Policy Characteristics'!$C:$C,0)))</f>
        <v>Non BAU Mandated Capacity CCUS Retrofits</v>
      </c>
      <c r="K390" s="446" t="str">
        <f>IF(ISBLANK(INDEX('Policy Characteristics'!E:E,MATCH($C390,'Policy Characteristics'!$C:$C,0))),"",INDEX('Policy Characteristics'!E:E,MATCH($C390,'Policy Characteristics'!$C:$C,0)))</f>
        <v/>
      </c>
      <c r="L390" s="446">
        <f>IF(ISBLANK(INDEX('Policy Characteristics'!F:F,MATCH($C390,'Policy Characteristics'!$C:$C,0))),"",INDEX('Policy Characteristics'!F:F,MATCH($C390,'Policy Characteristics'!$C:$C,0)))</f>
        <v>0</v>
      </c>
      <c r="M390" s="446">
        <f>IF(ISBLANK(INDEX('Policy Characteristics'!G:G,MATCH($C390,'Policy Characteristics'!$C:$C,0))),"",INDEX('Policy Characteristics'!G:G,MATCH($C390,'Policy Characteristics'!$C:$C,0)))</f>
        <v>1</v>
      </c>
      <c r="N390" s="446">
        <f>IF(ISBLANK(INDEX('Policy Characteristics'!H:H,MATCH($C390,'Policy Characteristics'!$C:$C,0))),"",INDEX('Policy Characteristics'!H:H,MATCH($C390,'Policy Characteristics'!$C:$C,0)))</f>
        <v>1</v>
      </c>
      <c r="O390" s="446" t="str">
        <f>IF(ISBLANK(INDEX('Policy Characteristics'!I:I,MATCH($C390,'Policy Characteristics'!$C:$C,0))),"",INDEX('Policy Characteristics'!I:I,MATCH($C390,'Policy Characteristics'!$C:$C,0)))</f>
        <v>on/off</v>
      </c>
      <c r="P390" s="44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46" t="str">
        <f>IF(ISBLANK(INDEX('Policy Characteristics'!K:K,MATCH($C390,'Policy Characteristics'!$C:$C,0))),"",INDEX('Policy Characteristics'!K:K,MATCH($C390,'Policy Characteristics'!$C:$C,0)))</f>
        <v/>
      </c>
      <c r="R390" s="446" t="str">
        <f>IF(ISBLANK(INDEX('Policy Characteristics'!L:L,MATCH($C390,'Policy Characteristics'!$C:$C,0))),"",INDEX('Policy Characteristics'!L:L,MATCH($C390,'Policy Characteristics'!$C:$C,0)))</f>
        <v/>
      </c>
    </row>
    <row r="391" spans="1:18" s="446" customFormat="1" x14ac:dyDescent="0.75">
      <c r="A391" s="446" t="str">
        <f>IF(ISBLANK(INDEX('Policy Characteristics'!A:A,MATCH($C391,'Policy Characteristics'!$C:$C,0))),"",INDEX('Policy Characteristics'!A:A,MATCH($C391,'Policy Characteristics'!$C:$C,0)))</f>
        <v>Electricity Supply</v>
      </c>
      <c r="B391" s="467" t="str">
        <f>IF(ISBLANK(INDEX('Policy Characteristics'!B:B,MATCH($C391,'Policy Characteristics'!$C:$C,0))),"",INDEX('Policy Characteristics'!B:B,MATCH($C391,'Policy Characteristics'!$C:$C,0)))</f>
        <v>Non BAU Mandated Capacity CCUS Retrofits</v>
      </c>
      <c r="C391" s="446" t="str">
        <f t="shared" si="23"/>
        <v>Boolean Use Non BAU Mandated Capacity Retrofit Schedule</v>
      </c>
      <c r="D391" s="294" t="s">
        <v>77</v>
      </c>
      <c r="E391" s="339"/>
      <c r="F391" s="294" t="s">
        <v>89</v>
      </c>
      <c r="G391" s="339"/>
      <c r="H391" s="20">
        <v>2293</v>
      </c>
      <c r="I391" s="468" t="s">
        <v>44</v>
      </c>
      <c r="J391" s="469" t="str">
        <f>IF(ISBLANK(INDEX('Policy Characteristics'!D:D,MATCH($C391,'Policy Characteristics'!$C:$C,0))),"",INDEX('Policy Characteristics'!D:D,MATCH($C391,'Policy Characteristics'!$C:$C,0)))</f>
        <v>Non BAU Mandated Capacity CCUS Retrofits</v>
      </c>
      <c r="K391" s="446" t="str">
        <f>IF(ISBLANK(INDEX('Policy Characteristics'!E:E,MATCH($C391,'Policy Characteristics'!$C:$C,0))),"",INDEX('Policy Characteristics'!E:E,MATCH($C391,'Policy Characteristics'!$C:$C,0)))</f>
        <v/>
      </c>
      <c r="L391" s="446">
        <f>IF(ISBLANK(INDEX('Policy Characteristics'!F:F,MATCH($C391,'Policy Characteristics'!$C:$C,0))),"",INDEX('Policy Characteristics'!F:F,MATCH($C391,'Policy Characteristics'!$C:$C,0)))</f>
        <v>0</v>
      </c>
      <c r="M391" s="446">
        <f>IF(ISBLANK(INDEX('Policy Characteristics'!G:G,MATCH($C391,'Policy Characteristics'!$C:$C,0))),"",INDEX('Policy Characteristics'!G:G,MATCH($C391,'Policy Characteristics'!$C:$C,0)))</f>
        <v>1</v>
      </c>
      <c r="N391" s="446">
        <f>IF(ISBLANK(INDEX('Policy Characteristics'!H:H,MATCH($C391,'Policy Characteristics'!$C:$C,0))),"",INDEX('Policy Characteristics'!H:H,MATCH($C391,'Policy Characteristics'!$C:$C,0)))</f>
        <v>1</v>
      </c>
      <c r="O391" s="446" t="str">
        <f>IF(ISBLANK(INDEX('Policy Characteristics'!I:I,MATCH($C391,'Policy Characteristics'!$C:$C,0))),"",INDEX('Policy Characteristics'!I:I,MATCH($C391,'Policy Characteristics'!$C:$C,0)))</f>
        <v>on/off</v>
      </c>
      <c r="P391" s="44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46" t="str">
        <f>IF(ISBLANK(INDEX('Policy Characteristics'!K:K,MATCH($C391,'Policy Characteristics'!$C:$C,0))),"",INDEX('Policy Characteristics'!K:K,MATCH($C391,'Policy Characteristics'!$C:$C,0)))</f>
        <v/>
      </c>
      <c r="R391" s="446" t="str">
        <f>IF(ISBLANK(INDEX('Policy Characteristics'!L:L,MATCH($C391,'Policy Characteristics'!$C:$C,0))),"",INDEX('Policy Characteristics'!L:L,MATCH($C391,'Policy Characteristics'!$C:$C,0)))</f>
        <v/>
      </c>
    </row>
    <row r="392" spans="1:18" s="446" customFormat="1" x14ac:dyDescent="0.75">
      <c r="A392" s="446" t="str">
        <f>IF(ISBLANK(INDEX('Policy Characteristics'!A:A,MATCH($C392,'Policy Characteristics'!$C:$C,0))),"",INDEX('Policy Characteristics'!A:A,MATCH($C392,'Policy Characteristics'!$C:$C,0)))</f>
        <v>Electricity Supply</v>
      </c>
      <c r="B392" s="467" t="str">
        <f>IF(ISBLANK(INDEX('Policy Characteristics'!B:B,MATCH($C392,'Policy Characteristics'!$C:$C,0))),"",INDEX('Policy Characteristics'!B:B,MATCH($C392,'Policy Characteristics'!$C:$C,0)))</f>
        <v>Non BAU Mandated Capacity CCUS Retrofits</v>
      </c>
      <c r="C392" s="446" t="str">
        <f t="shared" si="23"/>
        <v>Boolean Use Non BAU Mandated Capacity Retrofit Schedule</v>
      </c>
      <c r="D392" s="294" t="s">
        <v>449</v>
      </c>
      <c r="E392" s="339"/>
      <c r="F392" s="294" t="s">
        <v>452</v>
      </c>
      <c r="G392" s="339"/>
      <c r="H392" s="20">
        <v>2294</v>
      </c>
      <c r="I392" s="468" t="s">
        <v>44</v>
      </c>
      <c r="J392" s="469" t="str">
        <f>IF(ISBLANK(INDEX('Policy Characteristics'!D:D,MATCH($C392,'Policy Characteristics'!$C:$C,0))),"",INDEX('Policy Characteristics'!D:D,MATCH($C392,'Policy Characteristics'!$C:$C,0)))</f>
        <v>Non BAU Mandated Capacity CCUS Retrofits</v>
      </c>
      <c r="K392" s="446" t="str">
        <f>IF(ISBLANK(INDEX('Policy Characteristics'!E:E,MATCH($C392,'Policy Characteristics'!$C:$C,0))),"",INDEX('Policy Characteristics'!E:E,MATCH($C392,'Policy Characteristics'!$C:$C,0)))</f>
        <v/>
      </c>
      <c r="L392" s="446">
        <f>IF(ISBLANK(INDEX('Policy Characteristics'!F:F,MATCH($C392,'Policy Characteristics'!$C:$C,0))),"",INDEX('Policy Characteristics'!F:F,MATCH($C392,'Policy Characteristics'!$C:$C,0)))</f>
        <v>0</v>
      </c>
      <c r="M392" s="446">
        <f>IF(ISBLANK(INDEX('Policy Characteristics'!G:G,MATCH($C392,'Policy Characteristics'!$C:$C,0))),"",INDEX('Policy Characteristics'!G:G,MATCH($C392,'Policy Characteristics'!$C:$C,0)))</f>
        <v>1</v>
      </c>
      <c r="N392" s="446">
        <f>IF(ISBLANK(INDEX('Policy Characteristics'!H:H,MATCH($C392,'Policy Characteristics'!$C:$C,0))),"",INDEX('Policy Characteristics'!H:H,MATCH($C392,'Policy Characteristics'!$C:$C,0)))</f>
        <v>1</v>
      </c>
      <c r="O392" s="446" t="str">
        <f>IF(ISBLANK(INDEX('Policy Characteristics'!I:I,MATCH($C392,'Policy Characteristics'!$C:$C,0))),"",INDEX('Policy Characteristics'!I:I,MATCH($C392,'Policy Characteristics'!$C:$C,0)))</f>
        <v>on/off</v>
      </c>
      <c r="P392" s="44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46" t="str">
        <f>IF(ISBLANK(INDEX('Policy Characteristics'!K:K,MATCH($C392,'Policy Characteristics'!$C:$C,0))),"",INDEX('Policy Characteristics'!K:K,MATCH($C392,'Policy Characteristics'!$C:$C,0)))</f>
        <v/>
      </c>
      <c r="R392" s="446" t="str">
        <f>IF(ISBLANK(INDEX('Policy Characteristics'!L:L,MATCH($C392,'Policy Characteristics'!$C:$C,0))),"",INDEX('Policy Characteristics'!L:L,MATCH($C392,'Policy Characteristics'!$C:$C,0)))</f>
        <v/>
      </c>
    </row>
    <row r="393" spans="1:18" s="446" customFormat="1" x14ac:dyDescent="0.75">
      <c r="A393" s="446" t="str">
        <f>IF(ISBLANK(INDEX('Policy Characteristics'!A:A,MATCH($C393,'Policy Characteristics'!$C:$C,0))),"",INDEX('Policy Characteristics'!A:A,MATCH($C393,'Policy Characteristics'!$C:$C,0)))</f>
        <v>Electricity Supply</v>
      </c>
      <c r="B393" s="467" t="str">
        <f>IF(ISBLANK(INDEX('Policy Characteristics'!B:B,MATCH($C393,'Policy Characteristics'!$C:$C,0))),"",INDEX('Policy Characteristics'!B:B,MATCH($C393,'Policy Characteristics'!$C:$C,0)))</f>
        <v>Non BAU Mandated Capacity CCUS Retrofits</v>
      </c>
      <c r="C393" s="446" t="str">
        <f t="shared" si="23"/>
        <v>Boolean Use Non BAU Mandated Capacity Retrofit Schedule</v>
      </c>
      <c r="D393" s="294" t="s">
        <v>78</v>
      </c>
      <c r="E393" s="339"/>
      <c r="F393" s="294" t="s">
        <v>90</v>
      </c>
      <c r="G393" s="339"/>
      <c r="H393" s="20">
        <v>2295</v>
      </c>
      <c r="I393" s="468" t="s">
        <v>44</v>
      </c>
      <c r="J393" s="469" t="str">
        <f>IF(ISBLANK(INDEX('Policy Characteristics'!D:D,MATCH($C393,'Policy Characteristics'!$C:$C,0))),"",INDEX('Policy Characteristics'!D:D,MATCH($C393,'Policy Characteristics'!$C:$C,0)))</f>
        <v>Non BAU Mandated Capacity CCUS Retrofits</v>
      </c>
      <c r="K393" s="446" t="str">
        <f>IF(ISBLANK(INDEX('Policy Characteristics'!E:E,MATCH($C393,'Policy Characteristics'!$C:$C,0))),"",INDEX('Policy Characteristics'!E:E,MATCH($C393,'Policy Characteristics'!$C:$C,0)))</f>
        <v/>
      </c>
      <c r="L393" s="446">
        <f>IF(ISBLANK(INDEX('Policy Characteristics'!F:F,MATCH($C393,'Policy Characteristics'!$C:$C,0))),"",INDEX('Policy Characteristics'!F:F,MATCH($C393,'Policy Characteristics'!$C:$C,0)))</f>
        <v>0</v>
      </c>
      <c r="M393" s="446">
        <f>IF(ISBLANK(INDEX('Policy Characteristics'!G:G,MATCH($C393,'Policy Characteristics'!$C:$C,0))),"",INDEX('Policy Characteristics'!G:G,MATCH($C393,'Policy Characteristics'!$C:$C,0)))</f>
        <v>1</v>
      </c>
      <c r="N393" s="446">
        <f>IF(ISBLANK(INDEX('Policy Characteristics'!H:H,MATCH($C393,'Policy Characteristics'!$C:$C,0))),"",INDEX('Policy Characteristics'!H:H,MATCH($C393,'Policy Characteristics'!$C:$C,0)))</f>
        <v>1</v>
      </c>
      <c r="O393" s="446" t="str">
        <f>IF(ISBLANK(INDEX('Policy Characteristics'!I:I,MATCH($C393,'Policy Characteristics'!$C:$C,0))),"",INDEX('Policy Characteristics'!I:I,MATCH($C393,'Policy Characteristics'!$C:$C,0)))</f>
        <v>on/off</v>
      </c>
      <c r="P393" s="44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46" t="str">
        <f>IF(ISBLANK(INDEX('Policy Characteristics'!K:K,MATCH($C393,'Policy Characteristics'!$C:$C,0))),"",INDEX('Policy Characteristics'!K:K,MATCH($C393,'Policy Characteristics'!$C:$C,0)))</f>
        <v/>
      </c>
      <c r="R393" s="446" t="str">
        <f>IF(ISBLANK(INDEX('Policy Characteristics'!L:L,MATCH($C393,'Policy Characteristics'!$C:$C,0))),"",INDEX('Policy Characteristics'!L:L,MATCH($C393,'Policy Characteristics'!$C:$C,0)))</f>
        <v/>
      </c>
    </row>
    <row r="394" spans="1:18" s="446" customFormat="1" x14ac:dyDescent="0.75">
      <c r="A394" s="446" t="str">
        <f>IF(ISBLANK(INDEX('Policy Characteristics'!A:A,MATCH($C394,'Policy Characteristics'!$C:$C,0))),"",INDEX('Policy Characteristics'!A:A,MATCH($C394,'Policy Characteristics'!$C:$C,0)))</f>
        <v>Electricity Supply</v>
      </c>
      <c r="B394" s="467" t="str">
        <f>IF(ISBLANK(INDEX('Policy Characteristics'!B:B,MATCH($C394,'Policy Characteristics'!$C:$C,0))),"",INDEX('Policy Characteristics'!B:B,MATCH($C394,'Policy Characteristics'!$C:$C,0)))</f>
        <v>Non BAU Mandated Capacity CCUS Retrofits</v>
      </c>
      <c r="C394" s="446" t="str">
        <f t="shared" si="23"/>
        <v>Boolean Use Non BAU Mandated Capacity Retrofit Schedule</v>
      </c>
      <c r="D394" s="294" t="s">
        <v>79</v>
      </c>
      <c r="E394" s="339"/>
      <c r="F394" s="294" t="s">
        <v>91</v>
      </c>
      <c r="G394" s="339"/>
      <c r="H394" s="20">
        <v>2296</v>
      </c>
      <c r="I394" s="468" t="s">
        <v>44</v>
      </c>
      <c r="J394" s="469" t="str">
        <f>IF(ISBLANK(INDEX('Policy Characteristics'!D:D,MATCH($C394,'Policy Characteristics'!$C:$C,0))),"",INDEX('Policy Characteristics'!D:D,MATCH($C394,'Policy Characteristics'!$C:$C,0)))</f>
        <v>Non BAU Mandated Capacity CCUS Retrofits</v>
      </c>
      <c r="K394" s="446" t="str">
        <f>IF(ISBLANK(INDEX('Policy Characteristics'!E:E,MATCH($C394,'Policy Characteristics'!$C:$C,0))),"",INDEX('Policy Characteristics'!E:E,MATCH($C394,'Policy Characteristics'!$C:$C,0)))</f>
        <v/>
      </c>
      <c r="L394" s="446">
        <f>IF(ISBLANK(INDEX('Policy Characteristics'!F:F,MATCH($C394,'Policy Characteristics'!$C:$C,0))),"",INDEX('Policy Characteristics'!F:F,MATCH($C394,'Policy Characteristics'!$C:$C,0)))</f>
        <v>0</v>
      </c>
      <c r="M394" s="446">
        <f>IF(ISBLANK(INDEX('Policy Characteristics'!G:G,MATCH($C394,'Policy Characteristics'!$C:$C,0))),"",INDEX('Policy Characteristics'!G:G,MATCH($C394,'Policy Characteristics'!$C:$C,0)))</f>
        <v>1</v>
      </c>
      <c r="N394" s="446">
        <f>IF(ISBLANK(INDEX('Policy Characteristics'!H:H,MATCH($C394,'Policy Characteristics'!$C:$C,0))),"",INDEX('Policy Characteristics'!H:H,MATCH($C394,'Policy Characteristics'!$C:$C,0)))</f>
        <v>1</v>
      </c>
      <c r="O394" s="446" t="str">
        <f>IF(ISBLANK(INDEX('Policy Characteristics'!I:I,MATCH($C394,'Policy Characteristics'!$C:$C,0))),"",INDEX('Policy Characteristics'!I:I,MATCH($C394,'Policy Characteristics'!$C:$C,0)))</f>
        <v>on/off</v>
      </c>
      <c r="P394" s="44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46" t="str">
        <f>IF(ISBLANK(INDEX('Policy Characteristics'!K:K,MATCH($C394,'Policy Characteristics'!$C:$C,0))),"",INDEX('Policy Characteristics'!K:K,MATCH($C394,'Policy Characteristics'!$C:$C,0)))</f>
        <v/>
      </c>
      <c r="R394" s="446" t="str">
        <f>IF(ISBLANK(INDEX('Policy Characteristics'!L:L,MATCH($C394,'Policy Characteristics'!$C:$C,0))),"",INDEX('Policy Characteristics'!L:L,MATCH($C394,'Policy Characteristics'!$C:$C,0)))</f>
        <v/>
      </c>
    </row>
    <row r="395" spans="1:18" s="446" customFormat="1" x14ac:dyDescent="0.75">
      <c r="A395" s="446" t="str">
        <f>IF(ISBLANK(INDEX('Policy Characteristics'!A:A,MATCH($C395,'Policy Characteristics'!$C:$C,0))),"",INDEX('Policy Characteristics'!A:A,MATCH($C395,'Policy Characteristics'!$C:$C,0)))</f>
        <v>Electricity Supply</v>
      </c>
      <c r="B395" s="467" t="str">
        <f>IF(ISBLANK(INDEX('Policy Characteristics'!B:B,MATCH($C395,'Policy Characteristics'!$C:$C,0))),"",INDEX('Policy Characteristics'!B:B,MATCH($C395,'Policy Characteristics'!$C:$C,0)))</f>
        <v>Non BAU Mandated Capacity CCUS Retrofits</v>
      </c>
      <c r="C395" s="446" t="str">
        <f t="shared" si="23"/>
        <v>Boolean Use Non BAU Mandated Capacity Retrofit Schedule</v>
      </c>
      <c r="D395" s="294" t="s">
        <v>80</v>
      </c>
      <c r="E395" s="339"/>
      <c r="F395" s="294" t="s">
        <v>92</v>
      </c>
      <c r="G395" s="339"/>
      <c r="H395" s="20">
        <v>2297</v>
      </c>
      <c r="I395" s="468" t="s">
        <v>44</v>
      </c>
      <c r="J395" s="469" t="str">
        <f>IF(ISBLANK(INDEX('Policy Characteristics'!D:D,MATCH($C395,'Policy Characteristics'!$C:$C,0))),"",INDEX('Policy Characteristics'!D:D,MATCH($C395,'Policy Characteristics'!$C:$C,0)))</f>
        <v>Non BAU Mandated Capacity CCUS Retrofits</v>
      </c>
      <c r="K395" s="446" t="str">
        <f>IF(ISBLANK(INDEX('Policy Characteristics'!E:E,MATCH($C395,'Policy Characteristics'!$C:$C,0))),"",INDEX('Policy Characteristics'!E:E,MATCH($C395,'Policy Characteristics'!$C:$C,0)))</f>
        <v/>
      </c>
      <c r="L395" s="446">
        <f>IF(ISBLANK(INDEX('Policy Characteristics'!F:F,MATCH($C395,'Policy Characteristics'!$C:$C,0))),"",INDEX('Policy Characteristics'!F:F,MATCH($C395,'Policy Characteristics'!$C:$C,0)))</f>
        <v>0</v>
      </c>
      <c r="M395" s="446">
        <f>IF(ISBLANK(INDEX('Policy Characteristics'!G:G,MATCH($C395,'Policy Characteristics'!$C:$C,0))),"",INDEX('Policy Characteristics'!G:G,MATCH($C395,'Policy Characteristics'!$C:$C,0)))</f>
        <v>1</v>
      </c>
      <c r="N395" s="446">
        <f>IF(ISBLANK(INDEX('Policy Characteristics'!H:H,MATCH($C395,'Policy Characteristics'!$C:$C,0))),"",INDEX('Policy Characteristics'!H:H,MATCH($C395,'Policy Characteristics'!$C:$C,0)))</f>
        <v>1</v>
      </c>
      <c r="O395" s="446" t="str">
        <f>IF(ISBLANK(INDEX('Policy Characteristics'!I:I,MATCH($C395,'Policy Characteristics'!$C:$C,0))),"",INDEX('Policy Characteristics'!I:I,MATCH($C395,'Policy Characteristics'!$C:$C,0)))</f>
        <v>on/off</v>
      </c>
      <c r="P395" s="44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46" t="str">
        <f>IF(ISBLANK(INDEX('Policy Characteristics'!K:K,MATCH($C395,'Policy Characteristics'!$C:$C,0))),"",INDEX('Policy Characteristics'!K:K,MATCH($C395,'Policy Characteristics'!$C:$C,0)))</f>
        <v/>
      </c>
      <c r="R395" s="446" t="str">
        <f>IF(ISBLANK(INDEX('Policy Characteristics'!L:L,MATCH($C395,'Policy Characteristics'!$C:$C,0))),"",INDEX('Policy Characteristics'!L:L,MATCH($C395,'Policy Characteristics'!$C:$C,0)))</f>
        <v/>
      </c>
    </row>
    <row r="396" spans="1:18" s="446" customFormat="1" x14ac:dyDescent="0.75">
      <c r="A396" s="446" t="str">
        <f>IF(ISBLANK(INDEX('Policy Characteristics'!A:A,MATCH($C396,'Policy Characteristics'!$C:$C,0))),"",INDEX('Policy Characteristics'!A:A,MATCH($C396,'Policy Characteristics'!$C:$C,0)))</f>
        <v>Electricity Supply</v>
      </c>
      <c r="B396" s="467" t="str">
        <f>IF(ISBLANK(INDEX('Policy Characteristics'!B:B,MATCH($C396,'Policy Characteristics'!$C:$C,0))),"",INDEX('Policy Characteristics'!B:B,MATCH($C396,'Policy Characteristics'!$C:$C,0)))</f>
        <v>Non BAU Mandated Capacity CCUS Retrofits</v>
      </c>
      <c r="C396" s="446" t="str">
        <f t="shared" si="23"/>
        <v>Boolean Use Non BAU Mandated Capacity Retrofit Schedule</v>
      </c>
      <c r="D396" s="294" t="s">
        <v>2424</v>
      </c>
      <c r="E396" s="339"/>
      <c r="F396" s="294" t="s">
        <v>437</v>
      </c>
      <c r="G396" s="339"/>
      <c r="H396" s="20">
        <v>2298</v>
      </c>
      <c r="I396" s="468" t="s">
        <v>44</v>
      </c>
      <c r="J396" s="469" t="str">
        <f>IF(ISBLANK(INDEX('Policy Characteristics'!D:D,MATCH($C396,'Policy Characteristics'!$C:$C,0))),"",INDEX('Policy Characteristics'!D:D,MATCH($C396,'Policy Characteristics'!$C:$C,0)))</f>
        <v>Non BAU Mandated Capacity CCUS Retrofits</v>
      </c>
      <c r="K396" s="446" t="str">
        <f>IF(ISBLANK(INDEX('Policy Characteristics'!E:E,MATCH($C396,'Policy Characteristics'!$C:$C,0))),"",INDEX('Policy Characteristics'!E:E,MATCH($C396,'Policy Characteristics'!$C:$C,0)))</f>
        <v/>
      </c>
      <c r="L396" s="446">
        <f>IF(ISBLANK(INDEX('Policy Characteristics'!F:F,MATCH($C396,'Policy Characteristics'!$C:$C,0))),"",INDEX('Policy Characteristics'!F:F,MATCH($C396,'Policy Characteristics'!$C:$C,0)))</f>
        <v>0</v>
      </c>
      <c r="M396" s="446">
        <f>IF(ISBLANK(INDEX('Policy Characteristics'!G:G,MATCH($C396,'Policy Characteristics'!$C:$C,0))),"",INDEX('Policy Characteristics'!G:G,MATCH($C396,'Policy Characteristics'!$C:$C,0)))</f>
        <v>1</v>
      </c>
      <c r="N396" s="446">
        <f>IF(ISBLANK(INDEX('Policy Characteristics'!H:H,MATCH($C396,'Policy Characteristics'!$C:$C,0))),"",INDEX('Policy Characteristics'!H:H,MATCH($C396,'Policy Characteristics'!$C:$C,0)))</f>
        <v>1</v>
      </c>
      <c r="O396" s="446" t="str">
        <f>IF(ISBLANK(INDEX('Policy Characteristics'!I:I,MATCH($C396,'Policy Characteristics'!$C:$C,0))),"",INDEX('Policy Characteristics'!I:I,MATCH($C396,'Policy Characteristics'!$C:$C,0)))</f>
        <v>on/off</v>
      </c>
      <c r="P396" s="44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46" t="str">
        <f>IF(ISBLANK(INDEX('Policy Characteristics'!K:K,MATCH($C396,'Policy Characteristics'!$C:$C,0))),"",INDEX('Policy Characteristics'!K:K,MATCH($C396,'Policy Characteristics'!$C:$C,0)))</f>
        <v/>
      </c>
      <c r="R396" s="446" t="str">
        <f>IF(ISBLANK(INDEX('Policy Characteristics'!L:L,MATCH($C396,'Policy Characteristics'!$C:$C,0))),"",INDEX('Policy Characteristics'!L:L,MATCH($C396,'Policy Characteristics'!$C:$C,0)))</f>
        <v/>
      </c>
    </row>
    <row r="397" spans="1:18" s="446" customFormat="1" x14ac:dyDescent="0.75">
      <c r="A397" s="446" t="str">
        <f>IF(ISBLANK(INDEX('Policy Characteristics'!A:A,MATCH($C397,'Policy Characteristics'!$C:$C,0))),"",INDEX('Policy Characteristics'!A:A,MATCH($C397,'Policy Characteristics'!$C:$C,0)))</f>
        <v>Electricity Supply</v>
      </c>
      <c r="B397" s="467" t="str">
        <f>IF(ISBLANK(INDEX('Policy Characteristics'!B:B,MATCH($C397,'Policy Characteristics'!$C:$C,0))),"",INDEX('Policy Characteristics'!B:B,MATCH($C397,'Policy Characteristics'!$C:$C,0)))</f>
        <v>Non BAU Mandated Capacity CCUS Retrofits</v>
      </c>
      <c r="C397" s="446" t="str">
        <f t="shared" si="23"/>
        <v>Boolean Use Non BAU Mandated Capacity Retrofit Schedule</v>
      </c>
      <c r="D397" s="294" t="s">
        <v>309</v>
      </c>
      <c r="E397" s="339"/>
      <c r="F397" s="294" t="s">
        <v>311</v>
      </c>
      <c r="G397" s="339"/>
      <c r="H397" s="20">
        <v>2299</v>
      </c>
      <c r="I397" s="468" t="s">
        <v>44</v>
      </c>
      <c r="J397" s="469" t="str">
        <f>IF(ISBLANK(INDEX('Policy Characteristics'!D:D,MATCH($C397,'Policy Characteristics'!$C:$C,0))),"",INDEX('Policy Characteristics'!D:D,MATCH($C397,'Policy Characteristics'!$C:$C,0)))</f>
        <v>Non BAU Mandated Capacity CCUS Retrofits</v>
      </c>
      <c r="K397" s="446" t="str">
        <f>IF(ISBLANK(INDEX('Policy Characteristics'!E:E,MATCH($C397,'Policy Characteristics'!$C:$C,0))),"",INDEX('Policy Characteristics'!E:E,MATCH($C397,'Policy Characteristics'!$C:$C,0)))</f>
        <v/>
      </c>
      <c r="L397" s="446">
        <f>IF(ISBLANK(INDEX('Policy Characteristics'!F:F,MATCH($C397,'Policy Characteristics'!$C:$C,0))),"",INDEX('Policy Characteristics'!F:F,MATCH($C397,'Policy Characteristics'!$C:$C,0)))</f>
        <v>0</v>
      </c>
      <c r="M397" s="446">
        <f>IF(ISBLANK(INDEX('Policy Characteristics'!G:G,MATCH($C397,'Policy Characteristics'!$C:$C,0))),"",INDEX('Policy Characteristics'!G:G,MATCH($C397,'Policy Characteristics'!$C:$C,0)))</f>
        <v>1</v>
      </c>
      <c r="N397" s="446">
        <f>IF(ISBLANK(INDEX('Policy Characteristics'!H:H,MATCH($C397,'Policy Characteristics'!$C:$C,0))),"",INDEX('Policy Characteristics'!H:H,MATCH($C397,'Policy Characteristics'!$C:$C,0)))</f>
        <v>1</v>
      </c>
      <c r="O397" s="446" t="str">
        <f>IF(ISBLANK(INDEX('Policy Characteristics'!I:I,MATCH($C397,'Policy Characteristics'!$C:$C,0))),"",INDEX('Policy Characteristics'!I:I,MATCH($C397,'Policy Characteristics'!$C:$C,0)))</f>
        <v>on/off</v>
      </c>
      <c r="P397" s="44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46" t="str">
        <f>IF(ISBLANK(INDEX('Policy Characteristics'!K:K,MATCH($C397,'Policy Characteristics'!$C:$C,0))),"",INDEX('Policy Characteristics'!K:K,MATCH($C397,'Policy Characteristics'!$C:$C,0)))</f>
        <v/>
      </c>
      <c r="R397" s="446" t="str">
        <f>IF(ISBLANK(INDEX('Policy Characteristics'!L:L,MATCH($C397,'Policy Characteristics'!$C:$C,0))),"",INDEX('Policy Characteristics'!L:L,MATCH($C397,'Policy Characteristics'!$C:$C,0)))</f>
        <v/>
      </c>
    </row>
    <row r="398" spans="1:18" s="446" customFormat="1" x14ac:dyDescent="0.75">
      <c r="A398" s="446" t="str">
        <f>IF(ISBLANK(INDEX('Policy Characteristics'!A:A,MATCH($C398,'Policy Characteristics'!$C:$C,0))),"",INDEX('Policy Characteristics'!A:A,MATCH($C398,'Policy Characteristics'!$C:$C,0)))</f>
        <v>Electricity Supply</v>
      </c>
      <c r="B398" s="467" t="str">
        <f>IF(ISBLANK(INDEX('Policy Characteristics'!B:B,MATCH($C398,'Policy Characteristics'!$C:$C,0))),"",INDEX('Policy Characteristics'!B:B,MATCH($C398,'Policy Characteristics'!$C:$C,0)))</f>
        <v>Non BAU Mandated Capacity CCUS Retrofits</v>
      </c>
      <c r="C398" s="446" t="str">
        <f t="shared" si="23"/>
        <v>Boolean Use Non BAU Mandated Capacity Retrofit Schedule</v>
      </c>
      <c r="D398" s="294" t="s">
        <v>310</v>
      </c>
      <c r="E398" s="339"/>
      <c r="F398" s="294" t="s">
        <v>312</v>
      </c>
      <c r="G398" s="339"/>
      <c r="H398" s="20">
        <v>2300</v>
      </c>
      <c r="I398" s="468" t="s">
        <v>44</v>
      </c>
      <c r="J398" s="469" t="str">
        <f>IF(ISBLANK(INDEX('Policy Characteristics'!D:D,MATCH($C398,'Policy Characteristics'!$C:$C,0))),"",INDEX('Policy Characteristics'!D:D,MATCH($C398,'Policy Characteristics'!$C:$C,0)))</f>
        <v>Non BAU Mandated Capacity CCUS Retrofits</v>
      </c>
      <c r="K398" s="446" t="str">
        <f>IF(ISBLANK(INDEX('Policy Characteristics'!E:E,MATCH($C398,'Policy Characteristics'!$C:$C,0))),"",INDEX('Policy Characteristics'!E:E,MATCH($C398,'Policy Characteristics'!$C:$C,0)))</f>
        <v/>
      </c>
      <c r="L398" s="446">
        <f>IF(ISBLANK(INDEX('Policy Characteristics'!F:F,MATCH($C398,'Policy Characteristics'!$C:$C,0))),"",INDEX('Policy Characteristics'!F:F,MATCH($C398,'Policy Characteristics'!$C:$C,0)))</f>
        <v>0</v>
      </c>
      <c r="M398" s="446">
        <f>IF(ISBLANK(INDEX('Policy Characteristics'!G:G,MATCH($C398,'Policy Characteristics'!$C:$C,0))),"",INDEX('Policy Characteristics'!G:G,MATCH($C398,'Policy Characteristics'!$C:$C,0)))</f>
        <v>1</v>
      </c>
      <c r="N398" s="446">
        <f>IF(ISBLANK(INDEX('Policy Characteristics'!H:H,MATCH($C398,'Policy Characteristics'!$C:$C,0))),"",INDEX('Policy Characteristics'!H:H,MATCH($C398,'Policy Characteristics'!$C:$C,0)))</f>
        <v>1</v>
      </c>
      <c r="O398" s="446" t="str">
        <f>IF(ISBLANK(INDEX('Policy Characteristics'!I:I,MATCH($C398,'Policy Characteristics'!$C:$C,0))),"",INDEX('Policy Characteristics'!I:I,MATCH($C398,'Policy Characteristics'!$C:$C,0)))</f>
        <v>on/off</v>
      </c>
      <c r="P398" s="44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46" t="str">
        <f>IF(ISBLANK(INDEX('Policy Characteristics'!K:K,MATCH($C398,'Policy Characteristics'!$C:$C,0))),"",INDEX('Policy Characteristics'!K:K,MATCH($C398,'Policy Characteristics'!$C:$C,0)))</f>
        <v/>
      </c>
      <c r="R398" s="446" t="str">
        <f>IF(ISBLANK(INDEX('Policy Characteristics'!L:L,MATCH($C398,'Policy Characteristics'!$C:$C,0))),"",INDEX('Policy Characteristics'!L:L,MATCH($C398,'Policy Characteristics'!$C:$C,0)))</f>
        <v/>
      </c>
    </row>
    <row r="399" spans="1:18" s="446" customFormat="1" x14ac:dyDescent="0.75">
      <c r="A399" s="446" t="str">
        <f>IF(ISBLANK(INDEX('Policy Characteristics'!A:A,MATCH($C399,'Policy Characteristics'!$C:$C,0))),"",INDEX('Policy Characteristics'!A:A,MATCH($C399,'Policy Characteristics'!$C:$C,0)))</f>
        <v>Electricity Supply</v>
      </c>
      <c r="B399" s="467" t="str">
        <f>IF(ISBLANK(INDEX('Policy Characteristics'!B:B,MATCH($C399,'Policy Characteristics'!$C:$C,0))),"",INDEX('Policy Characteristics'!B:B,MATCH($C399,'Policy Characteristics'!$C:$C,0)))</f>
        <v>Non BAU Mandated Capacity CCUS Retrofits</v>
      </c>
      <c r="C399" s="446" t="str">
        <f t="shared" si="23"/>
        <v>Boolean Use Non BAU Mandated Capacity Retrofit Schedule</v>
      </c>
      <c r="D399" s="294" t="s">
        <v>445</v>
      </c>
      <c r="E399" s="339"/>
      <c r="F399" s="294" t="s">
        <v>444</v>
      </c>
      <c r="G399" s="339"/>
      <c r="H399" s="20">
        <v>2301</v>
      </c>
      <c r="I399" s="468" t="s">
        <v>44</v>
      </c>
      <c r="J399" s="469" t="str">
        <f>IF(ISBLANK(INDEX('Policy Characteristics'!D:D,MATCH($C399,'Policy Characteristics'!$C:$C,0))),"",INDEX('Policy Characteristics'!D:D,MATCH($C399,'Policy Characteristics'!$C:$C,0)))</f>
        <v>Non BAU Mandated Capacity CCUS Retrofits</v>
      </c>
      <c r="K399" s="446" t="str">
        <f>IF(ISBLANK(INDEX('Policy Characteristics'!E:E,MATCH($C399,'Policy Characteristics'!$C:$C,0))),"",INDEX('Policy Characteristics'!E:E,MATCH($C399,'Policy Characteristics'!$C:$C,0)))</f>
        <v/>
      </c>
      <c r="L399" s="446">
        <f>IF(ISBLANK(INDEX('Policy Characteristics'!F:F,MATCH($C399,'Policy Characteristics'!$C:$C,0))),"",INDEX('Policy Characteristics'!F:F,MATCH($C399,'Policy Characteristics'!$C:$C,0)))</f>
        <v>0</v>
      </c>
      <c r="M399" s="446">
        <f>IF(ISBLANK(INDEX('Policy Characteristics'!G:G,MATCH($C399,'Policy Characteristics'!$C:$C,0))),"",INDEX('Policy Characteristics'!G:G,MATCH($C399,'Policy Characteristics'!$C:$C,0)))</f>
        <v>1</v>
      </c>
      <c r="N399" s="446">
        <f>IF(ISBLANK(INDEX('Policy Characteristics'!H:H,MATCH($C399,'Policy Characteristics'!$C:$C,0))),"",INDEX('Policy Characteristics'!H:H,MATCH($C399,'Policy Characteristics'!$C:$C,0)))</f>
        <v>1</v>
      </c>
      <c r="O399" s="446" t="str">
        <f>IF(ISBLANK(INDEX('Policy Characteristics'!I:I,MATCH($C399,'Policy Characteristics'!$C:$C,0))),"",INDEX('Policy Characteristics'!I:I,MATCH($C399,'Policy Characteristics'!$C:$C,0)))</f>
        <v>on/off</v>
      </c>
      <c r="P399" s="44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46" t="str">
        <f>IF(ISBLANK(INDEX('Policy Characteristics'!K:K,MATCH($C399,'Policy Characteristics'!$C:$C,0))),"",INDEX('Policy Characteristics'!K:K,MATCH($C399,'Policy Characteristics'!$C:$C,0)))</f>
        <v/>
      </c>
      <c r="R399" s="446" t="str">
        <f>IF(ISBLANK(INDEX('Policy Characteristics'!L:L,MATCH($C399,'Policy Characteristics'!$C:$C,0))),"",INDEX('Policy Characteristics'!L:L,MATCH($C399,'Policy Characteristics'!$C:$C,0)))</f>
        <v/>
      </c>
    </row>
    <row r="400" spans="1:18" s="446" customFormat="1" x14ac:dyDescent="0.75">
      <c r="A400" s="446" t="str">
        <f>IF(ISBLANK(INDEX('Policy Characteristics'!A:A,MATCH($C400,'Policy Characteristics'!$C:$C,0))),"",INDEX('Policy Characteristics'!A:A,MATCH($C400,'Policy Characteristics'!$C:$C,0)))</f>
        <v>Electricity Supply</v>
      </c>
      <c r="B400" s="467" t="str">
        <f>IF(ISBLANK(INDEX('Policy Characteristics'!B:B,MATCH($C400,'Policy Characteristics'!$C:$C,0))),"",INDEX('Policy Characteristics'!B:B,MATCH($C400,'Policy Characteristics'!$C:$C,0)))</f>
        <v>Non BAU Mandated Capacity CCUS Retrofits</v>
      </c>
      <c r="C400" s="446" t="str">
        <f t="shared" si="23"/>
        <v>Boolean Use Non BAU Mandated Capacity Retrofit Schedule</v>
      </c>
      <c r="D400" s="294" t="s">
        <v>454</v>
      </c>
      <c r="E400" s="339"/>
      <c r="F400" s="294" t="s">
        <v>455</v>
      </c>
      <c r="G400" s="339"/>
      <c r="H400" s="20">
        <v>2302</v>
      </c>
      <c r="I400" s="468" t="s">
        <v>44</v>
      </c>
      <c r="J400" s="469" t="str">
        <f>IF(ISBLANK(INDEX('Policy Characteristics'!D:D,MATCH($C400,'Policy Characteristics'!$C:$C,0))),"",INDEX('Policy Characteristics'!D:D,MATCH($C400,'Policy Characteristics'!$C:$C,0)))</f>
        <v>Non BAU Mandated Capacity CCUS Retrofits</v>
      </c>
      <c r="K400" s="446" t="str">
        <f>IF(ISBLANK(INDEX('Policy Characteristics'!E:E,MATCH($C400,'Policy Characteristics'!$C:$C,0))),"",INDEX('Policy Characteristics'!E:E,MATCH($C400,'Policy Characteristics'!$C:$C,0)))</f>
        <v/>
      </c>
      <c r="L400" s="446">
        <f>IF(ISBLANK(INDEX('Policy Characteristics'!F:F,MATCH($C400,'Policy Characteristics'!$C:$C,0))),"",INDEX('Policy Characteristics'!F:F,MATCH($C400,'Policy Characteristics'!$C:$C,0)))</f>
        <v>0</v>
      </c>
      <c r="M400" s="446">
        <f>IF(ISBLANK(INDEX('Policy Characteristics'!G:G,MATCH($C400,'Policy Characteristics'!$C:$C,0))),"",INDEX('Policy Characteristics'!G:G,MATCH($C400,'Policy Characteristics'!$C:$C,0)))</f>
        <v>1</v>
      </c>
      <c r="N400" s="446">
        <f>IF(ISBLANK(INDEX('Policy Characteristics'!H:H,MATCH($C400,'Policy Characteristics'!$C:$C,0))),"",INDEX('Policy Characteristics'!H:H,MATCH($C400,'Policy Characteristics'!$C:$C,0)))</f>
        <v>1</v>
      </c>
      <c r="O400" s="446" t="str">
        <f>IF(ISBLANK(INDEX('Policy Characteristics'!I:I,MATCH($C400,'Policy Characteristics'!$C:$C,0))),"",INDEX('Policy Characteristics'!I:I,MATCH($C400,'Policy Characteristics'!$C:$C,0)))</f>
        <v>on/off</v>
      </c>
      <c r="P400" s="44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46" t="str">
        <f>IF(ISBLANK(INDEX('Policy Characteristics'!K:K,MATCH($C400,'Policy Characteristics'!$C:$C,0))),"",INDEX('Policy Characteristics'!K:K,MATCH($C400,'Policy Characteristics'!$C:$C,0)))</f>
        <v/>
      </c>
      <c r="R400" s="446" t="str">
        <f>IF(ISBLANK(INDEX('Policy Characteristics'!L:L,MATCH($C400,'Policy Characteristics'!$C:$C,0))),"",INDEX('Policy Characteristics'!L:L,MATCH($C400,'Policy Characteristics'!$C:$C,0)))</f>
        <v/>
      </c>
    </row>
    <row r="401" spans="1:18" s="446" customFormat="1" x14ac:dyDescent="0.75">
      <c r="A401" s="446" t="str">
        <f>IF(ISBLANK(INDEX('Policy Characteristics'!A:A,MATCH($C401,'Policy Characteristics'!$C:$C,0))),"",INDEX('Policy Characteristics'!A:A,MATCH($C401,'Policy Characteristics'!$C:$C,0)))</f>
        <v>Electricity Supply</v>
      </c>
      <c r="B401" s="467" t="str">
        <f>IF(ISBLANK(INDEX('Policy Characteristics'!B:B,MATCH($C401,'Policy Characteristics'!$C:$C,0))),"",INDEX('Policy Characteristics'!B:B,MATCH($C401,'Policy Characteristics'!$C:$C,0)))</f>
        <v>Non BAU Mandated Capacity CCUS Retrofits</v>
      </c>
      <c r="C401" s="446" t="str">
        <f t="shared" si="23"/>
        <v>Boolean Use Non BAU Mandated Capacity Retrofit Schedule</v>
      </c>
      <c r="D401" s="294" t="s">
        <v>2749</v>
      </c>
      <c r="E401" s="339"/>
      <c r="F401" s="294" t="s">
        <v>2468</v>
      </c>
      <c r="G401" s="339"/>
      <c r="H401" s="20">
        <v>2303</v>
      </c>
      <c r="I401" s="468" t="s">
        <v>44</v>
      </c>
      <c r="J401" s="469" t="str">
        <f>IF(ISBLANK(INDEX('Policy Characteristics'!D:D,MATCH($C401,'Policy Characteristics'!$C:$C,0))),"",INDEX('Policy Characteristics'!D:D,MATCH($C401,'Policy Characteristics'!$C:$C,0)))</f>
        <v>Non BAU Mandated Capacity CCUS Retrofits</v>
      </c>
      <c r="K401" s="446" t="str">
        <f>IF(ISBLANK(INDEX('Policy Characteristics'!E:E,MATCH($C401,'Policy Characteristics'!$C:$C,0))),"",INDEX('Policy Characteristics'!E:E,MATCH($C401,'Policy Characteristics'!$C:$C,0)))</f>
        <v/>
      </c>
      <c r="L401" s="446">
        <f>IF(ISBLANK(INDEX('Policy Characteristics'!F:F,MATCH($C401,'Policy Characteristics'!$C:$C,0))),"",INDEX('Policy Characteristics'!F:F,MATCH($C401,'Policy Characteristics'!$C:$C,0)))</f>
        <v>0</v>
      </c>
      <c r="M401" s="446">
        <f>IF(ISBLANK(INDEX('Policy Characteristics'!G:G,MATCH($C401,'Policy Characteristics'!$C:$C,0))),"",INDEX('Policy Characteristics'!G:G,MATCH($C401,'Policy Characteristics'!$C:$C,0)))</f>
        <v>1</v>
      </c>
      <c r="N401" s="446">
        <f>IF(ISBLANK(INDEX('Policy Characteristics'!H:H,MATCH($C401,'Policy Characteristics'!$C:$C,0))),"",INDEX('Policy Characteristics'!H:H,MATCH($C401,'Policy Characteristics'!$C:$C,0)))</f>
        <v>1</v>
      </c>
      <c r="O401" s="446" t="str">
        <f>IF(ISBLANK(INDEX('Policy Characteristics'!I:I,MATCH($C401,'Policy Characteristics'!$C:$C,0))),"",INDEX('Policy Characteristics'!I:I,MATCH($C401,'Policy Characteristics'!$C:$C,0)))</f>
        <v>on/off</v>
      </c>
      <c r="P401" s="44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46" t="str">
        <f>IF(ISBLANK(INDEX('Policy Characteristics'!K:K,MATCH($C401,'Policy Characteristics'!$C:$C,0))),"",INDEX('Policy Characteristics'!K:K,MATCH($C401,'Policy Characteristics'!$C:$C,0)))</f>
        <v/>
      </c>
      <c r="R401" s="446" t="str">
        <f>IF(ISBLANK(INDEX('Policy Characteristics'!L:L,MATCH($C401,'Policy Characteristics'!$C:$C,0))),"",INDEX('Policy Characteristics'!L:L,MATCH($C401,'Policy Characteristics'!$C:$C,0)))</f>
        <v/>
      </c>
    </row>
    <row r="402" spans="1:18" s="446" customFormat="1" x14ac:dyDescent="0.75">
      <c r="A402" s="446" t="str">
        <f>IF(ISBLANK(INDEX('Policy Characteristics'!A:A,MATCH($C402,'Policy Characteristics'!$C:$C,0))),"",INDEX('Policy Characteristics'!A:A,MATCH($C402,'Policy Characteristics'!$C:$C,0)))</f>
        <v>Electricity Supply</v>
      </c>
      <c r="B402" s="467" t="str">
        <f>IF(ISBLANK(INDEX('Policy Characteristics'!B:B,MATCH($C402,'Policy Characteristics'!$C:$C,0))),"",INDEX('Policy Characteristics'!B:B,MATCH($C402,'Policy Characteristics'!$C:$C,0)))</f>
        <v>Non BAU Mandated Capacity CCUS Retrofits</v>
      </c>
      <c r="C402" s="446" t="str">
        <f t="shared" si="23"/>
        <v>Boolean Use Non BAU Mandated Capacity Retrofit Schedule</v>
      </c>
      <c r="D402" s="294" t="s">
        <v>2750</v>
      </c>
      <c r="E402" s="339"/>
      <c r="F402" s="294" t="s">
        <v>2592</v>
      </c>
      <c r="G402" s="339"/>
      <c r="H402" s="20">
        <v>2304</v>
      </c>
      <c r="I402" s="468" t="s">
        <v>44</v>
      </c>
      <c r="J402" s="469" t="str">
        <f>IF(ISBLANK(INDEX('Policy Characteristics'!D:D,MATCH($C402,'Policy Characteristics'!$C:$C,0))),"",INDEX('Policy Characteristics'!D:D,MATCH($C402,'Policy Characteristics'!$C:$C,0)))</f>
        <v>Non BAU Mandated Capacity CCUS Retrofits</v>
      </c>
      <c r="K402" s="446" t="str">
        <f>IF(ISBLANK(INDEX('Policy Characteristics'!E:E,MATCH($C402,'Policy Characteristics'!$C:$C,0))),"",INDEX('Policy Characteristics'!E:E,MATCH($C402,'Policy Characteristics'!$C:$C,0)))</f>
        <v/>
      </c>
      <c r="L402" s="446">
        <f>IF(ISBLANK(INDEX('Policy Characteristics'!F:F,MATCH($C402,'Policy Characteristics'!$C:$C,0))),"",INDEX('Policy Characteristics'!F:F,MATCH($C402,'Policy Characteristics'!$C:$C,0)))</f>
        <v>0</v>
      </c>
      <c r="M402" s="446">
        <f>IF(ISBLANK(INDEX('Policy Characteristics'!G:G,MATCH($C402,'Policy Characteristics'!$C:$C,0))),"",INDEX('Policy Characteristics'!G:G,MATCH($C402,'Policy Characteristics'!$C:$C,0)))</f>
        <v>1</v>
      </c>
      <c r="N402" s="446">
        <f>IF(ISBLANK(INDEX('Policy Characteristics'!H:H,MATCH($C402,'Policy Characteristics'!$C:$C,0))),"",INDEX('Policy Characteristics'!H:H,MATCH($C402,'Policy Characteristics'!$C:$C,0)))</f>
        <v>1</v>
      </c>
      <c r="O402" s="446" t="str">
        <f>IF(ISBLANK(INDEX('Policy Characteristics'!I:I,MATCH($C402,'Policy Characteristics'!$C:$C,0))),"",INDEX('Policy Characteristics'!I:I,MATCH($C402,'Policy Characteristics'!$C:$C,0)))</f>
        <v>on/off</v>
      </c>
      <c r="P402" s="44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46" t="str">
        <f>IF(ISBLANK(INDEX('Policy Characteristics'!K:K,MATCH($C402,'Policy Characteristics'!$C:$C,0))),"",INDEX('Policy Characteristics'!K:K,MATCH($C402,'Policy Characteristics'!$C:$C,0)))</f>
        <v/>
      </c>
      <c r="R402" s="446" t="str">
        <f>IF(ISBLANK(INDEX('Policy Characteristics'!L:L,MATCH($C402,'Policy Characteristics'!$C:$C,0))),"",INDEX('Policy Characteristics'!L:L,MATCH($C402,'Policy Characteristics'!$C:$C,0)))</f>
        <v/>
      </c>
    </row>
    <row r="403" spans="1:18" s="446" customFormat="1" x14ac:dyDescent="0.75">
      <c r="A403" s="446" t="str">
        <f>IF(ISBLANK(INDEX('Policy Characteristics'!A:A,MATCH($C403,'Policy Characteristics'!$C:$C,0))),"",INDEX('Policy Characteristics'!A:A,MATCH($C403,'Policy Characteristics'!$C:$C,0)))</f>
        <v>Electricity Supply</v>
      </c>
      <c r="B403" s="467" t="str">
        <f>IF(ISBLANK(INDEX('Policy Characteristics'!B:B,MATCH($C403,'Policy Characteristics'!$C:$C,0))),"",INDEX('Policy Characteristics'!B:B,MATCH($C403,'Policy Characteristics'!$C:$C,0)))</f>
        <v>Non BAU Mandated Capacity CCUS Retrofits</v>
      </c>
      <c r="C403" s="446" t="str">
        <f t="shared" si="23"/>
        <v>Boolean Use Non BAU Mandated Capacity Retrofit Schedule</v>
      </c>
      <c r="D403" s="294" t="s">
        <v>2751</v>
      </c>
      <c r="E403" s="339"/>
      <c r="F403" s="294" t="s">
        <v>2470</v>
      </c>
      <c r="G403" s="339"/>
      <c r="H403" s="20">
        <v>2305</v>
      </c>
      <c r="I403" s="468" t="s">
        <v>44</v>
      </c>
      <c r="J403" s="469" t="str">
        <f>IF(ISBLANK(INDEX('Policy Characteristics'!D:D,MATCH($C403,'Policy Characteristics'!$C:$C,0))),"",INDEX('Policy Characteristics'!D:D,MATCH($C403,'Policy Characteristics'!$C:$C,0)))</f>
        <v>Non BAU Mandated Capacity CCUS Retrofits</v>
      </c>
      <c r="K403" s="446" t="str">
        <f>IF(ISBLANK(INDEX('Policy Characteristics'!E:E,MATCH($C403,'Policy Characteristics'!$C:$C,0))),"",INDEX('Policy Characteristics'!E:E,MATCH($C403,'Policy Characteristics'!$C:$C,0)))</f>
        <v/>
      </c>
      <c r="L403" s="446">
        <f>IF(ISBLANK(INDEX('Policy Characteristics'!F:F,MATCH($C403,'Policy Characteristics'!$C:$C,0))),"",INDEX('Policy Characteristics'!F:F,MATCH($C403,'Policy Characteristics'!$C:$C,0)))</f>
        <v>0</v>
      </c>
      <c r="M403" s="446">
        <f>IF(ISBLANK(INDEX('Policy Characteristics'!G:G,MATCH($C403,'Policy Characteristics'!$C:$C,0))),"",INDEX('Policy Characteristics'!G:G,MATCH($C403,'Policy Characteristics'!$C:$C,0)))</f>
        <v>1</v>
      </c>
      <c r="N403" s="446">
        <f>IF(ISBLANK(INDEX('Policy Characteristics'!H:H,MATCH($C403,'Policy Characteristics'!$C:$C,0))),"",INDEX('Policy Characteristics'!H:H,MATCH($C403,'Policy Characteristics'!$C:$C,0)))</f>
        <v>1</v>
      </c>
      <c r="O403" s="446" t="str">
        <f>IF(ISBLANK(INDEX('Policy Characteristics'!I:I,MATCH($C403,'Policy Characteristics'!$C:$C,0))),"",INDEX('Policy Characteristics'!I:I,MATCH($C403,'Policy Characteristics'!$C:$C,0)))</f>
        <v>on/off</v>
      </c>
      <c r="P403" s="44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46" t="str">
        <f>IF(ISBLANK(INDEX('Policy Characteristics'!K:K,MATCH($C403,'Policy Characteristics'!$C:$C,0))),"",INDEX('Policy Characteristics'!K:K,MATCH($C403,'Policy Characteristics'!$C:$C,0)))</f>
        <v/>
      </c>
      <c r="R403" s="446" t="str">
        <f>IF(ISBLANK(INDEX('Policy Characteristics'!L:L,MATCH($C403,'Policy Characteristics'!$C:$C,0))),"",INDEX('Policy Characteristics'!L:L,MATCH($C403,'Policy Characteristics'!$C:$C,0)))</f>
        <v/>
      </c>
    </row>
    <row r="404" spans="1:18" s="446" customFormat="1" x14ac:dyDescent="0.75">
      <c r="A404" s="446" t="str">
        <f>IF(ISBLANK(INDEX('Policy Characteristics'!A:A,MATCH($C404,'Policy Characteristics'!$C:$C,0))),"",INDEX('Policy Characteristics'!A:A,MATCH($C404,'Policy Characteristics'!$C:$C,0)))</f>
        <v>Electricity Supply</v>
      </c>
      <c r="B404" s="467" t="str">
        <f>IF(ISBLANK(INDEX('Policy Characteristics'!B:B,MATCH($C404,'Policy Characteristics'!$C:$C,0))),"",INDEX('Policy Characteristics'!B:B,MATCH($C404,'Policy Characteristics'!$C:$C,0)))</f>
        <v>Non BAU Mandated Capacity CCUS Retrofits</v>
      </c>
      <c r="C404" s="446" t="str">
        <f t="shared" si="23"/>
        <v>Boolean Use Non BAU Mandated Capacity Retrofit Schedule</v>
      </c>
      <c r="D404" s="294" t="s">
        <v>3487</v>
      </c>
      <c r="E404" s="339"/>
      <c r="F404" s="294" t="s">
        <v>3494</v>
      </c>
      <c r="G404" s="339"/>
      <c r="H404" s="20">
        <v>2306</v>
      </c>
      <c r="I404" s="468" t="s">
        <v>44</v>
      </c>
      <c r="J404" s="469" t="str">
        <f>IF(ISBLANK(INDEX('Policy Characteristics'!D:D,MATCH($C404,'Policy Characteristics'!$C:$C,0))),"",INDEX('Policy Characteristics'!D:D,MATCH($C404,'Policy Characteristics'!$C:$C,0)))</f>
        <v>Non BAU Mandated Capacity CCUS Retrofits</v>
      </c>
      <c r="K404" s="446" t="str">
        <f>IF(ISBLANK(INDEX('Policy Characteristics'!E:E,MATCH($C404,'Policy Characteristics'!$C:$C,0))),"",INDEX('Policy Characteristics'!E:E,MATCH($C404,'Policy Characteristics'!$C:$C,0)))</f>
        <v/>
      </c>
      <c r="L404" s="446">
        <f>IF(ISBLANK(INDEX('Policy Characteristics'!F:F,MATCH($C404,'Policy Characteristics'!$C:$C,0))),"",INDEX('Policy Characteristics'!F:F,MATCH($C404,'Policy Characteristics'!$C:$C,0)))</f>
        <v>0</v>
      </c>
      <c r="M404" s="446">
        <f>IF(ISBLANK(INDEX('Policy Characteristics'!G:G,MATCH($C404,'Policy Characteristics'!$C:$C,0))),"",INDEX('Policy Characteristics'!G:G,MATCH($C404,'Policy Characteristics'!$C:$C,0)))</f>
        <v>1</v>
      </c>
      <c r="N404" s="446">
        <f>IF(ISBLANK(INDEX('Policy Characteristics'!H:H,MATCH($C404,'Policy Characteristics'!$C:$C,0))),"",INDEX('Policy Characteristics'!H:H,MATCH($C404,'Policy Characteristics'!$C:$C,0)))</f>
        <v>1</v>
      </c>
      <c r="O404" s="446" t="str">
        <f>IF(ISBLANK(INDEX('Policy Characteristics'!I:I,MATCH($C404,'Policy Characteristics'!$C:$C,0))),"",INDEX('Policy Characteristics'!I:I,MATCH($C404,'Policy Characteristics'!$C:$C,0)))</f>
        <v>on/off</v>
      </c>
      <c r="P404" s="44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46" t="str">
        <f>IF(ISBLANK(INDEX('Policy Characteristics'!K:K,MATCH($C404,'Policy Characteristics'!$C:$C,0))),"",INDEX('Policy Characteristics'!K:K,MATCH($C404,'Policy Characteristics'!$C:$C,0)))</f>
        <v/>
      </c>
      <c r="R404" s="446" t="str">
        <f>IF(ISBLANK(INDEX('Policy Characteristics'!L:L,MATCH($C404,'Policy Characteristics'!$C:$C,0))),"",INDEX('Policy Characteristics'!L:L,MATCH($C404,'Policy Characteristics'!$C:$C,0)))</f>
        <v/>
      </c>
    </row>
    <row r="405" spans="1:18" s="446" customFormat="1" x14ac:dyDescent="0.75">
      <c r="A405" s="446" t="str">
        <f>IF(ISBLANK(INDEX('Policy Characteristics'!A:A,MATCH($C405,'Policy Characteristics'!$C:$C,0))),"",INDEX('Policy Characteristics'!A:A,MATCH($C405,'Policy Characteristics'!$C:$C,0)))</f>
        <v>Electricity Supply</v>
      </c>
      <c r="B405" s="467" t="str">
        <f>IF(ISBLANK(INDEX('Policy Characteristics'!B:B,MATCH($C405,'Policy Characteristics'!$C:$C,0))),"",INDEX('Policy Characteristics'!B:B,MATCH($C405,'Policy Characteristics'!$C:$C,0)))</f>
        <v>Non BAU Mandated Capacity CCUS Retrofits</v>
      </c>
      <c r="C405" s="446" t="str">
        <f t="shared" si="23"/>
        <v>Boolean Use Non BAU Mandated Capacity Retrofit Schedule</v>
      </c>
      <c r="D405" s="294" t="s">
        <v>3490</v>
      </c>
      <c r="E405" s="339"/>
      <c r="F405" s="294" t="s">
        <v>3495</v>
      </c>
      <c r="G405" s="339"/>
      <c r="H405" s="20">
        <v>2307</v>
      </c>
      <c r="I405" s="468" t="s">
        <v>44</v>
      </c>
      <c r="J405" s="469" t="str">
        <f>IF(ISBLANK(INDEX('Policy Characteristics'!D:D,MATCH($C405,'Policy Characteristics'!$C:$C,0))),"",INDEX('Policy Characteristics'!D:D,MATCH($C405,'Policy Characteristics'!$C:$C,0)))</f>
        <v>Non BAU Mandated Capacity CCUS Retrofits</v>
      </c>
      <c r="K405" s="446" t="str">
        <f>IF(ISBLANK(INDEX('Policy Characteristics'!E:E,MATCH($C405,'Policy Characteristics'!$C:$C,0))),"",INDEX('Policy Characteristics'!E:E,MATCH($C405,'Policy Characteristics'!$C:$C,0)))</f>
        <v/>
      </c>
      <c r="L405" s="446">
        <f>IF(ISBLANK(INDEX('Policy Characteristics'!F:F,MATCH($C405,'Policy Characteristics'!$C:$C,0))),"",INDEX('Policy Characteristics'!F:F,MATCH($C405,'Policy Characteristics'!$C:$C,0)))</f>
        <v>0</v>
      </c>
      <c r="M405" s="446">
        <f>IF(ISBLANK(INDEX('Policy Characteristics'!G:G,MATCH($C405,'Policy Characteristics'!$C:$C,0))),"",INDEX('Policy Characteristics'!G:G,MATCH($C405,'Policy Characteristics'!$C:$C,0)))</f>
        <v>1</v>
      </c>
      <c r="N405" s="446">
        <f>IF(ISBLANK(INDEX('Policy Characteristics'!H:H,MATCH($C405,'Policy Characteristics'!$C:$C,0))),"",INDEX('Policy Characteristics'!H:H,MATCH($C405,'Policy Characteristics'!$C:$C,0)))</f>
        <v>1</v>
      </c>
      <c r="O405" s="446" t="str">
        <f>IF(ISBLANK(INDEX('Policy Characteristics'!I:I,MATCH($C405,'Policy Characteristics'!$C:$C,0))),"",INDEX('Policy Characteristics'!I:I,MATCH($C405,'Policy Characteristics'!$C:$C,0)))</f>
        <v>on/off</v>
      </c>
      <c r="P405" s="44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46" t="str">
        <f>IF(ISBLANK(INDEX('Policy Characteristics'!K:K,MATCH($C405,'Policy Characteristics'!$C:$C,0))),"",INDEX('Policy Characteristics'!K:K,MATCH($C405,'Policy Characteristics'!$C:$C,0)))</f>
        <v/>
      </c>
      <c r="R405" s="446" t="str">
        <f>IF(ISBLANK(INDEX('Policy Characteristics'!L:L,MATCH($C405,'Policy Characteristics'!$C:$C,0))),"",INDEX('Policy Characteristics'!L:L,MATCH($C405,'Policy Characteristics'!$C:$C,0)))</f>
        <v/>
      </c>
    </row>
    <row r="406" spans="1:18" s="446" customFormat="1" x14ac:dyDescent="0.75">
      <c r="A406" s="446" t="str">
        <f>IF(ISBLANK(INDEX('Policy Characteristics'!A:A,MATCH($C406,'Policy Characteristics'!$C:$C,0))),"",INDEX('Policy Characteristics'!A:A,MATCH($C406,'Policy Characteristics'!$C:$C,0)))</f>
        <v>Electricity Supply</v>
      </c>
      <c r="B406" s="467" t="str">
        <f>IF(ISBLANK(INDEX('Policy Characteristics'!B:B,MATCH($C406,'Policy Characteristics'!$C:$C,0))),"",INDEX('Policy Characteristics'!B:B,MATCH($C406,'Policy Characteristics'!$C:$C,0)))</f>
        <v>Non BAU Mandated Capacity CCUS Retrofits</v>
      </c>
      <c r="C406" s="446" t="str">
        <f t="shared" si="23"/>
        <v>Boolean Use Non BAU Mandated Capacity Retrofit Schedule</v>
      </c>
      <c r="D406" s="294" t="s">
        <v>3491</v>
      </c>
      <c r="E406" s="339"/>
      <c r="F406" s="294" t="s">
        <v>3496</v>
      </c>
      <c r="G406" s="339"/>
      <c r="H406" s="20">
        <v>2308</v>
      </c>
      <c r="I406" s="468" t="s">
        <v>44</v>
      </c>
      <c r="J406" s="469" t="str">
        <f>IF(ISBLANK(INDEX('Policy Characteristics'!D:D,MATCH($C406,'Policy Characteristics'!$C:$C,0))),"",INDEX('Policy Characteristics'!D:D,MATCH($C406,'Policy Characteristics'!$C:$C,0)))</f>
        <v>Non BAU Mandated Capacity CCUS Retrofits</v>
      </c>
      <c r="K406" s="446" t="str">
        <f>IF(ISBLANK(INDEX('Policy Characteristics'!E:E,MATCH($C406,'Policy Characteristics'!$C:$C,0))),"",INDEX('Policy Characteristics'!E:E,MATCH($C406,'Policy Characteristics'!$C:$C,0)))</f>
        <v/>
      </c>
      <c r="L406" s="446">
        <f>IF(ISBLANK(INDEX('Policy Characteristics'!F:F,MATCH($C406,'Policy Characteristics'!$C:$C,0))),"",INDEX('Policy Characteristics'!F:F,MATCH($C406,'Policy Characteristics'!$C:$C,0)))</f>
        <v>0</v>
      </c>
      <c r="M406" s="446">
        <f>IF(ISBLANK(INDEX('Policy Characteristics'!G:G,MATCH($C406,'Policy Characteristics'!$C:$C,0))),"",INDEX('Policy Characteristics'!G:G,MATCH($C406,'Policy Characteristics'!$C:$C,0)))</f>
        <v>1</v>
      </c>
      <c r="N406" s="446">
        <f>IF(ISBLANK(INDEX('Policy Characteristics'!H:H,MATCH($C406,'Policy Characteristics'!$C:$C,0))),"",INDEX('Policy Characteristics'!H:H,MATCH($C406,'Policy Characteristics'!$C:$C,0)))</f>
        <v>1</v>
      </c>
      <c r="O406" s="446" t="str">
        <f>IF(ISBLANK(INDEX('Policy Characteristics'!I:I,MATCH($C406,'Policy Characteristics'!$C:$C,0))),"",INDEX('Policy Characteristics'!I:I,MATCH($C406,'Policy Characteristics'!$C:$C,0)))</f>
        <v>on/off</v>
      </c>
      <c r="P406" s="44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46" t="str">
        <f>IF(ISBLANK(INDEX('Policy Characteristics'!K:K,MATCH($C406,'Policy Characteristics'!$C:$C,0))),"",INDEX('Policy Characteristics'!K:K,MATCH($C406,'Policy Characteristics'!$C:$C,0)))</f>
        <v/>
      </c>
      <c r="R406" s="446" t="str">
        <f>IF(ISBLANK(INDEX('Policy Characteristics'!L:L,MATCH($C406,'Policy Characteristics'!$C:$C,0))),"",INDEX('Policy Characteristics'!L:L,MATCH($C406,'Policy Characteristics'!$C:$C,0)))</f>
        <v/>
      </c>
    </row>
    <row r="407" spans="1:18" s="446" customFormat="1" x14ac:dyDescent="0.75">
      <c r="A407" s="446" t="str">
        <f>IF(ISBLANK(INDEX('Policy Characteristics'!A:A,MATCH($C407,'Policy Characteristics'!$C:$C,0))),"",INDEX('Policy Characteristics'!A:A,MATCH($C407,'Policy Characteristics'!$C:$C,0)))</f>
        <v>Electricity Supply</v>
      </c>
      <c r="B407" s="467" t="str">
        <f>IF(ISBLANK(INDEX('Policy Characteristics'!B:B,MATCH($C407,'Policy Characteristics'!$C:$C,0))),"",INDEX('Policy Characteristics'!B:B,MATCH($C407,'Policy Characteristics'!$C:$C,0)))</f>
        <v>Non BAU Mandated Capacity CCUS Retrofits</v>
      </c>
      <c r="C407" s="446" t="str">
        <f t="shared" si="23"/>
        <v>Boolean Use Non BAU Mandated Capacity Retrofit Schedule</v>
      </c>
      <c r="D407" s="294" t="s">
        <v>3492</v>
      </c>
      <c r="E407" s="339"/>
      <c r="F407" s="294" t="s">
        <v>3497</v>
      </c>
      <c r="G407" s="339"/>
      <c r="H407" s="20">
        <v>2309</v>
      </c>
      <c r="I407" s="468" t="s">
        <v>44</v>
      </c>
      <c r="J407" s="469" t="str">
        <f>IF(ISBLANK(INDEX('Policy Characteristics'!D:D,MATCH($C407,'Policy Characteristics'!$C:$C,0))),"",INDEX('Policy Characteristics'!D:D,MATCH($C407,'Policy Characteristics'!$C:$C,0)))</f>
        <v>Non BAU Mandated Capacity CCUS Retrofits</v>
      </c>
      <c r="K407" s="446" t="str">
        <f>IF(ISBLANK(INDEX('Policy Characteristics'!E:E,MATCH($C407,'Policy Characteristics'!$C:$C,0))),"",INDEX('Policy Characteristics'!E:E,MATCH($C407,'Policy Characteristics'!$C:$C,0)))</f>
        <v/>
      </c>
      <c r="L407" s="446">
        <f>IF(ISBLANK(INDEX('Policy Characteristics'!F:F,MATCH($C407,'Policy Characteristics'!$C:$C,0))),"",INDEX('Policy Characteristics'!F:F,MATCH($C407,'Policy Characteristics'!$C:$C,0)))</f>
        <v>0</v>
      </c>
      <c r="M407" s="446">
        <f>IF(ISBLANK(INDEX('Policy Characteristics'!G:G,MATCH($C407,'Policy Characteristics'!$C:$C,0))),"",INDEX('Policy Characteristics'!G:G,MATCH($C407,'Policy Characteristics'!$C:$C,0)))</f>
        <v>1</v>
      </c>
      <c r="N407" s="446">
        <f>IF(ISBLANK(INDEX('Policy Characteristics'!H:H,MATCH($C407,'Policy Characteristics'!$C:$C,0))),"",INDEX('Policy Characteristics'!H:H,MATCH($C407,'Policy Characteristics'!$C:$C,0)))</f>
        <v>1</v>
      </c>
      <c r="O407" s="446" t="str">
        <f>IF(ISBLANK(INDEX('Policy Characteristics'!I:I,MATCH($C407,'Policy Characteristics'!$C:$C,0))),"",INDEX('Policy Characteristics'!I:I,MATCH($C407,'Policy Characteristics'!$C:$C,0)))</f>
        <v>on/off</v>
      </c>
      <c r="P407" s="44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46" t="str">
        <f>IF(ISBLANK(INDEX('Policy Characteristics'!K:K,MATCH($C407,'Policy Characteristics'!$C:$C,0))),"",INDEX('Policy Characteristics'!K:K,MATCH($C407,'Policy Characteristics'!$C:$C,0)))</f>
        <v/>
      </c>
      <c r="R407" s="446" t="str">
        <f>IF(ISBLANK(INDEX('Policy Characteristics'!L:L,MATCH($C407,'Policy Characteristics'!$C:$C,0))),"",INDEX('Policy Characteristics'!L:L,MATCH($C407,'Policy Characteristics'!$C:$C,0)))</f>
        <v/>
      </c>
    </row>
    <row r="408" spans="1:18" s="446" customFormat="1" x14ac:dyDescent="0.75">
      <c r="A408" s="446" t="str">
        <f>IF(ISBLANK(INDEX('Policy Characteristics'!A:A,MATCH($C408,'Policy Characteristics'!$C:$C,0))),"",INDEX('Policy Characteristics'!A:A,MATCH($C408,'Policy Characteristics'!$C:$C,0)))</f>
        <v>Electricity Supply</v>
      </c>
      <c r="B408" s="467" t="str">
        <f>IF(ISBLANK(INDEX('Policy Characteristics'!B:B,MATCH($C408,'Policy Characteristics'!$C:$C,0))),"",INDEX('Policy Characteristics'!B:B,MATCH($C408,'Policy Characteristics'!$C:$C,0)))</f>
        <v>Non BAU Mandated Capacity CCUS Retrofits</v>
      </c>
      <c r="C408" s="446" t="str">
        <f t="shared" si="23"/>
        <v>Boolean Use Non BAU Mandated Capacity Retrofit Schedule</v>
      </c>
      <c r="D408" s="294" t="s">
        <v>3493</v>
      </c>
      <c r="E408" s="339"/>
      <c r="F408" s="294" t="s">
        <v>3498</v>
      </c>
      <c r="G408" s="339"/>
      <c r="H408" s="20">
        <v>2310</v>
      </c>
      <c r="I408" s="468" t="s">
        <v>44</v>
      </c>
      <c r="J408" s="469" t="str">
        <f>IF(ISBLANK(INDEX('Policy Characteristics'!D:D,MATCH($C408,'Policy Characteristics'!$C:$C,0))),"",INDEX('Policy Characteristics'!D:D,MATCH($C408,'Policy Characteristics'!$C:$C,0)))</f>
        <v>Non BAU Mandated Capacity CCUS Retrofits</v>
      </c>
      <c r="K408" s="446" t="str">
        <f>IF(ISBLANK(INDEX('Policy Characteristics'!E:E,MATCH($C408,'Policy Characteristics'!$C:$C,0))),"",INDEX('Policy Characteristics'!E:E,MATCH($C408,'Policy Characteristics'!$C:$C,0)))</f>
        <v/>
      </c>
      <c r="L408" s="446">
        <f>IF(ISBLANK(INDEX('Policy Characteristics'!F:F,MATCH($C408,'Policy Characteristics'!$C:$C,0))),"",INDEX('Policy Characteristics'!F:F,MATCH($C408,'Policy Characteristics'!$C:$C,0)))</f>
        <v>0</v>
      </c>
      <c r="M408" s="446">
        <f>IF(ISBLANK(INDEX('Policy Characteristics'!G:G,MATCH($C408,'Policy Characteristics'!$C:$C,0))),"",INDEX('Policy Characteristics'!G:G,MATCH($C408,'Policy Characteristics'!$C:$C,0)))</f>
        <v>1</v>
      </c>
      <c r="N408" s="446">
        <f>IF(ISBLANK(INDEX('Policy Characteristics'!H:H,MATCH($C408,'Policy Characteristics'!$C:$C,0))),"",INDEX('Policy Characteristics'!H:H,MATCH($C408,'Policy Characteristics'!$C:$C,0)))</f>
        <v>1</v>
      </c>
      <c r="O408" s="446" t="str">
        <f>IF(ISBLANK(INDEX('Policy Characteristics'!I:I,MATCH($C408,'Policy Characteristics'!$C:$C,0))),"",INDEX('Policy Characteristics'!I:I,MATCH($C408,'Policy Characteristics'!$C:$C,0)))</f>
        <v>on/off</v>
      </c>
      <c r="P408" s="44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46" t="str">
        <f>IF(ISBLANK(INDEX('Policy Characteristics'!K:K,MATCH($C408,'Policy Characteristics'!$C:$C,0))),"",INDEX('Policy Characteristics'!K:K,MATCH($C408,'Policy Characteristics'!$C:$C,0)))</f>
        <v/>
      </c>
      <c r="R408" s="446" t="str">
        <f>IF(ISBLANK(INDEX('Policy Characteristics'!L:L,MATCH($C408,'Policy Characteristics'!$C:$C,0))),"",INDEX('Policy Characteristics'!L:L,MATCH($C408,'Policy Characteristics'!$C:$C,0)))</f>
        <v/>
      </c>
    </row>
    <row r="409" spans="1:18" s="446" customFormat="1" x14ac:dyDescent="0.75">
      <c r="A409" s="446" t="str">
        <f>IF(ISBLANK(INDEX('Policy Characteristics'!A:A,MATCH($C409,'Policy Characteristics'!$C:$C,0))),"",INDEX('Policy Characteristics'!A:A,MATCH($C409,'Policy Characteristics'!$C:$C,0)))</f>
        <v>Electricity Supply</v>
      </c>
      <c r="B409" s="467" t="str">
        <f>IF(ISBLANK(INDEX('Policy Characteristics'!B:B,MATCH($C409,'Policy Characteristics'!$C:$C,0))),"",INDEX('Policy Characteristics'!B:B,MATCH($C409,'Policy Characteristics'!$C:$C,0)))</f>
        <v>Non BAU Mandated Capacity CCUS Retrofits</v>
      </c>
      <c r="C409" s="446" t="str">
        <f t="shared" si="23"/>
        <v>Boolean Use Non BAU Mandated Capacity Retrofit Schedule</v>
      </c>
      <c r="D409" s="294" t="s">
        <v>3582</v>
      </c>
      <c r="E409" s="339"/>
      <c r="F409" s="294" t="s">
        <v>3580</v>
      </c>
      <c r="G409" s="339"/>
      <c r="H409" s="20">
        <v>2311</v>
      </c>
      <c r="I409" s="468" t="s">
        <v>44</v>
      </c>
      <c r="J409" s="469" t="str">
        <f>IF(ISBLANK(INDEX('Policy Characteristics'!D:D,MATCH($C409,'Policy Characteristics'!$C:$C,0))),"",INDEX('Policy Characteristics'!D:D,MATCH($C409,'Policy Characteristics'!$C:$C,0)))</f>
        <v>Non BAU Mandated Capacity CCUS Retrofits</v>
      </c>
      <c r="K409" s="446" t="str">
        <f>IF(ISBLANK(INDEX('Policy Characteristics'!E:E,MATCH($C409,'Policy Characteristics'!$C:$C,0))),"",INDEX('Policy Characteristics'!E:E,MATCH($C409,'Policy Characteristics'!$C:$C,0)))</f>
        <v/>
      </c>
      <c r="L409" s="446">
        <f>IF(ISBLANK(INDEX('Policy Characteristics'!F:F,MATCH($C409,'Policy Characteristics'!$C:$C,0))),"",INDEX('Policy Characteristics'!F:F,MATCH($C409,'Policy Characteristics'!$C:$C,0)))</f>
        <v>0</v>
      </c>
      <c r="M409" s="446">
        <f>IF(ISBLANK(INDEX('Policy Characteristics'!G:G,MATCH($C409,'Policy Characteristics'!$C:$C,0))),"",INDEX('Policy Characteristics'!G:G,MATCH($C409,'Policy Characteristics'!$C:$C,0)))</f>
        <v>1</v>
      </c>
      <c r="N409" s="446">
        <f>IF(ISBLANK(INDEX('Policy Characteristics'!H:H,MATCH($C409,'Policy Characteristics'!$C:$C,0))),"",INDEX('Policy Characteristics'!H:H,MATCH($C409,'Policy Characteristics'!$C:$C,0)))</f>
        <v>1</v>
      </c>
      <c r="O409" s="446" t="str">
        <f>IF(ISBLANK(INDEX('Policy Characteristics'!I:I,MATCH($C409,'Policy Characteristics'!$C:$C,0))),"",INDEX('Policy Characteristics'!I:I,MATCH($C409,'Policy Characteristics'!$C:$C,0)))</f>
        <v>on/off</v>
      </c>
      <c r="P409" s="44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46" t="str">
        <f>IF(ISBLANK(INDEX('Policy Characteristics'!K:K,MATCH($C409,'Policy Characteristics'!$C:$C,0))),"",INDEX('Policy Characteristics'!K:K,MATCH($C409,'Policy Characteristics'!$C:$C,0)))</f>
        <v/>
      </c>
      <c r="R409" s="446" t="str">
        <f>IF(ISBLANK(INDEX('Policy Characteristics'!L:L,MATCH($C409,'Policy Characteristics'!$C:$C,0))),"",INDEX('Policy Characteristics'!L:L,MATCH($C409,'Policy Characteristics'!$C:$C,0)))</f>
        <v/>
      </c>
    </row>
    <row r="410" spans="1:18" s="446" customFormat="1" x14ac:dyDescent="0.75">
      <c r="A410" s="446" t="str">
        <f>IF(ISBLANK(INDEX('Policy Characteristics'!A:A,MATCH($C410,'Policy Characteristics'!$C:$C,0))),"",INDEX('Policy Characteristics'!A:A,MATCH($C410,'Policy Characteristics'!$C:$C,0)))</f>
        <v>Electricity Supply</v>
      </c>
      <c r="B410" s="467" t="str">
        <f>IF(ISBLANK(INDEX('Policy Characteristics'!B:B,MATCH($C410,'Policy Characteristics'!$C:$C,0))),"",INDEX('Policy Characteristics'!B:B,MATCH($C410,'Policy Characteristics'!$C:$C,0)))</f>
        <v>Non BAU Mandated Capacity CCUS Retrofits</v>
      </c>
      <c r="C410" s="446" t="str">
        <f t="shared" si="23"/>
        <v>Boolean Use Non BAU Mandated Capacity Retrofit Schedule</v>
      </c>
      <c r="D410" s="294" t="s">
        <v>3583</v>
      </c>
      <c r="E410" s="339"/>
      <c r="F410" s="294" t="s">
        <v>3581</v>
      </c>
      <c r="G410" s="339"/>
      <c r="H410" s="20">
        <v>2312</v>
      </c>
      <c r="I410" s="468" t="s">
        <v>44</v>
      </c>
      <c r="J410" s="469" t="str">
        <f>IF(ISBLANK(INDEX('Policy Characteristics'!D:D,MATCH($C410,'Policy Characteristics'!$C:$C,0))),"",INDEX('Policy Characteristics'!D:D,MATCH($C410,'Policy Characteristics'!$C:$C,0)))</f>
        <v>Non BAU Mandated Capacity CCUS Retrofits</v>
      </c>
      <c r="K410" s="446" t="str">
        <f>IF(ISBLANK(INDEX('Policy Characteristics'!E:E,MATCH($C410,'Policy Characteristics'!$C:$C,0))),"",INDEX('Policy Characteristics'!E:E,MATCH($C410,'Policy Characteristics'!$C:$C,0)))</f>
        <v/>
      </c>
      <c r="L410" s="446">
        <f>IF(ISBLANK(INDEX('Policy Characteristics'!F:F,MATCH($C410,'Policy Characteristics'!$C:$C,0))),"",INDEX('Policy Characteristics'!F:F,MATCH($C410,'Policy Characteristics'!$C:$C,0)))</f>
        <v>0</v>
      </c>
      <c r="M410" s="446">
        <f>IF(ISBLANK(INDEX('Policy Characteristics'!G:G,MATCH($C410,'Policy Characteristics'!$C:$C,0))),"",INDEX('Policy Characteristics'!G:G,MATCH($C410,'Policy Characteristics'!$C:$C,0)))</f>
        <v>1</v>
      </c>
      <c r="N410" s="446">
        <f>IF(ISBLANK(INDEX('Policy Characteristics'!H:H,MATCH($C410,'Policy Characteristics'!$C:$C,0))),"",INDEX('Policy Characteristics'!H:H,MATCH($C410,'Policy Characteristics'!$C:$C,0)))</f>
        <v>1</v>
      </c>
      <c r="O410" s="446" t="str">
        <f>IF(ISBLANK(INDEX('Policy Characteristics'!I:I,MATCH($C410,'Policy Characteristics'!$C:$C,0))),"",INDEX('Policy Characteristics'!I:I,MATCH($C410,'Policy Characteristics'!$C:$C,0)))</f>
        <v>on/off</v>
      </c>
      <c r="P410" s="44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5" customFormat="1" x14ac:dyDescent="0.75">
      <c r="A411" s="446" t="str">
        <f>IF(ISBLANK(INDEX('Policy Characteristics'!A:A,MATCH($C411,'Policy Characteristics'!$C:$C,0))),"",INDEX('Policy Characteristics'!A:A,MATCH($C411,'Policy Characteristics'!$C:$C,0)))</f>
        <v>Electricity Supply</v>
      </c>
      <c r="B411" s="467" t="str">
        <f>IF(ISBLANK(INDEX('Policy Characteristics'!B:B,MATCH($C411,'Policy Characteristics'!$C:$C,0))),"",INDEX('Policy Characteristics'!B:B,MATCH($C411,'Policy Characteristics'!$C:$C,0)))</f>
        <v>Reduce Plant Downtime</v>
      </c>
      <c r="C411" t="s">
        <v>256</v>
      </c>
      <c r="D411" s="339" t="s">
        <v>448</v>
      </c>
      <c r="E411" s="339"/>
      <c r="F411" s="339" t="s">
        <v>447</v>
      </c>
      <c r="G411" s="294"/>
      <c r="H411" s="297">
        <v>652</v>
      </c>
      <c r="I411" s="470" t="s">
        <v>44</v>
      </c>
      <c r="J411" s="469" t="str">
        <f>IF(ISBLANK(INDEX('Policy Characteristics'!D:D,MATCH($C411,'Policy Characteristics'!$C:$C,0))),"",INDEX('Policy Characteristics'!D:D,MATCH($C411,'Policy Characteristics'!$C:$C,0)))</f>
        <v>Reduce Plant Downtime</v>
      </c>
      <c r="K411" s="446" t="str">
        <f>IF(ISBLANK(INDEX('Policy Characteristics'!E:E,MATCH($C411,'Policy Characteristics'!$C:$C,0))),"",INDEX('Policy Characteristics'!E:E,MATCH($C411,'Policy Characteristics'!$C:$C,0)))</f>
        <v>elec reduce plant downtime</v>
      </c>
      <c r="L411" s="242">
        <f>IF(ISBLANK(INDEX('Policy Characteristics'!F:F,MATCH($C411,'Policy Characteristics'!$C:$C,0))),"",INDEX('Policy Characteristics'!F:F,MATCH($C411,'Policy Characteristics'!$C:$C,0)))</f>
        <v>0</v>
      </c>
      <c r="M411" s="242">
        <f>IF(ISBLANK(INDEX('Policy Characteristics'!G:G,MATCH($C411,'Policy Characteristics'!$C:$C,0))),"",INDEX('Policy Characteristics'!G:G,MATCH($C411,'Policy Characteristics'!$C:$C,0)))</f>
        <v>0.6</v>
      </c>
      <c r="N411" s="242">
        <f>IF(ISBLANK(INDEX('Policy Characteristics'!H:H,MATCH($C411,'Policy Characteristics'!$C:$C,0))),"",INDEX('Policy Characteristics'!H:H,MATCH($C411,'Policy Characteristics'!$C:$C,0)))</f>
        <v>0.01</v>
      </c>
      <c r="O411" s="446" t="str">
        <f>IF(ISBLANK(INDEX('Policy Characteristics'!I:I,MATCH($C411,'Policy Characteristics'!$C:$C,0))),"",INDEX('Policy Characteristics'!I:I,MATCH($C411,'Policy Characteristics'!$C:$C,0)))</f>
        <v>% reduction in downtime</v>
      </c>
      <c r="P411" s="44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46" t="str">
        <f>IF(ISBLANK(INDEX('Policy Characteristics'!K:K,MATCH($C411,'Policy Characteristics'!$C:$C,0))),"",INDEX('Policy Characteristics'!K:K,MATCH($C411,'Policy Characteristics'!$C:$C,0)))</f>
        <v>electricity-sector-main.html#red-downtime</v>
      </c>
      <c r="R411" s="446" t="str">
        <f>IF(ISBLANK(INDEX('Policy Characteristics'!L:L,MATCH($C411,'Policy Characteristics'!$C:$C,0))),"",INDEX('Policy Characteristics'!L:L,MATCH($C411,'Policy Characteristics'!$C:$C,0)))</f>
        <v>reduce-downtime.html</v>
      </c>
    </row>
    <row r="412" spans="1:18" s="295" customFormat="1" x14ac:dyDescent="0.75">
      <c r="A412" s="446" t="str">
        <f>IF(ISBLANK(INDEX('Policy Characteristics'!A:A,MATCH($C412,'Policy Characteristics'!$C:$C,0))),"",INDEX('Policy Characteristics'!A:A,MATCH($C412,'Policy Characteristics'!$C:$C,0)))</f>
        <v>Electricity Supply</v>
      </c>
      <c r="B412" s="467" t="str">
        <f>IF(ISBLANK(INDEX('Policy Characteristics'!B:B,MATCH($C412,'Policy Characteristics'!$C:$C,0))),"",INDEX('Policy Characteristics'!B:B,MATCH($C412,'Policy Characteristics'!$C:$C,0)))</f>
        <v>Reduce Plant Downtime</v>
      </c>
      <c r="C412" s="296" t="str">
        <f>$C$411</f>
        <v>Percentage Reduction in Plant Downtime</v>
      </c>
      <c r="D412" s="294" t="s">
        <v>3488</v>
      </c>
      <c r="E412" s="339"/>
      <c r="F412" s="294" t="s">
        <v>3426</v>
      </c>
      <c r="G412" s="294"/>
      <c r="H412" s="297">
        <v>654</v>
      </c>
      <c r="I412" s="470" t="s">
        <v>44</v>
      </c>
      <c r="J412" s="469" t="str">
        <f>IF(ISBLANK(INDEX('Policy Characteristics'!D:D,MATCH($C412,'Policy Characteristics'!$C:$C,0))),"",INDEX('Policy Characteristics'!D:D,MATCH($C412,'Policy Characteristics'!$C:$C,0)))</f>
        <v>Reduce Plant Downtime</v>
      </c>
      <c r="K412" s="446" t="str">
        <f>IF(ISBLANK(INDEX('Policy Characteristics'!E:E,MATCH($C412,'Policy Characteristics'!$C:$C,0))),"",INDEX('Policy Characteristics'!E:E,MATCH($C412,'Policy Characteristics'!$C:$C,0)))</f>
        <v>elec reduce plant downtime</v>
      </c>
      <c r="L412" s="242">
        <f>IF(ISBLANK(INDEX('Policy Characteristics'!F:F,MATCH($C412,'Policy Characteristics'!$C:$C,0))),"",INDEX('Policy Characteristics'!F:F,MATCH($C412,'Policy Characteristics'!$C:$C,0)))</f>
        <v>0</v>
      </c>
      <c r="M412" s="242">
        <f>IF(ISBLANK(INDEX('Policy Characteristics'!G:G,MATCH($C412,'Policy Characteristics'!$C:$C,0))),"",INDEX('Policy Characteristics'!G:G,MATCH($C412,'Policy Characteristics'!$C:$C,0)))</f>
        <v>0.6</v>
      </c>
      <c r="N412" s="242">
        <f>IF(ISBLANK(INDEX('Policy Characteristics'!H:H,MATCH($C412,'Policy Characteristics'!$C:$C,0))),"",INDEX('Policy Characteristics'!H:H,MATCH($C412,'Policy Characteristics'!$C:$C,0)))</f>
        <v>0.01</v>
      </c>
      <c r="O412" s="446" t="str">
        <f>IF(ISBLANK(INDEX('Policy Characteristics'!I:I,MATCH($C412,'Policy Characteristics'!$C:$C,0))),"",INDEX('Policy Characteristics'!I:I,MATCH($C412,'Policy Characteristics'!$C:$C,0)))</f>
        <v>% reduction in downtime</v>
      </c>
      <c r="P412" s="44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46" t="str">
        <f>IF(ISBLANK(INDEX('Policy Characteristics'!K:K,MATCH($C412,'Policy Characteristics'!$C:$C,0))),"",INDEX('Policy Characteristics'!K:K,MATCH($C412,'Policy Characteristics'!$C:$C,0)))</f>
        <v>electricity-sector-main.html#red-downtime</v>
      </c>
      <c r="R412" s="446" t="str">
        <f>IF(ISBLANK(INDEX('Policy Characteristics'!L:L,MATCH($C412,'Policy Characteristics'!$C:$C,0))),"",INDEX('Policy Characteristics'!L:L,MATCH($C412,'Policy Characteristics'!$C:$C,0)))</f>
        <v>reduce-downtime.html</v>
      </c>
    </row>
    <row r="413" spans="1:18" s="295" customFormat="1" x14ac:dyDescent="0.75">
      <c r="A413" s="446" t="str">
        <f>IF(ISBLANK(INDEX('Policy Characteristics'!A:A,MATCH($C413,'Policy Characteristics'!$C:$C,0))),"",INDEX('Policy Characteristics'!A:A,MATCH($C413,'Policy Characteristics'!$C:$C,0)))</f>
        <v>Electricity Supply</v>
      </c>
      <c r="B413" s="467" t="str">
        <f>IF(ISBLANK(INDEX('Policy Characteristics'!B:B,MATCH($C413,'Policy Characteristics'!$C:$C,0))),"",INDEX('Policy Characteristics'!B:B,MATCH($C413,'Policy Characteristics'!$C:$C,0)))</f>
        <v>Reduce Plant Downtime</v>
      </c>
      <c r="C413" s="296" t="str">
        <f t="shared" ref="C413:C434" si="24">$C$411</f>
        <v>Percentage Reduction in Plant Downtime</v>
      </c>
      <c r="D413" s="294" t="s">
        <v>3489</v>
      </c>
      <c r="E413" s="339"/>
      <c r="F413" s="294" t="s">
        <v>3427</v>
      </c>
      <c r="G413" s="294"/>
      <c r="H413" s="297">
        <v>1781</v>
      </c>
      <c r="I413" s="470" t="s">
        <v>44</v>
      </c>
      <c r="J413" s="469" t="str">
        <f>IF(ISBLANK(INDEX('Policy Characteristics'!D:D,MATCH($C413,'Policy Characteristics'!$C:$C,0))),"",INDEX('Policy Characteristics'!D:D,MATCH($C413,'Policy Characteristics'!$C:$C,0)))</f>
        <v>Reduce Plant Downtime</v>
      </c>
      <c r="K413" s="446" t="str">
        <f>IF(ISBLANK(INDEX('Policy Characteristics'!E:E,MATCH($C413,'Policy Characteristics'!$C:$C,0))),"",INDEX('Policy Characteristics'!E:E,MATCH($C413,'Policy Characteristics'!$C:$C,0)))</f>
        <v>elec reduce plant downtime</v>
      </c>
      <c r="L413" s="242">
        <f>IF(ISBLANK(INDEX('Policy Characteristics'!F:F,MATCH($C413,'Policy Characteristics'!$C:$C,0))),"",INDEX('Policy Characteristics'!F:F,MATCH($C413,'Policy Characteristics'!$C:$C,0)))</f>
        <v>0</v>
      </c>
      <c r="M413" s="242">
        <f>IF(ISBLANK(INDEX('Policy Characteristics'!G:G,MATCH($C413,'Policy Characteristics'!$C:$C,0))),"",INDEX('Policy Characteristics'!G:G,MATCH($C413,'Policy Characteristics'!$C:$C,0)))</f>
        <v>0.6</v>
      </c>
      <c r="N413" s="242">
        <f>IF(ISBLANK(INDEX('Policy Characteristics'!H:H,MATCH($C413,'Policy Characteristics'!$C:$C,0))),"",INDEX('Policy Characteristics'!H:H,MATCH($C413,'Policy Characteristics'!$C:$C,0)))</f>
        <v>0.01</v>
      </c>
      <c r="O413" s="446" t="str">
        <f>IF(ISBLANK(INDEX('Policy Characteristics'!I:I,MATCH($C413,'Policy Characteristics'!$C:$C,0))),"",INDEX('Policy Characteristics'!I:I,MATCH($C413,'Policy Characteristics'!$C:$C,0)))</f>
        <v>% reduction in downtime</v>
      </c>
      <c r="P413" s="44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46" t="str">
        <f>IF(ISBLANK(INDEX('Policy Characteristics'!K:K,MATCH($C413,'Policy Characteristics'!$C:$C,0))),"",INDEX('Policy Characteristics'!K:K,MATCH($C413,'Policy Characteristics'!$C:$C,0)))</f>
        <v>electricity-sector-main.html#red-downtime</v>
      </c>
      <c r="R413" s="446" t="str">
        <f>IF(ISBLANK(INDEX('Policy Characteristics'!L:L,MATCH($C413,'Policy Characteristics'!$C:$C,0))),"",INDEX('Policy Characteristics'!L:L,MATCH($C413,'Policy Characteristics'!$C:$C,0)))</f>
        <v>reduce-downtime.html</v>
      </c>
    </row>
    <row r="414" spans="1:18" s="295" customFormat="1" x14ac:dyDescent="0.75">
      <c r="A414" s="446" t="str">
        <f>IF(ISBLANK(INDEX('Policy Characteristics'!A:A,MATCH($C414,'Policy Characteristics'!$C:$C,0))),"",INDEX('Policy Characteristics'!A:A,MATCH($C414,'Policy Characteristics'!$C:$C,0)))</f>
        <v>Electricity Supply</v>
      </c>
      <c r="B414" s="467" t="str">
        <f>IF(ISBLANK(INDEX('Policy Characteristics'!B:B,MATCH($C414,'Policy Characteristics'!$C:$C,0))),"",INDEX('Policy Characteristics'!B:B,MATCH($C414,'Policy Characteristics'!$C:$C,0)))</f>
        <v>Reduce Plant Downtime</v>
      </c>
      <c r="C414" s="296" t="str">
        <f t="shared" si="24"/>
        <v>Percentage Reduction in Plant Downtime</v>
      </c>
      <c r="D414" s="294" t="s">
        <v>76</v>
      </c>
      <c r="E414" s="339"/>
      <c r="F414" s="294" t="s">
        <v>3499</v>
      </c>
      <c r="G414" s="294"/>
      <c r="H414" s="297">
        <v>657</v>
      </c>
      <c r="I414" s="470" t="s">
        <v>44</v>
      </c>
      <c r="J414" s="469" t="str">
        <f>IF(ISBLANK(INDEX('Policy Characteristics'!D:D,MATCH($C414,'Policy Characteristics'!$C:$C,0))),"",INDEX('Policy Characteristics'!D:D,MATCH($C414,'Policy Characteristics'!$C:$C,0)))</f>
        <v>Reduce Plant Downtime</v>
      </c>
      <c r="K414" s="446" t="str">
        <f>IF(ISBLANK(INDEX('Policy Characteristics'!E:E,MATCH($C414,'Policy Characteristics'!$C:$C,0))),"",INDEX('Policy Characteristics'!E:E,MATCH($C414,'Policy Characteristics'!$C:$C,0)))</f>
        <v>elec reduce plant downtime</v>
      </c>
      <c r="L414" s="242">
        <f>IF(ISBLANK(INDEX('Policy Characteristics'!F:F,MATCH($C414,'Policy Characteristics'!$C:$C,0))),"",INDEX('Policy Characteristics'!F:F,MATCH($C414,'Policy Characteristics'!$C:$C,0)))</f>
        <v>0</v>
      </c>
      <c r="M414" s="242">
        <f>IF(ISBLANK(INDEX('Policy Characteristics'!G:G,MATCH($C414,'Policy Characteristics'!$C:$C,0))),"",INDEX('Policy Characteristics'!G:G,MATCH($C414,'Policy Characteristics'!$C:$C,0)))</f>
        <v>0.6</v>
      </c>
      <c r="N414" s="242">
        <f>IF(ISBLANK(INDEX('Policy Characteristics'!H:H,MATCH($C414,'Policy Characteristics'!$C:$C,0))),"",INDEX('Policy Characteristics'!H:H,MATCH($C414,'Policy Characteristics'!$C:$C,0)))</f>
        <v>0.01</v>
      </c>
      <c r="O414" s="446" t="str">
        <f>IF(ISBLANK(INDEX('Policy Characteristics'!I:I,MATCH($C414,'Policy Characteristics'!$C:$C,0))),"",INDEX('Policy Characteristics'!I:I,MATCH($C414,'Policy Characteristics'!$C:$C,0)))</f>
        <v>% reduction in downtime</v>
      </c>
      <c r="P414" s="44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46" t="str">
        <f>IF(ISBLANK(INDEX('Policy Characteristics'!K:K,MATCH($C414,'Policy Characteristics'!$C:$C,0))),"",INDEX('Policy Characteristics'!K:K,MATCH($C414,'Policy Characteristics'!$C:$C,0)))</f>
        <v>electricity-sector-main.html#red-downtime</v>
      </c>
      <c r="R414" s="446" t="str">
        <f>IF(ISBLANK(INDEX('Policy Characteristics'!L:L,MATCH($C414,'Policy Characteristics'!$C:$C,0))),"",INDEX('Policy Characteristics'!L:L,MATCH($C414,'Policy Characteristics'!$C:$C,0)))</f>
        <v>reduce-downtime.html</v>
      </c>
    </row>
    <row r="415" spans="1:18" s="295" customFormat="1" x14ac:dyDescent="0.75">
      <c r="A415" s="446" t="str">
        <f>IF(ISBLANK(INDEX('Policy Characteristics'!A:A,MATCH($C415,'Policy Characteristics'!$C:$C,0))),"",INDEX('Policy Characteristics'!A:A,MATCH($C415,'Policy Characteristics'!$C:$C,0)))</f>
        <v>Electricity Supply</v>
      </c>
      <c r="B415" s="467" t="str">
        <f>IF(ISBLANK(INDEX('Policy Characteristics'!B:B,MATCH($C415,'Policy Characteristics'!$C:$C,0))),"",INDEX('Policy Characteristics'!B:B,MATCH($C415,'Policy Characteristics'!$C:$C,0)))</f>
        <v>Reduce Plant Downtime</v>
      </c>
      <c r="C415" s="296" t="str">
        <f t="shared" si="24"/>
        <v>Percentage Reduction in Plant Downtime</v>
      </c>
      <c r="D415" s="294" t="s">
        <v>77</v>
      </c>
      <c r="E415" s="339"/>
      <c r="F415" s="294" t="s">
        <v>89</v>
      </c>
      <c r="G415" s="294"/>
      <c r="H415" s="297">
        <v>660</v>
      </c>
      <c r="I415" s="470" t="s">
        <v>44</v>
      </c>
      <c r="J415" s="469" t="str">
        <f>IF(ISBLANK(INDEX('Policy Characteristics'!D:D,MATCH($C415,'Policy Characteristics'!$C:$C,0))),"",INDEX('Policy Characteristics'!D:D,MATCH($C415,'Policy Characteristics'!$C:$C,0)))</f>
        <v>Reduce Plant Downtime</v>
      </c>
      <c r="K415" s="446" t="str">
        <f>IF(ISBLANK(INDEX('Policy Characteristics'!E:E,MATCH($C415,'Policy Characteristics'!$C:$C,0))),"",INDEX('Policy Characteristics'!E:E,MATCH($C415,'Policy Characteristics'!$C:$C,0)))</f>
        <v>elec reduce plant downtime</v>
      </c>
      <c r="L415" s="242">
        <f>IF(ISBLANK(INDEX('Policy Characteristics'!F:F,MATCH($C415,'Policy Characteristics'!$C:$C,0))),"",INDEX('Policy Characteristics'!F:F,MATCH($C415,'Policy Characteristics'!$C:$C,0)))</f>
        <v>0</v>
      </c>
      <c r="M415" s="242">
        <f>IF(ISBLANK(INDEX('Policy Characteristics'!G:G,MATCH($C415,'Policy Characteristics'!$C:$C,0))),"",INDEX('Policy Characteristics'!G:G,MATCH($C415,'Policy Characteristics'!$C:$C,0)))</f>
        <v>0.6</v>
      </c>
      <c r="N415" s="242">
        <f>IF(ISBLANK(INDEX('Policy Characteristics'!H:H,MATCH($C415,'Policy Characteristics'!$C:$C,0))),"",INDEX('Policy Characteristics'!H:H,MATCH($C415,'Policy Characteristics'!$C:$C,0)))</f>
        <v>0.01</v>
      </c>
      <c r="O415" s="446" t="str">
        <f>IF(ISBLANK(INDEX('Policy Characteristics'!I:I,MATCH($C415,'Policy Characteristics'!$C:$C,0))),"",INDEX('Policy Characteristics'!I:I,MATCH($C415,'Policy Characteristics'!$C:$C,0)))</f>
        <v>% reduction in downtime</v>
      </c>
      <c r="P415" s="44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46" t="str">
        <f>IF(ISBLANK(INDEX('Policy Characteristics'!K:K,MATCH($C415,'Policy Characteristics'!$C:$C,0))),"",INDEX('Policy Characteristics'!K:K,MATCH($C415,'Policy Characteristics'!$C:$C,0)))</f>
        <v>electricity-sector-main.html#red-downtime</v>
      </c>
      <c r="R415" s="446" t="str">
        <f>IF(ISBLANK(INDEX('Policy Characteristics'!L:L,MATCH($C415,'Policy Characteristics'!$C:$C,0))),"",INDEX('Policy Characteristics'!L:L,MATCH($C415,'Policy Characteristics'!$C:$C,0)))</f>
        <v>reduce-downtime.html</v>
      </c>
    </row>
    <row r="416" spans="1:18" s="295" customFormat="1" x14ac:dyDescent="0.75">
      <c r="A416" s="446" t="str">
        <f>IF(ISBLANK(INDEX('Policy Characteristics'!A:A,MATCH($C416,'Policy Characteristics'!$C:$C,0))),"",INDEX('Policy Characteristics'!A:A,MATCH($C416,'Policy Characteristics'!$C:$C,0)))</f>
        <v>Electricity Supply</v>
      </c>
      <c r="B416" s="467" t="str">
        <f>IF(ISBLANK(INDEX('Policy Characteristics'!B:B,MATCH($C416,'Policy Characteristics'!$C:$C,0))),"",INDEX('Policy Characteristics'!B:B,MATCH($C416,'Policy Characteristics'!$C:$C,0)))</f>
        <v>Reduce Plant Downtime</v>
      </c>
      <c r="C416" s="296" t="str">
        <f t="shared" si="24"/>
        <v>Percentage Reduction in Plant Downtime</v>
      </c>
      <c r="D416" s="294" t="s">
        <v>449</v>
      </c>
      <c r="E416" s="339"/>
      <c r="F416" s="294" t="s">
        <v>452</v>
      </c>
      <c r="G416" s="294"/>
      <c r="H416" s="297">
        <v>143</v>
      </c>
      <c r="I416" s="470" t="s">
        <v>44</v>
      </c>
      <c r="J416" s="469" t="str">
        <f>IF(ISBLANK(INDEX('Policy Characteristics'!D:D,MATCH($C416,'Policy Characteristics'!$C:$C,0))),"",INDEX('Policy Characteristics'!D:D,MATCH($C416,'Policy Characteristics'!$C:$C,0)))</f>
        <v>Reduce Plant Downtime</v>
      </c>
      <c r="K416" s="446" t="str">
        <f>IF(ISBLANK(INDEX('Policy Characteristics'!E:E,MATCH($C416,'Policy Characteristics'!$C:$C,0))),"",INDEX('Policy Characteristics'!E:E,MATCH($C416,'Policy Characteristics'!$C:$C,0)))</f>
        <v>elec reduce plant downtime</v>
      </c>
      <c r="L416" s="242">
        <f>IF(ISBLANK(INDEX('Policy Characteristics'!F:F,MATCH($C416,'Policy Characteristics'!$C:$C,0))),"",INDEX('Policy Characteristics'!F:F,MATCH($C416,'Policy Characteristics'!$C:$C,0)))</f>
        <v>0</v>
      </c>
      <c r="M416" s="242">
        <f>IF(ISBLANK(INDEX('Policy Characteristics'!G:G,MATCH($C416,'Policy Characteristics'!$C:$C,0))),"",INDEX('Policy Characteristics'!G:G,MATCH($C416,'Policy Characteristics'!$C:$C,0)))</f>
        <v>0.6</v>
      </c>
      <c r="N416" s="242">
        <f>IF(ISBLANK(INDEX('Policy Characteristics'!H:H,MATCH($C416,'Policy Characteristics'!$C:$C,0))),"",INDEX('Policy Characteristics'!H:H,MATCH($C416,'Policy Characteristics'!$C:$C,0)))</f>
        <v>0.01</v>
      </c>
      <c r="O416" s="446" t="str">
        <f>IF(ISBLANK(INDEX('Policy Characteristics'!I:I,MATCH($C416,'Policy Characteristics'!$C:$C,0))),"",INDEX('Policy Characteristics'!I:I,MATCH($C416,'Policy Characteristics'!$C:$C,0)))</f>
        <v>% reduction in downtime</v>
      </c>
      <c r="P416" s="44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46" t="str">
        <f>IF(ISBLANK(INDEX('Policy Characteristics'!K:K,MATCH($C416,'Policy Characteristics'!$C:$C,0))),"",INDEX('Policy Characteristics'!K:K,MATCH($C416,'Policy Characteristics'!$C:$C,0)))</f>
        <v>electricity-sector-main.html#red-downtime</v>
      </c>
      <c r="R416" s="446" t="str">
        <f>IF(ISBLANK(INDEX('Policy Characteristics'!L:L,MATCH($C416,'Policy Characteristics'!$C:$C,0))),"",INDEX('Policy Characteristics'!L:L,MATCH($C416,'Policy Characteristics'!$C:$C,0)))</f>
        <v>reduce-downtime.html</v>
      </c>
    </row>
    <row r="417" spans="1:18" s="295" customFormat="1" x14ac:dyDescent="0.75">
      <c r="A417" s="446" t="str">
        <f>IF(ISBLANK(INDEX('Policy Characteristics'!A:A,MATCH($C417,'Policy Characteristics'!$C:$C,0))),"",INDEX('Policy Characteristics'!A:A,MATCH($C417,'Policy Characteristics'!$C:$C,0)))</f>
        <v>Electricity Supply</v>
      </c>
      <c r="B417" s="467" t="str">
        <f>IF(ISBLANK(INDEX('Policy Characteristics'!B:B,MATCH($C417,'Policy Characteristics'!$C:$C,0))),"",INDEX('Policy Characteristics'!B:B,MATCH($C417,'Policy Characteristics'!$C:$C,0)))</f>
        <v>Reduce Plant Downtime</v>
      </c>
      <c r="C417" s="296" t="str">
        <f t="shared" si="24"/>
        <v>Percentage Reduction in Plant Downtime</v>
      </c>
      <c r="D417" s="294" t="s">
        <v>78</v>
      </c>
      <c r="E417" s="339"/>
      <c r="F417" s="294" t="s">
        <v>90</v>
      </c>
      <c r="G417" s="294"/>
      <c r="H417" s="297">
        <v>144</v>
      </c>
      <c r="I417" s="470" t="s">
        <v>44</v>
      </c>
      <c r="J417" s="469" t="str">
        <f>IF(ISBLANK(INDEX('Policy Characteristics'!D:D,MATCH($C417,'Policy Characteristics'!$C:$C,0))),"",INDEX('Policy Characteristics'!D:D,MATCH($C417,'Policy Characteristics'!$C:$C,0)))</f>
        <v>Reduce Plant Downtime</v>
      </c>
      <c r="K417" s="446" t="str">
        <f>IF(ISBLANK(INDEX('Policy Characteristics'!E:E,MATCH($C417,'Policy Characteristics'!$C:$C,0))),"",INDEX('Policy Characteristics'!E:E,MATCH($C417,'Policy Characteristics'!$C:$C,0)))</f>
        <v>elec reduce plant downtime</v>
      </c>
      <c r="L417" s="242">
        <f>IF(ISBLANK(INDEX('Policy Characteristics'!F:F,MATCH($C417,'Policy Characteristics'!$C:$C,0))),"",INDEX('Policy Characteristics'!F:F,MATCH($C417,'Policy Characteristics'!$C:$C,0)))</f>
        <v>0</v>
      </c>
      <c r="M417" s="242">
        <f>IF(ISBLANK(INDEX('Policy Characteristics'!G:G,MATCH($C417,'Policy Characteristics'!$C:$C,0))),"",INDEX('Policy Characteristics'!G:G,MATCH($C417,'Policy Characteristics'!$C:$C,0)))</f>
        <v>0.6</v>
      </c>
      <c r="N417" s="242">
        <f>IF(ISBLANK(INDEX('Policy Characteristics'!H:H,MATCH($C417,'Policy Characteristics'!$C:$C,0))),"",INDEX('Policy Characteristics'!H:H,MATCH($C417,'Policy Characteristics'!$C:$C,0)))</f>
        <v>0.01</v>
      </c>
      <c r="O417" s="446" t="str">
        <f>IF(ISBLANK(INDEX('Policy Characteristics'!I:I,MATCH($C417,'Policy Characteristics'!$C:$C,0))),"",INDEX('Policy Characteristics'!I:I,MATCH($C417,'Policy Characteristics'!$C:$C,0)))</f>
        <v>% reduction in downtime</v>
      </c>
      <c r="P417" s="44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46" t="str">
        <f>IF(ISBLANK(INDEX('Policy Characteristics'!K:K,MATCH($C417,'Policy Characteristics'!$C:$C,0))),"",INDEX('Policy Characteristics'!K:K,MATCH($C417,'Policy Characteristics'!$C:$C,0)))</f>
        <v>electricity-sector-main.html#red-downtime</v>
      </c>
      <c r="R417" s="446" t="str">
        <f>IF(ISBLANK(INDEX('Policy Characteristics'!L:L,MATCH($C417,'Policy Characteristics'!$C:$C,0))),"",INDEX('Policy Characteristics'!L:L,MATCH($C417,'Policy Characteristics'!$C:$C,0)))</f>
        <v>reduce-downtime.html</v>
      </c>
    </row>
    <row r="418" spans="1:18" s="295" customFormat="1" x14ac:dyDescent="0.75">
      <c r="A418" s="446" t="str">
        <f>IF(ISBLANK(INDEX('Policy Characteristics'!A:A,MATCH($C418,'Policy Characteristics'!$C:$C,0))),"",INDEX('Policy Characteristics'!A:A,MATCH($C418,'Policy Characteristics'!$C:$C,0)))</f>
        <v>Electricity Supply</v>
      </c>
      <c r="B418" s="467" t="str">
        <f>IF(ISBLANK(INDEX('Policy Characteristics'!B:B,MATCH($C418,'Policy Characteristics'!$C:$C,0))),"",INDEX('Policy Characteristics'!B:B,MATCH($C418,'Policy Characteristics'!$C:$C,0)))</f>
        <v>Reduce Plant Downtime</v>
      </c>
      <c r="C418" s="296" t="str">
        <f t="shared" si="24"/>
        <v>Percentage Reduction in Plant Downtime</v>
      </c>
      <c r="D418" s="294" t="s">
        <v>79</v>
      </c>
      <c r="E418" s="339"/>
      <c r="F418" s="294" t="s">
        <v>91</v>
      </c>
      <c r="G418" s="294"/>
      <c r="H418" s="297">
        <v>667</v>
      </c>
      <c r="I418" s="470" t="s">
        <v>44</v>
      </c>
      <c r="J418" s="469" t="str">
        <f>IF(ISBLANK(INDEX('Policy Characteristics'!D:D,MATCH($C418,'Policy Characteristics'!$C:$C,0))),"",INDEX('Policy Characteristics'!D:D,MATCH($C418,'Policy Characteristics'!$C:$C,0)))</f>
        <v>Reduce Plant Downtime</v>
      </c>
      <c r="K418" s="446" t="str">
        <f>IF(ISBLANK(INDEX('Policy Characteristics'!E:E,MATCH($C418,'Policy Characteristics'!$C:$C,0))),"",INDEX('Policy Characteristics'!E:E,MATCH($C418,'Policy Characteristics'!$C:$C,0)))</f>
        <v>elec reduce plant downtime</v>
      </c>
      <c r="L418" s="242">
        <f>IF(ISBLANK(INDEX('Policy Characteristics'!F:F,MATCH($C418,'Policy Characteristics'!$C:$C,0))),"",INDEX('Policy Characteristics'!F:F,MATCH($C418,'Policy Characteristics'!$C:$C,0)))</f>
        <v>0</v>
      </c>
      <c r="M418" s="242">
        <f>IF(ISBLANK(INDEX('Policy Characteristics'!G:G,MATCH($C418,'Policy Characteristics'!$C:$C,0))),"",INDEX('Policy Characteristics'!G:G,MATCH($C418,'Policy Characteristics'!$C:$C,0)))</f>
        <v>0.6</v>
      </c>
      <c r="N418" s="242">
        <f>IF(ISBLANK(INDEX('Policy Characteristics'!H:H,MATCH($C418,'Policy Characteristics'!$C:$C,0))),"",INDEX('Policy Characteristics'!H:H,MATCH($C418,'Policy Characteristics'!$C:$C,0)))</f>
        <v>0.01</v>
      </c>
      <c r="O418" s="446" t="str">
        <f>IF(ISBLANK(INDEX('Policy Characteristics'!I:I,MATCH($C418,'Policy Characteristics'!$C:$C,0))),"",INDEX('Policy Characteristics'!I:I,MATCH($C418,'Policy Characteristics'!$C:$C,0)))</f>
        <v>% reduction in downtime</v>
      </c>
      <c r="P418" s="44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46" t="str">
        <f>IF(ISBLANK(INDEX('Policy Characteristics'!K:K,MATCH($C418,'Policy Characteristics'!$C:$C,0))),"",INDEX('Policy Characteristics'!K:K,MATCH($C418,'Policy Characteristics'!$C:$C,0)))</f>
        <v>electricity-sector-main.html#red-downtime</v>
      </c>
      <c r="R418" s="446" t="str">
        <f>IF(ISBLANK(INDEX('Policy Characteristics'!L:L,MATCH($C418,'Policy Characteristics'!$C:$C,0))),"",INDEX('Policy Characteristics'!L:L,MATCH($C418,'Policy Characteristics'!$C:$C,0)))</f>
        <v>reduce-downtime.html</v>
      </c>
    </row>
    <row r="419" spans="1:18" s="295" customFormat="1" x14ac:dyDescent="0.75">
      <c r="A419" s="446" t="str">
        <f>IF(ISBLANK(INDEX('Policy Characteristics'!A:A,MATCH($C419,'Policy Characteristics'!$C:$C,0))),"",INDEX('Policy Characteristics'!A:A,MATCH($C419,'Policy Characteristics'!$C:$C,0)))</f>
        <v>Electricity Supply</v>
      </c>
      <c r="B419" s="467" t="str">
        <f>IF(ISBLANK(INDEX('Policy Characteristics'!B:B,MATCH($C419,'Policy Characteristics'!$C:$C,0))),"",INDEX('Policy Characteristics'!B:B,MATCH($C419,'Policy Characteristics'!$C:$C,0)))</f>
        <v>Reduce Plant Downtime</v>
      </c>
      <c r="C419" s="296" t="str">
        <f t="shared" si="24"/>
        <v>Percentage Reduction in Plant Downtime</v>
      </c>
      <c r="D419" s="294" t="s">
        <v>80</v>
      </c>
      <c r="E419" s="339"/>
      <c r="F419" s="294" t="s">
        <v>92</v>
      </c>
      <c r="G419" s="294"/>
      <c r="H419" s="297">
        <v>670</v>
      </c>
      <c r="I419" s="470" t="s">
        <v>44</v>
      </c>
      <c r="J419" s="469" t="str">
        <f>IF(ISBLANK(INDEX('Policy Characteristics'!D:D,MATCH($C419,'Policy Characteristics'!$C:$C,0))),"",INDEX('Policy Characteristics'!D:D,MATCH($C419,'Policy Characteristics'!$C:$C,0)))</f>
        <v>Reduce Plant Downtime</v>
      </c>
      <c r="K419" s="446" t="str">
        <f>IF(ISBLANK(INDEX('Policy Characteristics'!E:E,MATCH($C419,'Policy Characteristics'!$C:$C,0))),"",INDEX('Policy Characteristics'!E:E,MATCH($C419,'Policy Characteristics'!$C:$C,0)))</f>
        <v>elec reduce plant downtime</v>
      </c>
      <c r="L419" s="242">
        <f>IF(ISBLANK(INDEX('Policy Characteristics'!F:F,MATCH($C419,'Policy Characteristics'!$C:$C,0))),"",INDEX('Policy Characteristics'!F:F,MATCH($C419,'Policy Characteristics'!$C:$C,0)))</f>
        <v>0</v>
      </c>
      <c r="M419" s="242">
        <f>IF(ISBLANK(INDEX('Policy Characteristics'!G:G,MATCH($C419,'Policy Characteristics'!$C:$C,0))),"",INDEX('Policy Characteristics'!G:G,MATCH($C419,'Policy Characteristics'!$C:$C,0)))</f>
        <v>0.6</v>
      </c>
      <c r="N419" s="242">
        <f>IF(ISBLANK(INDEX('Policy Characteristics'!H:H,MATCH($C419,'Policy Characteristics'!$C:$C,0))),"",INDEX('Policy Characteristics'!H:H,MATCH($C419,'Policy Characteristics'!$C:$C,0)))</f>
        <v>0.01</v>
      </c>
      <c r="O419" s="446" t="str">
        <f>IF(ISBLANK(INDEX('Policy Characteristics'!I:I,MATCH($C419,'Policy Characteristics'!$C:$C,0))),"",INDEX('Policy Characteristics'!I:I,MATCH($C419,'Policy Characteristics'!$C:$C,0)))</f>
        <v>% reduction in downtime</v>
      </c>
      <c r="P419" s="44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46" t="str">
        <f>IF(ISBLANK(INDEX('Policy Characteristics'!K:K,MATCH($C419,'Policy Characteristics'!$C:$C,0))),"",INDEX('Policy Characteristics'!K:K,MATCH($C419,'Policy Characteristics'!$C:$C,0)))</f>
        <v>electricity-sector-main.html#red-downtime</v>
      </c>
      <c r="R419" s="446" t="str">
        <f>IF(ISBLANK(INDEX('Policy Characteristics'!L:L,MATCH($C419,'Policy Characteristics'!$C:$C,0))),"",INDEX('Policy Characteristics'!L:L,MATCH($C419,'Policy Characteristics'!$C:$C,0)))</f>
        <v>reduce-downtime.html</v>
      </c>
    </row>
    <row r="420" spans="1:18" s="295" customFormat="1" x14ac:dyDescent="0.75">
      <c r="A420" s="446" t="str">
        <f>IF(ISBLANK(INDEX('Policy Characteristics'!A:A,MATCH($C420,'Policy Characteristics'!$C:$C,0))),"",INDEX('Policy Characteristics'!A:A,MATCH($C420,'Policy Characteristics'!$C:$C,0)))</f>
        <v>Electricity Supply</v>
      </c>
      <c r="B420" s="467" t="str">
        <f>IF(ISBLANK(INDEX('Policy Characteristics'!B:B,MATCH($C420,'Policy Characteristics'!$C:$C,0))),"",INDEX('Policy Characteristics'!B:B,MATCH($C420,'Policy Characteristics'!$C:$C,0)))</f>
        <v>Reduce Plant Downtime</v>
      </c>
      <c r="C420" s="296" t="str">
        <f t="shared" si="24"/>
        <v>Percentage Reduction in Plant Downtime</v>
      </c>
      <c r="D420" s="294" t="s">
        <v>2424</v>
      </c>
      <c r="E420" s="339"/>
      <c r="F420" s="294" t="s">
        <v>437</v>
      </c>
      <c r="G420" s="294"/>
      <c r="H420" s="297">
        <v>673</v>
      </c>
      <c r="I420" s="470" t="s">
        <v>44</v>
      </c>
      <c r="J420" s="469" t="str">
        <f>IF(ISBLANK(INDEX('Policy Characteristics'!D:D,MATCH($C420,'Policy Characteristics'!$C:$C,0))),"",INDEX('Policy Characteristics'!D:D,MATCH($C420,'Policy Characteristics'!$C:$C,0)))</f>
        <v>Reduce Plant Downtime</v>
      </c>
      <c r="K420" s="446" t="str">
        <f>IF(ISBLANK(INDEX('Policy Characteristics'!E:E,MATCH($C420,'Policy Characteristics'!$C:$C,0))),"",INDEX('Policy Characteristics'!E:E,MATCH($C420,'Policy Characteristics'!$C:$C,0)))</f>
        <v>elec reduce plant downtime</v>
      </c>
      <c r="L420" s="242">
        <f>IF(ISBLANK(INDEX('Policy Characteristics'!F:F,MATCH($C420,'Policy Characteristics'!$C:$C,0))),"",INDEX('Policy Characteristics'!F:F,MATCH($C420,'Policy Characteristics'!$C:$C,0)))</f>
        <v>0</v>
      </c>
      <c r="M420" s="242">
        <f>IF(ISBLANK(INDEX('Policy Characteristics'!G:G,MATCH($C420,'Policy Characteristics'!$C:$C,0))),"",INDEX('Policy Characteristics'!G:G,MATCH($C420,'Policy Characteristics'!$C:$C,0)))</f>
        <v>0.6</v>
      </c>
      <c r="N420" s="242">
        <f>IF(ISBLANK(INDEX('Policy Characteristics'!H:H,MATCH($C420,'Policy Characteristics'!$C:$C,0))),"",INDEX('Policy Characteristics'!H:H,MATCH($C420,'Policy Characteristics'!$C:$C,0)))</f>
        <v>0.01</v>
      </c>
      <c r="O420" s="446" t="str">
        <f>IF(ISBLANK(INDEX('Policy Characteristics'!I:I,MATCH($C420,'Policy Characteristics'!$C:$C,0))),"",INDEX('Policy Characteristics'!I:I,MATCH($C420,'Policy Characteristics'!$C:$C,0)))</f>
        <v>% reduction in downtime</v>
      </c>
      <c r="P420" s="44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46" t="str">
        <f>IF(ISBLANK(INDEX('Policy Characteristics'!K:K,MATCH($C420,'Policy Characteristics'!$C:$C,0))),"",INDEX('Policy Characteristics'!K:K,MATCH($C420,'Policy Characteristics'!$C:$C,0)))</f>
        <v>electricity-sector-main.html#red-downtime</v>
      </c>
      <c r="R420" s="446" t="str">
        <f>IF(ISBLANK(INDEX('Policy Characteristics'!L:L,MATCH($C420,'Policy Characteristics'!$C:$C,0))),"",INDEX('Policy Characteristics'!L:L,MATCH($C420,'Policy Characteristics'!$C:$C,0)))</f>
        <v>reduce-downtime.html</v>
      </c>
    </row>
    <row r="421" spans="1:18" s="295" customFormat="1" x14ac:dyDescent="0.75">
      <c r="A421" s="446" t="str">
        <f>IF(ISBLANK(INDEX('Policy Characteristics'!A:A,MATCH($C421,'Policy Characteristics'!$C:$C,0))),"",INDEX('Policy Characteristics'!A:A,MATCH($C421,'Policy Characteristics'!$C:$C,0)))</f>
        <v>Electricity Supply</v>
      </c>
      <c r="B421" s="467" t="str">
        <f>IF(ISBLANK(INDEX('Policy Characteristics'!B:B,MATCH($C421,'Policy Characteristics'!$C:$C,0))),"",INDEX('Policy Characteristics'!B:B,MATCH($C421,'Policy Characteristics'!$C:$C,0)))</f>
        <v>Reduce Plant Downtime</v>
      </c>
      <c r="C421" s="296" t="str">
        <f t="shared" si="24"/>
        <v>Percentage Reduction in Plant Downtime</v>
      </c>
      <c r="D421" s="294" t="s">
        <v>309</v>
      </c>
      <c r="E421" s="339"/>
      <c r="F421" s="294" t="s">
        <v>311</v>
      </c>
      <c r="G421" s="294"/>
      <c r="H421" s="297">
        <v>676</v>
      </c>
      <c r="I421" s="470" t="s">
        <v>44</v>
      </c>
      <c r="J421" s="469" t="str">
        <f>IF(ISBLANK(INDEX('Policy Characteristics'!D:D,MATCH($C421,'Policy Characteristics'!$C:$C,0))),"",INDEX('Policy Characteristics'!D:D,MATCH($C421,'Policy Characteristics'!$C:$C,0)))</f>
        <v>Reduce Plant Downtime</v>
      </c>
      <c r="K421" s="446" t="str">
        <f>IF(ISBLANK(INDEX('Policy Characteristics'!E:E,MATCH($C421,'Policy Characteristics'!$C:$C,0))),"",INDEX('Policy Characteristics'!E:E,MATCH($C421,'Policy Characteristics'!$C:$C,0)))</f>
        <v>elec reduce plant downtime</v>
      </c>
      <c r="L421" s="242">
        <f>IF(ISBLANK(INDEX('Policy Characteristics'!F:F,MATCH($C421,'Policy Characteristics'!$C:$C,0))),"",INDEX('Policy Characteristics'!F:F,MATCH($C421,'Policy Characteristics'!$C:$C,0)))</f>
        <v>0</v>
      </c>
      <c r="M421" s="242">
        <f>IF(ISBLANK(INDEX('Policy Characteristics'!G:G,MATCH($C421,'Policy Characteristics'!$C:$C,0))),"",INDEX('Policy Characteristics'!G:G,MATCH($C421,'Policy Characteristics'!$C:$C,0)))</f>
        <v>0.6</v>
      </c>
      <c r="N421" s="242">
        <f>IF(ISBLANK(INDEX('Policy Characteristics'!H:H,MATCH($C421,'Policy Characteristics'!$C:$C,0))),"",INDEX('Policy Characteristics'!H:H,MATCH($C421,'Policy Characteristics'!$C:$C,0)))</f>
        <v>0.01</v>
      </c>
      <c r="O421" s="446" t="str">
        <f>IF(ISBLANK(INDEX('Policy Characteristics'!I:I,MATCH($C421,'Policy Characteristics'!$C:$C,0))),"",INDEX('Policy Characteristics'!I:I,MATCH($C421,'Policy Characteristics'!$C:$C,0)))</f>
        <v>% reduction in downtime</v>
      </c>
      <c r="P421" s="44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46" t="str">
        <f>IF(ISBLANK(INDEX('Policy Characteristics'!K:K,MATCH($C421,'Policy Characteristics'!$C:$C,0))),"",INDEX('Policy Characteristics'!K:K,MATCH($C421,'Policy Characteristics'!$C:$C,0)))</f>
        <v>electricity-sector-main.html#red-downtime</v>
      </c>
      <c r="R421" s="446" t="str">
        <f>IF(ISBLANK(INDEX('Policy Characteristics'!L:L,MATCH($C421,'Policy Characteristics'!$C:$C,0))),"",INDEX('Policy Characteristics'!L:L,MATCH($C421,'Policy Characteristics'!$C:$C,0)))</f>
        <v>reduce-downtime.html</v>
      </c>
    </row>
    <row r="422" spans="1:18" s="295" customFormat="1" x14ac:dyDescent="0.75">
      <c r="A422" s="446" t="str">
        <f>IF(ISBLANK(INDEX('Policy Characteristics'!A:A,MATCH($C422,'Policy Characteristics'!$C:$C,0))),"",INDEX('Policy Characteristics'!A:A,MATCH($C422,'Policy Characteristics'!$C:$C,0)))</f>
        <v>Electricity Supply</v>
      </c>
      <c r="B422" s="467" t="str">
        <f>IF(ISBLANK(INDEX('Policy Characteristics'!B:B,MATCH($C422,'Policy Characteristics'!$C:$C,0))),"",INDEX('Policy Characteristics'!B:B,MATCH($C422,'Policy Characteristics'!$C:$C,0)))</f>
        <v>Reduce Plant Downtime</v>
      </c>
      <c r="C422" s="296" t="str">
        <f t="shared" si="24"/>
        <v>Percentage Reduction in Plant Downtime</v>
      </c>
      <c r="D422" s="294" t="s">
        <v>310</v>
      </c>
      <c r="E422" s="339"/>
      <c r="F422" s="294" t="s">
        <v>312</v>
      </c>
      <c r="G422" s="294"/>
      <c r="H422" s="297">
        <v>679</v>
      </c>
      <c r="I422" s="470" t="s">
        <v>44</v>
      </c>
      <c r="J422" s="469" t="str">
        <f>IF(ISBLANK(INDEX('Policy Characteristics'!D:D,MATCH($C422,'Policy Characteristics'!$C:$C,0))),"",INDEX('Policy Characteristics'!D:D,MATCH($C422,'Policy Characteristics'!$C:$C,0)))</f>
        <v>Reduce Plant Downtime</v>
      </c>
      <c r="K422" s="446" t="str">
        <f>IF(ISBLANK(INDEX('Policy Characteristics'!E:E,MATCH($C422,'Policy Characteristics'!$C:$C,0))),"",INDEX('Policy Characteristics'!E:E,MATCH($C422,'Policy Characteristics'!$C:$C,0)))</f>
        <v>elec reduce plant downtime</v>
      </c>
      <c r="L422" s="242">
        <f>IF(ISBLANK(INDEX('Policy Characteristics'!F:F,MATCH($C422,'Policy Characteristics'!$C:$C,0))),"",INDEX('Policy Characteristics'!F:F,MATCH($C422,'Policy Characteristics'!$C:$C,0)))</f>
        <v>0</v>
      </c>
      <c r="M422" s="242">
        <f>IF(ISBLANK(INDEX('Policy Characteristics'!G:G,MATCH($C422,'Policy Characteristics'!$C:$C,0))),"",INDEX('Policy Characteristics'!G:G,MATCH($C422,'Policy Characteristics'!$C:$C,0)))</f>
        <v>0.6</v>
      </c>
      <c r="N422" s="242">
        <f>IF(ISBLANK(INDEX('Policy Characteristics'!H:H,MATCH($C422,'Policy Characteristics'!$C:$C,0))),"",INDEX('Policy Characteristics'!H:H,MATCH($C422,'Policy Characteristics'!$C:$C,0)))</f>
        <v>0.01</v>
      </c>
      <c r="O422" s="446" t="str">
        <f>IF(ISBLANK(INDEX('Policy Characteristics'!I:I,MATCH($C422,'Policy Characteristics'!$C:$C,0))),"",INDEX('Policy Characteristics'!I:I,MATCH($C422,'Policy Characteristics'!$C:$C,0)))</f>
        <v>% reduction in downtime</v>
      </c>
      <c r="P422" s="44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46" t="str">
        <f>IF(ISBLANK(INDEX('Policy Characteristics'!K:K,MATCH($C422,'Policy Characteristics'!$C:$C,0))),"",INDEX('Policy Characteristics'!K:K,MATCH($C422,'Policy Characteristics'!$C:$C,0)))</f>
        <v>electricity-sector-main.html#red-downtime</v>
      </c>
      <c r="R422" s="446" t="str">
        <f>IF(ISBLANK(INDEX('Policy Characteristics'!L:L,MATCH($C422,'Policy Characteristics'!$C:$C,0))),"",INDEX('Policy Characteristics'!L:L,MATCH($C422,'Policy Characteristics'!$C:$C,0)))</f>
        <v>reduce-downtime.html</v>
      </c>
    </row>
    <row r="423" spans="1:18" s="295" customFormat="1" x14ac:dyDescent="0.75">
      <c r="A423" s="446" t="str">
        <f>IF(ISBLANK(INDEX('Policy Characteristics'!A:A,MATCH($C423,'Policy Characteristics'!$C:$C,0))),"",INDEX('Policy Characteristics'!A:A,MATCH($C423,'Policy Characteristics'!$C:$C,0)))</f>
        <v>Electricity Supply</v>
      </c>
      <c r="B423" s="467" t="str">
        <f>IF(ISBLANK(INDEX('Policy Characteristics'!B:B,MATCH($C423,'Policy Characteristics'!$C:$C,0))),"",INDEX('Policy Characteristics'!B:B,MATCH($C423,'Policy Characteristics'!$C:$C,0)))</f>
        <v>Reduce Plant Downtime</v>
      </c>
      <c r="C423" s="296" t="str">
        <f t="shared" si="24"/>
        <v>Percentage Reduction in Plant Downtime</v>
      </c>
      <c r="D423" s="294" t="s">
        <v>445</v>
      </c>
      <c r="E423" s="339"/>
      <c r="F423" s="294" t="s">
        <v>444</v>
      </c>
      <c r="G423" s="294"/>
      <c r="H423" s="297">
        <v>182</v>
      </c>
      <c r="I423" s="470" t="s">
        <v>44</v>
      </c>
      <c r="J423" s="469" t="str">
        <f>IF(ISBLANK(INDEX('Policy Characteristics'!D:D,MATCH($C423,'Policy Characteristics'!$C:$C,0))),"",INDEX('Policy Characteristics'!D:D,MATCH($C423,'Policy Characteristics'!$C:$C,0)))</f>
        <v>Reduce Plant Downtime</v>
      </c>
      <c r="K423" s="446" t="str">
        <f>IF(ISBLANK(INDEX('Policy Characteristics'!E:E,MATCH($C423,'Policy Characteristics'!$C:$C,0))),"",INDEX('Policy Characteristics'!E:E,MATCH($C423,'Policy Characteristics'!$C:$C,0)))</f>
        <v>elec reduce plant downtime</v>
      </c>
      <c r="L423" s="242">
        <f>IF(ISBLANK(INDEX('Policy Characteristics'!F:F,MATCH($C423,'Policy Characteristics'!$C:$C,0))),"",INDEX('Policy Characteristics'!F:F,MATCH($C423,'Policy Characteristics'!$C:$C,0)))</f>
        <v>0</v>
      </c>
      <c r="M423" s="242">
        <f>IF(ISBLANK(INDEX('Policy Characteristics'!G:G,MATCH($C423,'Policy Characteristics'!$C:$C,0))),"",INDEX('Policy Characteristics'!G:G,MATCH($C423,'Policy Characteristics'!$C:$C,0)))</f>
        <v>0.6</v>
      </c>
      <c r="N423" s="242">
        <f>IF(ISBLANK(INDEX('Policy Characteristics'!H:H,MATCH($C423,'Policy Characteristics'!$C:$C,0))),"",INDEX('Policy Characteristics'!H:H,MATCH($C423,'Policy Characteristics'!$C:$C,0)))</f>
        <v>0.01</v>
      </c>
      <c r="O423" s="446" t="str">
        <f>IF(ISBLANK(INDEX('Policy Characteristics'!I:I,MATCH($C423,'Policy Characteristics'!$C:$C,0))),"",INDEX('Policy Characteristics'!I:I,MATCH($C423,'Policy Characteristics'!$C:$C,0)))</f>
        <v>% reduction in downtime</v>
      </c>
      <c r="P423" s="44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46" t="str">
        <f>IF(ISBLANK(INDEX('Policy Characteristics'!K:K,MATCH($C423,'Policy Characteristics'!$C:$C,0))),"",INDEX('Policy Characteristics'!K:K,MATCH($C423,'Policy Characteristics'!$C:$C,0)))</f>
        <v>electricity-sector-main.html#red-downtime</v>
      </c>
      <c r="R423" s="446" t="str">
        <f>IF(ISBLANK(INDEX('Policy Characteristics'!L:L,MATCH($C423,'Policy Characteristics'!$C:$C,0))),"",INDEX('Policy Characteristics'!L:L,MATCH($C423,'Policy Characteristics'!$C:$C,0)))</f>
        <v>reduce-downtime.html</v>
      </c>
    </row>
    <row r="424" spans="1:18" s="295" customFormat="1" x14ac:dyDescent="0.75">
      <c r="A424" s="446" t="str">
        <f>IF(ISBLANK(INDEX('Policy Characteristics'!A:A,MATCH($C424,'Policy Characteristics'!$C:$C,0))),"",INDEX('Policy Characteristics'!A:A,MATCH($C424,'Policy Characteristics'!$C:$C,0)))</f>
        <v>Electricity Supply</v>
      </c>
      <c r="B424" s="467" t="str">
        <f>IF(ISBLANK(INDEX('Policy Characteristics'!B:B,MATCH($C424,'Policy Characteristics'!$C:$C,0))),"",INDEX('Policy Characteristics'!B:B,MATCH($C424,'Policy Characteristics'!$C:$C,0)))</f>
        <v>Reduce Plant Downtime</v>
      </c>
      <c r="C424" s="296" t="str">
        <f t="shared" si="24"/>
        <v>Percentage Reduction in Plant Downtime</v>
      </c>
      <c r="D424" s="294" t="s">
        <v>454</v>
      </c>
      <c r="E424" s="339"/>
      <c r="F424" s="294" t="s">
        <v>455</v>
      </c>
      <c r="H424" s="297">
        <v>684</v>
      </c>
      <c r="I424" s="470" t="s">
        <v>44</v>
      </c>
      <c r="J424" s="469" t="str">
        <f>IF(ISBLANK(INDEX('Policy Characteristics'!D:D,MATCH($C424,'Policy Characteristics'!$C:$C,0))),"",INDEX('Policy Characteristics'!D:D,MATCH($C424,'Policy Characteristics'!$C:$C,0)))</f>
        <v>Reduce Plant Downtime</v>
      </c>
      <c r="K424" s="446" t="str">
        <f>IF(ISBLANK(INDEX('Policy Characteristics'!E:E,MATCH($C424,'Policy Characteristics'!$C:$C,0))),"",INDEX('Policy Characteristics'!E:E,MATCH($C424,'Policy Characteristics'!$C:$C,0)))</f>
        <v>elec reduce plant downtime</v>
      </c>
      <c r="L424" s="242">
        <f>IF(ISBLANK(INDEX('Policy Characteristics'!F:F,MATCH($C424,'Policy Characteristics'!$C:$C,0))),"",INDEX('Policy Characteristics'!F:F,MATCH($C424,'Policy Characteristics'!$C:$C,0)))</f>
        <v>0</v>
      </c>
      <c r="M424" s="242">
        <f>IF(ISBLANK(INDEX('Policy Characteristics'!G:G,MATCH($C424,'Policy Characteristics'!$C:$C,0))),"",INDEX('Policy Characteristics'!G:G,MATCH($C424,'Policy Characteristics'!$C:$C,0)))</f>
        <v>0.6</v>
      </c>
      <c r="N424" s="242">
        <f>IF(ISBLANK(INDEX('Policy Characteristics'!H:H,MATCH($C424,'Policy Characteristics'!$C:$C,0))),"",INDEX('Policy Characteristics'!H:H,MATCH($C424,'Policy Characteristics'!$C:$C,0)))</f>
        <v>0.01</v>
      </c>
      <c r="O424" s="446" t="str">
        <f>IF(ISBLANK(INDEX('Policy Characteristics'!I:I,MATCH($C424,'Policy Characteristics'!$C:$C,0))),"",INDEX('Policy Characteristics'!I:I,MATCH($C424,'Policy Characteristics'!$C:$C,0)))</f>
        <v>% reduction in downtime</v>
      </c>
      <c r="P424" s="44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46" t="str">
        <f>IF(ISBLANK(INDEX('Policy Characteristics'!K:K,MATCH($C424,'Policy Characteristics'!$C:$C,0))),"",INDEX('Policy Characteristics'!K:K,MATCH($C424,'Policy Characteristics'!$C:$C,0)))</f>
        <v>electricity-sector-main.html#red-downtime</v>
      </c>
      <c r="R424" s="446" t="str">
        <f>IF(ISBLANK(INDEX('Policy Characteristics'!L:L,MATCH($C424,'Policy Characteristics'!$C:$C,0))),"",INDEX('Policy Characteristics'!L:L,MATCH($C424,'Policy Characteristics'!$C:$C,0)))</f>
        <v>reduce-downtime.html</v>
      </c>
    </row>
    <row r="425" spans="1:18" s="295" customFormat="1" x14ac:dyDescent="0.75">
      <c r="A425" s="446" t="str">
        <f>IF(ISBLANK(INDEX('Policy Characteristics'!A:A,MATCH($C425,'Policy Characteristics'!$C:$C,0))),"",INDEX('Policy Characteristics'!A:A,MATCH($C425,'Policy Characteristics'!$C:$C,0)))</f>
        <v>Electricity Supply</v>
      </c>
      <c r="B425" s="467" t="str">
        <f>IF(ISBLANK(INDEX('Policy Characteristics'!B:B,MATCH($C425,'Policy Characteristics'!$C:$C,0))),"",INDEX('Policy Characteristics'!B:B,MATCH($C425,'Policy Characteristics'!$C:$C,0)))</f>
        <v>Reduce Plant Downtime</v>
      </c>
      <c r="C425" s="296" t="str">
        <f t="shared" si="24"/>
        <v>Percentage Reduction in Plant Downtime</v>
      </c>
      <c r="D425" s="294" t="s">
        <v>2749</v>
      </c>
      <c r="E425" s="339"/>
      <c r="F425" s="294" t="s">
        <v>2468</v>
      </c>
      <c r="G425" s="294"/>
      <c r="H425" s="297">
        <v>687</v>
      </c>
      <c r="I425" s="470" t="s">
        <v>44</v>
      </c>
      <c r="J425" s="469" t="str">
        <f>IF(ISBLANK(INDEX('Policy Characteristics'!D:D,MATCH($C425,'Policy Characteristics'!$C:$C,0))),"",INDEX('Policy Characteristics'!D:D,MATCH($C425,'Policy Characteristics'!$C:$C,0)))</f>
        <v>Reduce Plant Downtime</v>
      </c>
      <c r="K425" s="446" t="str">
        <f>IF(ISBLANK(INDEX('Policy Characteristics'!E:E,MATCH($C425,'Policy Characteristics'!$C:$C,0))),"",INDEX('Policy Characteristics'!E:E,MATCH($C425,'Policy Characteristics'!$C:$C,0)))</f>
        <v>elec reduce plant downtime</v>
      </c>
      <c r="L425" s="242">
        <f>IF(ISBLANK(INDEX('Policy Characteristics'!F:F,MATCH($C425,'Policy Characteristics'!$C:$C,0))),"",INDEX('Policy Characteristics'!F:F,MATCH($C425,'Policy Characteristics'!$C:$C,0)))</f>
        <v>0</v>
      </c>
      <c r="M425" s="242">
        <f>IF(ISBLANK(INDEX('Policy Characteristics'!G:G,MATCH($C425,'Policy Characteristics'!$C:$C,0))),"",INDEX('Policy Characteristics'!G:G,MATCH($C425,'Policy Characteristics'!$C:$C,0)))</f>
        <v>0.6</v>
      </c>
      <c r="N425" s="242">
        <f>IF(ISBLANK(INDEX('Policy Characteristics'!H:H,MATCH($C425,'Policy Characteristics'!$C:$C,0))),"",INDEX('Policy Characteristics'!H:H,MATCH($C425,'Policy Characteristics'!$C:$C,0)))</f>
        <v>0.01</v>
      </c>
      <c r="O425" s="446" t="str">
        <f>IF(ISBLANK(INDEX('Policy Characteristics'!I:I,MATCH($C425,'Policy Characteristics'!$C:$C,0))),"",INDEX('Policy Characteristics'!I:I,MATCH($C425,'Policy Characteristics'!$C:$C,0)))</f>
        <v>% reduction in downtime</v>
      </c>
      <c r="P425" s="44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46" t="str">
        <f>IF(ISBLANK(INDEX('Policy Characteristics'!K:K,MATCH($C425,'Policy Characteristics'!$C:$C,0))),"",INDEX('Policy Characteristics'!K:K,MATCH($C425,'Policy Characteristics'!$C:$C,0)))</f>
        <v>electricity-sector-main.html#red-downtime</v>
      </c>
      <c r="R425" s="446" t="str">
        <f>IF(ISBLANK(INDEX('Policy Characteristics'!L:L,MATCH($C425,'Policy Characteristics'!$C:$C,0))),"",INDEX('Policy Characteristics'!L:L,MATCH($C425,'Policy Characteristics'!$C:$C,0)))</f>
        <v>reduce-downtime.html</v>
      </c>
    </row>
    <row r="426" spans="1:18" s="295" customFormat="1" x14ac:dyDescent="0.75">
      <c r="A426" s="446" t="str">
        <f>IF(ISBLANK(INDEX('Policy Characteristics'!A:A,MATCH($C426,'Policy Characteristics'!$C:$C,0))),"",INDEX('Policy Characteristics'!A:A,MATCH($C426,'Policy Characteristics'!$C:$C,0)))</f>
        <v>Electricity Supply</v>
      </c>
      <c r="B426" s="467" t="str">
        <f>IF(ISBLANK(INDEX('Policy Characteristics'!B:B,MATCH($C426,'Policy Characteristics'!$C:$C,0))),"",INDEX('Policy Characteristics'!B:B,MATCH($C426,'Policy Characteristics'!$C:$C,0)))</f>
        <v>Reduce Plant Downtime</v>
      </c>
      <c r="C426" s="296" t="str">
        <f t="shared" si="24"/>
        <v>Percentage Reduction in Plant Downtime</v>
      </c>
      <c r="D426" s="294" t="s">
        <v>2750</v>
      </c>
      <c r="E426" s="339"/>
      <c r="F426" s="294" t="s">
        <v>2592</v>
      </c>
      <c r="G426" s="294"/>
      <c r="H426" s="297">
        <v>690</v>
      </c>
      <c r="I426" s="470" t="s">
        <v>44</v>
      </c>
      <c r="J426" s="469" t="str">
        <f>IF(ISBLANK(INDEX('Policy Characteristics'!D:D,MATCH($C426,'Policy Characteristics'!$C:$C,0))),"",INDEX('Policy Characteristics'!D:D,MATCH($C426,'Policy Characteristics'!$C:$C,0)))</f>
        <v>Reduce Plant Downtime</v>
      </c>
      <c r="K426" s="446" t="str">
        <f>IF(ISBLANK(INDEX('Policy Characteristics'!E:E,MATCH($C426,'Policy Characteristics'!$C:$C,0))),"",INDEX('Policy Characteristics'!E:E,MATCH($C426,'Policy Characteristics'!$C:$C,0)))</f>
        <v>elec reduce plant downtime</v>
      </c>
      <c r="L426" s="242">
        <f>IF(ISBLANK(INDEX('Policy Characteristics'!F:F,MATCH($C426,'Policy Characteristics'!$C:$C,0))),"",INDEX('Policy Characteristics'!F:F,MATCH($C426,'Policy Characteristics'!$C:$C,0)))</f>
        <v>0</v>
      </c>
      <c r="M426" s="242">
        <f>IF(ISBLANK(INDEX('Policy Characteristics'!G:G,MATCH($C426,'Policy Characteristics'!$C:$C,0))),"",INDEX('Policy Characteristics'!G:G,MATCH($C426,'Policy Characteristics'!$C:$C,0)))</f>
        <v>0.6</v>
      </c>
      <c r="N426" s="242">
        <f>IF(ISBLANK(INDEX('Policy Characteristics'!H:H,MATCH($C426,'Policy Characteristics'!$C:$C,0))),"",INDEX('Policy Characteristics'!H:H,MATCH($C426,'Policy Characteristics'!$C:$C,0)))</f>
        <v>0.01</v>
      </c>
      <c r="O426" s="446" t="str">
        <f>IF(ISBLANK(INDEX('Policy Characteristics'!I:I,MATCH($C426,'Policy Characteristics'!$C:$C,0))),"",INDEX('Policy Characteristics'!I:I,MATCH($C426,'Policy Characteristics'!$C:$C,0)))</f>
        <v>% reduction in downtime</v>
      </c>
      <c r="P426" s="44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46" t="str">
        <f>IF(ISBLANK(INDEX('Policy Characteristics'!K:K,MATCH($C426,'Policy Characteristics'!$C:$C,0))),"",INDEX('Policy Characteristics'!K:K,MATCH($C426,'Policy Characteristics'!$C:$C,0)))</f>
        <v>electricity-sector-main.html#red-downtime</v>
      </c>
      <c r="R426" s="446" t="str">
        <f>IF(ISBLANK(INDEX('Policy Characteristics'!L:L,MATCH($C426,'Policy Characteristics'!$C:$C,0))),"",INDEX('Policy Characteristics'!L:L,MATCH($C426,'Policy Characteristics'!$C:$C,0)))</f>
        <v>reduce-downtime.html</v>
      </c>
    </row>
    <row r="427" spans="1:18" s="295" customFormat="1" x14ac:dyDescent="0.75">
      <c r="A427" s="446" t="str">
        <f>IF(ISBLANK(INDEX('Policy Characteristics'!A:A,MATCH($C427,'Policy Characteristics'!$C:$C,0))),"",INDEX('Policy Characteristics'!A:A,MATCH($C427,'Policy Characteristics'!$C:$C,0)))</f>
        <v>Electricity Supply</v>
      </c>
      <c r="B427" s="467" t="str">
        <f>IF(ISBLANK(INDEX('Policy Characteristics'!B:B,MATCH($C427,'Policy Characteristics'!$C:$C,0))),"",INDEX('Policy Characteristics'!B:B,MATCH($C427,'Policy Characteristics'!$C:$C,0)))</f>
        <v>Reduce Plant Downtime</v>
      </c>
      <c r="C427" s="296" t="str">
        <f t="shared" si="24"/>
        <v>Percentage Reduction in Plant Downtime</v>
      </c>
      <c r="D427" s="294" t="s">
        <v>2751</v>
      </c>
      <c r="E427" s="339"/>
      <c r="F427" s="294" t="s">
        <v>2470</v>
      </c>
      <c r="G427" s="294"/>
      <c r="H427" s="297">
        <v>1782</v>
      </c>
      <c r="I427" s="470" t="s">
        <v>44</v>
      </c>
      <c r="J427" s="469" t="str">
        <f>IF(ISBLANK(INDEX('Policy Characteristics'!D:D,MATCH($C427,'Policy Characteristics'!$C:$C,0))),"",INDEX('Policy Characteristics'!D:D,MATCH($C427,'Policy Characteristics'!$C:$C,0)))</f>
        <v>Reduce Plant Downtime</v>
      </c>
      <c r="K427" s="446" t="str">
        <f>IF(ISBLANK(INDEX('Policy Characteristics'!E:E,MATCH($C427,'Policy Characteristics'!$C:$C,0))),"",INDEX('Policy Characteristics'!E:E,MATCH($C427,'Policy Characteristics'!$C:$C,0)))</f>
        <v>elec reduce plant downtime</v>
      </c>
      <c r="L427" s="242">
        <f>IF(ISBLANK(INDEX('Policy Characteristics'!F:F,MATCH($C427,'Policy Characteristics'!$C:$C,0))),"",INDEX('Policy Characteristics'!F:F,MATCH($C427,'Policy Characteristics'!$C:$C,0)))</f>
        <v>0</v>
      </c>
      <c r="M427" s="242">
        <f>IF(ISBLANK(INDEX('Policy Characteristics'!G:G,MATCH($C427,'Policy Characteristics'!$C:$C,0))),"",INDEX('Policy Characteristics'!G:G,MATCH($C427,'Policy Characteristics'!$C:$C,0)))</f>
        <v>0.6</v>
      </c>
      <c r="N427" s="242">
        <f>IF(ISBLANK(INDEX('Policy Characteristics'!H:H,MATCH($C427,'Policy Characteristics'!$C:$C,0))),"",INDEX('Policy Characteristics'!H:H,MATCH($C427,'Policy Characteristics'!$C:$C,0)))</f>
        <v>0.01</v>
      </c>
      <c r="O427" s="446" t="str">
        <f>IF(ISBLANK(INDEX('Policy Characteristics'!I:I,MATCH($C427,'Policy Characteristics'!$C:$C,0))),"",INDEX('Policy Characteristics'!I:I,MATCH($C427,'Policy Characteristics'!$C:$C,0)))</f>
        <v>% reduction in downtime</v>
      </c>
      <c r="P427" s="44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46" t="str">
        <f>IF(ISBLANK(INDEX('Policy Characteristics'!K:K,MATCH($C427,'Policy Characteristics'!$C:$C,0))),"",INDEX('Policy Characteristics'!K:K,MATCH($C427,'Policy Characteristics'!$C:$C,0)))</f>
        <v>electricity-sector-main.html#red-downtime</v>
      </c>
      <c r="R427" s="446" t="str">
        <f>IF(ISBLANK(INDEX('Policy Characteristics'!L:L,MATCH($C427,'Policy Characteristics'!$C:$C,0))),"",INDEX('Policy Characteristics'!L:L,MATCH($C427,'Policy Characteristics'!$C:$C,0)))</f>
        <v>reduce-downtime.html</v>
      </c>
    </row>
    <row r="428" spans="1:18" s="295" customFormat="1" x14ac:dyDescent="0.75">
      <c r="A428" s="446" t="str">
        <f>IF(ISBLANK(INDEX('Policy Characteristics'!A:A,MATCH($C428,'Policy Characteristics'!$C:$C,0))),"",INDEX('Policy Characteristics'!A:A,MATCH($C428,'Policy Characteristics'!$C:$C,0)))</f>
        <v>Electricity Supply</v>
      </c>
      <c r="B428" s="467" t="str">
        <f>IF(ISBLANK(INDEX('Policy Characteristics'!B:B,MATCH($C428,'Policy Characteristics'!$C:$C,0))),"",INDEX('Policy Characteristics'!B:B,MATCH($C428,'Policy Characteristics'!$C:$C,0)))</f>
        <v>Reduce Plant Downtime</v>
      </c>
      <c r="C428" s="296" t="str">
        <f t="shared" si="24"/>
        <v>Percentage Reduction in Plant Downtime</v>
      </c>
      <c r="D428" s="294" t="s">
        <v>3487</v>
      </c>
      <c r="E428" s="339"/>
      <c r="F428" s="294" t="s">
        <v>3494</v>
      </c>
      <c r="G428" s="294"/>
      <c r="H428" s="297">
        <v>1783</v>
      </c>
      <c r="I428" s="470" t="s">
        <v>44</v>
      </c>
      <c r="J428" s="469" t="str">
        <f>IF(ISBLANK(INDEX('Policy Characteristics'!D:D,MATCH($C428,'Policy Characteristics'!$C:$C,0))),"",INDEX('Policy Characteristics'!D:D,MATCH($C428,'Policy Characteristics'!$C:$C,0)))</f>
        <v>Reduce Plant Downtime</v>
      </c>
      <c r="K428" s="446" t="str">
        <f>IF(ISBLANK(INDEX('Policy Characteristics'!E:E,MATCH($C428,'Policy Characteristics'!$C:$C,0))),"",INDEX('Policy Characteristics'!E:E,MATCH($C428,'Policy Characteristics'!$C:$C,0)))</f>
        <v>elec reduce plant downtime</v>
      </c>
      <c r="L428" s="242">
        <f>IF(ISBLANK(INDEX('Policy Characteristics'!F:F,MATCH($C428,'Policy Characteristics'!$C:$C,0))),"",INDEX('Policy Characteristics'!F:F,MATCH($C428,'Policy Characteristics'!$C:$C,0)))</f>
        <v>0</v>
      </c>
      <c r="M428" s="242">
        <f>IF(ISBLANK(INDEX('Policy Characteristics'!G:G,MATCH($C428,'Policy Characteristics'!$C:$C,0))),"",INDEX('Policy Characteristics'!G:G,MATCH($C428,'Policy Characteristics'!$C:$C,0)))</f>
        <v>0.6</v>
      </c>
      <c r="N428" s="242">
        <f>IF(ISBLANK(INDEX('Policy Characteristics'!H:H,MATCH($C428,'Policy Characteristics'!$C:$C,0))),"",INDEX('Policy Characteristics'!H:H,MATCH($C428,'Policy Characteristics'!$C:$C,0)))</f>
        <v>0.01</v>
      </c>
      <c r="O428" s="446" t="str">
        <f>IF(ISBLANK(INDEX('Policy Characteristics'!I:I,MATCH($C428,'Policy Characteristics'!$C:$C,0))),"",INDEX('Policy Characteristics'!I:I,MATCH($C428,'Policy Characteristics'!$C:$C,0)))</f>
        <v>% reduction in downtime</v>
      </c>
      <c r="P428" s="44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46" t="str">
        <f>IF(ISBLANK(INDEX('Policy Characteristics'!K:K,MATCH($C428,'Policy Characteristics'!$C:$C,0))),"",INDEX('Policy Characteristics'!K:K,MATCH($C428,'Policy Characteristics'!$C:$C,0)))</f>
        <v>electricity-sector-main.html#red-downtime</v>
      </c>
      <c r="R428" s="446" t="str">
        <f>IF(ISBLANK(INDEX('Policy Characteristics'!L:L,MATCH($C428,'Policy Characteristics'!$C:$C,0))),"",INDEX('Policy Characteristics'!L:L,MATCH($C428,'Policy Characteristics'!$C:$C,0)))</f>
        <v>reduce-downtime.html</v>
      </c>
    </row>
    <row r="429" spans="1:18" s="295" customFormat="1" x14ac:dyDescent="0.75">
      <c r="A429" s="446" t="str">
        <f>IF(ISBLANK(INDEX('Policy Characteristics'!A:A,MATCH($C429,'Policy Characteristics'!$C:$C,0))),"",INDEX('Policy Characteristics'!A:A,MATCH($C429,'Policy Characteristics'!$C:$C,0)))</f>
        <v>Electricity Supply</v>
      </c>
      <c r="B429" s="467" t="str">
        <f>IF(ISBLANK(INDEX('Policy Characteristics'!B:B,MATCH($C429,'Policy Characteristics'!$C:$C,0))),"",INDEX('Policy Characteristics'!B:B,MATCH($C429,'Policy Characteristics'!$C:$C,0)))</f>
        <v>Reduce Plant Downtime</v>
      </c>
      <c r="C429" s="296" t="str">
        <f t="shared" si="24"/>
        <v>Percentage Reduction in Plant Downtime</v>
      </c>
      <c r="D429" s="294" t="s">
        <v>3490</v>
      </c>
      <c r="E429" s="339"/>
      <c r="F429" s="294" t="s">
        <v>3495</v>
      </c>
      <c r="G429" s="294"/>
      <c r="H429" s="297">
        <v>1784</v>
      </c>
      <c r="I429" s="470" t="s">
        <v>44</v>
      </c>
      <c r="J429" s="469" t="str">
        <f>IF(ISBLANK(INDEX('Policy Characteristics'!D:D,MATCH($C429,'Policy Characteristics'!$C:$C,0))),"",INDEX('Policy Characteristics'!D:D,MATCH($C429,'Policy Characteristics'!$C:$C,0)))</f>
        <v>Reduce Plant Downtime</v>
      </c>
      <c r="K429" s="446" t="str">
        <f>IF(ISBLANK(INDEX('Policy Characteristics'!E:E,MATCH($C429,'Policy Characteristics'!$C:$C,0))),"",INDEX('Policy Characteristics'!E:E,MATCH($C429,'Policy Characteristics'!$C:$C,0)))</f>
        <v>elec reduce plant downtime</v>
      </c>
      <c r="L429" s="242">
        <f>IF(ISBLANK(INDEX('Policy Characteristics'!F:F,MATCH($C429,'Policy Characteristics'!$C:$C,0))),"",INDEX('Policy Characteristics'!F:F,MATCH($C429,'Policy Characteristics'!$C:$C,0)))</f>
        <v>0</v>
      </c>
      <c r="M429" s="242">
        <f>IF(ISBLANK(INDEX('Policy Characteristics'!G:G,MATCH($C429,'Policy Characteristics'!$C:$C,0))),"",INDEX('Policy Characteristics'!G:G,MATCH($C429,'Policy Characteristics'!$C:$C,0)))</f>
        <v>0.6</v>
      </c>
      <c r="N429" s="242">
        <f>IF(ISBLANK(INDEX('Policy Characteristics'!H:H,MATCH($C429,'Policy Characteristics'!$C:$C,0))),"",INDEX('Policy Characteristics'!H:H,MATCH($C429,'Policy Characteristics'!$C:$C,0)))</f>
        <v>0.01</v>
      </c>
      <c r="O429" s="446" t="str">
        <f>IF(ISBLANK(INDEX('Policy Characteristics'!I:I,MATCH($C429,'Policy Characteristics'!$C:$C,0))),"",INDEX('Policy Characteristics'!I:I,MATCH($C429,'Policy Characteristics'!$C:$C,0)))</f>
        <v>% reduction in downtime</v>
      </c>
      <c r="P429" s="44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46" t="str">
        <f>IF(ISBLANK(INDEX('Policy Characteristics'!K:K,MATCH($C429,'Policy Characteristics'!$C:$C,0))),"",INDEX('Policy Characteristics'!K:K,MATCH($C429,'Policy Characteristics'!$C:$C,0)))</f>
        <v>electricity-sector-main.html#red-downtime</v>
      </c>
      <c r="R429" s="446" t="str">
        <f>IF(ISBLANK(INDEX('Policy Characteristics'!L:L,MATCH($C429,'Policy Characteristics'!$C:$C,0))),"",INDEX('Policy Characteristics'!L:L,MATCH($C429,'Policy Characteristics'!$C:$C,0)))</f>
        <v>reduce-downtime.html</v>
      </c>
    </row>
    <row r="430" spans="1:18" s="295" customFormat="1" x14ac:dyDescent="0.75">
      <c r="A430" s="446" t="str">
        <f>IF(ISBLANK(INDEX('Policy Characteristics'!A:A,MATCH($C430,'Policy Characteristics'!$C:$C,0))),"",INDEX('Policy Characteristics'!A:A,MATCH($C430,'Policy Characteristics'!$C:$C,0)))</f>
        <v>Electricity Supply</v>
      </c>
      <c r="B430" s="467" t="str">
        <f>IF(ISBLANK(INDEX('Policy Characteristics'!B:B,MATCH($C430,'Policy Characteristics'!$C:$C,0))),"",INDEX('Policy Characteristics'!B:B,MATCH($C430,'Policy Characteristics'!$C:$C,0)))</f>
        <v>Reduce Plant Downtime</v>
      </c>
      <c r="C430" s="296" t="str">
        <f t="shared" si="24"/>
        <v>Percentage Reduction in Plant Downtime</v>
      </c>
      <c r="D430" s="294" t="s">
        <v>3491</v>
      </c>
      <c r="E430" s="339"/>
      <c r="F430" s="294" t="s">
        <v>3496</v>
      </c>
      <c r="G430" s="294"/>
      <c r="H430" s="297">
        <v>1785</v>
      </c>
      <c r="I430" s="470" t="s">
        <v>44</v>
      </c>
      <c r="J430" s="469" t="str">
        <f>IF(ISBLANK(INDEX('Policy Characteristics'!D:D,MATCH($C430,'Policy Characteristics'!$C:$C,0))),"",INDEX('Policy Characteristics'!D:D,MATCH($C430,'Policy Characteristics'!$C:$C,0)))</f>
        <v>Reduce Plant Downtime</v>
      </c>
      <c r="K430" s="446" t="str">
        <f>IF(ISBLANK(INDEX('Policy Characteristics'!E:E,MATCH($C430,'Policy Characteristics'!$C:$C,0))),"",INDEX('Policy Characteristics'!E:E,MATCH($C430,'Policy Characteristics'!$C:$C,0)))</f>
        <v>elec reduce plant downtime</v>
      </c>
      <c r="L430" s="242">
        <f>IF(ISBLANK(INDEX('Policy Characteristics'!F:F,MATCH($C430,'Policy Characteristics'!$C:$C,0))),"",INDEX('Policy Characteristics'!F:F,MATCH($C430,'Policy Characteristics'!$C:$C,0)))</f>
        <v>0</v>
      </c>
      <c r="M430" s="242">
        <f>IF(ISBLANK(INDEX('Policy Characteristics'!G:G,MATCH($C430,'Policy Characteristics'!$C:$C,0))),"",INDEX('Policy Characteristics'!G:G,MATCH($C430,'Policy Characteristics'!$C:$C,0)))</f>
        <v>0.6</v>
      </c>
      <c r="N430" s="242">
        <f>IF(ISBLANK(INDEX('Policy Characteristics'!H:H,MATCH($C430,'Policy Characteristics'!$C:$C,0))),"",INDEX('Policy Characteristics'!H:H,MATCH($C430,'Policy Characteristics'!$C:$C,0)))</f>
        <v>0.01</v>
      </c>
      <c r="O430" s="446" t="str">
        <f>IF(ISBLANK(INDEX('Policy Characteristics'!I:I,MATCH($C430,'Policy Characteristics'!$C:$C,0))),"",INDEX('Policy Characteristics'!I:I,MATCH($C430,'Policy Characteristics'!$C:$C,0)))</f>
        <v>% reduction in downtime</v>
      </c>
      <c r="P430" s="44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46" t="str">
        <f>IF(ISBLANK(INDEX('Policy Characteristics'!K:K,MATCH($C430,'Policy Characteristics'!$C:$C,0))),"",INDEX('Policy Characteristics'!K:K,MATCH($C430,'Policy Characteristics'!$C:$C,0)))</f>
        <v>electricity-sector-main.html#red-downtime</v>
      </c>
      <c r="R430" s="446" t="str">
        <f>IF(ISBLANK(INDEX('Policy Characteristics'!L:L,MATCH($C430,'Policy Characteristics'!$C:$C,0))),"",INDEX('Policy Characteristics'!L:L,MATCH($C430,'Policy Characteristics'!$C:$C,0)))</f>
        <v>reduce-downtime.html</v>
      </c>
    </row>
    <row r="431" spans="1:18" s="295" customFormat="1" x14ac:dyDescent="0.75">
      <c r="A431" s="446" t="str">
        <f>IF(ISBLANK(INDEX('Policy Characteristics'!A:A,MATCH($C431,'Policy Characteristics'!$C:$C,0))),"",INDEX('Policy Characteristics'!A:A,MATCH($C431,'Policy Characteristics'!$C:$C,0)))</f>
        <v>Electricity Supply</v>
      </c>
      <c r="B431" s="467" t="str">
        <f>IF(ISBLANK(INDEX('Policy Characteristics'!B:B,MATCH($C431,'Policy Characteristics'!$C:$C,0))),"",INDEX('Policy Characteristics'!B:B,MATCH($C431,'Policy Characteristics'!$C:$C,0)))</f>
        <v>Reduce Plant Downtime</v>
      </c>
      <c r="C431" s="296" t="str">
        <f t="shared" si="24"/>
        <v>Percentage Reduction in Plant Downtime</v>
      </c>
      <c r="D431" s="294" t="s">
        <v>3492</v>
      </c>
      <c r="E431" s="339"/>
      <c r="F431" s="294" t="s">
        <v>3497</v>
      </c>
      <c r="G431" s="294"/>
      <c r="H431" s="297">
        <v>1786</v>
      </c>
      <c r="I431" s="470" t="s">
        <v>44</v>
      </c>
      <c r="J431" s="469" t="str">
        <f>IF(ISBLANK(INDEX('Policy Characteristics'!D:D,MATCH($C431,'Policy Characteristics'!$C:$C,0))),"",INDEX('Policy Characteristics'!D:D,MATCH($C431,'Policy Characteristics'!$C:$C,0)))</f>
        <v>Reduce Plant Downtime</v>
      </c>
      <c r="K431" s="446" t="str">
        <f>IF(ISBLANK(INDEX('Policy Characteristics'!E:E,MATCH($C431,'Policy Characteristics'!$C:$C,0))),"",INDEX('Policy Characteristics'!E:E,MATCH($C431,'Policy Characteristics'!$C:$C,0)))</f>
        <v>elec reduce plant downtime</v>
      </c>
      <c r="L431" s="242">
        <f>IF(ISBLANK(INDEX('Policy Characteristics'!F:F,MATCH($C431,'Policy Characteristics'!$C:$C,0))),"",INDEX('Policy Characteristics'!F:F,MATCH($C431,'Policy Characteristics'!$C:$C,0)))</f>
        <v>0</v>
      </c>
      <c r="M431" s="242">
        <f>IF(ISBLANK(INDEX('Policy Characteristics'!G:G,MATCH($C431,'Policy Characteristics'!$C:$C,0))),"",INDEX('Policy Characteristics'!G:G,MATCH($C431,'Policy Characteristics'!$C:$C,0)))</f>
        <v>0.6</v>
      </c>
      <c r="N431" s="242">
        <f>IF(ISBLANK(INDEX('Policy Characteristics'!H:H,MATCH($C431,'Policy Characteristics'!$C:$C,0))),"",INDEX('Policy Characteristics'!H:H,MATCH($C431,'Policy Characteristics'!$C:$C,0)))</f>
        <v>0.01</v>
      </c>
      <c r="O431" s="446" t="str">
        <f>IF(ISBLANK(INDEX('Policy Characteristics'!I:I,MATCH($C431,'Policy Characteristics'!$C:$C,0))),"",INDEX('Policy Characteristics'!I:I,MATCH($C431,'Policy Characteristics'!$C:$C,0)))</f>
        <v>% reduction in downtime</v>
      </c>
      <c r="P431" s="44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46" t="str">
        <f>IF(ISBLANK(INDEX('Policy Characteristics'!K:K,MATCH($C431,'Policy Characteristics'!$C:$C,0))),"",INDEX('Policy Characteristics'!K:K,MATCH($C431,'Policy Characteristics'!$C:$C,0)))</f>
        <v>electricity-sector-main.html#red-downtime</v>
      </c>
      <c r="R431" s="446" t="str">
        <f>IF(ISBLANK(INDEX('Policy Characteristics'!L:L,MATCH($C431,'Policy Characteristics'!$C:$C,0))),"",INDEX('Policy Characteristics'!L:L,MATCH($C431,'Policy Characteristics'!$C:$C,0)))</f>
        <v>reduce-downtime.html</v>
      </c>
    </row>
    <row r="432" spans="1:18" s="295" customFormat="1" x14ac:dyDescent="0.75">
      <c r="A432" s="446" t="str">
        <f>IF(ISBLANK(INDEX('Policy Characteristics'!A:A,MATCH($C432,'Policy Characteristics'!$C:$C,0))),"",INDEX('Policy Characteristics'!A:A,MATCH($C432,'Policy Characteristics'!$C:$C,0)))</f>
        <v>Electricity Supply</v>
      </c>
      <c r="B432" s="467" t="str">
        <f>IF(ISBLANK(INDEX('Policy Characteristics'!B:B,MATCH($C432,'Policy Characteristics'!$C:$C,0))),"",INDEX('Policy Characteristics'!B:B,MATCH($C432,'Policy Characteristics'!$C:$C,0)))</f>
        <v>Reduce Plant Downtime</v>
      </c>
      <c r="C432" s="296" t="str">
        <f t="shared" si="24"/>
        <v>Percentage Reduction in Plant Downtime</v>
      </c>
      <c r="D432" s="294" t="s">
        <v>3493</v>
      </c>
      <c r="E432" s="339"/>
      <c r="F432" s="294" t="s">
        <v>3498</v>
      </c>
      <c r="G432" s="294"/>
      <c r="H432" s="297">
        <v>1787</v>
      </c>
      <c r="I432" s="470" t="s">
        <v>44</v>
      </c>
      <c r="J432" s="469" t="str">
        <f>IF(ISBLANK(INDEX('Policy Characteristics'!D:D,MATCH($C432,'Policy Characteristics'!$C:$C,0))),"",INDEX('Policy Characteristics'!D:D,MATCH($C432,'Policy Characteristics'!$C:$C,0)))</f>
        <v>Reduce Plant Downtime</v>
      </c>
      <c r="K432" s="446" t="str">
        <f>IF(ISBLANK(INDEX('Policy Characteristics'!E:E,MATCH($C432,'Policy Characteristics'!$C:$C,0))),"",INDEX('Policy Characteristics'!E:E,MATCH($C432,'Policy Characteristics'!$C:$C,0)))</f>
        <v>elec reduce plant downtime</v>
      </c>
      <c r="L432" s="242">
        <f>IF(ISBLANK(INDEX('Policy Characteristics'!F:F,MATCH($C432,'Policy Characteristics'!$C:$C,0))),"",INDEX('Policy Characteristics'!F:F,MATCH($C432,'Policy Characteristics'!$C:$C,0)))</f>
        <v>0</v>
      </c>
      <c r="M432" s="242">
        <f>IF(ISBLANK(INDEX('Policy Characteristics'!G:G,MATCH($C432,'Policy Characteristics'!$C:$C,0))),"",INDEX('Policy Characteristics'!G:G,MATCH($C432,'Policy Characteristics'!$C:$C,0)))</f>
        <v>0.6</v>
      </c>
      <c r="N432" s="242">
        <f>IF(ISBLANK(INDEX('Policy Characteristics'!H:H,MATCH($C432,'Policy Characteristics'!$C:$C,0))),"",INDEX('Policy Characteristics'!H:H,MATCH($C432,'Policy Characteristics'!$C:$C,0)))</f>
        <v>0.01</v>
      </c>
      <c r="O432" s="446" t="str">
        <f>IF(ISBLANK(INDEX('Policy Characteristics'!I:I,MATCH($C432,'Policy Characteristics'!$C:$C,0))),"",INDEX('Policy Characteristics'!I:I,MATCH($C432,'Policy Characteristics'!$C:$C,0)))</f>
        <v>% reduction in downtime</v>
      </c>
      <c r="P432" s="44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46" t="str">
        <f>IF(ISBLANK(INDEX('Policy Characteristics'!K:K,MATCH($C432,'Policy Characteristics'!$C:$C,0))),"",INDEX('Policy Characteristics'!K:K,MATCH($C432,'Policy Characteristics'!$C:$C,0)))</f>
        <v>electricity-sector-main.html#red-downtime</v>
      </c>
      <c r="R432" s="446" t="str">
        <f>IF(ISBLANK(INDEX('Policy Characteristics'!L:L,MATCH($C432,'Policy Characteristics'!$C:$C,0))),"",INDEX('Policy Characteristics'!L:L,MATCH($C432,'Policy Characteristics'!$C:$C,0)))</f>
        <v>reduce-downtime.html</v>
      </c>
    </row>
    <row r="433" spans="1:18" s="295" customFormat="1" x14ac:dyDescent="0.75">
      <c r="A433" s="446" t="str">
        <f>IF(ISBLANK(INDEX('Policy Characteristics'!A:A,MATCH($C433,'Policy Characteristics'!$C:$C,0))),"",INDEX('Policy Characteristics'!A:A,MATCH($C433,'Policy Characteristics'!$C:$C,0)))</f>
        <v>Electricity Supply</v>
      </c>
      <c r="B433" s="467" t="str">
        <f>IF(ISBLANK(INDEX('Policy Characteristics'!B:B,MATCH($C433,'Policy Characteristics'!$C:$C,0))),"",INDEX('Policy Characteristics'!B:B,MATCH($C433,'Policy Characteristics'!$C:$C,0)))</f>
        <v>Reduce Plant Downtime</v>
      </c>
      <c r="C433" s="296" t="str">
        <f t="shared" si="24"/>
        <v>Percentage Reduction in Plant Downtime</v>
      </c>
      <c r="D433" s="294" t="s">
        <v>3582</v>
      </c>
      <c r="E433" s="339"/>
      <c r="F433" s="294" t="s">
        <v>3580</v>
      </c>
      <c r="G433" s="294"/>
      <c r="H433" s="297">
        <v>1788</v>
      </c>
      <c r="I433" s="470" t="s">
        <v>44</v>
      </c>
      <c r="J433" s="469" t="str">
        <f>IF(ISBLANK(INDEX('Policy Characteristics'!D:D,MATCH($C433,'Policy Characteristics'!$C:$C,0))),"",INDEX('Policy Characteristics'!D:D,MATCH($C433,'Policy Characteristics'!$C:$C,0)))</f>
        <v>Reduce Plant Downtime</v>
      </c>
      <c r="K433" s="446" t="str">
        <f>IF(ISBLANK(INDEX('Policy Characteristics'!E:E,MATCH($C433,'Policy Characteristics'!$C:$C,0))),"",INDEX('Policy Characteristics'!E:E,MATCH($C433,'Policy Characteristics'!$C:$C,0)))</f>
        <v>elec reduce plant downtime</v>
      </c>
      <c r="L433" s="242">
        <f>IF(ISBLANK(INDEX('Policy Characteristics'!F:F,MATCH($C433,'Policy Characteristics'!$C:$C,0))),"",INDEX('Policy Characteristics'!F:F,MATCH($C433,'Policy Characteristics'!$C:$C,0)))</f>
        <v>0</v>
      </c>
      <c r="M433" s="242">
        <f>IF(ISBLANK(INDEX('Policy Characteristics'!G:G,MATCH($C433,'Policy Characteristics'!$C:$C,0))),"",INDEX('Policy Characteristics'!G:G,MATCH($C433,'Policy Characteristics'!$C:$C,0)))</f>
        <v>0.6</v>
      </c>
      <c r="N433" s="242">
        <f>IF(ISBLANK(INDEX('Policy Characteristics'!H:H,MATCH($C433,'Policy Characteristics'!$C:$C,0))),"",INDEX('Policy Characteristics'!H:H,MATCH($C433,'Policy Characteristics'!$C:$C,0)))</f>
        <v>0.01</v>
      </c>
      <c r="O433" s="446" t="str">
        <f>IF(ISBLANK(INDEX('Policy Characteristics'!I:I,MATCH($C433,'Policy Characteristics'!$C:$C,0))),"",INDEX('Policy Characteristics'!I:I,MATCH($C433,'Policy Characteristics'!$C:$C,0)))</f>
        <v>% reduction in downtime</v>
      </c>
      <c r="P433" s="44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46" t="str">
        <f>IF(ISBLANK(INDEX('Policy Characteristics'!K:K,MATCH($C433,'Policy Characteristics'!$C:$C,0))),"",INDEX('Policy Characteristics'!K:K,MATCH($C433,'Policy Characteristics'!$C:$C,0)))</f>
        <v>electricity-sector-main.html#red-downtime</v>
      </c>
      <c r="R433" s="446" t="str">
        <f>IF(ISBLANK(INDEX('Policy Characteristics'!L:L,MATCH($C433,'Policy Characteristics'!$C:$C,0))),"",INDEX('Policy Characteristics'!L:L,MATCH($C433,'Policy Characteristics'!$C:$C,0)))</f>
        <v>reduce-downtime.html</v>
      </c>
    </row>
    <row r="434" spans="1:18" s="295" customFormat="1" x14ac:dyDescent="0.75">
      <c r="A434" s="446" t="str">
        <f>IF(ISBLANK(INDEX('Policy Characteristics'!A:A,MATCH($C434,'Policy Characteristics'!$C:$C,0))),"",INDEX('Policy Characteristics'!A:A,MATCH($C434,'Policy Characteristics'!$C:$C,0)))</f>
        <v>Electricity Supply</v>
      </c>
      <c r="B434" s="467" t="str">
        <f>IF(ISBLANK(INDEX('Policy Characteristics'!B:B,MATCH($C434,'Policy Characteristics'!$C:$C,0))),"",INDEX('Policy Characteristics'!B:B,MATCH($C434,'Policy Characteristics'!$C:$C,0)))</f>
        <v>Reduce Plant Downtime</v>
      </c>
      <c r="C434" s="296" t="str">
        <f t="shared" si="24"/>
        <v>Percentage Reduction in Plant Downtime</v>
      </c>
      <c r="D434" s="294" t="s">
        <v>3583</v>
      </c>
      <c r="E434" s="339"/>
      <c r="F434" s="294" t="s">
        <v>3581</v>
      </c>
      <c r="G434" s="294"/>
      <c r="H434" s="297">
        <v>2242</v>
      </c>
      <c r="I434" s="470" t="s">
        <v>44</v>
      </c>
      <c r="J434" s="469" t="str">
        <f>IF(ISBLANK(INDEX('Policy Characteristics'!D:D,MATCH($C434,'Policy Characteristics'!$C:$C,0))),"",INDEX('Policy Characteristics'!D:D,MATCH($C434,'Policy Characteristics'!$C:$C,0)))</f>
        <v>Reduce Plant Downtime</v>
      </c>
      <c r="K434" s="446" t="str">
        <f>IF(ISBLANK(INDEX('Policy Characteristics'!E:E,MATCH($C434,'Policy Characteristics'!$C:$C,0))),"",INDEX('Policy Characteristics'!E:E,MATCH($C434,'Policy Characteristics'!$C:$C,0)))</f>
        <v>elec reduce plant downtime</v>
      </c>
      <c r="L434" s="242">
        <f>IF(ISBLANK(INDEX('Policy Characteristics'!F:F,MATCH($C434,'Policy Characteristics'!$C:$C,0))),"",INDEX('Policy Characteristics'!F:F,MATCH($C434,'Policy Characteristics'!$C:$C,0)))</f>
        <v>0</v>
      </c>
      <c r="M434" s="242">
        <f>IF(ISBLANK(INDEX('Policy Characteristics'!G:G,MATCH($C434,'Policy Characteristics'!$C:$C,0))),"",INDEX('Policy Characteristics'!G:G,MATCH($C434,'Policy Characteristics'!$C:$C,0)))</f>
        <v>0.6</v>
      </c>
      <c r="N434" s="242">
        <f>IF(ISBLANK(INDEX('Policy Characteristics'!H:H,MATCH($C434,'Policy Characteristics'!$C:$C,0))),"",INDEX('Policy Characteristics'!H:H,MATCH($C434,'Policy Characteristics'!$C:$C,0)))</f>
        <v>0.01</v>
      </c>
      <c r="O434" s="446" t="str">
        <f>IF(ISBLANK(INDEX('Policy Characteristics'!I:I,MATCH($C434,'Policy Characteristics'!$C:$C,0))),"",INDEX('Policy Characteristics'!I:I,MATCH($C434,'Policy Characteristics'!$C:$C,0)))</f>
        <v>% reduction in downtime</v>
      </c>
      <c r="P434" s="44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46" t="str">
        <f>IF(ISBLANK(INDEX('Policy Characteristics'!K:K,MATCH($C434,'Policy Characteristics'!$C:$C,0))),"",INDEX('Policy Characteristics'!K:K,MATCH($C434,'Policy Characteristics'!$C:$C,0)))</f>
        <v>electricity-sector-main.html#red-downtime</v>
      </c>
      <c r="R434" s="446"/>
    </row>
    <row r="435" spans="1:18" s="295" customFormat="1" x14ac:dyDescent="0.75">
      <c r="A435" s="446" t="str">
        <f>IF(ISBLANK(INDEX('Policy Characteristics'!A:A,MATCH($C435,'Policy Characteristics'!$C:$C,0))),"",INDEX('Policy Characteristics'!A:A,MATCH($C435,'Policy Characteristics'!$C:$C,0)))</f>
        <v>Electricity Supply</v>
      </c>
      <c r="B435" s="467" t="str">
        <f>IF(ISBLANK(INDEX('Policy Characteristics'!B:B,MATCH($C435,'Policy Characteristics'!$C:$C,0))),"",INDEX('Policy Characteristics'!B:B,MATCH($C435,'Policy Characteristics'!$C:$C,0)))</f>
        <v>Reduce Soft Costs</v>
      </c>
      <c r="C435" s="297" t="s">
        <v>2322</v>
      </c>
      <c r="D435" s="294" t="s">
        <v>449</v>
      </c>
      <c r="E435" s="294"/>
      <c r="F435" s="294" t="s">
        <v>452</v>
      </c>
      <c r="G435" s="294"/>
      <c r="H435" s="297">
        <v>194</v>
      </c>
      <c r="I435" s="470" t="s">
        <v>43</v>
      </c>
      <c r="J435" s="469" t="str">
        <f>IF(ISBLANK(INDEX('Policy Characteristics'!D:D,MATCH($C435,'Policy Characteristics'!$C:$C,0))),"",INDEX('Policy Characteristics'!D:D,MATCH($C435,'Policy Characteristics'!$C:$C,0)))</f>
        <v>Reduce Soft Costs</v>
      </c>
      <c r="K435" s="446" t="str">
        <f>IF(ISBLANK(INDEX('Policy Characteristics'!E:E,MATCH($C435,'Policy Characteristics'!$C:$C,0))),"",INDEX('Policy Characteristics'!E:E,MATCH($C435,'Policy Characteristics'!$C:$C,0)))</f>
        <v>elec reduce soft costs</v>
      </c>
      <c r="L435" s="242">
        <f>IF(ISBLANK(INDEX('Policy Characteristics'!F:F,MATCH($C435,'Policy Characteristics'!$C:$C,0))),"",INDEX('Policy Characteristics'!F:F,MATCH($C435,'Policy Characteristics'!$C:$C,0)))</f>
        <v>0</v>
      </c>
      <c r="M435" s="242">
        <f>IF(ISBLANK(INDEX('Policy Characteristics'!G:G,MATCH($C435,'Policy Characteristics'!$C:$C,0))),"",INDEX('Policy Characteristics'!G:G,MATCH($C435,'Policy Characteristics'!$C:$C,0)))</f>
        <v>0.9</v>
      </c>
      <c r="N435" s="242">
        <f>IF(ISBLANK(INDEX('Policy Characteristics'!H:H,MATCH($C435,'Policy Characteristics'!$C:$C,0))),"",INDEX('Policy Characteristics'!H:H,MATCH($C435,'Policy Characteristics'!$C:$C,0)))</f>
        <v>0.01</v>
      </c>
      <c r="O435" s="446" t="str">
        <f>IF(ISBLANK(INDEX('Policy Characteristics'!I:I,MATCH($C435,'Policy Characteristics'!$C:$C,0))),"",INDEX('Policy Characteristics'!I:I,MATCH($C435,'Policy Characteristics'!$C:$C,0)))</f>
        <v>% reduction in soft costs</v>
      </c>
      <c r="P435" s="44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46" t="str">
        <f>IF(ISBLANK(INDEX('Policy Characteristics'!K:K,MATCH($C435,'Policy Characteristics'!$C:$C,0))),"",INDEX('Policy Characteristics'!K:K,MATCH($C435,'Policy Characteristics'!$C:$C,0)))</f>
        <v>endogenous-learning.html#red-soft-costs</v>
      </c>
      <c r="R435" s="446" t="str">
        <f>IF(ISBLANK(INDEX('Policy Characteristics'!L:L,MATCH($C435,'Policy Characteristics'!$C:$C,0))),"",INDEX('Policy Characteristics'!L:L,MATCH($C435,'Policy Characteristics'!$C:$C,0)))</f>
        <v>reduce-soft-costs.html</v>
      </c>
    </row>
    <row r="436" spans="1:18" s="295" customFormat="1" x14ac:dyDescent="0.75">
      <c r="A436" s="446" t="str">
        <f>IF(ISBLANK(INDEX('Policy Characteristics'!A:A,MATCH($C436,'Policy Characteristics'!$C:$C,0))),"",INDEX('Policy Characteristics'!A:A,MATCH($C436,'Policy Characteristics'!$C:$C,0)))</f>
        <v>Electricity Supply</v>
      </c>
      <c r="B436" s="467" t="str">
        <f>IF(ISBLANK(INDEX('Policy Characteristics'!B:B,MATCH($C436,'Policy Characteristics'!$C:$C,0))),"",INDEX('Policy Characteristics'!B:B,MATCH($C436,'Policy Characteristics'!$C:$C,0)))</f>
        <v>Reduce Soft Costs</v>
      </c>
      <c r="C436" s="296" t="str">
        <f t="shared" ref="C436:C437" si="25">C$435</f>
        <v>Percent Reduction in Soft Costs of Capacity Construction</v>
      </c>
      <c r="D436" s="294" t="s">
        <v>78</v>
      </c>
      <c r="E436" s="294"/>
      <c r="F436" s="294" t="s">
        <v>90</v>
      </c>
      <c r="G436" s="294"/>
      <c r="H436" s="297">
        <v>195</v>
      </c>
      <c r="I436" s="470" t="s">
        <v>43</v>
      </c>
      <c r="J436" s="469" t="str">
        <f>IF(ISBLANK(INDEX('Policy Characteristics'!D:D,MATCH($C436,'Policy Characteristics'!$C:$C,0))),"",INDEX('Policy Characteristics'!D:D,MATCH($C436,'Policy Characteristics'!$C:$C,0)))</f>
        <v>Reduce Soft Costs</v>
      </c>
      <c r="K436" s="446" t="str">
        <f>IF(ISBLANK(INDEX('Policy Characteristics'!E:E,MATCH($C436,'Policy Characteristics'!$C:$C,0))),"",INDEX('Policy Characteristics'!E:E,MATCH($C436,'Policy Characteristics'!$C:$C,0)))</f>
        <v>elec reduce soft costs</v>
      </c>
      <c r="L436" s="242">
        <f>IF(ISBLANK(INDEX('Policy Characteristics'!F:F,MATCH($C436,'Policy Characteristics'!$C:$C,0))),"",INDEX('Policy Characteristics'!F:F,MATCH($C436,'Policy Characteristics'!$C:$C,0)))</f>
        <v>0</v>
      </c>
      <c r="M436" s="242">
        <f>IF(ISBLANK(INDEX('Policy Characteristics'!G:G,MATCH($C436,'Policy Characteristics'!$C:$C,0))),"",INDEX('Policy Characteristics'!G:G,MATCH($C436,'Policy Characteristics'!$C:$C,0)))</f>
        <v>0.9</v>
      </c>
      <c r="N436" s="242">
        <f>IF(ISBLANK(INDEX('Policy Characteristics'!H:H,MATCH($C436,'Policy Characteristics'!$C:$C,0))),"",INDEX('Policy Characteristics'!H:H,MATCH($C436,'Policy Characteristics'!$C:$C,0)))</f>
        <v>0.01</v>
      </c>
      <c r="O436" s="446" t="str">
        <f>IF(ISBLANK(INDEX('Policy Characteristics'!I:I,MATCH($C436,'Policy Characteristics'!$C:$C,0))),"",INDEX('Policy Characteristics'!I:I,MATCH($C436,'Policy Characteristics'!$C:$C,0)))</f>
        <v>% reduction in soft costs</v>
      </c>
      <c r="P436" s="44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46" t="str">
        <f>IF(ISBLANK(INDEX('Policy Characteristics'!K:K,MATCH($C436,'Policy Characteristics'!$C:$C,0))),"",INDEX('Policy Characteristics'!K:K,MATCH($C436,'Policy Characteristics'!$C:$C,0)))</f>
        <v>endogenous-learning.html#red-soft-costs</v>
      </c>
      <c r="R436" s="446" t="str">
        <f>IF(ISBLANK(INDEX('Policy Characteristics'!L:L,MATCH($C436,'Policy Characteristics'!$C:$C,0))),"",INDEX('Policy Characteristics'!L:L,MATCH($C436,'Policy Characteristics'!$C:$C,0)))</f>
        <v>reduce-soft-costs.html</v>
      </c>
    </row>
    <row r="437" spans="1:18" s="295" customFormat="1" x14ac:dyDescent="0.75">
      <c r="A437" s="446" t="str">
        <f>IF(ISBLANK(INDEX('Policy Characteristics'!A:A,MATCH($C437,'Policy Characteristics'!$C:$C,0))),"",INDEX('Policy Characteristics'!A:A,MATCH($C437,'Policy Characteristics'!$C:$C,0)))</f>
        <v>Electricity Supply</v>
      </c>
      <c r="B437" s="467" t="str">
        <f>IF(ISBLANK(INDEX('Policy Characteristics'!B:B,MATCH($C437,'Policy Characteristics'!$C:$C,0))),"",INDEX('Policy Characteristics'!B:B,MATCH($C437,'Policy Characteristics'!$C:$C,0)))</f>
        <v>Reduce Soft Costs</v>
      </c>
      <c r="C437" s="296" t="str">
        <f t="shared" si="25"/>
        <v>Percent Reduction in Soft Costs of Capacity Construction</v>
      </c>
      <c r="D437" s="294" t="s">
        <v>454</v>
      </c>
      <c r="E437" s="294"/>
      <c r="F437" s="294" t="s">
        <v>455</v>
      </c>
      <c r="G437" s="294"/>
      <c r="H437" s="297">
        <v>196</v>
      </c>
      <c r="I437" s="470" t="s">
        <v>43</v>
      </c>
      <c r="J437" s="469" t="str">
        <f>IF(ISBLANK(INDEX('Policy Characteristics'!D:D,MATCH($C437,'Policy Characteristics'!$C:$C,0))),"",INDEX('Policy Characteristics'!D:D,MATCH($C437,'Policy Characteristics'!$C:$C,0)))</f>
        <v>Reduce Soft Costs</v>
      </c>
      <c r="K437" s="446" t="str">
        <f>IF(ISBLANK(INDEX('Policy Characteristics'!E:E,MATCH($C437,'Policy Characteristics'!$C:$C,0))),"",INDEX('Policy Characteristics'!E:E,MATCH($C437,'Policy Characteristics'!$C:$C,0)))</f>
        <v>elec reduce soft costs</v>
      </c>
      <c r="L437" s="242">
        <f>IF(ISBLANK(INDEX('Policy Characteristics'!F:F,MATCH($C437,'Policy Characteristics'!$C:$C,0))),"",INDEX('Policy Characteristics'!F:F,MATCH($C437,'Policy Characteristics'!$C:$C,0)))</f>
        <v>0</v>
      </c>
      <c r="M437" s="242">
        <f>IF(ISBLANK(INDEX('Policy Characteristics'!G:G,MATCH($C437,'Policy Characteristics'!$C:$C,0))),"",INDEX('Policy Characteristics'!G:G,MATCH($C437,'Policy Characteristics'!$C:$C,0)))</f>
        <v>0.9</v>
      </c>
      <c r="N437" s="242">
        <f>IF(ISBLANK(INDEX('Policy Characteristics'!H:H,MATCH($C437,'Policy Characteristics'!$C:$C,0))),"",INDEX('Policy Characteristics'!H:H,MATCH($C437,'Policy Characteristics'!$C:$C,0)))</f>
        <v>0.01</v>
      </c>
      <c r="O437" s="446" t="str">
        <f>IF(ISBLANK(INDEX('Policy Characteristics'!I:I,MATCH($C437,'Policy Characteristics'!$C:$C,0))),"",INDEX('Policy Characteristics'!I:I,MATCH($C437,'Policy Characteristics'!$C:$C,0)))</f>
        <v>% reduction in soft costs</v>
      </c>
      <c r="P437" s="44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46" t="str">
        <f>IF(ISBLANK(INDEX('Policy Characteristics'!K:K,MATCH($C437,'Policy Characteristics'!$C:$C,0))),"",INDEX('Policy Characteristics'!K:K,MATCH($C437,'Policy Characteristics'!$C:$C,0)))</f>
        <v>endogenous-learning.html#red-soft-costs</v>
      </c>
      <c r="R437" s="446" t="str">
        <f>IF(ISBLANK(INDEX('Policy Characteristics'!L:L,MATCH($C437,'Policy Characteristics'!$C:$C,0))),"",INDEX('Policy Characteristics'!L:L,MATCH($C437,'Policy Characteristics'!$C:$C,0)))</f>
        <v>reduce-soft-costs.html</v>
      </c>
    </row>
    <row r="438" spans="1:18" s="295" customFormat="1" x14ac:dyDescent="0.75">
      <c r="A438" s="446" t="str">
        <f>IF(ISBLANK(INDEX('Policy Characteristics'!A:A,MATCH($C438,'Policy Characteristics'!$C:$C,0))),"",INDEX('Policy Characteristics'!A:A,MATCH($C438,'Policy Characteristics'!$C:$C,0)))</f>
        <v>Electricity Supply</v>
      </c>
      <c r="B438" s="467" t="str">
        <f>IF(ISBLANK(INDEX('Policy Characteristics'!B:B,MATCH($C438,'Policy Characteristics'!$C:$C,0))),"",INDEX('Policy Characteristics'!B:B,MATCH($C438,'Policy Characteristics'!$C:$C,0)))</f>
        <v>Reduce Transmission &amp; Distribution Losses</v>
      </c>
      <c r="C438" s="295" t="s">
        <v>282</v>
      </c>
      <c r="D438" s="294"/>
      <c r="E438" s="294"/>
      <c r="F438" s="294"/>
      <c r="G438" s="294"/>
      <c r="H438" s="297">
        <v>145</v>
      </c>
      <c r="I438" s="470" t="s">
        <v>43</v>
      </c>
      <c r="J438" s="469" t="str">
        <f>IF(ISBLANK(INDEX('Policy Characteristics'!D:D,MATCH($C438,'Policy Characteristics'!$C:$C,0))),"",INDEX('Policy Characteristics'!D:D,MATCH($C438,'Policy Characteristics'!$C:$C,0)))</f>
        <v>Reduce T&amp;D Losses</v>
      </c>
      <c r="K438" s="446" t="str">
        <f>IF(ISBLANK(INDEX('Policy Characteristics'!E:E,MATCH($C438,'Policy Characteristics'!$C:$C,0))),"",INDEX('Policy Characteristics'!E:E,MATCH($C438,'Policy Characteristics'!$C:$C,0)))</f>
        <v>elec avoid TND loss</v>
      </c>
      <c r="L438" s="242">
        <f>IF(ISBLANK(INDEX('Policy Characteristics'!F:F,MATCH($C438,'Policy Characteristics'!$C:$C,0))),"",INDEX('Policy Characteristics'!F:F,MATCH($C438,'Policy Characteristics'!$C:$C,0)))</f>
        <v>0</v>
      </c>
      <c r="M438" s="242">
        <f>IF(ISBLANK(INDEX('Policy Characteristics'!G:G,MATCH($C438,'Policy Characteristics'!$C:$C,0))),"",INDEX('Policy Characteristics'!G:G,MATCH($C438,'Policy Characteristics'!$C:$C,0)))</f>
        <v>0.4</v>
      </c>
      <c r="N438" s="242">
        <f>IF(ISBLANK(INDEX('Policy Characteristics'!H:H,MATCH($C438,'Policy Characteristics'!$C:$C,0))),"",INDEX('Policy Characteristics'!H:H,MATCH($C438,'Policy Characteristics'!$C:$C,0)))</f>
        <v>0.01</v>
      </c>
      <c r="O438" s="446" t="str">
        <f>IF(ISBLANK(INDEX('Policy Characteristics'!I:I,MATCH($C438,'Policy Characteristics'!$C:$C,0))),"",INDEX('Policy Characteristics'!I:I,MATCH($C438,'Policy Characteristics'!$C:$C,0)))</f>
        <v>% of losses avoided</v>
      </c>
      <c r="P438" s="44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46" t="str">
        <f>IF(ISBLANK(INDEX('Policy Characteristics'!K:K,MATCH($C438,'Policy Characteristics'!$C:$C,0))),"",INDEX('Policy Characteristics'!K:K,MATCH($C438,'Policy Characteristics'!$C:$C,0)))</f>
        <v>electricity-sector-main.html#red-tnd-losses</v>
      </c>
      <c r="R438" s="446" t="str">
        <f>IF(ISBLANK(INDEX('Policy Characteristics'!L:L,MATCH($C438,'Policy Characteristics'!$C:$C,0))),"",INDEX('Policy Characteristics'!L:L,MATCH($C438,'Policy Characteristics'!$C:$C,0)))</f>
        <v>reduce-tnd-losses.html</v>
      </c>
    </row>
    <row r="439" spans="1:18" s="295" customFormat="1" x14ac:dyDescent="0.75">
      <c r="A439" s="446" t="str">
        <f>IF(ISBLANK(INDEX('Policy Characteristics'!A:A,MATCH($C439,'Policy Characteristics'!$C:$C,0))),"",INDEX('Policy Characteristics'!A:A,MATCH($C439,'Policy Characteristics'!$C:$C,0)))</f>
        <v>Electricity Supply</v>
      </c>
      <c r="B439" s="467" t="str">
        <f>IF(ISBLANK(INDEX('Policy Characteristics'!B:B,MATCH($C439,'Policy Characteristics'!$C:$C,0))),"",INDEX('Policy Characteristics'!B:B,MATCH($C439,'Policy Characteristics'!$C:$C,0)))</f>
        <v>Subsidy for Capacity Construction</v>
      </c>
      <c r="C439" s="295" t="s">
        <v>2789</v>
      </c>
      <c r="D439" s="339" t="s">
        <v>448</v>
      </c>
      <c r="E439" s="339"/>
      <c r="F439" s="339" t="s">
        <v>447</v>
      </c>
      <c r="G439" s="294"/>
      <c r="H439" s="297">
        <v>691</v>
      </c>
      <c r="I439" s="470" t="s">
        <v>44</v>
      </c>
      <c r="J439" s="469" t="str">
        <f>IF(ISBLANK(INDEX('Policy Characteristics'!D:D,MATCH($C439,'Policy Characteristics'!$C:$C,0))),"",INDEX('Policy Characteristics'!D:D,MATCH($C439,'Policy Characteristics'!$C:$C,0)))</f>
        <v>Subsidy for Capacity Construction</v>
      </c>
      <c r="K439" s="446" t="str">
        <f>IF(ISBLANK(INDEX('Policy Characteristics'!E:E,MATCH($C439,'Policy Characteristics'!$C:$C,0))),"",INDEX('Policy Characteristics'!E:E,MATCH($C439,'Policy Characteristics'!$C:$C,0)))</f>
        <v>elec capacity construction subsidy</v>
      </c>
      <c r="L439" s="242">
        <f>IF(ISBLANK(INDEX('Policy Characteristics'!F:F,MATCH($C439,'Policy Characteristics'!$C:$C,0))),"",INDEX('Policy Characteristics'!F:F,MATCH($C439,'Policy Characteristics'!$C:$C,0)))</f>
        <v>0</v>
      </c>
      <c r="M439" s="242">
        <f>IF(ISBLANK(INDEX('Policy Characteristics'!G:G,MATCH($C439,'Policy Characteristics'!$C:$C,0))),"",INDEX('Policy Characteristics'!G:G,MATCH($C439,'Policy Characteristics'!$C:$C,0)))</f>
        <v>0.95</v>
      </c>
      <c r="N439" s="242">
        <f>IF(ISBLANK(INDEX('Policy Characteristics'!H:H,MATCH($C439,'Policy Characteristics'!$C:$C,0))),"",INDEX('Policy Characteristics'!H:H,MATCH($C439,'Policy Characteristics'!$C:$C,0)))</f>
        <v>0.01</v>
      </c>
      <c r="O439" s="446" t="str">
        <f>IF(ISBLANK(INDEX('Policy Characteristics'!I:I,MATCH($C439,'Policy Characteristics'!$C:$C,0))),"",INDEX('Policy Characteristics'!I:I,MATCH($C439,'Policy Characteristics'!$C:$C,0)))</f>
        <v>% of construction cost</v>
      </c>
      <c r="P439" s="44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46" t="str">
        <f>IF(ISBLANK(INDEX('Policy Characteristics'!K:K,MATCH($C439,'Policy Characteristics'!$C:$C,0))),"",INDEX('Policy Characteristics'!K:K,MATCH($C439,'Policy Characteristics'!$C:$C,0)))</f>
        <v>electricity-sector-main.html#subsidies</v>
      </c>
      <c r="R439" s="446" t="str">
        <f>IF(ISBLANK(INDEX('Policy Characteristics'!L:L,MATCH($C439,'Policy Characteristics'!$C:$C,0))),"",INDEX('Policy Characteristics'!L:L,MATCH($C439,'Policy Characteristics'!$C:$C,0)))</f>
        <v/>
      </c>
    </row>
    <row r="440" spans="1:18" s="295" customFormat="1" x14ac:dyDescent="0.75">
      <c r="A440" s="446" t="str">
        <f>IF(ISBLANK(INDEX('Policy Characteristics'!A:A,MATCH($C440,'Policy Characteristics'!$C:$C,0))),"",INDEX('Policy Characteristics'!A:A,MATCH($C440,'Policy Characteristics'!$C:$C,0)))</f>
        <v>Electricity Supply</v>
      </c>
      <c r="B440" s="467" t="str">
        <f>IF(ISBLANK(INDEX('Policy Characteristics'!B:B,MATCH($C440,'Policy Characteristics'!$C:$C,0))),"",INDEX('Policy Characteristics'!B:B,MATCH($C440,'Policy Characteristics'!$C:$C,0)))</f>
        <v>Subsidy for Capacity Construction</v>
      </c>
      <c r="C440" s="296" t="str">
        <f>C$439</f>
        <v>Perc Subsidy for Elec Capacity Construction</v>
      </c>
      <c r="D440" s="294" t="s">
        <v>3488</v>
      </c>
      <c r="E440" s="339"/>
      <c r="F440" s="294" t="s">
        <v>3426</v>
      </c>
      <c r="G440" s="294"/>
      <c r="H440" s="297">
        <v>692</v>
      </c>
      <c r="I440" s="470" t="s">
        <v>44</v>
      </c>
      <c r="J440" s="469" t="str">
        <f>IF(ISBLANK(INDEX('Policy Characteristics'!D:D,MATCH($C440,'Policy Characteristics'!$C:$C,0))),"",INDEX('Policy Characteristics'!D:D,MATCH($C440,'Policy Characteristics'!$C:$C,0)))</f>
        <v>Subsidy for Capacity Construction</v>
      </c>
      <c r="K440" s="446" t="str">
        <f>IF(ISBLANK(INDEX('Policy Characteristics'!E:E,MATCH($C440,'Policy Characteristics'!$C:$C,0))),"",INDEX('Policy Characteristics'!E:E,MATCH($C440,'Policy Characteristics'!$C:$C,0)))</f>
        <v>elec capacity construction subsidy</v>
      </c>
      <c r="L440" s="242">
        <f>IF(ISBLANK(INDEX('Policy Characteristics'!F:F,MATCH($C440,'Policy Characteristics'!$C:$C,0))),"",INDEX('Policy Characteristics'!F:F,MATCH($C440,'Policy Characteristics'!$C:$C,0)))</f>
        <v>0</v>
      </c>
      <c r="M440" s="242">
        <f>IF(ISBLANK(INDEX('Policy Characteristics'!G:G,MATCH($C440,'Policy Characteristics'!$C:$C,0))),"",INDEX('Policy Characteristics'!G:G,MATCH($C440,'Policy Characteristics'!$C:$C,0)))</f>
        <v>0.95</v>
      </c>
      <c r="N440" s="242">
        <f>IF(ISBLANK(INDEX('Policy Characteristics'!H:H,MATCH($C440,'Policy Characteristics'!$C:$C,0))),"",INDEX('Policy Characteristics'!H:H,MATCH($C440,'Policy Characteristics'!$C:$C,0)))</f>
        <v>0.01</v>
      </c>
      <c r="O440" s="446" t="str">
        <f>IF(ISBLANK(INDEX('Policy Characteristics'!I:I,MATCH($C440,'Policy Characteristics'!$C:$C,0))),"",INDEX('Policy Characteristics'!I:I,MATCH($C440,'Policy Characteristics'!$C:$C,0)))</f>
        <v>% of construction cost</v>
      </c>
      <c r="P440" s="44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46" t="str">
        <f>IF(ISBLANK(INDEX('Policy Characteristics'!K:K,MATCH($C440,'Policy Characteristics'!$C:$C,0))),"",INDEX('Policy Characteristics'!K:K,MATCH($C440,'Policy Characteristics'!$C:$C,0)))</f>
        <v>electricity-sector-main.html#subsidies</v>
      </c>
      <c r="R440" s="446" t="str">
        <f>IF(ISBLANK(INDEX('Policy Characteristics'!L:L,MATCH($C440,'Policy Characteristics'!$C:$C,0))),"",INDEX('Policy Characteristics'!L:L,MATCH($C440,'Policy Characteristics'!$C:$C,0)))</f>
        <v/>
      </c>
    </row>
    <row r="441" spans="1:18" s="295" customFormat="1" x14ac:dyDescent="0.75">
      <c r="A441" s="446" t="str">
        <f>IF(ISBLANK(INDEX('Policy Characteristics'!A:A,MATCH($C441,'Policy Characteristics'!$C:$C,0))),"",INDEX('Policy Characteristics'!A:A,MATCH($C441,'Policy Characteristics'!$C:$C,0)))</f>
        <v>Electricity Supply</v>
      </c>
      <c r="B441" s="467" t="str">
        <f>IF(ISBLANK(INDEX('Policy Characteristics'!B:B,MATCH($C441,'Policy Characteristics'!$C:$C,0))),"",INDEX('Policy Characteristics'!B:B,MATCH($C441,'Policy Characteristics'!$C:$C,0)))</f>
        <v>Subsidy for Capacity Construction</v>
      </c>
      <c r="C441" s="296" t="str">
        <f t="shared" ref="C441:C462" si="26">C$439</f>
        <v>Perc Subsidy for Elec Capacity Construction</v>
      </c>
      <c r="D441" s="294" t="s">
        <v>3489</v>
      </c>
      <c r="E441" s="339"/>
      <c r="F441" s="294" t="s">
        <v>3427</v>
      </c>
      <c r="G441" s="294"/>
      <c r="H441" s="297">
        <v>1789</v>
      </c>
      <c r="I441" s="470" t="s">
        <v>44</v>
      </c>
      <c r="J441" s="469" t="str">
        <f>IF(ISBLANK(INDEX('Policy Characteristics'!D:D,MATCH($C441,'Policy Characteristics'!$C:$C,0))),"",INDEX('Policy Characteristics'!D:D,MATCH($C441,'Policy Characteristics'!$C:$C,0)))</f>
        <v>Subsidy for Capacity Construction</v>
      </c>
      <c r="K441" s="446" t="str">
        <f>IF(ISBLANK(INDEX('Policy Characteristics'!E:E,MATCH($C441,'Policy Characteristics'!$C:$C,0))),"",INDEX('Policy Characteristics'!E:E,MATCH($C441,'Policy Characteristics'!$C:$C,0)))</f>
        <v>elec capacity construction subsidy</v>
      </c>
      <c r="L441" s="242">
        <f>IF(ISBLANK(INDEX('Policy Characteristics'!F:F,MATCH($C441,'Policy Characteristics'!$C:$C,0))),"",INDEX('Policy Characteristics'!F:F,MATCH($C441,'Policy Characteristics'!$C:$C,0)))</f>
        <v>0</v>
      </c>
      <c r="M441" s="242">
        <f>IF(ISBLANK(INDEX('Policy Characteristics'!G:G,MATCH($C441,'Policy Characteristics'!$C:$C,0))),"",INDEX('Policy Characteristics'!G:G,MATCH($C441,'Policy Characteristics'!$C:$C,0)))</f>
        <v>0.95</v>
      </c>
      <c r="N441" s="242">
        <f>IF(ISBLANK(INDEX('Policy Characteristics'!H:H,MATCH($C441,'Policy Characteristics'!$C:$C,0))),"",INDEX('Policy Characteristics'!H:H,MATCH($C441,'Policy Characteristics'!$C:$C,0)))</f>
        <v>0.01</v>
      </c>
      <c r="O441" s="446" t="str">
        <f>IF(ISBLANK(INDEX('Policy Characteristics'!I:I,MATCH($C441,'Policy Characteristics'!$C:$C,0))),"",INDEX('Policy Characteristics'!I:I,MATCH($C441,'Policy Characteristics'!$C:$C,0)))</f>
        <v>% of construction cost</v>
      </c>
      <c r="P441" s="44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46" t="str">
        <f>IF(ISBLANK(INDEX('Policy Characteristics'!K:K,MATCH($C441,'Policy Characteristics'!$C:$C,0))),"",INDEX('Policy Characteristics'!K:K,MATCH($C441,'Policy Characteristics'!$C:$C,0)))</f>
        <v>electricity-sector-main.html#subsidies</v>
      </c>
      <c r="R441" s="446" t="str">
        <f>IF(ISBLANK(INDEX('Policy Characteristics'!L:L,MATCH($C441,'Policy Characteristics'!$C:$C,0))),"",INDEX('Policy Characteristics'!L:L,MATCH($C441,'Policy Characteristics'!$C:$C,0)))</f>
        <v/>
      </c>
    </row>
    <row r="442" spans="1:18" s="295" customFormat="1" x14ac:dyDescent="0.75">
      <c r="A442" s="446" t="str">
        <f>IF(ISBLANK(INDEX('Policy Characteristics'!A:A,MATCH($C442,'Policy Characteristics'!$C:$C,0))),"",INDEX('Policy Characteristics'!A:A,MATCH($C442,'Policy Characteristics'!$C:$C,0)))</f>
        <v>Electricity Supply</v>
      </c>
      <c r="B442" s="467" t="str">
        <f>IF(ISBLANK(INDEX('Policy Characteristics'!B:B,MATCH($C442,'Policy Characteristics'!$C:$C,0))),"",INDEX('Policy Characteristics'!B:B,MATCH($C442,'Policy Characteristics'!$C:$C,0)))</f>
        <v>Subsidy for Capacity Construction</v>
      </c>
      <c r="C442" s="296" t="str">
        <f t="shared" si="26"/>
        <v>Perc Subsidy for Elec Capacity Construction</v>
      </c>
      <c r="D442" s="294" t="s">
        <v>76</v>
      </c>
      <c r="E442" s="339"/>
      <c r="F442" s="294" t="s">
        <v>3499</v>
      </c>
      <c r="G442" s="294"/>
      <c r="H442" s="297">
        <v>517</v>
      </c>
      <c r="I442" s="470" t="s">
        <v>43</v>
      </c>
      <c r="J442" s="469" t="str">
        <f>IF(ISBLANK(INDEX('Policy Characteristics'!D:D,MATCH($C442,'Policy Characteristics'!$C:$C,0))),"",INDEX('Policy Characteristics'!D:D,MATCH($C442,'Policy Characteristics'!$C:$C,0)))</f>
        <v>Subsidy for Capacity Construction</v>
      </c>
      <c r="K442" s="446" t="str">
        <f>IF(ISBLANK(INDEX('Policy Characteristics'!E:E,MATCH($C442,'Policy Characteristics'!$C:$C,0))),"",INDEX('Policy Characteristics'!E:E,MATCH($C442,'Policy Characteristics'!$C:$C,0)))</f>
        <v>elec capacity construction subsidy</v>
      </c>
      <c r="L442" s="242">
        <f>IF(ISBLANK(INDEX('Policy Characteristics'!F:F,MATCH($C442,'Policy Characteristics'!$C:$C,0))),"",INDEX('Policy Characteristics'!F:F,MATCH($C442,'Policy Characteristics'!$C:$C,0)))</f>
        <v>0</v>
      </c>
      <c r="M442" s="242">
        <f>IF(ISBLANK(INDEX('Policy Characteristics'!G:G,MATCH($C442,'Policy Characteristics'!$C:$C,0))),"",INDEX('Policy Characteristics'!G:G,MATCH($C442,'Policy Characteristics'!$C:$C,0)))</f>
        <v>0.95</v>
      </c>
      <c r="N442" s="242">
        <f>IF(ISBLANK(INDEX('Policy Characteristics'!H:H,MATCH($C442,'Policy Characteristics'!$C:$C,0))),"",INDEX('Policy Characteristics'!H:H,MATCH($C442,'Policy Characteristics'!$C:$C,0)))</f>
        <v>0.01</v>
      </c>
      <c r="O442" s="446" t="str">
        <f>IF(ISBLANK(INDEX('Policy Characteristics'!I:I,MATCH($C442,'Policy Characteristics'!$C:$C,0))),"",INDEX('Policy Characteristics'!I:I,MATCH($C442,'Policy Characteristics'!$C:$C,0)))</f>
        <v>% of construction cost</v>
      </c>
      <c r="P442" s="44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46" t="str">
        <f>IF(ISBLANK(INDEX('Policy Characteristics'!K:K,MATCH($C442,'Policy Characteristics'!$C:$C,0))),"",INDEX('Policy Characteristics'!K:K,MATCH($C442,'Policy Characteristics'!$C:$C,0)))</f>
        <v>electricity-sector-main.html#subsidies</v>
      </c>
      <c r="R442" s="446" t="str">
        <f>IF(ISBLANK(INDEX('Policy Characteristics'!L:L,MATCH($C442,'Policy Characteristics'!$C:$C,0))),"",INDEX('Policy Characteristics'!L:L,MATCH($C442,'Policy Characteristics'!$C:$C,0)))</f>
        <v/>
      </c>
    </row>
    <row r="443" spans="1:18" s="295" customFormat="1" x14ac:dyDescent="0.75">
      <c r="A443" s="446" t="str">
        <f>IF(ISBLANK(INDEX('Policy Characteristics'!A:A,MATCH($C443,'Policy Characteristics'!$C:$C,0))),"",INDEX('Policy Characteristics'!A:A,MATCH($C443,'Policy Characteristics'!$C:$C,0)))</f>
        <v>Electricity Supply</v>
      </c>
      <c r="B443" s="467" t="str">
        <f>IF(ISBLANK(INDEX('Policy Characteristics'!B:B,MATCH($C443,'Policy Characteristics'!$C:$C,0))),"",INDEX('Policy Characteristics'!B:B,MATCH($C443,'Policy Characteristics'!$C:$C,0)))</f>
        <v>Subsidy for Capacity Construction</v>
      </c>
      <c r="C443" s="296" t="str">
        <f t="shared" si="26"/>
        <v>Perc Subsidy for Elec Capacity Construction</v>
      </c>
      <c r="D443" s="294" t="s">
        <v>77</v>
      </c>
      <c r="E443" s="339"/>
      <c r="F443" s="294" t="s">
        <v>89</v>
      </c>
      <c r="G443" s="294"/>
      <c r="H443" s="297">
        <v>693</v>
      </c>
      <c r="I443" s="470" t="s">
        <v>44</v>
      </c>
      <c r="J443" s="469" t="str">
        <f>IF(ISBLANK(INDEX('Policy Characteristics'!D:D,MATCH($C443,'Policy Characteristics'!$C:$C,0))),"",INDEX('Policy Characteristics'!D:D,MATCH($C443,'Policy Characteristics'!$C:$C,0)))</f>
        <v>Subsidy for Capacity Construction</v>
      </c>
      <c r="K443" s="446" t="str">
        <f>IF(ISBLANK(INDEX('Policy Characteristics'!E:E,MATCH($C443,'Policy Characteristics'!$C:$C,0))),"",INDEX('Policy Characteristics'!E:E,MATCH($C443,'Policy Characteristics'!$C:$C,0)))</f>
        <v>elec capacity construction subsidy</v>
      </c>
      <c r="L443" s="242">
        <f>IF(ISBLANK(INDEX('Policy Characteristics'!F:F,MATCH($C443,'Policy Characteristics'!$C:$C,0))),"",INDEX('Policy Characteristics'!F:F,MATCH($C443,'Policy Characteristics'!$C:$C,0)))</f>
        <v>0</v>
      </c>
      <c r="M443" s="242">
        <f>IF(ISBLANK(INDEX('Policy Characteristics'!G:G,MATCH($C443,'Policy Characteristics'!$C:$C,0))),"",INDEX('Policy Characteristics'!G:G,MATCH($C443,'Policy Characteristics'!$C:$C,0)))</f>
        <v>0.95</v>
      </c>
      <c r="N443" s="242">
        <f>IF(ISBLANK(INDEX('Policy Characteristics'!H:H,MATCH($C443,'Policy Characteristics'!$C:$C,0))),"",INDEX('Policy Characteristics'!H:H,MATCH($C443,'Policy Characteristics'!$C:$C,0)))</f>
        <v>0.01</v>
      </c>
      <c r="O443" s="446" t="str">
        <f>IF(ISBLANK(INDEX('Policy Characteristics'!I:I,MATCH($C443,'Policy Characteristics'!$C:$C,0))),"",INDEX('Policy Characteristics'!I:I,MATCH($C443,'Policy Characteristics'!$C:$C,0)))</f>
        <v>% of construction cost</v>
      </c>
      <c r="P443" s="44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46" t="str">
        <f>IF(ISBLANK(INDEX('Policy Characteristics'!K:K,MATCH($C443,'Policy Characteristics'!$C:$C,0))),"",INDEX('Policy Characteristics'!K:K,MATCH($C443,'Policy Characteristics'!$C:$C,0)))</f>
        <v>electricity-sector-main.html#subsidies</v>
      </c>
      <c r="R443" s="446" t="str">
        <f>IF(ISBLANK(INDEX('Policy Characteristics'!L:L,MATCH($C443,'Policy Characteristics'!$C:$C,0))),"",INDEX('Policy Characteristics'!L:L,MATCH($C443,'Policy Characteristics'!$C:$C,0)))</f>
        <v/>
      </c>
    </row>
    <row r="444" spans="1:18" s="295" customFormat="1" x14ac:dyDescent="0.75">
      <c r="A444" s="446" t="str">
        <f>IF(ISBLANK(INDEX('Policy Characteristics'!A:A,MATCH($C444,'Policy Characteristics'!$C:$C,0))),"",INDEX('Policy Characteristics'!A:A,MATCH($C444,'Policy Characteristics'!$C:$C,0)))</f>
        <v>Electricity Supply</v>
      </c>
      <c r="B444" s="467" t="str">
        <f>IF(ISBLANK(INDEX('Policy Characteristics'!B:B,MATCH($C444,'Policy Characteristics'!$C:$C,0))),"",INDEX('Policy Characteristics'!B:B,MATCH($C444,'Policy Characteristics'!$C:$C,0)))</f>
        <v>Subsidy for Capacity Construction</v>
      </c>
      <c r="C444" s="296" t="str">
        <f t="shared" si="26"/>
        <v>Perc Subsidy for Elec Capacity Construction</v>
      </c>
      <c r="D444" s="294" t="s">
        <v>449</v>
      </c>
      <c r="E444" s="339"/>
      <c r="F444" s="294" t="s">
        <v>452</v>
      </c>
      <c r="G444" s="294"/>
      <c r="H444" s="297">
        <v>518</v>
      </c>
      <c r="I444" s="470" t="s">
        <v>43</v>
      </c>
      <c r="J444" s="469" t="str">
        <f>IF(ISBLANK(INDEX('Policy Characteristics'!D:D,MATCH($C444,'Policy Characteristics'!$C:$C,0))),"",INDEX('Policy Characteristics'!D:D,MATCH($C444,'Policy Characteristics'!$C:$C,0)))</f>
        <v>Subsidy for Capacity Construction</v>
      </c>
      <c r="K444" s="446" t="str">
        <f>IF(ISBLANK(INDEX('Policy Characteristics'!E:E,MATCH($C444,'Policy Characteristics'!$C:$C,0))),"",INDEX('Policy Characteristics'!E:E,MATCH($C444,'Policy Characteristics'!$C:$C,0)))</f>
        <v>elec capacity construction subsidy</v>
      </c>
      <c r="L444" s="242">
        <f>IF(ISBLANK(INDEX('Policy Characteristics'!F:F,MATCH($C444,'Policy Characteristics'!$C:$C,0))),"",INDEX('Policy Characteristics'!F:F,MATCH($C444,'Policy Characteristics'!$C:$C,0)))</f>
        <v>0</v>
      </c>
      <c r="M444" s="242">
        <f>IF(ISBLANK(INDEX('Policy Characteristics'!G:G,MATCH($C444,'Policy Characteristics'!$C:$C,0))),"",INDEX('Policy Characteristics'!G:G,MATCH($C444,'Policy Characteristics'!$C:$C,0)))</f>
        <v>0.95</v>
      </c>
      <c r="N444" s="242">
        <f>IF(ISBLANK(INDEX('Policy Characteristics'!H:H,MATCH($C444,'Policy Characteristics'!$C:$C,0))),"",INDEX('Policy Characteristics'!H:H,MATCH($C444,'Policy Characteristics'!$C:$C,0)))</f>
        <v>0.01</v>
      </c>
      <c r="O444" s="446" t="str">
        <f>IF(ISBLANK(INDEX('Policy Characteristics'!I:I,MATCH($C444,'Policy Characteristics'!$C:$C,0))),"",INDEX('Policy Characteristics'!I:I,MATCH($C444,'Policy Characteristics'!$C:$C,0)))</f>
        <v>% of construction cost</v>
      </c>
      <c r="P444" s="44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46" t="str">
        <f>IF(ISBLANK(INDEX('Policy Characteristics'!K:K,MATCH($C444,'Policy Characteristics'!$C:$C,0))),"",INDEX('Policy Characteristics'!K:K,MATCH($C444,'Policy Characteristics'!$C:$C,0)))</f>
        <v>electricity-sector-main.html#subsidies</v>
      </c>
      <c r="R444" s="446" t="str">
        <f>IF(ISBLANK(INDEX('Policy Characteristics'!L:L,MATCH($C444,'Policy Characteristics'!$C:$C,0))),"",INDEX('Policy Characteristics'!L:L,MATCH($C444,'Policy Characteristics'!$C:$C,0)))</f>
        <v/>
      </c>
    </row>
    <row r="445" spans="1:18" s="295" customFormat="1" x14ac:dyDescent="0.75">
      <c r="A445" s="446" t="str">
        <f>IF(ISBLANK(INDEX('Policy Characteristics'!A:A,MATCH($C445,'Policy Characteristics'!$C:$C,0))),"",INDEX('Policy Characteristics'!A:A,MATCH($C445,'Policy Characteristics'!$C:$C,0)))</f>
        <v>Electricity Supply</v>
      </c>
      <c r="B445" s="467" t="str">
        <f>IF(ISBLANK(INDEX('Policy Characteristics'!B:B,MATCH($C445,'Policy Characteristics'!$C:$C,0))),"",INDEX('Policy Characteristics'!B:B,MATCH($C445,'Policy Characteristics'!$C:$C,0)))</f>
        <v>Subsidy for Capacity Construction</v>
      </c>
      <c r="C445" s="296" t="str">
        <f t="shared" si="26"/>
        <v>Perc Subsidy for Elec Capacity Construction</v>
      </c>
      <c r="D445" s="294" t="s">
        <v>78</v>
      </c>
      <c r="E445" s="339"/>
      <c r="F445" s="294" t="s">
        <v>90</v>
      </c>
      <c r="G445" s="294"/>
      <c r="H445" s="297">
        <v>519</v>
      </c>
      <c r="I445" s="470" t="s">
        <v>43</v>
      </c>
      <c r="J445" s="469" t="str">
        <f>IF(ISBLANK(INDEX('Policy Characteristics'!D:D,MATCH($C445,'Policy Characteristics'!$C:$C,0))),"",INDEX('Policy Characteristics'!D:D,MATCH($C445,'Policy Characteristics'!$C:$C,0)))</f>
        <v>Subsidy for Capacity Construction</v>
      </c>
      <c r="K445" s="446" t="str">
        <f>IF(ISBLANK(INDEX('Policy Characteristics'!E:E,MATCH($C445,'Policy Characteristics'!$C:$C,0))),"",INDEX('Policy Characteristics'!E:E,MATCH($C445,'Policy Characteristics'!$C:$C,0)))</f>
        <v>elec capacity construction subsidy</v>
      </c>
      <c r="L445" s="242">
        <f>IF(ISBLANK(INDEX('Policy Characteristics'!F:F,MATCH($C445,'Policy Characteristics'!$C:$C,0))),"",INDEX('Policy Characteristics'!F:F,MATCH($C445,'Policy Characteristics'!$C:$C,0)))</f>
        <v>0</v>
      </c>
      <c r="M445" s="242">
        <f>IF(ISBLANK(INDEX('Policy Characteristics'!G:G,MATCH($C445,'Policy Characteristics'!$C:$C,0))),"",INDEX('Policy Characteristics'!G:G,MATCH($C445,'Policy Characteristics'!$C:$C,0)))</f>
        <v>0.95</v>
      </c>
      <c r="N445" s="242">
        <f>IF(ISBLANK(INDEX('Policy Characteristics'!H:H,MATCH($C445,'Policy Characteristics'!$C:$C,0))),"",INDEX('Policy Characteristics'!H:H,MATCH($C445,'Policy Characteristics'!$C:$C,0)))</f>
        <v>0.01</v>
      </c>
      <c r="O445" s="446" t="str">
        <f>IF(ISBLANK(INDEX('Policy Characteristics'!I:I,MATCH($C445,'Policy Characteristics'!$C:$C,0))),"",INDEX('Policy Characteristics'!I:I,MATCH($C445,'Policy Characteristics'!$C:$C,0)))</f>
        <v>% of construction cost</v>
      </c>
      <c r="P445" s="44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46" t="str">
        <f>IF(ISBLANK(INDEX('Policy Characteristics'!K:K,MATCH($C445,'Policy Characteristics'!$C:$C,0))),"",INDEX('Policy Characteristics'!K:K,MATCH($C445,'Policy Characteristics'!$C:$C,0)))</f>
        <v>electricity-sector-main.html#subsidies</v>
      </c>
      <c r="R445" s="446" t="str">
        <f>IF(ISBLANK(INDEX('Policy Characteristics'!L:L,MATCH($C445,'Policy Characteristics'!$C:$C,0))),"",INDEX('Policy Characteristics'!L:L,MATCH($C445,'Policy Characteristics'!$C:$C,0)))</f>
        <v/>
      </c>
    </row>
    <row r="446" spans="1:18" s="295" customFormat="1" x14ac:dyDescent="0.75">
      <c r="A446" s="446" t="str">
        <f>IF(ISBLANK(INDEX('Policy Characteristics'!A:A,MATCH($C446,'Policy Characteristics'!$C:$C,0))),"",INDEX('Policy Characteristics'!A:A,MATCH($C446,'Policy Characteristics'!$C:$C,0)))</f>
        <v>Electricity Supply</v>
      </c>
      <c r="B446" s="467" t="str">
        <f>IF(ISBLANK(INDEX('Policy Characteristics'!B:B,MATCH($C446,'Policy Characteristics'!$C:$C,0))),"",INDEX('Policy Characteristics'!B:B,MATCH($C446,'Policy Characteristics'!$C:$C,0)))</f>
        <v>Subsidy for Capacity Construction</v>
      </c>
      <c r="C446" s="296" t="str">
        <f t="shared" si="26"/>
        <v>Perc Subsidy for Elec Capacity Construction</v>
      </c>
      <c r="D446" s="294" t="s">
        <v>79</v>
      </c>
      <c r="E446" s="339"/>
      <c r="F446" s="294" t="s">
        <v>91</v>
      </c>
      <c r="G446" s="294"/>
      <c r="H446" s="297">
        <v>520</v>
      </c>
      <c r="I446" s="470" t="s">
        <v>43</v>
      </c>
      <c r="J446" s="469" t="str">
        <f>IF(ISBLANK(INDEX('Policy Characteristics'!D:D,MATCH($C446,'Policy Characteristics'!$C:$C,0))),"",INDEX('Policy Characteristics'!D:D,MATCH($C446,'Policy Characteristics'!$C:$C,0)))</f>
        <v>Subsidy for Capacity Construction</v>
      </c>
      <c r="K446" s="446" t="str">
        <f>IF(ISBLANK(INDEX('Policy Characteristics'!E:E,MATCH($C446,'Policy Characteristics'!$C:$C,0))),"",INDEX('Policy Characteristics'!E:E,MATCH($C446,'Policy Characteristics'!$C:$C,0)))</f>
        <v>elec capacity construction subsidy</v>
      </c>
      <c r="L446" s="242">
        <f>IF(ISBLANK(INDEX('Policy Characteristics'!F:F,MATCH($C446,'Policy Characteristics'!$C:$C,0))),"",INDEX('Policy Characteristics'!F:F,MATCH($C446,'Policy Characteristics'!$C:$C,0)))</f>
        <v>0</v>
      </c>
      <c r="M446" s="242">
        <f>IF(ISBLANK(INDEX('Policy Characteristics'!G:G,MATCH($C446,'Policy Characteristics'!$C:$C,0))),"",INDEX('Policy Characteristics'!G:G,MATCH($C446,'Policy Characteristics'!$C:$C,0)))</f>
        <v>0.95</v>
      </c>
      <c r="N446" s="242">
        <f>IF(ISBLANK(INDEX('Policy Characteristics'!H:H,MATCH($C446,'Policy Characteristics'!$C:$C,0))),"",INDEX('Policy Characteristics'!H:H,MATCH($C446,'Policy Characteristics'!$C:$C,0)))</f>
        <v>0.01</v>
      </c>
      <c r="O446" s="446" t="str">
        <f>IF(ISBLANK(INDEX('Policy Characteristics'!I:I,MATCH($C446,'Policy Characteristics'!$C:$C,0))),"",INDEX('Policy Characteristics'!I:I,MATCH($C446,'Policy Characteristics'!$C:$C,0)))</f>
        <v>% of construction cost</v>
      </c>
      <c r="P446" s="44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46" t="str">
        <f>IF(ISBLANK(INDEX('Policy Characteristics'!K:K,MATCH($C446,'Policy Characteristics'!$C:$C,0))),"",INDEX('Policy Characteristics'!K:K,MATCH($C446,'Policy Characteristics'!$C:$C,0)))</f>
        <v>electricity-sector-main.html#subsidies</v>
      </c>
      <c r="R446" s="446" t="str">
        <f>IF(ISBLANK(INDEX('Policy Characteristics'!L:L,MATCH($C446,'Policy Characteristics'!$C:$C,0))),"",INDEX('Policy Characteristics'!L:L,MATCH($C446,'Policy Characteristics'!$C:$C,0)))</f>
        <v/>
      </c>
    </row>
    <row r="447" spans="1:18" s="295" customFormat="1" x14ac:dyDescent="0.75">
      <c r="A447" s="446" t="str">
        <f>IF(ISBLANK(INDEX('Policy Characteristics'!A:A,MATCH($C447,'Policy Characteristics'!$C:$C,0))),"",INDEX('Policy Characteristics'!A:A,MATCH($C447,'Policy Characteristics'!$C:$C,0)))</f>
        <v>Electricity Supply</v>
      </c>
      <c r="B447" s="467" t="str">
        <f>IF(ISBLANK(INDEX('Policy Characteristics'!B:B,MATCH($C447,'Policy Characteristics'!$C:$C,0))),"",INDEX('Policy Characteristics'!B:B,MATCH($C447,'Policy Characteristics'!$C:$C,0)))</f>
        <v>Subsidy for Capacity Construction</v>
      </c>
      <c r="C447" s="296" t="str">
        <f t="shared" si="26"/>
        <v>Perc Subsidy for Elec Capacity Construction</v>
      </c>
      <c r="D447" s="294" t="s">
        <v>80</v>
      </c>
      <c r="E447" s="339"/>
      <c r="F447" s="294" t="s">
        <v>92</v>
      </c>
      <c r="G447" s="294"/>
      <c r="H447" s="297">
        <v>521</v>
      </c>
      <c r="I447" s="470" t="s">
        <v>43</v>
      </c>
      <c r="J447" s="469" t="str">
        <f>IF(ISBLANK(INDEX('Policy Characteristics'!D:D,MATCH($C447,'Policy Characteristics'!$C:$C,0))),"",INDEX('Policy Characteristics'!D:D,MATCH($C447,'Policy Characteristics'!$C:$C,0)))</f>
        <v>Subsidy for Capacity Construction</v>
      </c>
      <c r="K447" s="446" t="str">
        <f>IF(ISBLANK(INDEX('Policy Characteristics'!E:E,MATCH($C447,'Policy Characteristics'!$C:$C,0))),"",INDEX('Policy Characteristics'!E:E,MATCH($C447,'Policy Characteristics'!$C:$C,0)))</f>
        <v>elec capacity construction subsidy</v>
      </c>
      <c r="L447" s="242">
        <f>IF(ISBLANK(INDEX('Policy Characteristics'!F:F,MATCH($C447,'Policy Characteristics'!$C:$C,0))),"",INDEX('Policy Characteristics'!F:F,MATCH($C447,'Policy Characteristics'!$C:$C,0)))</f>
        <v>0</v>
      </c>
      <c r="M447" s="242">
        <f>IF(ISBLANK(INDEX('Policy Characteristics'!G:G,MATCH($C447,'Policy Characteristics'!$C:$C,0))),"",INDEX('Policy Characteristics'!G:G,MATCH($C447,'Policy Characteristics'!$C:$C,0)))</f>
        <v>0.95</v>
      </c>
      <c r="N447" s="242">
        <f>IF(ISBLANK(INDEX('Policy Characteristics'!H:H,MATCH($C447,'Policy Characteristics'!$C:$C,0))),"",INDEX('Policy Characteristics'!H:H,MATCH($C447,'Policy Characteristics'!$C:$C,0)))</f>
        <v>0.01</v>
      </c>
      <c r="O447" s="446" t="str">
        <f>IF(ISBLANK(INDEX('Policy Characteristics'!I:I,MATCH($C447,'Policy Characteristics'!$C:$C,0))),"",INDEX('Policy Characteristics'!I:I,MATCH($C447,'Policy Characteristics'!$C:$C,0)))</f>
        <v>% of construction cost</v>
      </c>
      <c r="P447" s="44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46" t="str">
        <f>IF(ISBLANK(INDEX('Policy Characteristics'!K:K,MATCH($C447,'Policy Characteristics'!$C:$C,0))),"",INDEX('Policy Characteristics'!K:K,MATCH($C447,'Policy Characteristics'!$C:$C,0)))</f>
        <v>electricity-sector-main.html#subsidies</v>
      </c>
      <c r="R447" s="446" t="str">
        <f>IF(ISBLANK(INDEX('Policy Characteristics'!L:L,MATCH($C447,'Policy Characteristics'!$C:$C,0))),"",INDEX('Policy Characteristics'!L:L,MATCH($C447,'Policy Characteristics'!$C:$C,0)))</f>
        <v/>
      </c>
    </row>
    <row r="448" spans="1:18" s="295" customFormat="1" x14ac:dyDescent="0.75">
      <c r="A448" s="446" t="str">
        <f>IF(ISBLANK(INDEX('Policy Characteristics'!A:A,MATCH($C448,'Policy Characteristics'!$C:$C,0))),"",INDEX('Policy Characteristics'!A:A,MATCH($C448,'Policy Characteristics'!$C:$C,0)))</f>
        <v>Electricity Supply</v>
      </c>
      <c r="B448" s="467" t="str">
        <f>IF(ISBLANK(INDEX('Policy Characteristics'!B:B,MATCH($C448,'Policy Characteristics'!$C:$C,0))),"",INDEX('Policy Characteristics'!B:B,MATCH($C448,'Policy Characteristics'!$C:$C,0)))</f>
        <v>Subsidy for Capacity Construction</v>
      </c>
      <c r="C448" s="296" t="str">
        <f t="shared" si="26"/>
        <v>Perc Subsidy for Elec Capacity Construction</v>
      </c>
      <c r="D448" s="294" t="s">
        <v>2424</v>
      </c>
      <c r="E448" s="339"/>
      <c r="F448" s="294" t="s">
        <v>437</v>
      </c>
      <c r="G448" s="294"/>
      <c r="H448" s="297">
        <v>1598</v>
      </c>
      <c r="I448" s="470" t="s">
        <v>43</v>
      </c>
      <c r="J448" s="469" t="str">
        <f>IF(ISBLANK(INDEX('Policy Characteristics'!D:D,MATCH($C448,'Policy Characteristics'!$C:$C,0))),"",INDEX('Policy Characteristics'!D:D,MATCH($C448,'Policy Characteristics'!$C:$C,0)))</f>
        <v>Subsidy for Capacity Construction</v>
      </c>
      <c r="K448" s="446" t="str">
        <f>IF(ISBLANK(INDEX('Policy Characteristics'!E:E,MATCH($C448,'Policy Characteristics'!$C:$C,0))),"",INDEX('Policy Characteristics'!E:E,MATCH($C448,'Policy Characteristics'!$C:$C,0)))</f>
        <v>elec capacity construction subsidy</v>
      </c>
      <c r="L448" s="242">
        <f>IF(ISBLANK(INDEX('Policy Characteristics'!F:F,MATCH($C448,'Policy Characteristics'!$C:$C,0))),"",INDEX('Policy Characteristics'!F:F,MATCH($C448,'Policy Characteristics'!$C:$C,0)))</f>
        <v>0</v>
      </c>
      <c r="M448" s="242">
        <f>IF(ISBLANK(INDEX('Policy Characteristics'!G:G,MATCH($C448,'Policy Characteristics'!$C:$C,0))),"",INDEX('Policy Characteristics'!G:G,MATCH($C448,'Policy Characteristics'!$C:$C,0)))</f>
        <v>0.95</v>
      </c>
      <c r="N448" s="242">
        <f>IF(ISBLANK(INDEX('Policy Characteristics'!H:H,MATCH($C448,'Policy Characteristics'!$C:$C,0))),"",INDEX('Policy Characteristics'!H:H,MATCH($C448,'Policy Characteristics'!$C:$C,0)))</f>
        <v>0.01</v>
      </c>
      <c r="O448" s="446" t="str">
        <f>IF(ISBLANK(INDEX('Policy Characteristics'!I:I,MATCH($C448,'Policy Characteristics'!$C:$C,0))),"",INDEX('Policy Characteristics'!I:I,MATCH($C448,'Policy Characteristics'!$C:$C,0)))</f>
        <v>% of construction cost</v>
      </c>
      <c r="P448" s="44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46" t="str">
        <f>IF(ISBLANK(INDEX('Policy Characteristics'!K:K,MATCH($C448,'Policy Characteristics'!$C:$C,0))),"",INDEX('Policy Characteristics'!K:K,MATCH($C448,'Policy Characteristics'!$C:$C,0)))</f>
        <v>electricity-sector-main.html#subsidies</v>
      </c>
      <c r="R448" s="446" t="str">
        <f>IF(ISBLANK(INDEX('Policy Characteristics'!L:L,MATCH($C448,'Policy Characteristics'!$C:$C,0))),"",INDEX('Policy Characteristics'!L:L,MATCH($C448,'Policy Characteristics'!$C:$C,0)))</f>
        <v/>
      </c>
    </row>
    <row r="449" spans="1:19" s="295" customFormat="1" x14ac:dyDescent="0.75">
      <c r="A449" s="446" t="str">
        <f>IF(ISBLANK(INDEX('Policy Characteristics'!A:A,MATCH($C449,'Policy Characteristics'!$C:$C,0))),"",INDEX('Policy Characteristics'!A:A,MATCH($C449,'Policy Characteristics'!$C:$C,0)))</f>
        <v>Electricity Supply</v>
      </c>
      <c r="B449" s="467" t="str">
        <f>IF(ISBLANK(INDEX('Policy Characteristics'!B:B,MATCH($C449,'Policy Characteristics'!$C:$C,0))),"",INDEX('Policy Characteristics'!B:B,MATCH($C449,'Policy Characteristics'!$C:$C,0)))</f>
        <v>Subsidy for Capacity Construction</v>
      </c>
      <c r="C449" s="296" t="str">
        <f t="shared" si="26"/>
        <v>Perc Subsidy for Elec Capacity Construction</v>
      </c>
      <c r="D449" s="294" t="s">
        <v>309</v>
      </c>
      <c r="E449" s="339"/>
      <c r="F449" s="294" t="s">
        <v>311</v>
      </c>
      <c r="G449" s="294"/>
      <c r="H449" s="297">
        <v>1599</v>
      </c>
      <c r="I449" s="470" t="s">
        <v>44</v>
      </c>
      <c r="J449" s="469" t="str">
        <f>IF(ISBLANK(INDEX('Policy Characteristics'!D:D,MATCH($C449,'Policy Characteristics'!$C:$C,0))),"",INDEX('Policy Characteristics'!D:D,MATCH($C449,'Policy Characteristics'!$C:$C,0)))</f>
        <v>Subsidy for Capacity Construction</v>
      </c>
      <c r="K449" s="446" t="str">
        <f>IF(ISBLANK(INDEX('Policy Characteristics'!E:E,MATCH($C449,'Policy Characteristics'!$C:$C,0))),"",INDEX('Policy Characteristics'!E:E,MATCH($C449,'Policy Characteristics'!$C:$C,0)))</f>
        <v>elec capacity construction subsidy</v>
      </c>
      <c r="L449" s="242">
        <f>IF(ISBLANK(INDEX('Policy Characteristics'!F:F,MATCH($C449,'Policy Characteristics'!$C:$C,0))),"",INDEX('Policy Characteristics'!F:F,MATCH($C449,'Policy Characteristics'!$C:$C,0)))</f>
        <v>0</v>
      </c>
      <c r="M449" s="242">
        <f>IF(ISBLANK(INDEX('Policy Characteristics'!G:G,MATCH($C449,'Policy Characteristics'!$C:$C,0))),"",INDEX('Policy Characteristics'!G:G,MATCH($C449,'Policy Characteristics'!$C:$C,0)))</f>
        <v>0.95</v>
      </c>
      <c r="N449" s="242">
        <f>IF(ISBLANK(INDEX('Policy Characteristics'!H:H,MATCH($C449,'Policy Characteristics'!$C:$C,0))),"",INDEX('Policy Characteristics'!H:H,MATCH($C449,'Policy Characteristics'!$C:$C,0)))</f>
        <v>0.01</v>
      </c>
      <c r="O449" s="446" t="str">
        <f>IF(ISBLANK(INDEX('Policy Characteristics'!I:I,MATCH($C449,'Policy Characteristics'!$C:$C,0))),"",INDEX('Policy Characteristics'!I:I,MATCH($C449,'Policy Characteristics'!$C:$C,0)))</f>
        <v>% of construction cost</v>
      </c>
      <c r="P449" s="44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46" t="str">
        <f>IF(ISBLANK(INDEX('Policy Characteristics'!K:K,MATCH($C449,'Policy Characteristics'!$C:$C,0))),"",INDEX('Policy Characteristics'!K:K,MATCH($C449,'Policy Characteristics'!$C:$C,0)))</f>
        <v>electricity-sector-main.html#subsidies</v>
      </c>
      <c r="R449" s="446" t="str">
        <f>IF(ISBLANK(INDEX('Policy Characteristics'!L:L,MATCH($C449,'Policy Characteristics'!$C:$C,0))),"",INDEX('Policy Characteristics'!L:L,MATCH($C449,'Policy Characteristics'!$C:$C,0)))</f>
        <v/>
      </c>
    </row>
    <row r="450" spans="1:19" s="295" customFormat="1" x14ac:dyDescent="0.75">
      <c r="A450" s="446" t="str">
        <f>IF(ISBLANK(INDEX('Policy Characteristics'!A:A,MATCH($C450,'Policy Characteristics'!$C:$C,0))),"",INDEX('Policy Characteristics'!A:A,MATCH($C450,'Policy Characteristics'!$C:$C,0)))</f>
        <v>Electricity Supply</v>
      </c>
      <c r="B450" s="467" t="str">
        <f>IF(ISBLANK(INDEX('Policy Characteristics'!B:B,MATCH($C450,'Policy Characteristics'!$C:$C,0))),"",INDEX('Policy Characteristics'!B:B,MATCH($C450,'Policy Characteristics'!$C:$C,0)))</f>
        <v>Subsidy for Capacity Construction</v>
      </c>
      <c r="C450" s="296" t="str">
        <f t="shared" si="26"/>
        <v>Perc Subsidy for Elec Capacity Construction</v>
      </c>
      <c r="D450" s="294" t="s">
        <v>310</v>
      </c>
      <c r="E450" s="339"/>
      <c r="F450" s="294" t="s">
        <v>312</v>
      </c>
      <c r="G450" s="294"/>
      <c r="H450" s="297">
        <v>1600</v>
      </c>
      <c r="I450" s="470" t="s">
        <v>44</v>
      </c>
      <c r="J450" s="469" t="str">
        <f>IF(ISBLANK(INDEX('Policy Characteristics'!D:D,MATCH($C450,'Policy Characteristics'!$C:$C,0))),"",INDEX('Policy Characteristics'!D:D,MATCH($C450,'Policy Characteristics'!$C:$C,0)))</f>
        <v>Subsidy for Capacity Construction</v>
      </c>
      <c r="K450" s="446" t="str">
        <f>IF(ISBLANK(INDEX('Policy Characteristics'!E:E,MATCH($C450,'Policy Characteristics'!$C:$C,0))),"",INDEX('Policy Characteristics'!E:E,MATCH($C450,'Policy Characteristics'!$C:$C,0)))</f>
        <v>elec capacity construction subsidy</v>
      </c>
      <c r="L450" s="242">
        <f>IF(ISBLANK(INDEX('Policy Characteristics'!F:F,MATCH($C450,'Policy Characteristics'!$C:$C,0))),"",INDEX('Policy Characteristics'!F:F,MATCH($C450,'Policy Characteristics'!$C:$C,0)))</f>
        <v>0</v>
      </c>
      <c r="M450" s="242">
        <f>IF(ISBLANK(INDEX('Policy Characteristics'!G:G,MATCH($C450,'Policy Characteristics'!$C:$C,0))),"",INDEX('Policy Characteristics'!G:G,MATCH($C450,'Policy Characteristics'!$C:$C,0)))</f>
        <v>0.95</v>
      </c>
      <c r="N450" s="242">
        <f>IF(ISBLANK(INDEX('Policy Characteristics'!H:H,MATCH($C450,'Policy Characteristics'!$C:$C,0))),"",INDEX('Policy Characteristics'!H:H,MATCH($C450,'Policy Characteristics'!$C:$C,0)))</f>
        <v>0.01</v>
      </c>
      <c r="O450" s="446" t="str">
        <f>IF(ISBLANK(INDEX('Policy Characteristics'!I:I,MATCH($C450,'Policy Characteristics'!$C:$C,0))),"",INDEX('Policy Characteristics'!I:I,MATCH($C450,'Policy Characteristics'!$C:$C,0)))</f>
        <v>% of construction cost</v>
      </c>
      <c r="P450" s="44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46" t="str">
        <f>IF(ISBLANK(INDEX('Policy Characteristics'!K:K,MATCH($C450,'Policy Characteristics'!$C:$C,0))),"",INDEX('Policy Characteristics'!K:K,MATCH($C450,'Policy Characteristics'!$C:$C,0)))</f>
        <v>electricity-sector-main.html#subsidies</v>
      </c>
      <c r="R450" s="446" t="str">
        <f>IF(ISBLANK(INDEX('Policy Characteristics'!L:L,MATCH($C450,'Policy Characteristics'!$C:$C,0))),"",INDEX('Policy Characteristics'!L:L,MATCH($C450,'Policy Characteristics'!$C:$C,0)))</f>
        <v/>
      </c>
    </row>
    <row r="451" spans="1:19" s="295" customFormat="1" x14ac:dyDescent="0.75">
      <c r="A451" s="446" t="str">
        <f>IF(ISBLANK(INDEX('Policy Characteristics'!A:A,MATCH($C451,'Policy Characteristics'!$C:$C,0))),"",INDEX('Policy Characteristics'!A:A,MATCH($C451,'Policy Characteristics'!$C:$C,0)))</f>
        <v>Electricity Supply</v>
      </c>
      <c r="B451" s="467" t="str">
        <f>IF(ISBLANK(INDEX('Policy Characteristics'!B:B,MATCH($C451,'Policy Characteristics'!$C:$C,0))),"",INDEX('Policy Characteristics'!B:B,MATCH($C451,'Policy Characteristics'!$C:$C,0)))</f>
        <v>Subsidy for Capacity Construction</v>
      </c>
      <c r="C451" s="296" t="str">
        <f t="shared" si="26"/>
        <v>Perc Subsidy for Elec Capacity Construction</v>
      </c>
      <c r="D451" s="294" t="s">
        <v>445</v>
      </c>
      <c r="E451" s="339"/>
      <c r="F451" s="294" t="s">
        <v>444</v>
      </c>
      <c r="G451" s="294"/>
      <c r="H451" s="297">
        <v>694</v>
      </c>
      <c r="I451" s="470" t="s">
        <v>44</v>
      </c>
      <c r="J451" s="469" t="str">
        <f>IF(ISBLANK(INDEX('Policy Characteristics'!D:D,MATCH($C451,'Policy Characteristics'!$C:$C,0))),"",INDEX('Policy Characteristics'!D:D,MATCH($C451,'Policy Characteristics'!$C:$C,0)))</f>
        <v>Subsidy for Capacity Construction</v>
      </c>
      <c r="K451" s="446" t="str">
        <f>IF(ISBLANK(INDEX('Policy Characteristics'!E:E,MATCH($C451,'Policy Characteristics'!$C:$C,0))),"",INDEX('Policy Characteristics'!E:E,MATCH($C451,'Policy Characteristics'!$C:$C,0)))</f>
        <v>elec capacity construction subsidy</v>
      </c>
      <c r="L451" s="242">
        <f>IF(ISBLANK(INDEX('Policy Characteristics'!F:F,MATCH($C451,'Policy Characteristics'!$C:$C,0))),"",INDEX('Policy Characteristics'!F:F,MATCH($C451,'Policy Characteristics'!$C:$C,0)))</f>
        <v>0</v>
      </c>
      <c r="M451" s="242">
        <f>IF(ISBLANK(INDEX('Policy Characteristics'!G:G,MATCH($C451,'Policy Characteristics'!$C:$C,0))),"",INDEX('Policy Characteristics'!G:G,MATCH($C451,'Policy Characteristics'!$C:$C,0)))</f>
        <v>0.95</v>
      </c>
      <c r="N451" s="242">
        <f>IF(ISBLANK(INDEX('Policy Characteristics'!H:H,MATCH($C451,'Policy Characteristics'!$C:$C,0))),"",INDEX('Policy Characteristics'!H:H,MATCH($C451,'Policy Characteristics'!$C:$C,0)))</f>
        <v>0.01</v>
      </c>
      <c r="O451" s="446" t="str">
        <f>IF(ISBLANK(INDEX('Policy Characteristics'!I:I,MATCH($C451,'Policy Characteristics'!$C:$C,0))),"",INDEX('Policy Characteristics'!I:I,MATCH($C451,'Policy Characteristics'!$C:$C,0)))</f>
        <v>% of construction cost</v>
      </c>
      <c r="P451" s="44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46" t="str">
        <f>IF(ISBLANK(INDEX('Policy Characteristics'!K:K,MATCH($C451,'Policy Characteristics'!$C:$C,0))),"",INDEX('Policy Characteristics'!K:K,MATCH($C451,'Policy Characteristics'!$C:$C,0)))</f>
        <v>electricity-sector-main.html#subsidies</v>
      </c>
      <c r="R451" s="446" t="str">
        <f>IF(ISBLANK(INDEX('Policy Characteristics'!L:L,MATCH($C451,'Policy Characteristics'!$C:$C,0))),"",INDEX('Policy Characteristics'!L:L,MATCH($C451,'Policy Characteristics'!$C:$C,0)))</f>
        <v/>
      </c>
    </row>
    <row r="452" spans="1:19" s="295" customFormat="1" x14ac:dyDescent="0.75">
      <c r="A452" s="446" t="str">
        <f>IF(ISBLANK(INDEX('Policy Characteristics'!A:A,MATCH($C452,'Policy Characteristics'!$C:$C,0))),"",INDEX('Policy Characteristics'!A:A,MATCH($C452,'Policy Characteristics'!$C:$C,0)))</f>
        <v>Electricity Supply</v>
      </c>
      <c r="B452" s="467" t="str">
        <f>IF(ISBLANK(INDEX('Policy Characteristics'!B:B,MATCH($C452,'Policy Characteristics'!$C:$C,0))),"",INDEX('Policy Characteristics'!B:B,MATCH($C452,'Policy Characteristics'!$C:$C,0)))</f>
        <v>Subsidy for Capacity Construction</v>
      </c>
      <c r="C452" s="296" t="str">
        <f t="shared" si="26"/>
        <v>Perc Subsidy for Elec Capacity Construction</v>
      </c>
      <c r="D452" s="294" t="s">
        <v>454</v>
      </c>
      <c r="E452" s="339"/>
      <c r="F452" s="294" t="s">
        <v>455</v>
      </c>
      <c r="H452" s="297">
        <v>522</v>
      </c>
      <c r="I452" s="470" t="s">
        <v>43</v>
      </c>
      <c r="J452" s="469" t="str">
        <f>IF(ISBLANK(INDEX('Policy Characteristics'!D:D,MATCH($C452,'Policy Characteristics'!$C:$C,0))),"",INDEX('Policy Characteristics'!D:D,MATCH($C452,'Policy Characteristics'!$C:$C,0)))</f>
        <v>Subsidy for Capacity Construction</v>
      </c>
      <c r="K452" s="446" t="str">
        <f>IF(ISBLANK(INDEX('Policy Characteristics'!E:E,MATCH($C452,'Policy Characteristics'!$C:$C,0))),"",INDEX('Policy Characteristics'!E:E,MATCH($C452,'Policy Characteristics'!$C:$C,0)))</f>
        <v>elec capacity construction subsidy</v>
      </c>
      <c r="L452" s="242">
        <f>IF(ISBLANK(INDEX('Policy Characteristics'!F:F,MATCH($C452,'Policy Characteristics'!$C:$C,0))),"",INDEX('Policy Characteristics'!F:F,MATCH($C452,'Policy Characteristics'!$C:$C,0)))</f>
        <v>0</v>
      </c>
      <c r="M452" s="242">
        <f>IF(ISBLANK(INDEX('Policy Characteristics'!G:G,MATCH($C452,'Policy Characteristics'!$C:$C,0))),"",INDEX('Policy Characteristics'!G:G,MATCH($C452,'Policy Characteristics'!$C:$C,0)))</f>
        <v>0.95</v>
      </c>
      <c r="N452" s="242">
        <f>IF(ISBLANK(INDEX('Policy Characteristics'!H:H,MATCH($C452,'Policy Characteristics'!$C:$C,0))),"",INDEX('Policy Characteristics'!H:H,MATCH($C452,'Policy Characteristics'!$C:$C,0)))</f>
        <v>0.01</v>
      </c>
      <c r="O452" s="446" t="str">
        <f>IF(ISBLANK(INDEX('Policy Characteristics'!I:I,MATCH($C452,'Policy Characteristics'!$C:$C,0))),"",INDEX('Policy Characteristics'!I:I,MATCH($C452,'Policy Characteristics'!$C:$C,0)))</f>
        <v>% of construction cost</v>
      </c>
      <c r="P452" s="44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46" t="str">
        <f>IF(ISBLANK(INDEX('Policy Characteristics'!K:K,MATCH($C452,'Policy Characteristics'!$C:$C,0))),"",INDEX('Policy Characteristics'!K:K,MATCH($C452,'Policy Characteristics'!$C:$C,0)))</f>
        <v>electricity-sector-main.html#subsidies</v>
      </c>
      <c r="R452" s="446" t="str">
        <f>IF(ISBLANK(INDEX('Policy Characteristics'!L:L,MATCH($C452,'Policy Characteristics'!$C:$C,0))),"",INDEX('Policy Characteristics'!L:L,MATCH($C452,'Policy Characteristics'!$C:$C,0)))</f>
        <v/>
      </c>
    </row>
    <row r="453" spans="1:19" s="295" customFormat="1" x14ac:dyDescent="0.75">
      <c r="A453" s="446" t="str">
        <f>IF(ISBLANK(INDEX('Policy Characteristics'!A:A,MATCH($C453,'Policy Characteristics'!$C:$C,0))),"",INDEX('Policy Characteristics'!A:A,MATCH($C453,'Policy Characteristics'!$C:$C,0)))</f>
        <v>Electricity Supply</v>
      </c>
      <c r="B453" s="467" t="str">
        <f>IF(ISBLANK(INDEX('Policy Characteristics'!B:B,MATCH($C453,'Policy Characteristics'!$C:$C,0))),"",INDEX('Policy Characteristics'!B:B,MATCH($C453,'Policy Characteristics'!$C:$C,0)))</f>
        <v>Subsidy for Capacity Construction</v>
      </c>
      <c r="C453" s="296" t="str">
        <f t="shared" si="26"/>
        <v>Perc Subsidy for Elec Capacity Construction</v>
      </c>
      <c r="D453" s="294" t="s">
        <v>2749</v>
      </c>
      <c r="E453" s="339"/>
      <c r="F453" s="294" t="s">
        <v>2468</v>
      </c>
      <c r="G453" s="294"/>
      <c r="H453" s="297">
        <v>695</v>
      </c>
      <c r="I453" s="470" t="s">
        <v>44</v>
      </c>
      <c r="J453" s="469" t="str">
        <f>IF(ISBLANK(INDEX('Policy Characteristics'!D:D,MATCH($C453,'Policy Characteristics'!$C:$C,0))),"",INDEX('Policy Characteristics'!D:D,MATCH($C453,'Policy Characteristics'!$C:$C,0)))</f>
        <v>Subsidy for Capacity Construction</v>
      </c>
      <c r="K453" s="446" t="str">
        <f>IF(ISBLANK(INDEX('Policy Characteristics'!E:E,MATCH($C453,'Policy Characteristics'!$C:$C,0))),"",INDEX('Policy Characteristics'!E:E,MATCH($C453,'Policy Characteristics'!$C:$C,0)))</f>
        <v>elec capacity construction subsidy</v>
      </c>
      <c r="L453" s="242">
        <f>IF(ISBLANK(INDEX('Policy Characteristics'!F:F,MATCH($C453,'Policy Characteristics'!$C:$C,0))),"",INDEX('Policy Characteristics'!F:F,MATCH($C453,'Policy Characteristics'!$C:$C,0)))</f>
        <v>0</v>
      </c>
      <c r="M453" s="242">
        <f>IF(ISBLANK(INDEX('Policy Characteristics'!G:G,MATCH($C453,'Policy Characteristics'!$C:$C,0))),"",INDEX('Policy Characteristics'!G:G,MATCH($C453,'Policy Characteristics'!$C:$C,0)))</f>
        <v>0.95</v>
      </c>
      <c r="N453" s="242">
        <f>IF(ISBLANK(INDEX('Policy Characteristics'!H:H,MATCH($C453,'Policy Characteristics'!$C:$C,0))),"",INDEX('Policy Characteristics'!H:H,MATCH($C453,'Policy Characteristics'!$C:$C,0)))</f>
        <v>0.01</v>
      </c>
      <c r="O453" s="446" t="str">
        <f>IF(ISBLANK(INDEX('Policy Characteristics'!I:I,MATCH($C453,'Policy Characteristics'!$C:$C,0))),"",INDEX('Policy Characteristics'!I:I,MATCH($C453,'Policy Characteristics'!$C:$C,0)))</f>
        <v>% of construction cost</v>
      </c>
      <c r="P453" s="44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46" t="str">
        <f>IF(ISBLANK(INDEX('Policy Characteristics'!K:K,MATCH($C453,'Policy Characteristics'!$C:$C,0))),"",INDEX('Policy Characteristics'!K:K,MATCH($C453,'Policy Characteristics'!$C:$C,0)))</f>
        <v>electricity-sector-main.html#subsidies</v>
      </c>
      <c r="R453" s="446" t="str">
        <f>IF(ISBLANK(INDEX('Policy Characteristics'!L:L,MATCH($C453,'Policy Characteristics'!$C:$C,0))),"",INDEX('Policy Characteristics'!L:L,MATCH($C453,'Policy Characteristics'!$C:$C,0)))</f>
        <v/>
      </c>
    </row>
    <row r="454" spans="1:19" s="295" customFormat="1" x14ac:dyDescent="0.75">
      <c r="A454" s="446" t="str">
        <f>IF(ISBLANK(INDEX('Policy Characteristics'!A:A,MATCH($C454,'Policy Characteristics'!$C:$C,0))),"",INDEX('Policy Characteristics'!A:A,MATCH($C454,'Policy Characteristics'!$C:$C,0)))</f>
        <v>Electricity Supply</v>
      </c>
      <c r="B454" s="467" t="str">
        <f>IF(ISBLANK(INDEX('Policy Characteristics'!B:B,MATCH($C454,'Policy Characteristics'!$C:$C,0))),"",INDEX('Policy Characteristics'!B:B,MATCH($C454,'Policy Characteristics'!$C:$C,0)))</f>
        <v>Subsidy for Capacity Construction</v>
      </c>
      <c r="C454" s="296" t="str">
        <f t="shared" si="26"/>
        <v>Perc Subsidy for Elec Capacity Construction</v>
      </c>
      <c r="D454" s="294" t="s">
        <v>2750</v>
      </c>
      <c r="E454" s="339"/>
      <c r="F454" s="294" t="s">
        <v>2592</v>
      </c>
      <c r="G454" s="294"/>
      <c r="H454" s="297">
        <v>696</v>
      </c>
      <c r="I454" s="470" t="s">
        <v>44</v>
      </c>
      <c r="J454" s="469" t="str">
        <f>IF(ISBLANK(INDEX('Policy Characteristics'!D:D,MATCH($C454,'Policy Characteristics'!$C:$C,0))),"",INDEX('Policy Characteristics'!D:D,MATCH($C454,'Policy Characteristics'!$C:$C,0)))</f>
        <v>Subsidy for Capacity Construction</v>
      </c>
      <c r="K454" s="446" t="str">
        <f>IF(ISBLANK(INDEX('Policy Characteristics'!E:E,MATCH($C454,'Policy Characteristics'!$C:$C,0))),"",INDEX('Policy Characteristics'!E:E,MATCH($C454,'Policy Characteristics'!$C:$C,0)))</f>
        <v>elec capacity construction subsidy</v>
      </c>
      <c r="L454" s="242">
        <f>IF(ISBLANK(INDEX('Policy Characteristics'!F:F,MATCH($C454,'Policy Characteristics'!$C:$C,0))),"",INDEX('Policy Characteristics'!F:F,MATCH($C454,'Policy Characteristics'!$C:$C,0)))</f>
        <v>0</v>
      </c>
      <c r="M454" s="242">
        <f>IF(ISBLANK(INDEX('Policy Characteristics'!G:G,MATCH($C454,'Policy Characteristics'!$C:$C,0))),"",INDEX('Policy Characteristics'!G:G,MATCH($C454,'Policy Characteristics'!$C:$C,0)))</f>
        <v>0.95</v>
      </c>
      <c r="N454" s="242">
        <f>IF(ISBLANK(INDEX('Policy Characteristics'!H:H,MATCH($C454,'Policy Characteristics'!$C:$C,0))),"",INDEX('Policy Characteristics'!H:H,MATCH($C454,'Policy Characteristics'!$C:$C,0)))</f>
        <v>0.01</v>
      </c>
      <c r="O454" s="446" t="str">
        <f>IF(ISBLANK(INDEX('Policy Characteristics'!I:I,MATCH($C454,'Policy Characteristics'!$C:$C,0))),"",INDEX('Policy Characteristics'!I:I,MATCH($C454,'Policy Characteristics'!$C:$C,0)))</f>
        <v>% of construction cost</v>
      </c>
      <c r="P454" s="44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46" t="str">
        <f>IF(ISBLANK(INDEX('Policy Characteristics'!K:K,MATCH($C454,'Policy Characteristics'!$C:$C,0))),"",INDEX('Policy Characteristics'!K:K,MATCH($C454,'Policy Characteristics'!$C:$C,0)))</f>
        <v>electricity-sector-main.html#subsidies</v>
      </c>
      <c r="R454" s="446" t="str">
        <f>IF(ISBLANK(INDEX('Policy Characteristics'!L:L,MATCH($C454,'Policy Characteristics'!$C:$C,0))),"",INDEX('Policy Characteristics'!L:L,MATCH($C454,'Policy Characteristics'!$C:$C,0)))</f>
        <v/>
      </c>
    </row>
    <row r="455" spans="1:19" s="295" customFormat="1" x14ac:dyDescent="0.75">
      <c r="A455" s="446" t="str">
        <f>IF(ISBLANK(INDEX('Policy Characteristics'!A:A,MATCH($C455,'Policy Characteristics'!$C:$C,0))),"",INDEX('Policy Characteristics'!A:A,MATCH($C455,'Policy Characteristics'!$C:$C,0)))</f>
        <v>Electricity Supply</v>
      </c>
      <c r="B455" s="467" t="str">
        <f>IF(ISBLANK(INDEX('Policy Characteristics'!B:B,MATCH($C455,'Policy Characteristics'!$C:$C,0))),"",INDEX('Policy Characteristics'!B:B,MATCH($C455,'Policy Characteristics'!$C:$C,0)))</f>
        <v>Subsidy for Capacity Construction</v>
      </c>
      <c r="C455" s="296" t="str">
        <f t="shared" si="26"/>
        <v>Perc Subsidy for Elec Capacity Construction</v>
      </c>
      <c r="D455" s="294" t="s">
        <v>2751</v>
      </c>
      <c r="E455" s="339"/>
      <c r="F455" s="294" t="s">
        <v>2470</v>
      </c>
      <c r="G455" s="294"/>
      <c r="H455" s="297">
        <v>697</v>
      </c>
      <c r="I455" s="470" t="s">
        <v>44</v>
      </c>
      <c r="J455" s="469" t="str">
        <f>IF(ISBLANK(INDEX('Policy Characteristics'!D:D,MATCH($C455,'Policy Characteristics'!$C:$C,0))),"",INDEX('Policy Characteristics'!D:D,MATCH($C455,'Policy Characteristics'!$C:$C,0)))</f>
        <v>Subsidy for Capacity Construction</v>
      </c>
      <c r="K455" s="446" t="str">
        <f>IF(ISBLANK(INDEX('Policy Characteristics'!E:E,MATCH($C455,'Policy Characteristics'!$C:$C,0))),"",INDEX('Policy Characteristics'!E:E,MATCH($C455,'Policy Characteristics'!$C:$C,0)))</f>
        <v>elec capacity construction subsidy</v>
      </c>
      <c r="L455" s="242">
        <f>IF(ISBLANK(INDEX('Policy Characteristics'!F:F,MATCH($C455,'Policy Characteristics'!$C:$C,0))),"",INDEX('Policy Characteristics'!F:F,MATCH($C455,'Policy Characteristics'!$C:$C,0)))</f>
        <v>0</v>
      </c>
      <c r="M455" s="242">
        <f>IF(ISBLANK(INDEX('Policy Characteristics'!G:G,MATCH($C455,'Policy Characteristics'!$C:$C,0))),"",INDEX('Policy Characteristics'!G:G,MATCH($C455,'Policy Characteristics'!$C:$C,0)))</f>
        <v>0.95</v>
      </c>
      <c r="N455" s="242">
        <f>IF(ISBLANK(INDEX('Policy Characteristics'!H:H,MATCH($C455,'Policy Characteristics'!$C:$C,0))),"",INDEX('Policy Characteristics'!H:H,MATCH($C455,'Policy Characteristics'!$C:$C,0)))</f>
        <v>0.01</v>
      </c>
      <c r="O455" s="446" t="str">
        <f>IF(ISBLANK(INDEX('Policy Characteristics'!I:I,MATCH($C455,'Policy Characteristics'!$C:$C,0))),"",INDEX('Policy Characteristics'!I:I,MATCH($C455,'Policy Characteristics'!$C:$C,0)))</f>
        <v>% of construction cost</v>
      </c>
      <c r="P455" s="44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46" t="str">
        <f>IF(ISBLANK(INDEX('Policy Characteristics'!K:K,MATCH($C455,'Policy Characteristics'!$C:$C,0))),"",INDEX('Policy Characteristics'!K:K,MATCH($C455,'Policy Characteristics'!$C:$C,0)))</f>
        <v>electricity-sector-main.html#subsidies</v>
      </c>
      <c r="R455" s="446" t="str">
        <f>IF(ISBLANK(INDEX('Policy Characteristics'!L:L,MATCH($C455,'Policy Characteristics'!$C:$C,0))),"",INDEX('Policy Characteristics'!L:L,MATCH($C455,'Policy Characteristics'!$C:$C,0)))</f>
        <v/>
      </c>
    </row>
    <row r="456" spans="1:19" s="295" customFormat="1" x14ac:dyDescent="0.75">
      <c r="A456" s="446" t="str">
        <f>IF(ISBLANK(INDEX('Policy Characteristics'!A:A,MATCH($C456,'Policy Characteristics'!$C:$C,0))),"",INDEX('Policy Characteristics'!A:A,MATCH($C456,'Policy Characteristics'!$C:$C,0)))</f>
        <v>Electricity Supply</v>
      </c>
      <c r="B456" s="467" t="str">
        <f>IF(ISBLANK(INDEX('Policy Characteristics'!B:B,MATCH($C456,'Policy Characteristics'!$C:$C,0))),"",INDEX('Policy Characteristics'!B:B,MATCH($C456,'Policy Characteristics'!$C:$C,0)))</f>
        <v>Subsidy for Capacity Construction</v>
      </c>
      <c r="C456" s="296" t="str">
        <f t="shared" si="26"/>
        <v>Perc Subsidy for Elec Capacity Construction</v>
      </c>
      <c r="D456" s="294" t="s">
        <v>3487</v>
      </c>
      <c r="E456" s="339"/>
      <c r="F456" s="294" t="s">
        <v>3494</v>
      </c>
      <c r="G456" s="294"/>
      <c r="H456" s="297">
        <v>1790</v>
      </c>
      <c r="I456" s="470" t="s">
        <v>43</v>
      </c>
      <c r="J456" s="469" t="str">
        <f>IF(ISBLANK(INDEX('Policy Characteristics'!D:D,MATCH($C456,'Policy Characteristics'!$C:$C,0))),"",INDEX('Policy Characteristics'!D:D,MATCH($C456,'Policy Characteristics'!$C:$C,0)))</f>
        <v>Subsidy for Capacity Construction</v>
      </c>
      <c r="K456" s="446" t="str">
        <f>IF(ISBLANK(INDEX('Policy Characteristics'!E:E,MATCH($C456,'Policy Characteristics'!$C:$C,0))),"",INDEX('Policy Characteristics'!E:E,MATCH($C456,'Policy Characteristics'!$C:$C,0)))</f>
        <v>elec capacity construction subsidy</v>
      </c>
      <c r="L456" s="242">
        <f>IF(ISBLANK(INDEX('Policy Characteristics'!F:F,MATCH($C456,'Policy Characteristics'!$C:$C,0))),"",INDEX('Policy Characteristics'!F:F,MATCH($C456,'Policy Characteristics'!$C:$C,0)))</f>
        <v>0</v>
      </c>
      <c r="M456" s="242">
        <f>IF(ISBLANK(INDEX('Policy Characteristics'!G:G,MATCH($C456,'Policy Characteristics'!$C:$C,0))),"",INDEX('Policy Characteristics'!G:G,MATCH($C456,'Policy Characteristics'!$C:$C,0)))</f>
        <v>0.95</v>
      </c>
      <c r="N456" s="242">
        <f>IF(ISBLANK(INDEX('Policy Characteristics'!H:H,MATCH($C456,'Policy Characteristics'!$C:$C,0))),"",INDEX('Policy Characteristics'!H:H,MATCH($C456,'Policy Characteristics'!$C:$C,0)))</f>
        <v>0.01</v>
      </c>
      <c r="O456" s="446" t="str">
        <f>IF(ISBLANK(INDEX('Policy Characteristics'!I:I,MATCH($C456,'Policy Characteristics'!$C:$C,0))),"",INDEX('Policy Characteristics'!I:I,MATCH($C456,'Policy Characteristics'!$C:$C,0)))</f>
        <v>% of construction cost</v>
      </c>
      <c r="P456" s="44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46" t="str">
        <f>IF(ISBLANK(INDEX('Policy Characteristics'!K:K,MATCH($C456,'Policy Characteristics'!$C:$C,0))),"",INDEX('Policy Characteristics'!K:K,MATCH($C456,'Policy Characteristics'!$C:$C,0)))</f>
        <v>electricity-sector-main.html#subsidies</v>
      </c>
      <c r="R456" s="446" t="str">
        <f>IF(ISBLANK(INDEX('Policy Characteristics'!L:L,MATCH($C456,'Policy Characteristics'!$C:$C,0))),"",INDEX('Policy Characteristics'!L:L,MATCH($C456,'Policy Characteristics'!$C:$C,0)))</f>
        <v/>
      </c>
    </row>
    <row r="457" spans="1:19" s="295" customFormat="1" x14ac:dyDescent="0.75">
      <c r="A457" s="446" t="str">
        <f>IF(ISBLANK(INDEX('Policy Characteristics'!A:A,MATCH($C457,'Policy Characteristics'!$C:$C,0))),"",INDEX('Policy Characteristics'!A:A,MATCH($C457,'Policy Characteristics'!$C:$C,0)))</f>
        <v>Electricity Supply</v>
      </c>
      <c r="B457" s="467" t="str">
        <f>IF(ISBLANK(INDEX('Policy Characteristics'!B:B,MATCH($C457,'Policy Characteristics'!$C:$C,0))),"",INDEX('Policy Characteristics'!B:B,MATCH($C457,'Policy Characteristics'!$C:$C,0)))</f>
        <v>Subsidy for Capacity Construction</v>
      </c>
      <c r="C457" s="296" t="str">
        <f t="shared" si="26"/>
        <v>Perc Subsidy for Elec Capacity Construction</v>
      </c>
      <c r="D457" s="294" t="s">
        <v>3490</v>
      </c>
      <c r="E457" s="339"/>
      <c r="F457" s="294" t="s">
        <v>3495</v>
      </c>
      <c r="G457" s="294"/>
      <c r="H457" s="297">
        <v>1791</v>
      </c>
      <c r="I457" s="470" t="s">
        <v>43</v>
      </c>
      <c r="J457" s="469" t="str">
        <f>IF(ISBLANK(INDEX('Policy Characteristics'!D:D,MATCH($C457,'Policy Characteristics'!$C:$C,0))),"",INDEX('Policy Characteristics'!D:D,MATCH($C457,'Policy Characteristics'!$C:$C,0)))</f>
        <v>Subsidy for Capacity Construction</v>
      </c>
      <c r="K457" s="446" t="str">
        <f>IF(ISBLANK(INDEX('Policy Characteristics'!E:E,MATCH($C457,'Policy Characteristics'!$C:$C,0))),"",INDEX('Policy Characteristics'!E:E,MATCH($C457,'Policy Characteristics'!$C:$C,0)))</f>
        <v>elec capacity construction subsidy</v>
      </c>
      <c r="L457" s="242">
        <f>IF(ISBLANK(INDEX('Policy Characteristics'!F:F,MATCH($C457,'Policy Characteristics'!$C:$C,0))),"",INDEX('Policy Characteristics'!F:F,MATCH($C457,'Policy Characteristics'!$C:$C,0)))</f>
        <v>0</v>
      </c>
      <c r="M457" s="242">
        <f>IF(ISBLANK(INDEX('Policy Characteristics'!G:G,MATCH($C457,'Policy Characteristics'!$C:$C,0))),"",INDEX('Policy Characteristics'!G:G,MATCH($C457,'Policy Characteristics'!$C:$C,0)))</f>
        <v>0.95</v>
      </c>
      <c r="N457" s="242">
        <f>IF(ISBLANK(INDEX('Policy Characteristics'!H:H,MATCH($C457,'Policy Characteristics'!$C:$C,0))),"",INDEX('Policy Characteristics'!H:H,MATCH($C457,'Policy Characteristics'!$C:$C,0)))</f>
        <v>0.01</v>
      </c>
      <c r="O457" s="446" t="str">
        <f>IF(ISBLANK(INDEX('Policy Characteristics'!I:I,MATCH($C457,'Policy Characteristics'!$C:$C,0))),"",INDEX('Policy Characteristics'!I:I,MATCH($C457,'Policy Characteristics'!$C:$C,0)))</f>
        <v>% of construction cost</v>
      </c>
      <c r="P457" s="44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46" t="str">
        <f>IF(ISBLANK(INDEX('Policy Characteristics'!K:K,MATCH($C457,'Policy Characteristics'!$C:$C,0))),"",INDEX('Policy Characteristics'!K:K,MATCH($C457,'Policy Characteristics'!$C:$C,0)))</f>
        <v>electricity-sector-main.html#subsidies</v>
      </c>
      <c r="R457" s="446" t="str">
        <f>IF(ISBLANK(INDEX('Policy Characteristics'!L:L,MATCH($C457,'Policy Characteristics'!$C:$C,0))),"",INDEX('Policy Characteristics'!L:L,MATCH($C457,'Policy Characteristics'!$C:$C,0)))</f>
        <v/>
      </c>
    </row>
    <row r="458" spans="1:19" s="295" customFormat="1" x14ac:dyDescent="0.75">
      <c r="A458" s="446" t="str">
        <f>IF(ISBLANK(INDEX('Policy Characteristics'!A:A,MATCH($C458,'Policy Characteristics'!$C:$C,0))),"",INDEX('Policy Characteristics'!A:A,MATCH($C458,'Policy Characteristics'!$C:$C,0)))</f>
        <v>Electricity Supply</v>
      </c>
      <c r="B458" s="467" t="str">
        <f>IF(ISBLANK(INDEX('Policy Characteristics'!B:B,MATCH($C458,'Policy Characteristics'!$C:$C,0))),"",INDEX('Policy Characteristics'!B:B,MATCH($C458,'Policy Characteristics'!$C:$C,0)))</f>
        <v>Subsidy for Capacity Construction</v>
      </c>
      <c r="C458" s="296" t="str">
        <f t="shared" si="26"/>
        <v>Perc Subsidy for Elec Capacity Construction</v>
      </c>
      <c r="D458" s="294" t="s">
        <v>3491</v>
      </c>
      <c r="E458" s="339"/>
      <c r="F458" s="294" t="s">
        <v>3496</v>
      </c>
      <c r="G458" s="294"/>
      <c r="H458" s="297">
        <v>1792</v>
      </c>
      <c r="I458" s="470" t="s">
        <v>43</v>
      </c>
      <c r="J458" s="469" t="str">
        <f>IF(ISBLANK(INDEX('Policy Characteristics'!D:D,MATCH($C458,'Policy Characteristics'!$C:$C,0))),"",INDEX('Policy Characteristics'!D:D,MATCH($C458,'Policy Characteristics'!$C:$C,0)))</f>
        <v>Subsidy for Capacity Construction</v>
      </c>
      <c r="K458" s="446" t="str">
        <f>IF(ISBLANK(INDEX('Policy Characteristics'!E:E,MATCH($C458,'Policy Characteristics'!$C:$C,0))),"",INDEX('Policy Characteristics'!E:E,MATCH($C458,'Policy Characteristics'!$C:$C,0)))</f>
        <v>elec capacity construction subsidy</v>
      </c>
      <c r="L458" s="242">
        <f>IF(ISBLANK(INDEX('Policy Characteristics'!F:F,MATCH($C458,'Policy Characteristics'!$C:$C,0))),"",INDEX('Policy Characteristics'!F:F,MATCH($C458,'Policy Characteristics'!$C:$C,0)))</f>
        <v>0</v>
      </c>
      <c r="M458" s="242">
        <f>IF(ISBLANK(INDEX('Policy Characteristics'!G:G,MATCH($C458,'Policy Characteristics'!$C:$C,0))),"",INDEX('Policy Characteristics'!G:G,MATCH($C458,'Policy Characteristics'!$C:$C,0)))</f>
        <v>0.95</v>
      </c>
      <c r="N458" s="242">
        <f>IF(ISBLANK(INDEX('Policy Characteristics'!H:H,MATCH($C458,'Policy Characteristics'!$C:$C,0))),"",INDEX('Policy Characteristics'!H:H,MATCH($C458,'Policy Characteristics'!$C:$C,0)))</f>
        <v>0.01</v>
      </c>
      <c r="O458" s="446" t="str">
        <f>IF(ISBLANK(INDEX('Policy Characteristics'!I:I,MATCH($C458,'Policy Characteristics'!$C:$C,0))),"",INDEX('Policy Characteristics'!I:I,MATCH($C458,'Policy Characteristics'!$C:$C,0)))</f>
        <v>% of construction cost</v>
      </c>
      <c r="P458" s="44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46" t="str">
        <f>IF(ISBLANK(INDEX('Policy Characteristics'!K:K,MATCH($C458,'Policy Characteristics'!$C:$C,0))),"",INDEX('Policy Characteristics'!K:K,MATCH($C458,'Policy Characteristics'!$C:$C,0)))</f>
        <v>electricity-sector-main.html#subsidies</v>
      </c>
      <c r="R458" s="446" t="str">
        <f>IF(ISBLANK(INDEX('Policy Characteristics'!L:L,MATCH($C458,'Policy Characteristics'!$C:$C,0))),"",INDEX('Policy Characteristics'!L:L,MATCH($C458,'Policy Characteristics'!$C:$C,0)))</f>
        <v/>
      </c>
    </row>
    <row r="459" spans="1:19" s="295" customFormat="1" x14ac:dyDescent="0.75">
      <c r="A459" s="446" t="str">
        <f>IF(ISBLANK(INDEX('Policy Characteristics'!A:A,MATCH($C459,'Policy Characteristics'!$C:$C,0))),"",INDEX('Policy Characteristics'!A:A,MATCH($C459,'Policy Characteristics'!$C:$C,0)))</f>
        <v>Electricity Supply</v>
      </c>
      <c r="B459" s="467" t="str">
        <f>IF(ISBLANK(INDEX('Policy Characteristics'!B:B,MATCH($C459,'Policy Characteristics'!$C:$C,0))),"",INDEX('Policy Characteristics'!B:B,MATCH($C459,'Policy Characteristics'!$C:$C,0)))</f>
        <v>Subsidy for Capacity Construction</v>
      </c>
      <c r="C459" s="296" t="str">
        <f t="shared" si="26"/>
        <v>Perc Subsidy for Elec Capacity Construction</v>
      </c>
      <c r="D459" s="294" t="s">
        <v>3492</v>
      </c>
      <c r="E459" s="339"/>
      <c r="F459" s="294" t="s">
        <v>3497</v>
      </c>
      <c r="G459" s="294"/>
      <c r="H459" s="297">
        <v>1793</v>
      </c>
      <c r="I459" s="470" t="s">
        <v>43</v>
      </c>
      <c r="J459" s="469" t="str">
        <f>IF(ISBLANK(INDEX('Policy Characteristics'!D:D,MATCH($C459,'Policy Characteristics'!$C:$C,0))),"",INDEX('Policy Characteristics'!D:D,MATCH($C459,'Policy Characteristics'!$C:$C,0)))</f>
        <v>Subsidy for Capacity Construction</v>
      </c>
      <c r="K459" s="446" t="str">
        <f>IF(ISBLANK(INDEX('Policy Characteristics'!E:E,MATCH($C459,'Policy Characteristics'!$C:$C,0))),"",INDEX('Policy Characteristics'!E:E,MATCH($C459,'Policy Characteristics'!$C:$C,0)))</f>
        <v>elec capacity construction subsidy</v>
      </c>
      <c r="L459" s="242">
        <f>IF(ISBLANK(INDEX('Policy Characteristics'!F:F,MATCH($C459,'Policy Characteristics'!$C:$C,0))),"",INDEX('Policy Characteristics'!F:F,MATCH($C459,'Policy Characteristics'!$C:$C,0)))</f>
        <v>0</v>
      </c>
      <c r="M459" s="242">
        <f>IF(ISBLANK(INDEX('Policy Characteristics'!G:G,MATCH($C459,'Policy Characteristics'!$C:$C,0))),"",INDEX('Policy Characteristics'!G:G,MATCH($C459,'Policy Characteristics'!$C:$C,0)))</f>
        <v>0.95</v>
      </c>
      <c r="N459" s="242">
        <f>IF(ISBLANK(INDEX('Policy Characteristics'!H:H,MATCH($C459,'Policy Characteristics'!$C:$C,0))),"",INDEX('Policy Characteristics'!H:H,MATCH($C459,'Policy Characteristics'!$C:$C,0)))</f>
        <v>0.01</v>
      </c>
      <c r="O459" s="446" t="str">
        <f>IF(ISBLANK(INDEX('Policy Characteristics'!I:I,MATCH($C459,'Policy Characteristics'!$C:$C,0))),"",INDEX('Policy Characteristics'!I:I,MATCH($C459,'Policy Characteristics'!$C:$C,0)))</f>
        <v>% of construction cost</v>
      </c>
      <c r="P459" s="44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46" t="str">
        <f>IF(ISBLANK(INDEX('Policy Characteristics'!K:K,MATCH($C459,'Policy Characteristics'!$C:$C,0))),"",INDEX('Policy Characteristics'!K:K,MATCH($C459,'Policy Characteristics'!$C:$C,0)))</f>
        <v>electricity-sector-main.html#subsidies</v>
      </c>
      <c r="R459" s="446" t="str">
        <f>IF(ISBLANK(INDEX('Policy Characteristics'!L:L,MATCH($C459,'Policy Characteristics'!$C:$C,0))),"",INDEX('Policy Characteristics'!L:L,MATCH($C459,'Policy Characteristics'!$C:$C,0)))</f>
        <v/>
      </c>
    </row>
    <row r="460" spans="1:19" s="295" customFormat="1" x14ac:dyDescent="0.75">
      <c r="A460" s="446" t="str">
        <f>IF(ISBLANK(INDEX('Policy Characteristics'!A:A,MATCH($C460,'Policy Characteristics'!$C:$C,0))),"",INDEX('Policy Characteristics'!A:A,MATCH($C460,'Policy Characteristics'!$C:$C,0)))</f>
        <v>Electricity Supply</v>
      </c>
      <c r="B460" s="467" t="str">
        <f>IF(ISBLANK(INDEX('Policy Characteristics'!B:B,MATCH($C460,'Policy Characteristics'!$C:$C,0))),"",INDEX('Policy Characteristics'!B:B,MATCH($C460,'Policy Characteristics'!$C:$C,0)))</f>
        <v>Subsidy for Capacity Construction</v>
      </c>
      <c r="C460" s="296" t="str">
        <f t="shared" si="26"/>
        <v>Perc Subsidy for Elec Capacity Construction</v>
      </c>
      <c r="D460" s="294" t="s">
        <v>3493</v>
      </c>
      <c r="E460" s="339"/>
      <c r="F460" s="294" t="s">
        <v>3498</v>
      </c>
      <c r="G460" s="294"/>
      <c r="H460" s="297">
        <v>1794</v>
      </c>
      <c r="I460" s="470" t="s">
        <v>43</v>
      </c>
      <c r="J460" s="469" t="str">
        <f>IF(ISBLANK(INDEX('Policy Characteristics'!D:D,MATCH($C460,'Policy Characteristics'!$C:$C,0))),"",INDEX('Policy Characteristics'!D:D,MATCH($C460,'Policy Characteristics'!$C:$C,0)))</f>
        <v>Subsidy for Capacity Construction</v>
      </c>
      <c r="K460" s="446" t="str">
        <f>IF(ISBLANK(INDEX('Policy Characteristics'!E:E,MATCH($C460,'Policy Characteristics'!$C:$C,0))),"",INDEX('Policy Characteristics'!E:E,MATCH($C460,'Policy Characteristics'!$C:$C,0)))</f>
        <v>elec capacity construction subsidy</v>
      </c>
      <c r="L460" s="242">
        <f>IF(ISBLANK(INDEX('Policy Characteristics'!F:F,MATCH($C460,'Policy Characteristics'!$C:$C,0))),"",INDEX('Policy Characteristics'!F:F,MATCH($C460,'Policy Characteristics'!$C:$C,0)))</f>
        <v>0</v>
      </c>
      <c r="M460" s="242">
        <f>IF(ISBLANK(INDEX('Policy Characteristics'!G:G,MATCH($C460,'Policy Characteristics'!$C:$C,0))),"",INDEX('Policy Characteristics'!G:G,MATCH($C460,'Policy Characteristics'!$C:$C,0)))</f>
        <v>0.95</v>
      </c>
      <c r="N460" s="242">
        <f>IF(ISBLANK(INDEX('Policy Characteristics'!H:H,MATCH($C460,'Policy Characteristics'!$C:$C,0))),"",INDEX('Policy Characteristics'!H:H,MATCH($C460,'Policy Characteristics'!$C:$C,0)))</f>
        <v>0.01</v>
      </c>
      <c r="O460" s="446" t="str">
        <f>IF(ISBLANK(INDEX('Policy Characteristics'!I:I,MATCH($C460,'Policy Characteristics'!$C:$C,0))),"",INDEX('Policy Characteristics'!I:I,MATCH($C460,'Policy Characteristics'!$C:$C,0)))</f>
        <v>% of construction cost</v>
      </c>
      <c r="P460" s="44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46" t="str">
        <f>IF(ISBLANK(INDEX('Policy Characteristics'!K:K,MATCH($C460,'Policy Characteristics'!$C:$C,0))),"",INDEX('Policy Characteristics'!K:K,MATCH($C460,'Policy Characteristics'!$C:$C,0)))</f>
        <v>electricity-sector-main.html#subsidies</v>
      </c>
      <c r="R460" s="446" t="str">
        <f>IF(ISBLANK(INDEX('Policy Characteristics'!L:L,MATCH($C460,'Policy Characteristics'!$C:$C,0))),"",INDEX('Policy Characteristics'!L:L,MATCH($C460,'Policy Characteristics'!$C:$C,0)))</f>
        <v/>
      </c>
    </row>
    <row r="461" spans="1:19" s="295" customFormat="1" x14ac:dyDescent="0.75">
      <c r="A461" s="446" t="str">
        <f>IF(ISBLANK(INDEX('Policy Characteristics'!A:A,MATCH($C461,'Policy Characteristics'!$C:$C,0))),"",INDEX('Policy Characteristics'!A:A,MATCH($C461,'Policy Characteristics'!$C:$C,0)))</f>
        <v>Electricity Supply</v>
      </c>
      <c r="B461" s="467" t="str">
        <f>IF(ISBLANK(INDEX('Policy Characteristics'!B:B,MATCH($C461,'Policy Characteristics'!$C:$C,0))),"",INDEX('Policy Characteristics'!B:B,MATCH($C461,'Policy Characteristics'!$C:$C,0)))</f>
        <v>Subsidy for Capacity Construction</v>
      </c>
      <c r="C461" s="296" t="str">
        <f t="shared" si="26"/>
        <v>Perc Subsidy for Elec Capacity Construction</v>
      </c>
      <c r="D461" s="294" t="s">
        <v>3582</v>
      </c>
      <c r="E461" s="339"/>
      <c r="F461" s="294" t="s">
        <v>3580</v>
      </c>
      <c r="G461" s="294"/>
      <c r="H461" s="297">
        <v>1795</v>
      </c>
      <c r="I461" s="470" t="s">
        <v>43</v>
      </c>
      <c r="J461" s="469" t="str">
        <f>IF(ISBLANK(INDEX('Policy Characteristics'!D:D,MATCH($C461,'Policy Characteristics'!$C:$C,0))),"",INDEX('Policy Characteristics'!D:D,MATCH($C461,'Policy Characteristics'!$C:$C,0)))</f>
        <v>Subsidy for Capacity Construction</v>
      </c>
      <c r="K461" s="446" t="str">
        <f>IF(ISBLANK(INDEX('Policy Characteristics'!E:E,MATCH($C461,'Policy Characteristics'!$C:$C,0))),"",INDEX('Policy Characteristics'!E:E,MATCH($C461,'Policy Characteristics'!$C:$C,0)))</f>
        <v>elec capacity construction subsidy</v>
      </c>
      <c r="L461" s="242">
        <f>IF(ISBLANK(INDEX('Policy Characteristics'!F:F,MATCH($C461,'Policy Characteristics'!$C:$C,0))),"",INDEX('Policy Characteristics'!F:F,MATCH($C461,'Policy Characteristics'!$C:$C,0)))</f>
        <v>0</v>
      </c>
      <c r="M461" s="242">
        <f>IF(ISBLANK(INDEX('Policy Characteristics'!G:G,MATCH($C461,'Policy Characteristics'!$C:$C,0))),"",INDEX('Policy Characteristics'!G:G,MATCH($C461,'Policy Characteristics'!$C:$C,0)))</f>
        <v>0.95</v>
      </c>
      <c r="N461" s="242">
        <f>IF(ISBLANK(INDEX('Policy Characteristics'!H:H,MATCH($C461,'Policy Characteristics'!$C:$C,0))),"",INDEX('Policy Characteristics'!H:H,MATCH($C461,'Policy Characteristics'!$C:$C,0)))</f>
        <v>0.01</v>
      </c>
      <c r="O461" s="446" t="str">
        <f>IF(ISBLANK(INDEX('Policy Characteristics'!I:I,MATCH($C461,'Policy Characteristics'!$C:$C,0))),"",INDEX('Policy Characteristics'!I:I,MATCH($C461,'Policy Characteristics'!$C:$C,0)))</f>
        <v>% of construction cost</v>
      </c>
      <c r="P461" s="44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46" t="str">
        <f>IF(ISBLANK(INDEX('Policy Characteristics'!K:K,MATCH($C461,'Policy Characteristics'!$C:$C,0))),"",INDEX('Policy Characteristics'!K:K,MATCH($C461,'Policy Characteristics'!$C:$C,0)))</f>
        <v>electricity-sector-main.html#subsidies</v>
      </c>
      <c r="R461" s="446" t="str">
        <f>IF(ISBLANK(INDEX('Policy Characteristics'!L:L,MATCH($C461,'Policy Characteristics'!$C:$C,0))),"",INDEX('Policy Characteristics'!L:L,MATCH($C461,'Policy Characteristics'!$C:$C,0)))</f>
        <v/>
      </c>
    </row>
    <row r="462" spans="1:19" s="295" customFormat="1" x14ac:dyDescent="0.75">
      <c r="A462" s="446" t="str">
        <f>IF(ISBLANK(INDEX('Policy Characteristics'!A:A,MATCH($C462,'Policy Characteristics'!$C:$C,0))),"",INDEX('Policy Characteristics'!A:A,MATCH($C462,'Policy Characteristics'!$C:$C,0)))</f>
        <v>Electricity Supply</v>
      </c>
      <c r="B462" s="467" t="str">
        <f>IF(ISBLANK(INDEX('Policy Characteristics'!B:B,MATCH($C462,'Policy Characteristics'!$C:$C,0))),"",INDEX('Policy Characteristics'!B:B,MATCH($C462,'Policy Characteristics'!$C:$C,0)))</f>
        <v>Subsidy for Capacity Construction</v>
      </c>
      <c r="C462" s="296" t="str">
        <f t="shared" si="26"/>
        <v>Perc Subsidy for Elec Capacity Construction</v>
      </c>
      <c r="D462" s="294" t="s">
        <v>3583</v>
      </c>
      <c r="E462" s="339"/>
      <c r="F462" s="294" t="s">
        <v>3581</v>
      </c>
      <c r="G462" s="294"/>
      <c r="H462" s="297">
        <v>2243</v>
      </c>
      <c r="I462" s="470" t="s">
        <v>43</v>
      </c>
      <c r="J462" s="469" t="str">
        <f>IF(ISBLANK(INDEX('Policy Characteristics'!D:D,MATCH($C462,'Policy Characteristics'!$C:$C,0))),"",INDEX('Policy Characteristics'!D:D,MATCH($C462,'Policy Characteristics'!$C:$C,0)))</f>
        <v>Subsidy for Capacity Construction</v>
      </c>
      <c r="K462" s="446" t="str">
        <f>IF(ISBLANK(INDEX('Policy Characteristics'!E:E,MATCH($C462,'Policy Characteristics'!$C:$C,0))),"",INDEX('Policy Characteristics'!E:E,MATCH($C462,'Policy Characteristics'!$C:$C,0)))</f>
        <v>elec capacity construction subsidy</v>
      </c>
      <c r="L462" s="242">
        <f>IF(ISBLANK(INDEX('Policy Characteristics'!F:F,MATCH($C462,'Policy Characteristics'!$C:$C,0))),"",INDEX('Policy Characteristics'!F:F,MATCH($C462,'Policy Characteristics'!$C:$C,0)))</f>
        <v>0</v>
      </c>
      <c r="M462" s="242">
        <f>IF(ISBLANK(INDEX('Policy Characteristics'!G:G,MATCH($C462,'Policy Characteristics'!$C:$C,0))),"",INDEX('Policy Characteristics'!G:G,MATCH($C462,'Policy Characteristics'!$C:$C,0)))</f>
        <v>0.95</v>
      </c>
      <c r="N462" s="242">
        <f>IF(ISBLANK(INDEX('Policy Characteristics'!H:H,MATCH($C462,'Policy Characteristics'!$C:$C,0))),"",INDEX('Policy Characteristics'!H:H,MATCH($C462,'Policy Characteristics'!$C:$C,0)))</f>
        <v>0.01</v>
      </c>
      <c r="O462" s="446" t="str">
        <f>IF(ISBLANK(INDEX('Policy Characteristics'!I:I,MATCH($C462,'Policy Characteristics'!$C:$C,0))),"",INDEX('Policy Characteristics'!I:I,MATCH($C462,'Policy Characteristics'!$C:$C,0)))</f>
        <v>% of construction cost</v>
      </c>
      <c r="P462" s="44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46" t="str">
        <f>IF(ISBLANK(INDEX('Policy Characteristics'!K:K,MATCH($C462,'Policy Characteristics'!$C:$C,0))),"",INDEX('Policy Characteristics'!K:K,MATCH($C462,'Policy Characteristics'!$C:$C,0)))</f>
        <v>electricity-sector-main.html#subsidies</v>
      </c>
      <c r="R462" s="446"/>
    </row>
    <row r="463" spans="1:19" s="446" customFormat="1" x14ac:dyDescent="0.75">
      <c r="A463" s="446" t="str">
        <f>IF(ISBLANK(INDEX('Policy Characteristics'!A:A,MATCH($C463,'Policy Characteristics'!$C:$C,0))),"",INDEX('Policy Characteristics'!A:A,MATCH($C463,'Policy Characteristics'!$C:$C,0)))</f>
        <v>Electricity Supply</v>
      </c>
      <c r="B463" s="467" t="str">
        <f>IF(ISBLANK(INDEX('Policy Characteristics'!B:B,MATCH($C463,'Policy Characteristics'!$C:$C,0))),"",INDEX('Policy Characteristics'!B:B,MATCH($C463,'Policy Characteristics'!$C:$C,0)))</f>
        <v>Subsidy for Electricity Production</v>
      </c>
      <c r="C463" t="s">
        <v>131</v>
      </c>
      <c r="D463" s="339" t="s">
        <v>448</v>
      </c>
      <c r="E463" s="339"/>
      <c r="F463" s="339" t="s">
        <v>447</v>
      </c>
      <c r="G463" s="294"/>
      <c r="H463" s="20">
        <v>1564</v>
      </c>
      <c r="I463" s="470" t="s">
        <v>44</v>
      </c>
      <c r="J463" s="469" t="str">
        <f>IF(ISBLANK(INDEX('Policy Characteristics'!D:D,MATCH($C463,'Policy Characteristics'!$C:$C,0))),"",INDEX('Policy Characteristics'!D:D,MATCH($C463,'Policy Characteristics'!$C:$C,0)))</f>
        <v>Subsidy for Electricity Production</v>
      </c>
      <c r="K463" s="446" t="str">
        <f>IF(ISBLANK(INDEX('Policy Characteristics'!E:E,MATCH($C463,'Policy Characteristics'!$C:$C,0))),"",INDEX('Policy Characteristics'!E:E,MATCH($C463,'Policy Characteristics'!$C:$C,0)))</f>
        <v>elec generation subsidy</v>
      </c>
      <c r="L463" s="446">
        <f>IF(ISBLANK(INDEX('Policy Characteristics'!F:F,MATCH($C463,'Policy Characteristics'!$C:$C,0))),"",INDEX('Policy Characteristics'!F:F,MATCH($C463,'Policy Characteristics'!$C:$C,0)))</f>
        <v>0</v>
      </c>
      <c r="M463" s="446">
        <f>IF(ISBLANK(INDEX('Policy Characteristics'!G:G,MATCH($C463,'Policy Characteristics'!$C:$C,0))),"",INDEX('Policy Characteristics'!G:G,MATCH($C463,'Policy Characteristics'!$C:$C,0)))</f>
        <v>60</v>
      </c>
      <c r="N463" s="446">
        <f>IF(ISBLANK(INDEX('Policy Characteristics'!H:H,MATCH($C463,'Policy Characteristics'!$C:$C,0))),"",INDEX('Policy Characteristics'!H:H,MATCH($C463,'Policy Characteristics'!$C:$C,0)))</f>
        <v>1</v>
      </c>
      <c r="O463" s="446" t="str">
        <f>IF(ISBLANK(INDEX('Policy Characteristics'!I:I,MATCH($C463,'Policy Characteristics'!$C:$C,0))),"",INDEX('Policy Characteristics'!I:I,MATCH($C463,'Policy Characteristics'!$C:$C,0)))</f>
        <v>$/MWh</v>
      </c>
      <c r="P463" s="44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46" t="str">
        <f>IF(ISBLANK(INDEX('Policy Characteristics'!K:K,MATCH($C463,'Policy Characteristics'!$C:$C,0))),"",INDEX('Policy Characteristics'!K:K,MATCH($C463,'Policy Characteristics'!$C:$C,0)))</f>
        <v>electricity-sector-main.html#subsidies</v>
      </c>
      <c r="R463" s="446" t="str">
        <f>IF(ISBLANK(INDEX('Policy Characteristics'!L:L,MATCH($C463,'Policy Characteristics'!$C:$C,0))),"",INDEX('Policy Characteristics'!L:L,MATCH($C463,'Policy Characteristics'!$C:$C,0)))</f>
        <v>subsidy-for-electricity-production.html</v>
      </c>
      <c r="S463" s="294"/>
    </row>
    <row r="464" spans="1:19" x14ac:dyDescent="0.75">
      <c r="A464" s="446" t="str">
        <f>IF(ISBLANK(INDEX('Policy Characteristics'!A:A,MATCH($C464,'Policy Characteristics'!$C:$C,0))),"",INDEX('Policy Characteristics'!A:A,MATCH($C464,'Policy Characteristics'!$C:$C,0)))</f>
        <v>Electricity Supply</v>
      </c>
      <c r="B464" s="467" t="str">
        <f>IF(ISBLANK(INDEX('Policy Characteristics'!B:B,MATCH($C464,'Policy Characteristics'!$C:$C,0))),"",INDEX('Policy Characteristics'!B:B,MATCH($C464,'Policy Characteristics'!$C:$C,0)))</f>
        <v>Subsidy for Electricity Production</v>
      </c>
      <c r="C464" s="446" t="str">
        <f t="shared" ref="C464:C486" si="27">$C$463</f>
        <v>Subsidy for Elec Production by Fuel</v>
      </c>
      <c r="D464" s="294" t="s">
        <v>3488</v>
      </c>
      <c r="E464" s="339"/>
      <c r="F464" s="294" t="s">
        <v>3426</v>
      </c>
      <c r="G464" s="294"/>
      <c r="H464" s="20">
        <v>1566</v>
      </c>
      <c r="I464" s="470" t="s">
        <v>44</v>
      </c>
      <c r="J464" s="469" t="str">
        <f>IF(ISBLANK(INDEX('Policy Characteristics'!D:D,MATCH($C464,'Policy Characteristics'!$C:$C,0))),"",INDEX('Policy Characteristics'!D:D,MATCH($C464,'Policy Characteristics'!$C:$C,0)))</f>
        <v>Subsidy for Electricity Production</v>
      </c>
      <c r="K464" s="446" t="str">
        <f>IF(ISBLANK(INDEX('Policy Characteristics'!E:E,MATCH($C464,'Policy Characteristics'!$C:$C,0))),"",INDEX('Policy Characteristics'!E:E,MATCH($C464,'Policy Characteristics'!$C:$C,0)))</f>
        <v>elec generation subsidy</v>
      </c>
      <c r="L464" s="446">
        <f>IF(ISBLANK(INDEX('Policy Characteristics'!F:F,MATCH($C464,'Policy Characteristics'!$C:$C,0))),"",INDEX('Policy Characteristics'!F:F,MATCH($C464,'Policy Characteristics'!$C:$C,0)))</f>
        <v>0</v>
      </c>
      <c r="M464" s="446">
        <f>IF(ISBLANK(INDEX('Policy Characteristics'!G:G,MATCH($C464,'Policy Characteristics'!$C:$C,0))),"",INDEX('Policy Characteristics'!G:G,MATCH($C464,'Policy Characteristics'!$C:$C,0)))</f>
        <v>60</v>
      </c>
      <c r="N464" s="446">
        <f>IF(ISBLANK(INDEX('Policy Characteristics'!H:H,MATCH($C464,'Policy Characteristics'!$C:$C,0))),"",INDEX('Policy Characteristics'!H:H,MATCH($C464,'Policy Characteristics'!$C:$C,0)))</f>
        <v>1</v>
      </c>
      <c r="O464" s="446" t="str">
        <f>IF(ISBLANK(INDEX('Policy Characteristics'!I:I,MATCH($C464,'Policy Characteristics'!$C:$C,0))),"",INDEX('Policy Characteristics'!I:I,MATCH($C464,'Policy Characteristics'!$C:$C,0)))</f>
        <v>$/MWh</v>
      </c>
      <c r="P464" s="44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46" t="str">
        <f>IF(ISBLANK(INDEX('Policy Characteristics'!K:K,MATCH($C464,'Policy Characteristics'!$C:$C,0))),"",INDEX('Policy Characteristics'!K:K,MATCH($C464,'Policy Characteristics'!$C:$C,0)))</f>
        <v>electricity-sector-main.html#subsidies</v>
      </c>
      <c r="R464" s="446" t="str">
        <f>IF(ISBLANK(INDEX('Policy Characteristics'!L:L,MATCH($C464,'Policy Characteristics'!$C:$C,0))),"",INDEX('Policy Characteristics'!L:L,MATCH($C464,'Policy Characteristics'!$C:$C,0)))</f>
        <v>subsidy-for-electricity-production.html</v>
      </c>
      <c r="S464" s="294"/>
    </row>
    <row r="465" spans="1:19" x14ac:dyDescent="0.75">
      <c r="A465" s="446" t="str">
        <f>IF(ISBLANK(INDEX('Policy Characteristics'!A:A,MATCH($C465,'Policy Characteristics'!$C:$C,0))),"",INDEX('Policy Characteristics'!A:A,MATCH($C465,'Policy Characteristics'!$C:$C,0)))</f>
        <v>Electricity Supply</v>
      </c>
      <c r="B465" s="467" t="str">
        <f>IF(ISBLANK(INDEX('Policy Characteristics'!B:B,MATCH($C465,'Policy Characteristics'!$C:$C,0))),"",INDEX('Policy Characteristics'!B:B,MATCH($C465,'Policy Characteristics'!$C:$C,0)))</f>
        <v>Subsidy for Electricity Production</v>
      </c>
      <c r="C465" s="446" t="str">
        <f t="shared" si="27"/>
        <v>Subsidy for Elec Production by Fuel</v>
      </c>
      <c r="D465" s="294" t="s">
        <v>3489</v>
      </c>
      <c r="E465" s="339"/>
      <c r="F465" s="294" t="s">
        <v>3427</v>
      </c>
      <c r="G465" s="294"/>
      <c r="H465" s="20">
        <v>1796</v>
      </c>
      <c r="I465" s="470" t="s">
        <v>44</v>
      </c>
      <c r="J465" s="469" t="str">
        <f>IF(ISBLANK(INDEX('Policy Characteristics'!D:D,MATCH($C465,'Policy Characteristics'!$C:$C,0))),"",INDEX('Policy Characteristics'!D:D,MATCH($C465,'Policy Characteristics'!$C:$C,0)))</f>
        <v>Subsidy for Electricity Production</v>
      </c>
      <c r="K465" s="446" t="str">
        <f>IF(ISBLANK(INDEX('Policy Characteristics'!E:E,MATCH($C465,'Policy Characteristics'!$C:$C,0))),"",INDEX('Policy Characteristics'!E:E,MATCH($C465,'Policy Characteristics'!$C:$C,0)))</f>
        <v>elec generation subsidy</v>
      </c>
      <c r="L465" s="446">
        <f>IF(ISBLANK(INDEX('Policy Characteristics'!F:F,MATCH($C465,'Policy Characteristics'!$C:$C,0))),"",INDEX('Policy Characteristics'!F:F,MATCH($C465,'Policy Characteristics'!$C:$C,0)))</f>
        <v>0</v>
      </c>
      <c r="M465" s="446">
        <f>IF(ISBLANK(INDEX('Policy Characteristics'!G:G,MATCH($C465,'Policy Characteristics'!$C:$C,0))),"",INDEX('Policy Characteristics'!G:G,MATCH($C465,'Policy Characteristics'!$C:$C,0)))</f>
        <v>60</v>
      </c>
      <c r="N465" s="446">
        <f>IF(ISBLANK(INDEX('Policy Characteristics'!H:H,MATCH($C465,'Policy Characteristics'!$C:$C,0))),"",INDEX('Policy Characteristics'!H:H,MATCH($C465,'Policy Characteristics'!$C:$C,0)))</f>
        <v>1</v>
      </c>
      <c r="O465" s="446" t="str">
        <f>IF(ISBLANK(INDEX('Policy Characteristics'!I:I,MATCH($C465,'Policy Characteristics'!$C:$C,0))),"",INDEX('Policy Characteristics'!I:I,MATCH($C465,'Policy Characteristics'!$C:$C,0)))</f>
        <v>$/MWh</v>
      </c>
      <c r="P465" s="44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46" t="str">
        <f>IF(ISBLANK(INDEX('Policy Characteristics'!K:K,MATCH($C465,'Policy Characteristics'!$C:$C,0))),"",INDEX('Policy Characteristics'!K:K,MATCH($C465,'Policy Characteristics'!$C:$C,0)))</f>
        <v>electricity-sector-main.html#subsidies</v>
      </c>
      <c r="R465" s="446" t="str">
        <f>IF(ISBLANK(INDEX('Policy Characteristics'!L:L,MATCH($C465,'Policy Characteristics'!$C:$C,0))),"",INDEX('Policy Characteristics'!L:L,MATCH($C465,'Policy Characteristics'!$C:$C,0)))</f>
        <v>subsidy-for-electricity-production.html</v>
      </c>
      <c r="S465" s="294"/>
    </row>
    <row r="466" spans="1:19" x14ac:dyDescent="0.75">
      <c r="A466" s="446" t="str">
        <f>IF(ISBLANK(INDEX('Policy Characteristics'!A:A,MATCH($C466,'Policy Characteristics'!$C:$C,0))),"",INDEX('Policy Characteristics'!A:A,MATCH($C466,'Policy Characteristics'!$C:$C,0)))</f>
        <v>Electricity Supply</v>
      </c>
      <c r="B466" s="467" t="str">
        <f>IF(ISBLANK(INDEX('Policy Characteristics'!B:B,MATCH($C466,'Policy Characteristics'!$C:$C,0))),"",INDEX('Policy Characteristics'!B:B,MATCH($C466,'Policy Characteristics'!$C:$C,0)))</f>
        <v>Subsidy for Electricity Production</v>
      </c>
      <c r="C466" s="446" t="str">
        <f t="shared" si="27"/>
        <v>Subsidy for Elec Production by Fuel</v>
      </c>
      <c r="D466" s="294" t="s">
        <v>76</v>
      </c>
      <c r="E466" s="339"/>
      <c r="F466" s="294" t="s">
        <v>3499</v>
      </c>
      <c r="G466" s="294"/>
      <c r="H466" s="20">
        <v>1568</v>
      </c>
      <c r="I466" s="468" t="s">
        <v>43</v>
      </c>
      <c r="J466" s="469" t="str">
        <f>IF(ISBLANK(INDEX('Policy Characteristics'!D:D,MATCH($C466,'Policy Characteristics'!$C:$C,0))),"",INDEX('Policy Characteristics'!D:D,MATCH($C466,'Policy Characteristics'!$C:$C,0)))</f>
        <v>Subsidy for Electricity Production</v>
      </c>
      <c r="K466" s="446" t="str">
        <f>IF(ISBLANK(INDEX('Policy Characteristics'!E:E,MATCH($C466,'Policy Characteristics'!$C:$C,0))),"",INDEX('Policy Characteristics'!E:E,MATCH($C466,'Policy Characteristics'!$C:$C,0)))</f>
        <v>elec generation subsidy</v>
      </c>
      <c r="L466" s="446">
        <f>IF(ISBLANK(INDEX('Policy Characteristics'!F:F,MATCH($C466,'Policy Characteristics'!$C:$C,0))),"",INDEX('Policy Characteristics'!F:F,MATCH($C466,'Policy Characteristics'!$C:$C,0)))</f>
        <v>0</v>
      </c>
      <c r="M466" s="446">
        <f>IF(ISBLANK(INDEX('Policy Characteristics'!G:G,MATCH($C466,'Policy Characteristics'!$C:$C,0))),"",INDEX('Policy Characteristics'!G:G,MATCH($C466,'Policy Characteristics'!$C:$C,0)))</f>
        <v>60</v>
      </c>
      <c r="N466" s="446">
        <f>IF(ISBLANK(INDEX('Policy Characteristics'!H:H,MATCH($C466,'Policy Characteristics'!$C:$C,0))),"",INDEX('Policy Characteristics'!H:H,MATCH($C466,'Policy Characteristics'!$C:$C,0)))</f>
        <v>1</v>
      </c>
      <c r="O466" s="446" t="str">
        <f>IF(ISBLANK(INDEX('Policy Characteristics'!I:I,MATCH($C466,'Policy Characteristics'!$C:$C,0))),"",INDEX('Policy Characteristics'!I:I,MATCH($C466,'Policy Characteristics'!$C:$C,0)))</f>
        <v>$/MWh</v>
      </c>
      <c r="P466" s="44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46" t="str">
        <f>IF(ISBLANK(INDEX('Policy Characteristics'!K:K,MATCH($C466,'Policy Characteristics'!$C:$C,0))),"",INDEX('Policy Characteristics'!K:K,MATCH($C466,'Policy Characteristics'!$C:$C,0)))</f>
        <v>electricity-sector-main.html#subsidies</v>
      </c>
      <c r="R466" s="446" t="str">
        <f>IF(ISBLANK(INDEX('Policy Characteristics'!L:L,MATCH($C466,'Policy Characteristics'!$C:$C,0))),"",INDEX('Policy Characteristics'!L:L,MATCH($C466,'Policy Characteristics'!$C:$C,0)))</f>
        <v>subsidy-for-electricity-production.html</v>
      </c>
      <c r="S466" s="294"/>
    </row>
    <row r="467" spans="1:19" x14ac:dyDescent="0.75">
      <c r="A467" s="446" t="str">
        <f>IF(ISBLANK(INDEX('Policy Characteristics'!A:A,MATCH($C467,'Policy Characteristics'!$C:$C,0))),"",INDEX('Policy Characteristics'!A:A,MATCH($C467,'Policy Characteristics'!$C:$C,0)))</f>
        <v>Electricity Supply</v>
      </c>
      <c r="B467" s="467" t="str">
        <f>IF(ISBLANK(INDEX('Policy Characteristics'!B:B,MATCH($C467,'Policy Characteristics'!$C:$C,0))),"",INDEX('Policy Characteristics'!B:B,MATCH($C467,'Policy Characteristics'!$C:$C,0)))</f>
        <v>Subsidy for Electricity Production</v>
      </c>
      <c r="C467" s="446" t="str">
        <f t="shared" si="27"/>
        <v>Subsidy for Elec Production by Fuel</v>
      </c>
      <c r="D467" s="294" t="s">
        <v>77</v>
      </c>
      <c r="E467" s="339"/>
      <c r="F467" s="294" t="s">
        <v>89</v>
      </c>
      <c r="G467" s="294"/>
      <c r="H467" s="20">
        <v>1570</v>
      </c>
      <c r="I467" s="468" t="s">
        <v>43</v>
      </c>
      <c r="J467" s="469" t="str">
        <f>IF(ISBLANK(INDEX('Policy Characteristics'!D:D,MATCH($C467,'Policy Characteristics'!$C:$C,0))),"",INDEX('Policy Characteristics'!D:D,MATCH($C467,'Policy Characteristics'!$C:$C,0)))</f>
        <v>Subsidy for Electricity Production</v>
      </c>
      <c r="K467" s="446" t="str">
        <f>IF(ISBLANK(INDEX('Policy Characteristics'!E:E,MATCH($C467,'Policy Characteristics'!$C:$C,0))),"",INDEX('Policy Characteristics'!E:E,MATCH($C467,'Policy Characteristics'!$C:$C,0)))</f>
        <v>elec generation subsidy</v>
      </c>
      <c r="L467" s="446">
        <f>IF(ISBLANK(INDEX('Policy Characteristics'!F:F,MATCH($C467,'Policy Characteristics'!$C:$C,0))),"",INDEX('Policy Characteristics'!F:F,MATCH($C467,'Policy Characteristics'!$C:$C,0)))</f>
        <v>0</v>
      </c>
      <c r="M467" s="446">
        <f>IF(ISBLANK(INDEX('Policy Characteristics'!G:G,MATCH($C467,'Policy Characteristics'!$C:$C,0))),"",INDEX('Policy Characteristics'!G:G,MATCH($C467,'Policy Characteristics'!$C:$C,0)))</f>
        <v>60</v>
      </c>
      <c r="N467" s="446">
        <f>IF(ISBLANK(INDEX('Policy Characteristics'!H:H,MATCH($C467,'Policy Characteristics'!$C:$C,0))),"",INDEX('Policy Characteristics'!H:H,MATCH($C467,'Policy Characteristics'!$C:$C,0)))</f>
        <v>1</v>
      </c>
      <c r="O467" s="446" t="str">
        <f>IF(ISBLANK(INDEX('Policy Characteristics'!I:I,MATCH($C467,'Policy Characteristics'!$C:$C,0))),"",INDEX('Policy Characteristics'!I:I,MATCH($C467,'Policy Characteristics'!$C:$C,0)))</f>
        <v>$/MWh</v>
      </c>
      <c r="P467" s="44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46" t="str">
        <f>IF(ISBLANK(INDEX('Policy Characteristics'!K:K,MATCH($C467,'Policy Characteristics'!$C:$C,0))),"",INDEX('Policy Characteristics'!K:K,MATCH($C467,'Policy Characteristics'!$C:$C,0)))</f>
        <v>electricity-sector-main.html#subsidies</v>
      </c>
      <c r="R467" s="446" t="str">
        <f>IF(ISBLANK(INDEX('Policy Characteristics'!L:L,MATCH($C467,'Policy Characteristics'!$C:$C,0))),"",INDEX('Policy Characteristics'!L:L,MATCH($C467,'Policy Characteristics'!$C:$C,0)))</f>
        <v>subsidy-for-electricity-production.html</v>
      </c>
      <c r="S467" s="294"/>
    </row>
    <row r="468" spans="1:19" x14ac:dyDescent="0.75">
      <c r="A468" s="446" t="str">
        <f>IF(ISBLANK(INDEX('Policy Characteristics'!A:A,MATCH($C468,'Policy Characteristics'!$C:$C,0))),"",INDEX('Policy Characteristics'!A:A,MATCH($C468,'Policy Characteristics'!$C:$C,0)))</f>
        <v>Electricity Supply</v>
      </c>
      <c r="B468" s="467" t="str">
        <f>IF(ISBLANK(INDEX('Policy Characteristics'!B:B,MATCH($C468,'Policy Characteristics'!$C:$C,0))),"",INDEX('Policy Characteristics'!B:B,MATCH($C468,'Policy Characteristics'!$C:$C,0)))</f>
        <v>Subsidy for Electricity Production</v>
      </c>
      <c r="C468" s="446" t="str">
        <f t="shared" si="27"/>
        <v>Subsidy for Elec Production by Fuel</v>
      </c>
      <c r="D468" s="294" t="s">
        <v>449</v>
      </c>
      <c r="E468" s="339"/>
      <c r="F468" s="294" t="s">
        <v>452</v>
      </c>
      <c r="G468" s="294"/>
      <c r="H468" s="20">
        <v>1572</v>
      </c>
      <c r="I468" s="468" t="s">
        <v>43</v>
      </c>
      <c r="J468" s="469" t="str">
        <f>IF(ISBLANK(INDEX('Policy Characteristics'!D:D,MATCH($C468,'Policy Characteristics'!$C:$C,0))),"",INDEX('Policy Characteristics'!D:D,MATCH($C468,'Policy Characteristics'!$C:$C,0)))</f>
        <v>Subsidy for Electricity Production</v>
      </c>
      <c r="K468" s="446" t="str">
        <f>IF(ISBLANK(INDEX('Policy Characteristics'!E:E,MATCH($C468,'Policy Characteristics'!$C:$C,0))),"",INDEX('Policy Characteristics'!E:E,MATCH($C468,'Policy Characteristics'!$C:$C,0)))</f>
        <v>elec generation subsidy</v>
      </c>
      <c r="L468" s="446">
        <f>IF(ISBLANK(INDEX('Policy Characteristics'!F:F,MATCH($C468,'Policy Characteristics'!$C:$C,0))),"",INDEX('Policy Characteristics'!F:F,MATCH($C468,'Policy Characteristics'!$C:$C,0)))</f>
        <v>0</v>
      </c>
      <c r="M468" s="446">
        <f>IF(ISBLANK(INDEX('Policy Characteristics'!G:G,MATCH($C468,'Policy Characteristics'!$C:$C,0))),"",INDEX('Policy Characteristics'!G:G,MATCH($C468,'Policy Characteristics'!$C:$C,0)))</f>
        <v>60</v>
      </c>
      <c r="N468" s="446">
        <f>IF(ISBLANK(INDEX('Policy Characteristics'!H:H,MATCH($C468,'Policy Characteristics'!$C:$C,0))),"",INDEX('Policy Characteristics'!H:H,MATCH($C468,'Policy Characteristics'!$C:$C,0)))</f>
        <v>1</v>
      </c>
      <c r="O468" s="446" t="str">
        <f>IF(ISBLANK(INDEX('Policy Characteristics'!I:I,MATCH($C468,'Policy Characteristics'!$C:$C,0))),"",INDEX('Policy Characteristics'!I:I,MATCH($C468,'Policy Characteristics'!$C:$C,0)))</f>
        <v>$/MWh</v>
      </c>
      <c r="P468" s="44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46" t="str">
        <f>IF(ISBLANK(INDEX('Policy Characteristics'!K:K,MATCH($C468,'Policy Characteristics'!$C:$C,0))),"",INDEX('Policy Characteristics'!K:K,MATCH($C468,'Policy Characteristics'!$C:$C,0)))</f>
        <v>electricity-sector-main.html#subsidies</v>
      </c>
      <c r="R468" s="446" t="str">
        <f>IF(ISBLANK(INDEX('Policy Characteristics'!L:L,MATCH($C468,'Policy Characteristics'!$C:$C,0))),"",INDEX('Policy Characteristics'!L:L,MATCH($C468,'Policy Characteristics'!$C:$C,0)))</f>
        <v>subsidy-for-electricity-production.html</v>
      </c>
      <c r="S468" s="294"/>
    </row>
    <row r="469" spans="1:19" x14ac:dyDescent="0.75">
      <c r="A469" s="446" t="str">
        <f>IF(ISBLANK(INDEX('Policy Characteristics'!A:A,MATCH($C469,'Policy Characteristics'!$C:$C,0))),"",INDEX('Policy Characteristics'!A:A,MATCH($C469,'Policy Characteristics'!$C:$C,0)))</f>
        <v>Electricity Supply</v>
      </c>
      <c r="B469" s="467" t="str">
        <f>IF(ISBLANK(INDEX('Policy Characteristics'!B:B,MATCH($C469,'Policy Characteristics'!$C:$C,0))),"",INDEX('Policy Characteristics'!B:B,MATCH($C469,'Policy Characteristics'!$C:$C,0)))</f>
        <v>Subsidy for Electricity Production</v>
      </c>
      <c r="C469" s="446" t="str">
        <f t="shared" si="27"/>
        <v>Subsidy for Elec Production by Fuel</v>
      </c>
      <c r="D469" s="294" t="s">
        <v>78</v>
      </c>
      <c r="E469" s="339"/>
      <c r="F469" s="294" t="s">
        <v>90</v>
      </c>
      <c r="G469" s="294"/>
      <c r="H469" s="20">
        <v>1574</v>
      </c>
      <c r="I469" s="468" t="s">
        <v>43</v>
      </c>
      <c r="J469" s="469" t="str">
        <f>IF(ISBLANK(INDEX('Policy Characteristics'!D:D,MATCH($C469,'Policy Characteristics'!$C:$C,0))),"",INDEX('Policy Characteristics'!D:D,MATCH($C469,'Policy Characteristics'!$C:$C,0)))</f>
        <v>Subsidy for Electricity Production</v>
      </c>
      <c r="K469" s="446" t="str">
        <f>IF(ISBLANK(INDEX('Policy Characteristics'!E:E,MATCH($C469,'Policy Characteristics'!$C:$C,0))),"",INDEX('Policy Characteristics'!E:E,MATCH($C469,'Policy Characteristics'!$C:$C,0)))</f>
        <v>elec generation subsidy</v>
      </c>
      <c r="L469" s="446">
        <f>IF(ISBLANK(INDEX('Policy Characteristics'!F:F,MATCH($C469,'Policy Characteristics'!$C:$C,0))),"",INDEX('Policy Characteristics'!F:F,MATCH($C469,'Policy Characteristics'!$C:$C,0)))</f>
        <v>0</v>
      </c>
      <c r="M469" s="446">
        <f>IF(ISBLANK(INDEX('Policy Characteristics'!G:G,MATCH($C469,'Policy Characteristics'!$C:$C,0))),"",INDEX('Policy Characteristics'!G:G,MATCH($C469,'Policy Characteristics'!$C:$C,0)))</f>
        <v>60</v>
      </c>
      <c r="N469" s="446">
        <f>IF(ISBLANK(INDEX('Policy Characteristics'!H:H,MATCH($C469,'Policy Characteristics'!$C:$C,0))),"",INDEX('Policy Characteristics'!H:H,MATCH($C469,'Policy Characteristics'!$C:$C,0)))</f>
        <v>1</v>
      </c>
      <c r="O469" s="446" t="str">
        <f>IF(ISBLANK(INDEX('Policy Characteristics'!I:I,MATCH($C469,'Policy Characteristics'!$C:$C,0))),"",INDEX('Policy Characteristics'!I:I,MATCH($C469,'Policy Characteristics'!$C:$C,0)))</f>
        <v>$/MWh</v>
      </c>
      <c r="P469" s="44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46" t="str">
        <f>IF(ISBLANK(INDEX('Policy Characteristics'!K:K,MATCH($C469,'Policy Characteristics'!$C:$C,0))),"",INDEX('Policy Characteristics'!K:K,MATCH($C469,'Policy Characteristics'!$C:$C,0)))</f>
        <v>electricity-sector-main.html#subsidies</v>
      </c>
      <c r="R469" s="446" t="str">
        <f>IF(ISBLANK(INDEX('Policy Characteristics'!L:L,MATCH($C469,'Policy Characteristics'!$C:$C,0))),"",INDEX('Policy Characteristics'!L:L,MATCH($C469,'Policy Characteristics'!$C:$C,0)))</f>
        <v>subsidy-for-electricity-production.html</v>
      </c>
      <c r="S469" s="294"/>
    </row>
    <row r="470" spans="1:19" x14ac:dyDescent="0.75">
      <c r="A470" s="446" t="str">
        <f>IF(ISBLANK(INDEX('Policy Characteristics'!A:A,MATCH($C470,'Policy Characteristics'!$C:$C,0))),"",INDEX('Policy Characteristics'!A:A,MATCH($C470,'Policy Characteristics'!$C:$C,0)))</f>
        <v>Electricity Supply</v>
      </c>
      <c r="B470" s="467" t="str">
        <f>IF(ISBLANK(INDEX('Policy Characteristics'!B:B,MATCH($C470,'Policy Characteristics'!$C:$C,0))),"",INDEX('Policy Characteristics'!B:B,MATCH($C470,'Policy Characteristics'!$C:$C,0)))</f>
        <v>Subsidy for Electricity Production</v>
      </c>
      <c r="C470" s="446" t="str">
        <f t="shared" si="27"/>
        <v>Subsidy for Elec Production by Fuel</v>
      </c>
      <c r="D470" s="294" t="s">
        <v>79</v>
      </c>
      <c r="E470" s="339"/>
      <c r="F470" s="294" t="s">
        <v>91</v>
      </c>
      <c r="G470" s="294"/>
      <c r="H470" s="20">
        <v>1576</v>
      </c>
      <c r="I470" s="468" t="s">
        <v>43</v>
      </c>
      <c r="J470" s="469" t="str">
        <f>IF(ISBLANK(INDEX('Policy Characteristics'!D:D,MATCH($C470,'Policy Characteristics'!$C:$C,0))),"",INDEX('Policy Characteristics'!D:D,MATCH($C470,'Policy Characteristics'!$C:$C,0)))</f>
        <v>Subsidy for Electricity Production</v>
      </c>
      <c r="K470" s="446" t="str">
        <f>IF(ISBLANK(INDEX('Policy Characteristics'!E:E,MATCH($C470,'Policy Characteristics'!$C:$C,0))),"",INDEX('Policy Characteristics'!E:E,MATCH($C470,'Policy Characteristics'!$C:$C,0)))</f>
        <v>elec generation subsidy</v>
      </c>
      <c r="L470" s="446">
        <f>IF(ISBLANK(INDEX('Policy Characteristics'!F:F,MATCH($C470,'Policy Characteristics'!$C:$C,0))),"",INDEX('Policy Characteristics'!F:F,MATCH($C470,'Policy Characteristics'!$C:$C,0)))</f>
        <v>0</v>
      </c>
      <c r="M470" s="446">
        <f>IF(ISBLANK(INDEX('Policy Characteristics'!G:G,MATCH($C470,'Policy Characteristics'!$C:$C,0))),"",INDEX('Policy Characteristics'!G:G,MATCH($C470,'Policy Characteristics'!$C:$C,0)))</f>
        <v>60</v>
      </c>
      <c r="N470" s="446">
        <f>IF(ISBLANK(INDEX('Policy Characteristics'!H:H,MATCH($C470,'Policy Characteristics'!$C:$C,0))),"",INDEX('Policy Characteristics'!H:H,MATCH($C470,'Policy Characteristics'!$C:$C,0)))</f>
        <v>1</v>
      </c>
      <c r="O470" s="446" t="str">
        <f>IF(ISBLANK(INDEX('Policy Characteristics'!I:I,MATCH($C470,'Policy Characteristics'!$C:$C,0))),"",INDEX('Policy Characteristics'!I:I,MATCH($C470,'Policy Characteristics'!$C:$C,0)))</f>
        <v>$/MWh</v>
      </c>
      <c r="P470" s="44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46" t="str">
        <f>IF(ISBLANK(INDEX('Policy Characteristics'!K:K,MATCH($C470,'Policy Characteristics'!$C:$C,0))),"",INDEX('Policy Characteristics'!K:K,MATCH($C470,'Policy Characteristics'!$C:$C,0)))</f>
        <v>electricity-sector-main.html#subsidies</v>
      </c>
      <c r="R470" s="446" t="str">
        <f>IF(ISBLANK(INDEX('Policy Characteristics'!L:L,MATCH($C470,'Policy Characteristics'!$C:$C,0))),"",INDEX('Policy Characteristics'!L:L,MATCH($C470,'Policy Characteristics'!$C:$C,0)))</f>
        <v>subsidy-for-electricity-production.html</v>
      </c>
      <c r="S470" s="294"/>
    </row>
    <row r="471" spans="1:19" x14ac:dyDescent="0.75">
      <c r="A471" s="446" t="str">
        <f>IF(ISBLANK(INDEX('Policy Characteristics'!A:A,MATCH($C471,'Policy Characteristics'!$C:$C,0))),"",INDEX('Policy Characteristics'!A:A,MATCH($C471,'Policy Characteristics'!$C:$C,0)))</f>
        <v>Electricity Supply</v>
      </c>
      <c r="B471" s="467" t="str">
        <f>IF(ISBLANK(INDEX('Policy Characteristics'!B:B,MATCH($C471,'Policy Characteristics'!$C:$C,0))),"",INDEX('Policy Characteristics'!B:B,MATCH($C471,'Policy Characteristics'!$C:$C,0)))</f>
        <v>Subsidy for Electricity Production</v>
      </c>
      <c r="C471" s="446" t="str">
        <f t="shared" si="27"/>
        <v>Subsidy for Elec Production by Fuel</v>
      </c>
      <c r="D471" s="294" t="s">
        <v>80</v>
      </c>
      <c r="E471" s="339"/>
      <c r="F471" s="294" t="s">
        <v>92</v>
      </c>
      <c r="G471" s="294"/>
      <c r="H471" s="20">
        <v>1578</v>
      </c>
      <c r="I471" s="468" t="s">
        <v>43</v>
      </c>
      <c r="J471" s="469" t="str">
        <f>IF(ISBLANK(INDEX('Policy Characteristics'!D:D,MATCH($C471,'Policy Characteristics'!$C:$C,0))),"",INDEX('Policy Characteristics'!D:D,MATCH($C471,'Policy Characteristics'!$C:$C,0)))</f>
        <v>Subsidy for Electricity Production</v>
      </c>
      <c r="K471" s="446" t="str">
        <f>IF(ISBLANK(INDEX('Policy Characteristics'!E:E,MATCH($C471,'Policy Characteristics'!$C:$C,0))),"",INDEX('Policy Characteristics'!E:E,MATCH($C471,'Policy Characteristics'!$C:$C,0)))</f>
        <v>elec generation subsidy</v>
      </c>
      <c r="L471" s="446">
        <f>IF(ISBLANK(INDEX('Policy Characteristics'!F:F,MATCH($C471,'Policy Characteristics'!$C:$C,0))),"",INDEX('Policy Characteristics'!F:F,MATCH($C471,'Policy Characteristics'!$C:$C,0)))</f>
        <v>0</v>
      </c>
      <c r="M471" s="446">
        <f>IF(ISBLANK(INDEX('Policy Characteristics'!G:G,MATCH($C471,'Policy Characteristics'!$C:$C,0))),"",INDEX('Policy Characteristics'!G:G,MATCH($C471,'Policy Characteristics'!$C:$C,0)))</f>
        <v>60</v>
      </c>
      <c r="N471" s="446">
        <f>IF(ISBLANK(INDEX('Policy Characteristics'!H:H,MATCH($C471,'Policy Characteristics'!$C:$C,0))),"",INDEX('Policy Characteristics'!H:H,MATCH($C471,'Policy Characteristics'!$C:$C,0)))</f>
        <v>1</v>
      </c>
      <c r="O471" s="446" t="str">
        <f>IF(ISBLANK(INDEX('Policy Characteristics'!I:I,MATCH($C471,'Policy Characteristics'!$C:$C,0))),"",INDEX('Policy Characteristics'!I:I,MATCH($C471,'Policy Characteristics'!$C:$C,0)))</f>
        <v>$/MWh</v>
      </c>
      <c r="P471" s="44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46" t="str">
        <f>IF(ISBLANK(INDEX('Policy Characteristics'!K:K,MATCH($C471,'Policy Characteristics'!$C:$C,0))),"",INDEX('Policy Characteristics'!K:K,MATCH($C471,'Policy Characteristics'!$C:$C,0)))</f>
        <v>electricity-sector-main.html#subsidies</v>
      </c>
      <c r="R471" s="446" t="str">
        <f>IF(ISBLANK(INDEX('Policy Characteristics'!L:L,MATCH($C471,'Policy Characteristics'!$C:$C,0))),"",INDEX('Policy Characteristics'!L:L,MATCH($C471,'Policy Characteristics'!$C:$C,0)))</f>
        <v>subsidy-for-electricity-production.html</v>
      </c>
      <c r="S471" s="294"/>
    </row>
    <row r="472" spans="1:19" x14ac:dyDescent="0.75">
      <c r="A472" s="446" t="str">
        <f>IF(ISBLANK(INDEX('Policy Characteristics'!A:A,MATCH($C472,'Policy Characteristics'!$C:$C,0))),"",INDEX('Policy Characteristics'!A:A,MATCH($C472,'Policy Characteristics'!$C:$C,0)))</f>
        <v>Electricity Supply</v>
      </c>
      <c r="B472" s="467" t="str">
        <f>IF(ISBLANK(INDEX('Policy Characteristics'!B:B,MATCH($C472,'Policy Characteristics'!$C:$C,0))),"",INDEX('Policy Characteristics'!B:B,MATCH($C472,'Policy Characteristics'!$C:$C,0)))</f>
        <v>Subsidy for Electricity Production</v>
      </c>
      <c r="C472" s="446" t="str">
        <f t="shared" si="27"/>
        <v>Subsidy for Elec Production by Fuel</v>
      </c>
      <c r="D472" s="294" t="s">
        <v>2424</v>
      </c>
      <c r="E472" s="339"/>
      <c r="F472" s="294" t="s">
        <v>437</v>
      </c>
      <c r="G472" s="294"/>
      <c r="H472" s="20">
        <v>1591</v>
      </c>
      <c r="I472" s="468" t="s">
        <v>43</v>
      </c>
      <c r="J472" s="469" t="str">
        <f>IF(ISBLANK(INDEX('Policy Characteristics'!D:D,MATCH($C472,'Policy Characteristics'!$C:$C,0))),"",INDEX('Policy Characteristics'!D:D,MATCH($C472,'Policy Characteristics'!$C:$C,0)))</f>
        <v>Subsidy for Electricity Production</v>
      </c>
      <c r="K472" s="446" t="str">
        <f>IF(ISBLANK(INDEX('Policy Characteristics'!E:E,MATCH($C472,'Policy Characteristics'!$C:$C,0))),"",INDEX('Policy Characteristics'!E:E,MATCH($C472,'Policy Characteristics'!$C:$C,0)))</f>
        <v>elec generation subsidy</v>
      </c>
      <c r="L472" s="446">
        <f>IF(ISBLANK(INDEX('Policy Characteristics'!F:F,MATCH($C472,'Policy Characteristics'!$C:$C,0))),"",INDEX('Policy Characteristics'!F:F,MATCH($C472,'Policy Characteristics'!$C:$C,0)))</f>
        <v>0</v>
      </c>
      <c r="M472" s="446">
        <f>IF(ISBLANK(INDEX('Policy Characteristics'!G:G,MATCH($C472,'Policy Characteristics'!$C:$C,0))),"",INDEX('Policy Characteristics'!G:G,MATCH($C472,'Policy Characteristics'!$C:$C,0)))</f>
        <v>60</v>
      </c>
      <c r="N472" s="446">
        <f>IF(ISBLANK(INDEX('Policy Characteristics'!H:H,MATCH($C472,'Policy Characteristics'!$C:$C,0))),"",INDEX('Policy Characteristics'!H:H,MATCH($C472,'Policy Characteristics'!$C:$C,0)))</f>
        <v>1</v>
      </c>
      <c r="O472" s="446" t="str">
        <f>IF(ISBLANK(INDEX('Policy Characteristics'!I:I,MATCH($C472,'Policy Characteristics'!$C:$C,0))),"",INDEX('Policy Characteristics'!I:I,MATCH($C472,'Policy Characteristics'!$C:$C,0)))</f>
        <v>$/MWh</v>
      </c>
      <c r="P472" s="44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46" t="str">
        <f>IF(ISBLANK(INDEX('Policy Characteristics'!K:K,MATCH($C472,'Policy Characteristics'!$C:$C,0))),"",INDEX('Policy Characteristics'!K:K,MATCH($C472,'Policy Characteristics'!$C:$C,0)))</f>
        <v>electricity-sector-main.html#subsidies</v>
      </c>
      <c r="R472" s="446" t="str">
        <f>IF(ISBLANK(INDEX('Policy Characteristics'!L:L,MATCH($C472,'Policy Characteristics'!$C:$C,0))),"",INDEX('Policy Characteristics'!L:L,MATCH($C472,'Policy Characteristics'!$C:$C,0)))</f>
        <v>subsidy-for-electricity-production.html</v>
      </c>
      <c r="S472" s="294"/>
    </row>
    <row r="473" spans="1:19" x14ac:dyDescent="0.75">
      <c r="A473" s="446" t="str">
        <f>IF(ISBLANK(INDEX('Policy Characteristics'!A:A,MATCH($C473,'Policy Characteristics'!$C:$C,0))),"",INDEX('Policy Characteristics'!A:A,MATCH($C473,'Policy Characteristics'!$C:$C,0)))</f>
        <v>Electricity Supply</v>
      </c>
      <c r="B473" s="467" t="str">
        <f>IF(ISBLANK(INDEX('Policy Characteristics'!B:B,MATCH($C473,'Policy Characteristics'!$C:$C,0))),"",INDEX('Policy Characteristics'!B:B,MATCH($C473,'Policy Characteristics'!$C:$C,0)))</f>
        <v>Subsidy for Electricity Production</v>
      </c>
      <c r="C473" s="446" t="str">
        <f t="shared" si="27"/>
        <v>Subsidy for Elec Production by Fuel</v>
      </c>
      <c r="D473" s="294" t="s">
        <v>309</v>
      </c>
      <c r="E473" s="339"/>
      <c r="F473" s="294" t="s">
        <v>311</v>
      </c>
      <c r="G473" s="294"/>
      <c r="H473" s="20">
        <v>1594</v>
      </c>
      <c r="I473" s="470" t="s">
        <v>44</v>
      </c>
      <c r="J473" s="469" t="str">
        <f>IF(ISBLANK(INDEX('Policy Characteristics'!D:D,MATCH($C473,'Policy Characteristics'!$C:$C,0))),"",INDEX('Policy Characteristics'!D:D,MATCH($C473,'Policy Characteristics'!$C:$C,0)))</f>
        <v>Subsidy for Electricity Production</v>
      </c>
      <c r="K473" s="446" t="str">
        <f>IF(ISBLANK(INDEX('Policy Characteristics'!E:E,MATCH($C473,'Policy Characteristics'!$C:$C,0))),"",INDEX('Policy Characteristics'!E:E,MATCH($C473,'Policy Characteristics'!$C:$C,0)))</f>
        <v>elec generation subsidy</v>
      </c>
      <c r="L473" s="446">
        <f>IF(ISBLANK(INDEX('Policy Characteristics'!F:F,MATCH($C473,'Policy Characteristics'!$C:$C,0))),"",INDEX('Policy Characteristics'!F:F,MATCH($C473,'Policy Characteristics'!$C:$C,0)))</f>
        <v>0</v>
      </c>
      <c r="M473" s="446">
        <f>IF(ISBLANK(INDEX('Policy Characteristics'!G:G,MATCH($C473,'Policy Characteristics'!$C:$C,0))),"",INDEX('Policy Characteristics'!G:G,MATCH($C473,'Policy Characteristics'!$C:$C,0)))</f>
        <v>60</v>
      </c>
      <c r="N473" s="446">
        <f>IF(ISBLANK(INDEX('Policy Characteristics'!H:H,MATCH($C473,'Policy Characteristics'!$C:$C,0))),"",INDEX('Policy Characteristics'!H:H,MATCH($C473,'Policy Characteristics'!$C:$C,0)))</f>
        <v>1</v>
      </c>
      <c r="O473" s="446" t="str">
        <f>IF(ISBLANK(INDEX('Policy Characteristics'!I:I,MATCH($C473,'Policy Characteristics'!$C:$C,0))),"",INDEX('Policy Characteristics'!I:I,MATCH($C473,'Policy Characteristics'!$C:$C,0)))</f>
        <v>$/MWh</v>
      </c>
      <c r="P473" s="44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46" t="str">
        <f>IF(ISBLANK(INDEX('Policy Characteristics'!K:K,MATCH($C473,'Policy Characteristics'!$C:$C,0))),"",INDEX('Policy Characteristics'!K:K,MATCH($C473,'Policy Characteristics'!$C:$C,0)))</f>
        <v>electricity-sector-main.html#subsidies</v>
      </c>
      <c r="R473" s="446" t="str">
        <f>IF(ISBLANK(INDEX('Policy Characteristics'!L:L,MATCH($C473,'Policy Characteristics'!$C:$C,0))),"",INDEX('Policy Characteristics'!L:L,MATCH($C473,'Policy Characteristics'!$C:$C,0)))</f>
        <v>subsidy-for-electricity-production.html</v>
      </c>
      <c r="S473" s="294"/>
    </row>
    <row r="474" spans="1:19" x14ac:dyDescent="0.75">
      <c r="A474" s="446" t="str">
        <f>IF(ISBLANK(INDEX('Policy Characteristics'!A:A,MATCH($C474,'Policy Characteristics'!$C:$C,0))),"",INDEX('Policy Characteristics'!A:A,MATCH($C474,'Policy Characteristics'!$C:$C,0)))</f>
        <v>Electricity Supply</v>
      </c>
      <c r="B474" s="467" t="str">
        <f>IF(ISBLANK(INDEX('Policy Characteristics'!B:B,MATCH($C474,'Policy Characteristics'!$C:$C,0))),"",INDEX('Policy Characteristics'!B:B,MATCH($C474,'Policy Characteristics'!$C:$C,0)))</f>
        <v>Subsidy for Electricity Production</v>
      </c>
      <c r="C474" s="446" t="str">
        <f t="shared" si="27"/>
        <v>Subsidy for Elec Production by Fuel</v>
      </c>
      <c r="D474" s="294" t="s">
        <v>310</v>
      </c>
      <c r="E474" s="339"/>
      <c r="F474" s="294" t="s">
        <v>312</v>
      </c>
      <c r="G474" s="294"/>
      <c r="H474" s="20">
        <v>1597</v>
      </c>
      <c r="I474" s="470" t="s">
        <v>44</v>
      </c>
      <c r="J474" s="469" t="str">
        <f>IF(ISBLANK(INDEX('Policy Characteristics'!D:D,MATCH($C474,'Policy Characteristics'!$C:$C,0))),"",INDEX('Policy Characteristics'!D:D,MATCH($C474,'Policy Characteristics'!$C:$C,0)))</f>
        <v>Subsidy for Electricity Production</v>
      </c>
      <c r="K474" s="446" t="str">
        <f>IF(ISBLANK(INDEX('Policy Characteristics'!E:E,MATCH($C474,'Policy Characteristics'!$C:$C,0))),"",INDEX('Policy Characteristics'!E:E,MATCH($C474,'Policy Characteristics'!$C:$C,0)))</f>
        <v>elec generation subsidy</v>
      </c>
      <c r="L474" s="446">
        <f>IF(ISBLANK(INDEX('Policy Characteristics'!F:F,MATCH($C474,'Policy Characteristics'!$C:$C,0))),"",INDEX('Policy Characteristics'!F:F,MATCH($C474,'Policy Characteristics'!$C:$C,0)))</f>
        <v>0</v>
      </c>
      <c r="M474" s="446">
        <f>IF(ISBLANK(INDEX('Policy Characteristics'!G:G,MATCH($C474,'Policy Characteristics'!$C:$C,0))),"",INDEX('Policy Characteristics'!G:G,MATCH($C474,'Policy Characteristics'!$C:$C,0)))</f>
        <v>60</v>
      </c>
      <c r="N474" s="446">
        <f>IF(ISBLANK(INDEX('Policy Characteristics'!H:H,MATCH($C474,'Policy Characteristics'!$C:$C,0))),"",INDEX('Policy Characteristics'!H:H,MATCH($C474,'Policy Characteristics'!$C:$C,0)))</f>
        <v>1</v>
      </c>
      <c r="O474" s="446" t="str">
        <f>IF(ISBLANK(INDEX('Policy Characteristics'!I:I,MATCH($C474,'Policy Characteristics'!$C:$C,0))),"",INDEX('Policy Characteristics'!I:I,MATCH($C474,'Policy Characteristics'!$C:$C,0)))</f>
        <v>$/MWh</v>
      </c>
      <c r="P474" s="44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46" t="str">
        <f>IF(ISBLANK(INDEX('Policy Characteristics'!K:K,MATCH($C474,'Policy Characteristics'!$C:$C,0))),"",INDEX('Policy Characteristics'!K:K,MATCH($C474,'Policy Characteristics'!$C:$C,0)))</f>
        <v>electricity-sector-main.html#subsidies</v>
      </c>
      <c r="R474" s="446" t="str">
        <f>IF(ISBLANK(INDEX('Policy Characteristics'!L:L,MATCH($C474,'Policy Characteristics'!$C:$C,0))),"",INDEX('Policy Characteristics'!L:L,MATCH($C474,'Policy Characteristics'!$C:$C,0)))</f>
        <v>subsidy-for-electricity-production.html</v>
      </c>
      <c r="S474" s="294"/>
    </row>
    <row r="475" spans="1:19" x14ac:dyDescent="0.75">
      <c r="A475" s="446" t="str">
        <f>IF(ISBLANK(INDEX('Policy Characteristics'!A:A,MATCH($C475,'Policy Characteristics'!$C:$C,0))),"",INDEX('Policy Characteristics'!A:A,MATCH($C475,'Policy Characteristics'!$C:$C,0)))</f>
        <v>Electricity Supply</v>
      </c>
      <c r="B475" s="467" t="str">
        <f>IF(ISBLANK(INDEX('Policy Characteristics'!B:B,MATCH($C475,'Policy Characteristics'!$C:$C,0))),"",INDEX('Policy Characteristics'!B:B,MATCH($C475,'Policy Characteristics'!$C:$C,0)))</f>
        <v>Subsidy for Electricity Production</v>
      </c>
      <c r="C475" s="446" t="str">
        <f t="shared" si="27"/>
        <v>Subsidy for Elec Production by Fuel</v>
      </c>
      <c r="D475" s="294" t="s">
        <v>445</v>
      </c>
      <c r="E475" s="339"/>
      <c r="F475" s="294" t="s">
        <v>444</v>
      </c>
      <c r="G475" s="294"/>
      <c r="H475" s="20">
        <v>1580</v>
      </c>
      <c r="I475" s="470" t="s">
        <v>44</v>
      </c>
      <c r="J475" s="469" t="str">
        <f>IF(ISBLANK(INDEX('Policy Characteristics'!D:D,MATCH($C475,'Policy Characteristics'!$C:$C,0))),"",INDEX('Policy Characteristics'!D:D,MATCH($C475,'Policy Characteristics'!$C:$C,0)))</f>
        <v>Subsidy for Electricity Production</v>
      </c>
      <c r="K475" s="446" t="str">
        <f>IF(ISBLANK(INDEX('Policy Characteristics'!E:E,MATCH($C475,'Policy Characteristics'!$C:$C,0))),"",INDEX('Policy Characteristics'!E:E,MATCH($C475,'Policy Characteristics'!$C:$C,0)))</f>
        <v>elec generation subsidy</v>
      </c>
      <c r="L475" s="446">
        <f>IF(ISBLANK(INDEX('Policy Characteristics'!F:F,MATCH($C475,'Policy Characteristics'!$C:$C,0))),"",INDEX('Policy Characteristics'!F:F,MATCH($C475,'Policy Characteristics'!$C:$C,0)))</f>
        <v>0</v>
      </c>
      <c r="M475" s="446">
        <f>IF(ISBLANK(INDEX('Policy Characteristics'!G:G,MATCH($C475,'Policy Characteristics'!$C:$C,0))),"",INDEX('Policy Characteristics'!G:G,MATCH($C475,'Policy Characteristics'!$C:$C,0)))</f>
        <v>60</v>
      </c>
      <c r="N475" s="446">
        <f>IF(ISBLANK(INDEX('Policy Characteristics'!H:H,MATCH($C475,'Policy Characteristics'!$C:$C,0))),"",INDEX('Policy Characteristics'!H:H,MATCH($C475,'Policy Characteristics'!$C:$C,0)))</f>
        <v>1</v>
      </c>
      <c r="O475" s="446" t="str">
        <f>IF(ISBLANK(INDEX('Policy Characteristics'!I:I,MATCH($C475,'Policy Characteristics'!$C:$C,0))),"",INDEX('Policy Characteristics'!I:I,MATCH($C475,'Policy Characteristics'!$C:$C,0)))</f>
        <v>$/MWh</v>
      </c>
      <c r="P475" s="44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46" t="str">
        <f>IF(ISBLANK(INDEX('Policy Characteristics'!K:K,MATCH($C475,'Policy Characteristics'!$C:$C,0))),"",INDEX('Policy Characteristics'!K:K,MATCH($C475,'Policy Characteristics'!$C:$C,0)))</f>
        <v>electricity-sector-main.html#subsidies</v>
      </c>
      <c r="R475" s="446" t="str">
        <f>IF(ISBLANK(INDEX('Policy Characteristics'!L:L,MATCH($C475,'Policy Characteristics'!$C:$C,0))),"",INDEX('Policy Characteristics'!L:L,MATCH($C475,'Policy Characteristics'!$C:$C,0)))</f>
        <v>subsidy-for-electricity-production.html</v>
      </c>
      <c r="S475" s="294"/>
    </row>
    <row r="476" spans="1:19" x14ac:dyDescent="0.75">
      <c r="A476" s="446" t="str">
        <f>IF(ISBLANK(INDEX('Policy Characteristics'!A:A,MATCH($C476,'Policy Characteristics'!$C:$C,0))),"",INDEX('Policy Characteristics'!A:A,MATCH($C476,'Policy Characteristics'!$C:$C,0)))</f>
        <v>Electricity Supply</v>
      </c>
      <c r="B476" s="467" t="str">
        <f>IF(ISBLANK(INDEX('Policy Characteristics'!B:B,MATCH($C476,'Policy Characteristics'!$C:$C,0))),"",INDEX('Policy Characteristics'!B:B,MATCH($C476,'Policy Characteristics'!$C:$C,0)))</f>
        <v>Subsidy for Electricity Production</v>
      </c>
      <c r="C476" s="446" t="str">
        <f t="shared" si="27"/>
        <v>Subsidy for Elec Production by Fuel</v>
      </c>
      <c r="D476" s="294" t="s">
        <v>454</v>
      </c>
      <c r="E476" s="339"/>
      <c r="F476" s="294" t="s">
        <v>455</v>
      </c>
      <c r="G476" s="294"/>
      <c r="H476" s="20">
        <v>1582</v>
      </c>
      <c r="I476" s="468" t="s">
        <v>43</v>
      </c>
      <c r="J476" s="469" t="str">
        <f>IF(ISBLANK(INDEX('Policy Characteristics'!D:D,MATCH($C476,'Policy Characteristics'!$C:$C,0))),"",INDEX('Policy Characteristics'!D:D,MATCH($C476,'Policy Characteristics'!$C:$C,0)))</f>
        <v>Subsidy for Electricity Production</v>
      </c>
      <c r="K476" s="446" t="str">
        <f>IF(ISBLANK(INDEX('Policy Characteristics'!E:E,MATCH($C476,'Policy Characteristics'!$C:$C,0))),"",INDEX('Policy Characteristics'!E:E,MATCH($C476,'Policy Characteristics'!$C:$C,0)))</f>
        <v>elec generation subsidy</v>
      </c>
      <c r="L476" s="446">
        <f>IF(ISBLANK(INDEX('Policy Characteristics'!F:F,MATCH($C476,'Policy Characteristics'!$C:$C,0))),"",INDEX('Policy Characteristics'!F:F,MATCH($C476,'Policy Characteristics'!$C:$C,0)))</f>
        <v>0</v>
      </c>
      <c r="M476" s="446">
        <f>IF(ISBLANK(INDEX('Policy Characteristics'!G:G,MATCH($C476,'Policy Characteristics'!$C:$C,0))),"",INDEX('Policy Characteristics'!G:G,MATCH($C476,'Policy Characteristics'!$C:$C,0)))</f>
        <v>60</v>
      </c>
      <c r="N476" s="446">
        <f>IF(ISBLANK(INDEX('Policy Characteristics'!H:H,MATCH($C476,'Policy Characteristics'!$C:$C,0))),"",INDEX('Policy Characteristics'!H:H,MATCH($C476,'Policy Characteristics'!$C:$C,0)))</f>
        <v>1</v>
      </c>
      <c r="O476" s="446" t="str">
        <f>IF(ISBLANK(INDEX('Policy Characteristics'!I:I,MATCH($C476,'Policy Characteristics'!$C:$C,0))),"",INDEX('Policy Characteristics'!I:I,MATCH($C476,'Policy Characteristics'!$C:$C,0)))</f>
        <v>$/MWh</v>
      </c>
      <c r="P476" s="44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46" t="str">
        <f>IF(ISBLANK(INDEX('Policy Characteristics'!K:K,MATCH($C476,'Policy Characteristics'!$C:$C,0))),"",INDEX('Policy Characteristics'!K:K,MATCH($C476,'Policy Characteristics'!$C:$C,0)))</f>
        <v>electricity-sector-main.html#subsidies</v>
      </c>
      <c r="R476" s="446" t="str">
        <f>IF(ISBLANK(INDEX('Policy Characteristics'!L:L,MATCH($C476,'Policy Characteristics'!$C:$C,0))),"",INDEX('Policy Characteristics'!L:L,MATCH($C476,'Policy Characteristics'!$C:$C,0)))</f>
        <v>subsidy-for-electricity-production.html</v>
      </c>
      <c r="S476" s="294"/>
    </row>
    <row r="477" spans="1:19" x14ac:dyDescent="0.75">
      <c r="A477" s="446" t="str">
        <f>IF(ISBLANK(INDEX('Policy Characteristics'!A:A,MATCH($C477,'Policy Characteristics'!$C:$C,0))),"",INDEX('Policy Characteristics'!A:A,MATCH($C477,'Policy Characteristics'!$C:$C,0)))</f>
        <v>Electricity Supply</v>
      </c>
      <c r="B477" s="467" t="str">
        <f>IF(ISBLANK(INDEX('Policy Characteristics'!B:B,MATCH($C477,'Policy Characteristics'!$C:$C,0))),"",INDEX('Policy Characteristics'!B:B,MATCH($C477,'Policy Characteristics'!$C:$C,0)))</f>
        <v>Subsidy for Electricity Production</v>
      </c>
      <c r="C477" s="446" t="str">
        <f t="shared" si="27"/>
        <v>Subsidy for Elec Production by Fuel</v>
      </c>
      <c r="D477" s="294" t="s">
        <v>2749</v>
      </c>
      <c r="E477" s="339"/>
      <c r="F477" s="294" t="s">
        <v>2468</v>
      </c>
      <c r="G477" s="294"/>
      <c r="H477" s="20">
        <v>1584</v>
      </c>
      <c r="I477" s="470" t="s">
        <v>44</v>
      </c>
      <c r="J477" s="469" t="str">
        <f>IF(ISBLANK(INDEX('Policy Characteristics'!D:D,MATCH($C477,'Policy Characteristics'!$C:$C,0))),"",INDEX('Policy Characteristics'!D:D,MATCH($C477,'Policy Characteristics'!$C:$C,0)))</f>
        <v>Subsidy for Electricity Production</v>
      </c>
      <c r="K477" s="446" t="str">
        <f>IF(ISBLANK(INDEX('Policy Characteristics'!E:E,MATCH($C477,'Policy Characteristics'!$C:$C,0))),"",INDEX('Policy Characteristics'!E:E,MATCH($C477,'Policy Characteristics'!$C:$C,0)))</f>
        <v>elec generation subsidy</v>
      </c>
      <c r="L477" s="446">
        <f>IF(ISBLANK(INDEX('Policy Characteristics'!F:F,MATCH($C477,'Policy Characteristics'!$C:$C,0))),"",INDEX('Policy Characteristics'!F:F,MATCH($C477,'Policy Characteristics'!$C:$C,0)))</f>
        <v>0</v>
      </c>
      <c r="M477" s="446">
        <f>IF(ISBLANK(INDEX('Policy Characteristics'!G:G,MATCH($C477,'Policy Characteristics'!$C:$C,0))),"",INDEX('Policy Characteristics'!G:G,MATCH($C477,'Policy Characteristics'!$C:$C,0)))</f>
        <v>60</v>
      </c>
      <c r="N477" s="446">
        <f>IF(ISBLANK(INDEX('Policy Characteristics'!H:H,MATCH($C477,'Policy Characteristics'!$C:$C,0))),"",INDEX('Policy Characteristics'!H:H,MATCH($C477,'Policy Characteristics'!$C:$C,0)))</f>
        <v>1</v>
      </c>
      <c r="O477" s="446" t="str">
        <f>IF(ISBLANK(INDEX('Policy Characteristics'!I:I,MATCH($C477,'Policy Characteristics'!$C:$C,0))),"",INDEX('Policy Characteristics'!I:I,MATCH($C477,'Policy Characteristics'!$C:$C,0)))</f>
        <v>$/MWh</v>
      </c>
      <c r="P477" s="44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46" t="str">
        <f>IF(ISBLANK(INDEX('Policy Characteristics'!K:K,MATCH($C477,'Policy Characteristics'!$C:$C,0))),"",INDEX('Policy Characteristics'!K:K,MATCH($C477,'Policy Characteristics'!$C:$C,0)))</f>
        <v>electricity-sector-main.html#subsidies</v>
      </c>
      <c r="R477" s="446" t="str">
        <f>IF(ISBLANK(INDEX('Policy Characteristics'!L:L,MATCH($C477,'Policy Characteristics'!$C:$C,0))),"",INDEX('Policy Characteristics'!L:L,MATCH($C477,'Policy Characteristics'!$C:$C,0)))</f>
        <v>subsidy-for-electricity-production.html</v>
      </c>
      <c r="S477" s="294"/>
    </row>
    <row r="478" spans="1:19" x14ac:dyDescent="0.75">
      <c r="A478" s="446" t="str">
        <f>IF(ISBLANK(INDEX('Policy Characteristics'!A:A,MATCH($C478,'Policy Characteristics'!$C:$C,0))),"",INDEX('Policy Characteristics'!A:A,MATCH($C478,'Policy Characteristics'!$C:$C,0)))</f>
        <v>Electricity Supply</v>
      </c>
      <c r="B478" s="467" t="str">
        <f>IF(ISBLANK(INDEX('Policy Characteristics'!B:B,MATCH($C478,'Policy Characteristics'!$C:$C,0))),"",INDEX('Policy Characteristics'!B:B,MATCH($C478,'Policy Characteristics'!$C:$C,0)))</f>
        <v>Subsidy for Electricity Production</v>
      </c>
      <c r="C478" s="446" t="str">
        <f t="shared" si="27"/>
        <v>Subsidy for Elec Production by Fuel</v>
      </c>
      <c r="D478" s="294" t="s">
        <v>2750</v>
      </c>
      <c r="E478" s="339"/>
      <c r="F478" s="294" t="s">
        <v>2592</v>
      </c>
      <c r="G478" s="294"/>
      <c r="H478" s="20">
        <v>1586</v>
      </c>
      <c r="I478" s="470" t="s">
        <v>44</v>
      </c>
      <c r="J478" s="469" t="str">
        <f>IF(ISBLANK(INDEX('Policy Characteristics'!D:D,MATCH($C478,'Policy Characteristics'!$C:$C,0))),"",INDEX('Policy Characteristics'!D:D,MATCH($C478,'Policy Characteristics'!$C:$C,0)))</f>
        <v>Subsidy for Electricity Production</v>
      </c>
      <c r="K478" s="446" t="str">
        <f>IF(ISBLANK(INDEX('Policy Characteristics'!E:E,MATCH($C478,'Policy Characteristics'!$C:$C,0))),"",INDEX('Policy Characteristics'!E:E,MATCH($C478,'Policy Characteristics'!$C:$C,0)))</f>
        <v>elec generation subsidy</v>
      </c>
      <c r="L478" s="446">
        <f>IF(ISBLANK(INDEX('Policy Characteristics'!F:F,MATCH($C478,'Policy Characteristics'!$C:$C,0))),"",INDEX('Policy Characteristics'!F:F,MATCH($C478,'Policy Characteristics'!$C:$C,0)))</f>
        <v>0</v>
      </c>
      <c r="M478" s="446">
        <f>IF(ISBLANK(INDEX('Policy Characteristics'!G:G,MATCH($C478,'Policy Characteristics'!$C:$C,0))),"",INDEX('Policy Characteristics'!G:G,MATCH($C478,'Policy Characteristics'!$C:$C,0)))</f>
        <v>60</v>
      </c>
      <c r="N478" s="446">
        <f>IF(ISBLANK(INDEX('Policy Characteristics'!H:H,MATCH($C478,'Policy Characteristics'!$C:$C,0))),"",INDEX('Policy Characteristics'!H:H,MATCH($C478,'Policy Characteristics'!$C:$C,0)))</f>
        <v>1</v>
      </c>
      <c r="O478" s="446" t="str">
        <f>IF(ISBLANK(INDEX('Policy Characteristics'!I:I,MATCH($C478,'Policy Characteristics'!$C:$C,0))),"",INDEX('Policy Characteristics'!I:I,MATCH($C478,'Policy Characteristics'!$C:$C,0)))</f>
        <v>$/MWh</v>
      </c>
      <c r="P478" s="44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46" t="str">
        <f>IF(ISBLANK(INDEX('Policy Characteristics'!K:K,MATCH($C478,'Policy Characteristics'!$C:$C,0))),"",INDEX('Policy Characteristics'!K:K,MATCH($C478,'Policy Characteristics'!$C:$C,0)))</f>
        <v>electricity-sector-main.html#subsidies</v>
      </c>
      <c r="R478" s="446" t="str">
        <f>IF(ISBLANK(INDEX('Policy Characteristics'!L:L,MATCH($C478,'Policy Characteristics'!$C:$C,0))),"",INDEX('Policy Characteristics'!L:L,MATCH($C478,'Policy Characteristics'!$C:$C,0)))</f>
        <v>subsidy-for-electricity-production.html</v>
      </c>
      <c r="S478" s="294"/>
    </row>
    <row r="479" spans="1:19" x14ac:dyDescent="0.75">
      <c r="A479" s="446" t="str">
        <f>IF(ISBLANK(INDEX('Policy Characteristics'!A:A,MATCH($C479,'Policy Characteristics'!$C:$C,0))),"",INDEX('Policy Characteristics'!A:A,MATCH($C479,'Policy Characteristics'!$C:$C,0)))</f>
        <v>Electricity Supply</v>
      </c>
      <c r="B479" s="467" t="str">
        <f>IF(ISBLANK(INDEX('Policy Characteristics'!B:B,MATCH($C479,'Policy Characteristics'!$C:$C,0))),"",INDEX('Policy Characteristics'!B:B,MATCH($C479,'Policy Characteristics'!$C:$C,0)))</f>
        <v>Subsidy for Electricity Production</v>
      </c>
      <c r="C479" s="446" t="str">
        <f t="shared" si="27"/>
        <v>Subsidy for Elec Production by Fuel</v>
      </c>
      <c r="D479" s="294" t="s">
        <v>2751</v>
      </c>
      <c r="E479" s="339"/>
      <c r="F479" s="294" t="s">
        <v>2470</v>
      </c>
      <c r="G479" s="294"/>
      <c r="H479" s="20">
        <v>1588</v>
      </c>
      <c r="I479" s="470" t="s">
        <v>43</v>
      </c>
      <c r="J479" s="469" t="str">
        <f>IF(ISBLANK(INDEX('Policy Characteristics'!D:D,MATCH($C479,'Policy Characteristics'!$C:$C,0))),"",INDEX('Policy Characteristics'!D:D,MATCH($C479,'Policy Characteristics'!$C:$C,0)))</f>
        <v>Subsidy for Electricity Production</v>
      </c>
      <c r="K479" s="446" t="str">
        <f>IF(ISBLANK(INDEX('Policy Characteristics'!E:E,MATCH($C479,'Policy Characteristics'!$C:$C,0))),"",INDEX('Policy Characteristics'!E:E,MATCH($C479,'Policy Characteristics'!$C:$C,0)))</f>
        <v>elec generation subsidy</v>
      </c>
      <c r="L479" s="446">
        <f>IF(ISBLANK(INDEX('Policy Characteristics'!F:F,MATCH($C479,'Policy Characteristics'!$C:$C,0))),"",INDEX('Policy Characteristics'!F:F,MATCH($C479,'Policy Characteristics'!$C:$C,0)))</f>
        <v>0</v>
      </c>
      <c r="M479" s="446">
        <f>IF(ISBLANK(INDEX('Policy Characteristics'!G:G,MATCH($C479,'Policy Characteristics'!$C:$C,0))),"",INDEX('Policy Characteristics'!G:G,MATCH($C479,'Policy Characteristics'!$C:$C,0)))</f>
        <v>60</v>
      </c>
      <c r="N479" s="446">
        <f>IF(ISBLANK(INDEX('Policy Characteristics'!H:H,MATCH($C479,'Policy Characteristics'!$C:$C,0))),"",INDEX('Policy Characteristics'!H:H,MATCH($C479,'Policy Characteristics'!$C:$C,0)))</f>
        <v>1</v>
      </c>
      <c r="O479" s="446" t="str">
        <f>IF(ISBLANK(INDEX('Policy Characteristics'!I:I,MATCH($C479,'Policy Characteristics'!$C:$C,0))),"",INDEX('Policy Characteristics'!I:I,MATCH($C479,'Policy Characteristics'!$C:$C,0)))</f>
        <v>$/MWh</v>
      </c>
      <c r="P479" s="44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46" t="str">
        <f>IF(ISBLANK(INDEX('Policy Characteristics'!K:K,MATCH($C479,'Policy Characteristics'!$C:$C,0))),"",INDEX('Policy Characteristics'!K:K,MATCH($C479,'Policy Characteristics'!$C:$C,0)))</f>
        <v>electricity-sector-main.html#subsidies</v>
      </c>
      <c r="R479" s="446" t="str">
        <f>IF(ISBLANK(INDEX('Policy Characteristics'!L:L,MATCH($C479,'Policy Characteristics'!$C:$C,0))),"",INDEX('Policy Characteristics'!L:L,MATCH($C479,'Policy Characteristics'!$C:$C,0)))</f>
        <v>subsidy-for-electricity-production.html</v>
      </c>
      <c r="S479" s="294"/>
    </row>
    <row r="480" spans="1:19" x14ac:dyDescent="0.75">
      <c r="A480" s="446" t="str">
        <f>IF(ISBLANK(INDEX('Policy Characteristics'!A:A,MATCH($C480,'Policy Characteristics'!$C:$C,0))),"",INDEX('Policy Characteristics'!A:A,MATCH($C480,'Policy Characteristics'!$C:$C,0)))</f>
        <v>Electricity Supply</v>
      </c>
      <c r="B480" s="467" t="str">
        <f>IF(ISBLANK(INDEX('Policy Characteristics'!B:B,MATCH($C480,'Policy Characteristics'!$C:$C,0))),"",INDEX('Policy Characteristics'!B:B,MATCH($C480,'Policy Characteristics'!$C:$C,0)))</f>
        <v>Subsidy for Electricity Production</v>
      </c>
      <c r="C480" s="446" t="str">
        <f t="shared" si="27"/>
        <v>Subsidy for Elec Production by Fuel</v>
      </c>
      <c r="D480" s="294" t="s">
        <v>3487</v>
      </c>
      <c r="E480" s="339"/>
      <c r="F480" s="294" t="s">
        <v>3494</v>
      </c>
      <c r="G480" s="294"/>
      <c r="H480" s="20">
        <v>1797</v>
      </c>
      <c r="I480" s="470" t="s">
        <v>43</v>
      </c>
      <c r="J480" s="469" t="str">
        <f>IF(ISBLANK(INDEX('Policy Characteristics'!D:D,MATCH($C480,'Policy Characteristics'!$C:$C,0))),"",INDEX('Policy Characteristics'!D:D,MATCH($C480,'Policy Characteristics'!$C:$C,0)))</f>
        <v>Subsidy for Electricity Production</v>
      </c>
      <c r="K480" s="446" t="str">
        <f>IF(ISBLANK(INDEX('Policy Characteristics'!E:E,MATCH($C480,'Policy Characteristics'!$C:$C,0))),"",INDEX('Policy Characteristics'!E:E,MATCH($C480,'Policy Characteristics'!$C:$C,0)))</f>
        <v>elec generation subsidy</v>
      </c>
      <c r="L480" s="446">
        <f>IF(ISBLANK(INDEX('Policy Characteristics'!F:F,MATCH($C480,'Policy Characteristics'!$C:$C,0))),"",INDEX('Policy Characteristics'!F:F,MATCH($C480,'Policy Characteristics'!$C:$C,0)))</f>
        <v>0</v>
      </c>
      <c r="M480" s="446">
        <f>IF(ISBLANK(INDEX('Policy Characteristics'!G:G,MATCH($C480,'Policy Characteristics'!$C:$C,0))),"",INDEX('Policy Characteristics'!G:G,MATCH($C480,'Policy Characteristics'!$C:$C,0)))</f>
        <v>60</v>
      </c>
      <c r="N480" s="446">
        <f>IF(ISBLANK(INDEX('Policy Characteristics'!H:H,MATCH($C480,'Policy Characteristics'!$C:$C,0))),"",INDEX('Policy Characteristics'!H:H,MATCH($C480,'Policy Characteristics'!$C:$C,0)))</f>
        <v>1</v>
      </c>
      <c r="O480" s="446" t="str">
        <f>IF(ISBLANK(INDEX('Policy Characteristics'!I:I,MATCH($C480,'Policy Characteristics'!$C:$C,0))),"",INDEX('Policy Characteristics'!I:I,MATCH($C480,'Policy Characteristics'!$C:$C,0)))</f>
        <v>$/MWh</v>
      </c>
      <c r="P480" s="44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46" t="str">
        <f>IF(ISBLANK(INDEX('Policy Characteristics'!K:K,MATCH($C480,'Policy Characteristics'!$C:$C,0))),"",INDEX('Policy Characteristics'!K:K,MATCH($C480,'Policy Characteristics'!$C:$C,0)))</f>
        <v>electricity-sector-main.html#subsidies</v>
      </c>
      <c r="R480" s="446" t="str">
        <f>IF(ISBLANK(INDEX('Policy Characteristics'!L:L,MATCH($C480,'Policy Characteristics'!$C:$C,0))),"",INDEX('Policy Characteristics'!L:L,MATCH($C480,'Policy Characteristics'!$C:$C,0)))</f>
        <v>subsidy-for-electricity-production.html</v>
      </c>
      <c r="S480" s="294"/>
    </row>
    <row r="481" spans="1:19" x14ac:dyDescent="0.75">
      <c r="A481" s="446" t="str">
        <f>IF(ISBLANK(INDEX('Policy Characteristics'!A:A,MATCH($C481,'Policy Characteristics'!$C:$C,0))),"",INDEX('Policy Characteristics'!A:A,MATCH($C481,'Policy Characteristics'!$C:$C,0)))</f>
        <v>Electricity Supply</v>
      </c>
      <c r="B481" s="467" t="str">
        <f>IF(ISBLANK(INDEX('Policy Characteristics'!B:B,MATCH($C481,'Policy Characteristics'!$C:$C,0))),"",INDEX('Policy Characteristics'!B:B,MATCH($C481,'Policy Characteristics'!$C:$C,0)))</f>
        <v>Subsidy for Electricity Production</v>
      </c>
      <c r="C481" s="446" t="str">
        <f t="shared" si="27"/>
        <v>Subsidy for Elec Production by Fuel</v>
      </c>
      <c r="D481" s="294" t="s">
        <v>3490</v>
      </c>
      <c r="E481" s="339"/>
      <c r="F481" s="294" t="s">
        <v>3495</v>
      </c>
      <c r="G481" s="294"/>
      <c r="H481" s="20">
        <v>1798</v>
      </c>
      <c r="I481" s="470" t="s">
        <v>43</v>
      </c>
      <c r="J481" s="469" t="str">
        <f>IF(ISBLANK(INDEX('Policy Characteristics'!D:D,MATCH($C481,'Policy Characteristics'!$C:$C,0))),"",INDEX('Policy Characteristics'!D:D,MATCH($C481,'Policy Characteristics'!$C:$C,0)))</f>
        <v>Subsidy for Electricity Production</v>
      </c>
      <c r="K481" s="446" t="str">
        <f>IF(ISBLANK(INDEX('Policy Characteristics'!E:E,MATCH($C481,'Policy Characteristics'!$C:$C,0))),"",INDEX('Policy Characteristics'!E:E,MATCH($C481,'Policy Characteristics'!$C:$C,0)))</f>
        <v>elec generation subsidy</v>
      </c>
      <c r="L481" s="446">
        <f>IF(ISBLANK(INDEX('Policy Characteristics'!F:F,MATCH($C481,'Policy Characteristics'!$C:$C,0))),"",INDEX('Policy Characteristics'!F:F,MATCH($C481,'Policy Characteristics'!$C:$C,0)))</f>
        <v>0</v>
      </c>
      <c r="M481" s="446">
        <f>IF(ISBLANK(INDEX('Policy Characteristics'!G:G,MATCH($C481,'Policy Characteristics'!$C:$C,0))),"",INDEX('Policy Characteristics'!G:G,MATCH($C481,'Policy Characteristics'!$C:$C,0)))</f>
        <v>60</v>
      </c>
      <c r="N481" s="446">
        <f>IF(ISBLANK(INDEX('Policy Characteristics'!H:H,MATCH($C481,'Policy Characteristics'!$C:$C,0))),"",INDEX('Policy Characteristics'!H:H,MATCH($C481,'Policy Characteristics'!$C:$C,0)))</f>
        <v>1</v>
      </c>
      <c r="O481" s="446" t="str">
        <f>IF(ISBLANK(INDEX('Policy Characteristics'!I:I,MATCH($C481,'Policy Characteristics'!$C:$C,0))),"",INDEX('Policy Characteristics'!I:I,MATCH($C481,'Policy Characteristics'!$C:$C,0)))</f>
        <v>$/MWh</v>
      </c>
      <c r="P481" s="44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46" t="str">
        <f>IF(ISBLANK(INDEX('Policy Characteristics'!K:K,MATCH($C481,'Policy Characteristics'!$C:$C,0))),"",INDEX('Policy Characteristics'!K:K,MATCH($C481,'Policy Characteristics'!$C:$C,0)))</f>
        <v>electricity-sector-main.html#subsidies</v>
      </c>
      <c r="R481" s="446" t="str">
        <f>IF(ISBLANK(INDEX('Policy Characteristics'!L:L,MATCH($C481,'Policy Characteristics'!$C:$C,0))),"",INDEX('Policy Characteristics'!L:L,MATCH($C481,'Policy Characteristics'!$C:$C,0)))</f>
        <v>subsidy-for-electricity-production.html</v>
      </c>
      <c r="S481" s="294"/>
    </row>
    <row r="482" spans="1:19" x14ac:dyDescent="0.75">
      <c r="A482" s="446" t="str">
        <f>IF(ISBLANK(INDEX('Policy Characteristics'!A:A,MATCH($C482,'Policy Characteristics'!$C:$C,0))),"",INDEX('Policy Characteristics'!A:A,MATCH($C482,'Policy Characteristics'!$C:$C,0)))</f>
        <v>Electricity Supply</v>
      </c>
      <c r="B482" s="467" t="str">
        <f>IF(ISBLANK(INDEX('Policy Characteristics'!B:B,MATCH($C482,'Policy Characteristics'!$C:$C,0))),"",INDEX('Policy Characteristics'!B:B,MATCH($C482,'Policy Characteristics'!$C:$C,0)))</f>
        <v>Subsidy for Electricity Production</v>
      </c>
      <c r="C482" s="446" t="str">
        <f t="shared" si="27"/>
        <v>Subsidy for Elec Production by Fuel</v>
      </c>
      <c r="D482" s="294" t="s">
        <v>3491</v>
      </c>
      <c r="E482" s="339"/>
      <c r="F482" s="294" t="s">
        <v>3496</v>
      </c>
      <c r="G482" s="294"/>
      <c r="H482" s="20">
        <v>1799</v>
      </c>
      <c r="I482" s="470" t="s">
        <v>43</v>
      </c>
      <c r="J482" s="469" t="str">
        <f>IF(ISBLANK(INDEX('Policy Characteristics'!D:D,MATCH($C482,'Policy Characteristics'!$C:$C,0))),"",INDEX('Policy Characteristics'!D:D,MATCH($C482,'Policy Characteristics'!$C:$C,0)))</f>
        <v>Subsidy for Electricity Production</v>
      </c>
      <c r="K482" s="446" t="str">
        <f>IF(ISBLANK(INDEX('Policy Characteristics'!E:E,MATCH($C482,'Policy Characteristics'!$C:$C,0))),"",INDEX('Policy Characteristics'!E:E,MATCH($C482,'Policy Characteristics'!$C:$C,0)))</f>
        <v>elec generation subsidy</v>
      </c>
      <c r="L482" s="446">
        <f>IF(ISBLANK(INDEX('Policy Characteristics'!F:F,MATCH($C482,'Policy Characteristics'!$C:$C,0))),"",INDEX('Policy Characteristics'!F:F,MATCH($C482,'Policy Characteristics'!$C:$C,0)))</f>
        <v>0</v>
      </c>
      <c r="M482" s="446">
        <f>IF(ISBLANK(INDEX('Policy Characteristics'!G:G,MATCH($C482,'Policy Characteristics'!$C:$C,0))),"",INDEX('Policy Characteristics'!G:G,MATCH($C482,'Policy Characteristics'!$C:$C,0)))</f>
        <v>60</v>
      </c>
      <c r="N482" s="446">
        <f>IF(ISBLANK(INDEX('Policy Characteristics'!H:H,MATCH($C482,'Policy Characteristics'!$C:$C,0))),"",INDEX('Policy Characteristics'!H:H,MATCH($C482,'Policy Characteristics'!$C:$C,0)))</f>
        <v>1</v>
      </c>
      <c r="O482" s="446" t="str">
        <f>IF(ISBLANK(INDEX('Policy Characteristics'!I:I,MATCH($C482,'Policy Characteristics'!$C:$C,0))),"",INDEX('Policy Characteristics'!I:I,MATCH($C482,'Policy Characteristics'!$C:$C,0)))</f>
        <v>$/MWh</v>
      </c>
      <c r="P482" s="44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46" t="str">
        <f>IF(ISBLANK(INDEX('Policy Characteristics'!K:K,MATCH($C482,'Policy Characteristics'!$C:$C,0))),"",INDEX('Policy Characteristics'!K:K,MATCH($C482,'Policy Characteristics'!$C:$C,0)))</f>
        <v>electricity-sector-main.html#subsidies</v>
      </c>
      <c r="R482" s="446" t="str">
        <f>IF(ISBLANK(INDEX('Policy Characteristics'!L:L,MATCH($C482,'Policy Characteristics'!$C:$C,0))),"",INDEX('Policy Characteristics'!L:L,MATCH($C482,'Policy Characteristics'!$C:$C,0)))</f>
        <v>subsidy-for-electricity-production.html</v>
      </c>
      <c r="S482" s="294"/>
    </row>
    <row r="483" spans="1:19" x14ac:dyDescent="0.75">
      <c r="A483" s="446" t="str">
        <f>IF(ISBLANK(INDEX('Policy Characteristics'!A:A,MATCH($C483,'Policy Characteristics'!$C:$C,0))),"",INDEX('Policy Characteristics'!A:A,MATCH($C483,'Policy Characteristics'!$C:$C,0)))</f>
        <v>Electricity Supply</v>
      </c>
      <c r="B483" s="467" t="str">
        <f>IF(ISBLANK(INDEX('Policy Characteristics'!B:B,MATCH($C483,'Policy Characteristics'!$C:$C,0))),"",INDEX('Policy Characteristics'!B:B,MATCH($C483,'Policy Characteristics'!$C:$C,0)))</f>
        <v>Subsidy for Electricity Production</v>
      </c>
      <c r="C483" s="446" t="str">
        <f t="shared" si="27"/>
        <v>Subsidy for Elec Production by Fuel</v>
      </c>
      <c r="D483" s="294" t="s">
        <v>3492</v>
      </c>
      <c r="E483" s="339"/>
      <c r="F483" s="294" t="s">
        <v>3497</v>
      </c>
      <c r="G483" s="294"/>
      <c r="H483" s="20">
        <v>1800</v>
      </c>
      <c r="I483" s="470" t="s">
        <v>43</v>
      </c>
      <c r="J483" s="469" t="str">
        <f>IF(ISBLANK(INDEX('Policy Characteristics'!D:D,MATCH($C483,'Policy Characteristics'!$C:$C,0))),"",INDEX('Policy Characteristics'!D:D,MATCH($C483,'Policy Characteristics'!$C:$C,0)))</f>
        <v>Subsidy for Electricity Production</v>
      </c>
      <c r="K483" s="446" t="str">
        <f>IF(ISBLANK(INDEX('Policy Characteristics'!E:E,MATCH($C483,'Policy Characteristics'!$C:$C,0))),"",INDEX('Policy Characteristics'!E:E,MATCH($C483,'Policy Characteristics'!$C:$C,0)))</f>
        <v>elec generation subsidy</v>
      </c>
      <c r="L483" s="446">
        <f>IF(ISBLANK(INDEX('Policy Characteristics'!F:F,MATCH($C483,'Policy Characteristics'!$C:$C,0))),"",INDEX('Policy Characteristics'!F:F,MATCH($C483,'Policy Characteristics'!$C:$C,0)))</f>
        <v>0</v>
      </c>
      <c r="M483" s="446">
        <f>IF(ISBLANK(INDEX('Policy Characteristics'!G:G,MATCH($C483,'Policy Characteristics'!$C:$C,0))),"",INDEX('Policy Characteristics'!G:G,MATCH($C483,'Policy Characteristics'!$C:$C,0)))</f>
        <v>60</v>
      </c>
      <c r="N483" s="446">
        <f>IF(ISBLANK(INDEX('Policy Characteristics'!H:H,MATCH($C483,'Policy Characteristics'!$C:$C,0))),"",INDEX('Policy Characteristics'!H:H,MATCH($C483,'Policy Characteristics'!$C:$C,0)))</f>
        <v>1</v>
      </c>
      <c r="O483" s="446" t="str">
        <f>IF(ISBLANK(INDEX('Policy Characteristics'!I:I,MATCH($C483,'Policy Characteristics'!$C:$C,0))),"",INDEX('Policy Characteristics'!I:I,MATCH($C483,'Policy Characteristics'!$C:$C,0)))</f>
        <v>$/MWh</v>
      </c>
      <c r="P483" s="44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46" t="str">
        <f>IF(ISBLANK(INDEX('Policy Characteristics'!K:K,MATCH($C483,'Policy Characteristics'!$C:$C,0))),"",INDEX('Policy Characteristics'!K:K,MATCH($C483,'Policy Characteristics'!$C:$C,0)))</f>
        <v>electricity-sector-main.html#subsidies</v>
      </c>
      <c r="R483" s="446" t="str">
        <f>IF(ISBLANK(INDEX('Policy Characteristics'!L:L,MATCH($C483,'Policy Characteristics'!$C:$C,0))),"",INDEX('Policy Characteristics'!L:L,MATCH($C483,'Policy Characteristics'!$C:$C,0)))</f>
        <v>subsidy-for-electricity-production.html</v>
      </c>
      <c r="S483" s="294"/>
    </row>
    <row r="484" spans="1:19" x14ac:dyDescent="0.75">
      <c r="A484" s="446" t="str">
        <f>IF(ISBLANK(INDEX('Policy Characteristics'!A:A,MATCH($C484,'Policy Characteristics'!$C:$C,0))),"",INDEX('Policy Characteristics'!A:A,MATCH($C484,'Policy Characteristics'!$C:$C,0)))</f>
        <v>Electricity Supply</v>
      </c>
      <c r="B484" s="467" t="str">
        <f>IF(ISBLANK(INDEX('Policy Characteristics'!B:B,MATCH($C484,'Policy Characteristics'!$C:$C,0))),"",INDEX('Policy Characteristics'!B:B,MATCH($C484,'Policy Characteristics'!$C:$C,0)))</f>
        <v>Subsidy for Electricity Production</v>
      </c>
      <c r="C484" s="446" t="str">
        <f t="shared" si="27"/>
        <v>Subsidy for Elec Production by Fuel</v>
      </c>
      <c r="D484" s="294" t="s">
        <v>3493</v>
      </c>
      <c r="E484" s="339"/>
      <c r="F484" s="294" t="s">
        <v>3498</v>
      </c>
      <c r="G484" s="294"/>
      <c r="H484" s="20">
        <v>1801</v>
      </c>
      <c r="I484" s="470" t="s">
        <v>43</v>
      </c>
      <c r="J484" s="469" t="str">
        <f>IF(ISBLANK(INDEX('Policy Characteristics'!D:D,MATCH($C484,'Policy Characteristics'!$C:$C,0))),"",INDEX('Policy Characteristics'!D:D,MATCH($C484,'Policy Characteristics'!$C:$C,0)))</f>
        <v>Subsidy for Electricity Production</v>
      </c>
      <c r="K484" s="446" t="str">
        <f>IF(ISBLANK(INDEX('Policy Characteristics'!E:E,MATCH($C484,'Policy Characteristics'!$C:$C,0))),"",INDEX('Policy Characteristics'!E:E,MATCH($C484,'Policy Characteristics'!$C:$C,0)))</f>
        <v>elec generation subsidy</v>
      </c>
      <c r="L484" s="446">
        <f>IF(ISBLANK(INDEX('Policy Characteristics'!F:F,MATCH($C484,'Policy Characteristics'!$C:$C,0))),"",INDEX('Policy Characteristics'!F:F,MATCH($C484,'Policy Characteristics'!$C:$C,0)))</f>
        <v>0</v>
      </c>
      <c r="M484" s="446">
        <f>IF(ISBLANK(INDEX('Policy Characteristics'!G:G,MATCH($C484,'Policy Characteristics'!$C:$C,0))),"",INDEX('Policy Characteristics'!G:G,MATCH($C484,'Policy Characteristics'!$C:$C,0)))</f>
        <v>60</v>
      </c>
      <c r="N484" s="446">
        <f>IF(ISBLANK(INDEX('Policy Characteristics'!H:H,MATCH($C484,'Policy Characteristics'!$C:$C,0))),"",INDEX('Policy Characteristics'!H:H,MATCH($C484,'Policy Characteristics'!$C:$C,0)))</f>
        <v>1</v>
      </c>
      <c r="O484" s="446" t="str">
        <f>IF(ISBLANK(INDEX('Policy Characteristics'!I:I,MATCH($C484,'Policy Characteristics'!$C:$C,0))),"",INDEX('Policy Characteristics'!I:I,MATCH($C484,'Policy Characteristics'!$C:$C,0)))</f>
        <v>$/MWh</v>
      </c>
      <c r="P484" s="44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46" t="str">
        <f>IF(ISBLANK(INDEX('Policy Characteristics'!K:K,MATCH($C484,'Policy Characteristics'!$C:$C,0))),"",INDEX('Policy Characteristics'!K:K,MATCH($C484,'Policy Characteristics'!$C:$C,0)))</f>
        <v>electricity-sector-main.html#subsidies</v>
      </c>
      <c r="R484" s="446" t="str">
        <f>IF(ISBLANK(INDEX('Policy Characteristics'!L:L,MATCH($C484,'Policy Characteristics'!$C:$C,0))),"",INDEX('Policy Characteristics'!L:L,MATCH($C484,'Policy Characteristics'!$C:$C,0)))</f>
        <v>subsidy-for-electricity-production.html</v>
      </c>
      <c r="S484" s="294"/>
    </row>
    <row r="485" spans="1:19" x14ac:dyDescent="0.75">
      <c r="A485" s="446" t="str">
        <f>IF(ISBLANK(INDEX('Policy Characteristics'!A:A,MATCH($C485,'Policy Characteristics'!$C:$C,0))),"",INDEX('Policy Characteristics'!A:A,MATCH($C485,'Policy Characteristics'!$C:$C,0)))</f>
        <v>Electricity Supply</v>
      </c>
      <c r="B485" s="467" t="str">
        <f>IF(ISBLANK(INDEX('Policy Characteristics'!B:B,MATCH($C485,'Policy Characteristics'!$C:$C,0))),"",INDEX('Policy Characteristics'!B:B,MATCH($C485,'Policy Characteristics'!$C:$C,0)))</f>
        <v>Subsidy for Electricity Production</v>
      </c>
      <c r="C485" s="446" t="str">
        <f t="shared" si="27"/>
        <v>Subsidy for Elec Production by Fuel</v>
      </c>
      <c r="D485" s="294" t="s">
        <v>3582</v>
      </c>
      <c r="E485" s="339"/>
      <c r="F485" s="294" t="s">
        <v>3580</v>
      </c>
      <c r="G485" s="294"/>
      <c r="H485" s="20">
        <v>1802</v>
      </c>
      <c r="I485" s="470" t="s">
        <v>43</v>
      </c>
      <c r="J485" s="469" t="str">
        <f>IF(ISBLANK(INDEX('Policy Characteristics'!D:D,MATCH($C485,'Policy Characteristics'!$C:$C,0))),"",INDEX('Policy Characteristics'!D:D,MATCH($C485,'Policy Characteristics'!$C:$C,0)))</f>
        <v>Subsidy for Electricity Production</v>
      </c>
      <c r="K485" s="446" t="str">
        <f>IF(ISBLANK(INDEX('Policy Characteristics'!E:E,MATCH($C485,'Policy Characteristics'!$C:$C,0))),"",INDEX('Policy Characteristics'!E:E,MATCH($C485,'Policy Characteristics'!$C:$C,0)))</f>
        <v>elec generation subsidy</v>
      </c>
      <c r="L485" s="446">
        <f>IF(ISBLANK(INDEX('Policy Characteristics'!F:F,MATCH($C485,'Policy Characteristics'!$C:$C,0))),"",INDEX('Policy Characteristics'!F:F,MATCH($C485,'Policy Characteristics'!$C:$C,0)))</f>
        <v>0</v>
      </c>
      <c r="M485" s="446">
        <f>IF(ISBLANK(INDEX('Policy Characteristics'!G:G,MATCH($C485,'Policy Characteristics'!$C:$C,0))),"",INDEX('Policy Characteristics'!G:G,MATCH($C485,'Policy Characteristics'!$C:$C,0)))</f>
        <v>60</v>
      </c>
      <c r="N485" s="446">
        <f>IF(ISBLANK(INDEX('Policy Characteristics'!H:H,MATCH($C485,'Policy Characteristics'!$C:$C,0))),"",INDEX('Policy Characteristics'!H:H,MATCH($C485,'Policy Characteristics'!$C:$C,0)))</f>
        <v>1</v>
      </c>
      <c r="O485" s="446" t="str">
        <f>IF(ISBLANK(INDEX('Policy Characteristics'!I:I,MATCH($C485,'Policy Characteristics'!$C:$C,0))),"",INDEX('Policy Characteristics'!I:I,MATCH($C485,'Policy Characteristics'!$C:$C,0)))</f>
        <v>$/MWh</v>
      </c>
      <c r="P485" s="44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46" t="str">
        <f>IF(ISBLANK(INDEX('Policy Characteristics'!K:K,MATCH($C485,'Policy Characteristics'!$C:$C,0))),"",INDEX('Policy Characteristics'!K:K,MATCH($C485,'Policy Characteristics'!$C:$C,0)))</f>
        <v>electricity-sector-main.html#subsidies</v>
      </c>
      <c r="R485" s="446" t="str">
        <f>IF(ISBLANK(INDEX('Policy Characteristics'!L:L,MATCH($C485,'Policy Characteristics'!$C:$C,0))),"",INDEX('Policy Characteristics'!L:L,MATCH($C485,'Policy Characteristics'!$C:$C,0)))</f>
        <v>subsidy-for-electricity-production.html</v>
      </c>
      <c r="S485" s="294"/>
    </row>
    <row r="486" spans="1:19" x14ac:dyDescent="0.75">
      <c r="A486" s="446" t="str">
        <f>IF(ISBLANK(INDEX('Policy Characteristics'!A:A,MATCH($C486,'Policy Characteristics'!$C:$C,0))),"",INDEX('Policy Characteristics'!A:A,MATCH($C486,'Policy Characteristics'!$C:$C,0)))</f>
        <v>Electricity Supply</v>
      </c>
      <c r="B486" s="467" t="str">
        <f>IF(ISBLANK(INDEX('Policy Characteristics'!B:B,MATCH($C486,'Policy Characteristics'!$C:$C,0))),"",INDEX('Policy Characteristics'!B:B,MATCH($C486,'Policy Characteristics'!$C:$C,0)))</f>
        <v>Subsidy for Electricity Production</v>
      </c>
      <c r="C486" s="446" t="str">
        <f t="shared" si="27"/>
        <v>Subsidy for Elec Production by Fuel</v>
      </c>
      <c r="D486" s="294" t="s">
        <v>3583</v>
      </c>
      <c r="E486" s="339"/>
      <c r="F486" s="294" t="s">
        <v>3581</v>
      </c>
      <c r="G486" s="294"/>
      <c r="H486" s="20">
        <v>2244</v>
      </c>
      <c r="I486" s="470" t="s">
        <v>43</v>
      </c>
      <c r="J486" s="469" t="str">
        <f>IF(ISBLANK(INDEX('Policy Characteristics'!D:D,MATCH($C486,'Policy Characteristics'!$C:$C,0))),"",INDEX('Policy Characteristics'!D:D,MATCH($C486,'Policy Characteristics'!$C:$C,0)))</f>
        <v>Subsidy for Electricity Production</v>
      </c>
      <c r="K486" s="446" t="str">
        <f>IF(ISBLANK(INDEX('Policy Characteristics'!E:E,MATCH($C486,'Policy Characteristics'!$C:$C,0))),"",INDEX('Policy Characteristics'!E:E,MATCH($C486,'Policy Characteristics'!$C:$C,0)))</f>
        <v>elec generation subsidy</v>
      </c>
      <c r="L486" s="446">
        <f>IF(ISBLANK(INDEX('Policy Characteristics'!F:F,MATCH($C486,'Policy Characteristics'!$C:$C,0))),"",INDEX('Policy Characteristics'!F:F,MATCH($C486,'Policy Characteristics'!$C:$C,0)))</f>
        <v>0</v>
      </c>
      <c r="M486" s="446">
        <f>IF(ISBLANK(INDEX('Policy Characteristics'!G:G,MATCH($C486,'Policy Characteristics'!$C:$C,0))),"",INDEX('Policy Characteristics'!G:G,MATCH($C486,'Policy Characteristics'!$C:$C,0)))</f>
        <v>60</v>
      </c>
      <c r="N486" s="446">
        <f>IF(ISBLANK(INDEX('Policy Characteristics'!H:H,MATCH($C486,'Policy Characteristics'!$C:$C,0))),"",INDEX('Policy Characteristics'!H:H,MATCH($C486,'Policy Characteristics'!$C:$C,0)))</f>
        <v>1</v>
      </c>
      <c r="O486" s="446" t="str">
        <f>IF(ISBLANK(INDEX('Policy Characteristics'!I:I,MATCH($C486,'Policy Characteristics'!$C:$C,0))),"",INDEX('Policy Characteristics'!I:I,MATCH($C486,'Policy Characteristics'!$C:$C,0)))</f>
        <v>$/MWh</v>
      </c>
      <c r="P486" s="44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46" t="str">
        <f>IF(ISBLANK(INDEX('Policy Characteristics'!K:K,MATCH($C486,'Policy Characteristics'!$C:$C,0))),"",INDEX('Policy Characteristics'!K:K,MATCH($C486,'Policy Characteristics'!$C:$C,0)))</f>
        <v>electricity-sector-main.html#subsidies</v>
      </c>
      <c r="R486" s="446"/>
      <c r="S486" s="294"/>
    </row>
    <row r="487" spans="1:19" x14ac:dyDescent="0.75">
      <c r="A487" s="446" t="str">
        <f>IF(ISBLANK(INDEX('Policy Characteristics'!A:A,MATCH($C487,'Policy Characteristics'!$C:$C,0))),"",INDEX('Policy Characteristics'!A:A,MATCH($C487,'Policy Characteristics'!$C:$C,0)))</f>
        <v>Electricity Supply</v>
      </c>
      <c r="B487" s="467" t="str">
        <f>IF(ISBLANK(INDEX('Policy Characteristics'!B:B,MATCH($C487,'Policy Characteristics'!$C:$C,0))),"",INDEX('Policy Characteristics'!B:B,MATCH($C487,'Policy Characteristics'!$C:$C,0)))</f>
        <v>Use EVs for Grid Balancing</v>
      </c>
      <c r="C487" t="s">
        <v>3575</v>
      </c>
      <c r="D487" s="294"/>
      <c r="E487" s="339"/>
      <c r="F487" s="294"/>
      <c r="G487" s="294"/>
      <c r="H487" s="20">
        <v>2235</v>
      </c>
      <c r="I487" s="470" t="s">
        <v>43</v>
      </c>
      <c r="J487" s="469" t="str">
        <f>IF(ISBLANK(INDEX('Policy Characteristics'!D:D,MATCH($C487,'Policy Characteristics'!$C:$C,0))),"",INDEX('Policy Characteristics'!D:D,MATCH($C487,'Policy Characteristics'!$C:$C,0)))</f>
        <v>EVs for Grid Balancing</v>
      </c>
      <c r="K487" s="446" t="str">
        <f>IF(ISBLANK(INDEX('Policy Characteristics'!E:E,MATCH($C487,'Policy Characteristics'!$C:$C,0))),"",INDEX('Policy Characteristics'!E:E,MATCH($C487,'Policy Characteristics'!$C:$C,0)))</f>
        <v>elec use EVs for grid balancing</v>
      </c>
      <c r="L487" s="471">
        <f>IF(ISBLANK(INDEX('Policy Characteristics'!F:F,MATCH($C487,'Policy Characteristics'!$C:$C,0))),"",INDEX('Policy Characteristics'!F:F,MATCH($C487,'Policy Characteristics'!$C:$C,0)))</f>
        <v>0</v>
      </c>
      <c r="M487" s="471">
        <f>IF(ISBLANK(INDEX('Policy Characteristics'!G:G,MATCH($C487,'Policy Characteristics'!$C:$C,0))),"",INDEX('Policy Characteristics'!G:G,MATCH($C487,'Policy Characteristics'!$C:$C,0)))</f>
        <v>1</v>
      </c>
      <c r="N487" s="471">
        <f>IF(ISBLANK(INDEX('Policy Characteristics'!H:H,MATCH($C487,'Policy Characteristics'!$C:$C,0))),"",INDEX('Policy Characteristics'!H:H,MATCH($C487,'Policy Characteristics'!$C:$C,0)))</f>
        <v>0.01</v>
      </c>
      <c r="O487" s="446" t="str">
        <f>IF(ISBLANK(INDEX('Policy Characteristics'!I:I,MATCH($C487,'Policy Characteristics'!$C:$C,0))),"",INDEX('Policy Characteristics'!I:I,MATCH($C487,'Policy Characteristics'!$C:$C,0)))</f>
        <v>% of EVs used</v>
      </c>
      <c r="P487" s="44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46" t="str">
        <f>IF(ISBLANK(INDEX('Policy Characteristics'!K:K,MATCH($C487,'Policy Characteristics'!$C:$C,0))),"",INDEX('Policy Characteristics'!K:K,MATCH($C487,'Policy Characteristics'!$C:$C,0)))</f>
        <v/>
      </c>
      <c r="R487" s="446" t="str">
        <f>IF(ISBLANK(INDEX('Policy Characteristics'!L:L,MATCH($C487,'Policy Characteristics'!$C:$C,0))),"",INDEX('Policy Characteristics'!L:L,MATCH($C487,'Policy Characteristics'!$C:$C,0)))</f>
        <v/>
      </c>
      <c r="S487" s="294"/>
    </row>
    <row r="488" spans="1:19" x14ac:dyDescent="0.75">
      <c r="A488" s="446" t="str">
        <f>IF(ISBLANK(INDEX('Policy Characteristics'!A:A,MATCH($C488,'Policy Characteristics'!$C:$C,0))),"",INDEX('Policy Characteristics'!A:A,MATCH($C488,'Policy Characteristics'!$C:$C,0)))</f>
        <v>Electricity Supply</v>
      </c>
      <c r="B488" s="467" t="str">
        <f>IF(ISBLANK(INDEX('Policy Characteristics'!B:B,MATCH($C488,'Policy Characteristics'!$C:$C,0))),"",INDEX('Policy Characteristics'!B:B,MATCH($C488,'Policy Characteristics'!$C:$C,0)))</f>
        <v>Subsidy for Grid Battery Output</v>
      </c>
      <c r="C488" t="s">
        <v>3632</v>
      </c>
      <c r="D488" s="294"/>
      <c r="E488" s="339"/>
      <c r="F488" s="294"/>
      <c r="G488" s="294"/>
      <c r="H488" s="20">
        <v>2258</v>
      </c>
      <c r="I488" s="470" t="s">
        <v>43</v>
      </c>
      <c r="J488" s="469" t="str">
        <f>IF(ISBLANK(INDEX('Policy Characteristics'!D:D,MATCH($C488,'Policy Characteristics'!$C:$C,0))),"",INDEX('Policy Characteristics'!D:D,MATCH($C488,'Policy Characteristics'!$C:$C,0)))</f>
        <v>Grid Battery Subsidy</v>
      </c>
      <c r="K488" s="446" t="str">
        <f>IF(ISBLANK(INDEX('Policy Characteristics'!E:E,MATCH($C488,'Policy Characteristics'!$C:$C,0))),"",INDEX('Policy Characteristics'!E:E,MATCH($C488,'Policy Characteristics'!$C:$C,0)))</f>
        <v>elec battery subsidy per output</v>
      </c>
      <c r="L488" s="471">
        <f>IF(ISBLANK(INDEX('Policy Characteristics'!F:F,MATCH($C488,'Policy Characteristics'!$C:$C,0))),"",INDEX('Policy Characteristics'!F:F,MATCH($C488,'Policy Characteristics'!$C:$C,0)))</f>
        <v>0</v>
      </c>
      <c r="M488" s="471">
        <f>IF(ISBLANK(INDEX('Policy Characteristics'!G:G,MATCH($C488,'Policy Characteristics'!$C:$C,0))),"",INDEX('Policy Characteristics'!G:G,MATCH($C488,'Policy Characteristics'!$C:$C,0)))</f>
        <v>100</v>
      </c>
      <c r="N488" s="471">
        <f>IF(ISBLANK(INDEX('Policy Characteristics'!H:H,MATCH($C488,'Policy Characteristics'!$C:$C,0))),"",INDEX('Policy Characteristics'!H:H,MATCH($C488,'Policy Characteristics'!$C:$C,0)))</f>
        <v>5</v>
      </c>
      <c r="O488" s="446" t="str">
        <f>IF(ISBLANK(INDEX('Policy Characteristics'!I:I,MATCH($C488,'Policy Characteristics'!$C:$C,0))),"",INDEX('Policy Characteristics'!I:I,MATCH($C488,'Policy Characteristics'!$C:$C,0)))</f>
        <v>$ / MWh</v>
      </c>
      <c r="P488" s="44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46" t="str">
        <f>IF(ISBLANK(INDEX('Policy Characteristics'!K:K,MATCH($C488,'Policy Characteristics'!$C:$C,0))),"",INDEX('Policy Characteristics'!K:K,MATCH($C488,'Policy Characteristics'!$C:$C,0)))</f>
        <v/>
      </c>
      <c r="R488" s="446"/>
      <c r="S488" s="294"/>
    </row>
    <row r="489" spans="1:19" x14ac:dyDescent="0.75">
      <c r="A489" s="446" t="str">
        <f>IF(ISBLANK(INDEX('Policy Characteristics'!A:A,MATCH($C489,'Policy Characteristics'!$C:$C,0))),"",INDEX('Policy Characteristics'!A:A,MATCH($C489,'Policy Characteristics'!$C:$C,0)))</f>
        <v>Electricity Supply</v>
      </c>
      <c r="B489" s="467" t="str">
        <f>IF(ISBLANK(INDEX('Policy Characteristics'!B:B,MATCH($C489,'Policy Characteristics'!$C:$C,0))),"",INDEX('Policy Characteristics'!B:B,MATCH($C489,'Policy Characteristics'!$C:$C,0)))</f>
        <v>Subsidy for Grid Battery Capacity</v>
      </c>
      <c r="C489" t="s">
        <v>3636</v>
      </c>
      <c r="D489" s="294"/>
      <c r="E489" s="339"/>
      <c r="F489" s="294"/>
      <c r="G489" s="294"/>
      <c r="H489" s="20">
        <v>2259</v>
      </c>
      <c r="I489" s="470" t="s">
        <v>43</v>
      </c>
      <c r="J489" s="469" t="str">
        <f>IF(ISBLANK(INDEX('Policy Characteristics'!D:D,MATCH($C489,'Policy Characteristics'!$C:$C,0))),"",INDEX('Policy Characteristics'!D:D,MATCH($C489,'Policy Characteristics'!$C:$C,0)))</f>
        <v>Grid Battery Subsidy</v>
      </c>
      <c r="K489" s="446" t="str">
        <f>IF(ISBLANK(INDEX('Policy Characteristics'!E:E,MATCH($C489,'Policy Characteristics'!$C:$C,0))),"",INDEX('Policy Characteristics'!E:E,MATCH($C489,'Policy Characteristics'!$C:$C,0)))</f>
        <v>elec battery construction subsidy</v>
      </c>
      <c r="L489" s="471">
        <f>IF(ISBLANK(INDEX('Policy Characteristics'!F:F,MATCH($C489,'Policy Characteristics'!$C:$C,0))),"",INDEX('Policy Characteristics'!F:F,MATCH($C489,'Policy Characteristics'!$C:$C,0)))</f>
        <v>0</v>
      </c>
      <c r="M489" s="471">
        <f>IF(ISBLANK(INDEX('Policy Characteristics'!G:G,MATCH($C489,'Policy Characteristics'!$C:$C,0))),"",INDEX('Policy Characteristics'!G:G,MATCH($C489,'Policy Characteristics'!$C:$C,0)))</f>
        <v>1</v>
      </c>
      <c r="N489" s="471">
        <f>IF(ISBLANK(INDEX('Policy Characteristics'!H:H,MATCH($C489,'Policy Characteristics'!$C:$C,0))),"",INDEX('Policy Characteristics'!H:H,MATCH($C489,'Policy Characteristics'!$C:$C,0)))</f>
        <v>0.01</v>
      </c>
      <c r="O489" s="446" t="str">
        <f>IF(ISBLANK(INDEX('Policy Characteristics'!I:I,MATCH($C489,'Policy Characteristics'!$C:$C,0))),"",INDEX('Policy Characteristics'!I:I,MATCH($C489,'Policy Characteristics'!$C:$C,0)))</f>
        <v>% of capital costs</v>
      </c>
      <c r="P489" s="44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46" t="str">
        <f>IF(ISBLANK(INDEX('Policy Characteristics'!K:K,MATCH($C489,'Policy Characteristics'!$C:$C,0))),"",INDEX('Policy Characteristics'!K:K,MATCH($C489,'Policy Characteristics'!$C:$C,0)))</f>
        <v/>
      </c>
      <c r="R489" s="446"/>
      <c r="S489" s="294"/>
    </row>
    <row r="490" spans="1:19" x14ac:dyDescent="0.75">
      <c r="A490" s="446" t="str">
        <f>IF(ISBLANK(INDEX('Policy Characteristics'!A:A,MATCH($C490,'Policy Characteristics'!$C:$C,0))),"",INDEX('Policy Characteristics'!A:A,MATCH($C490,'Policy Characteristics'!$C:$C,0)))</f>
        <v>Electricity Supply</v>
      </c>
      <c r="B490" s="467" t="str">
        <f>IF(ISBLANK(INDEX('Policy Characteristics'!B:B,MATCH($C490,'Policy Characteristics'!$C:$C,0))),"",INDEX('Policy Characteristics'!B:B,MATCH($C490,'Policy Characteristics'!$C:$C,0)))</f>
        <v>Electricity CCS Subsidy</v>
      </c>
      <c r="C490" t="s">
        <v>3643</v>
      </c>
      <c r="D490" s="339" t="s">
        <v>448</v>
      </c>
      <c r="F490" s="339" t="s">
        <v>447</v>
      </c>
      <c r="H490" s="20">
        <v>2260</v>
      </c>
      <c r="I490" t="s">
        <v>44</v>
      </c>
      <c r="J490" s="469" t="str">
        <f>IF(ISBLANK(INDEX('Policy Characteristics'!D:D,MATCH($C490,'Policy Characteristics'!$C:$C,0))),"",INDEX('Policy Characteristics'!D:D,MATCH($C490,'Policy Characteristics'!$C:$C,0)))</f>
        <v>Electricity CCS Subsidy</v>
      </c>
      <c r="K490" s="446" t="str">
        <f>IF(ISBLANK(INDEX('Policy Characteristics'!E:E,MATCH($C490,'Policy Characteristics'!$C:$C,0))),"",INDEX('Policy Characteristics'!E:E,MATCH($C490,'Policy Characteristics'!$C:$C,0)))</f>
        <v>elec CCS subsidy</v>
      </c>
      <c r="L490" s="471">
        <f>IF(ISBLANK(INDEX('Policy Characteristics'!F:F,MATCH($C490,'Policy Characteristics'!$C:$C,0))),"",INDEX('Policy Characteristics'!F:F,MATCH($C490,'Policy Characteristics'!$C:$C,0)))</f>
        <v>0</v>
      </c>
      <c r="M490" s="471">
        <f>IF(ISBLANK(INDEX('Policy Characteristics'!G:G,MATCH($C490,'Policy Characteristics'!$C:$C,0))),"",INDEX('Policy Characteristics'!G:G,MATCH($C490,'Policy Characteristics'!$C:$C,0)))</f>
        <v>100</v>
      </c>
      <c r="N490" s="471">
        <f>IF(ISBLANK(INDEX('Policy Characteristics'!H:H,MATCH($C490,'Policy Characteristics'!$C:$C,0))),"",INDEX('Policy Characteristics'!H:H,MATCH($C490,'Policy Characteristics'!$C:$C,0)))</f>
        <v>5</v>
      </c>
      <c r="O490" s="446" t="str">
        <f>IF(ISBLANK(INDEX('Policy Characteristics'!I:I,MATCH($C490,'Policy Characteristics'!$C:$C,0))),"",INDEX('Policy Characteristics'!I:I,MATCH($C490,'Policy Characteristics'!$C:$C,0)))</f>
        <v>$ / metric ton CO2e</v>
      </c>
      <c r="P490" s="44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46" t="str">
        <f>IF(ISBLANK(INDEX('Policy Characteristics'!A:A,MATCH($C491,'Policy Characteristics'!$C:$C,0))),"",INDEX('Policy Characteristics'!A:A,MATCH($C491,'Policy Characteristics'!$C:$C,0)))</f>
        <v>Electricity Supply</v>
      </c>
      <c r="B491" s="467" t="str">
        <f>IF(ISBLANK(INDEX('Policy Characteristics'!B:B,MATCH($C491,'Policy Characteristics'!$C:$C,0))),"",INDEX('Policy Characteristics'!B:B,MATCH($C491,'Policy Characteristics'!$C:$C,0)))</f>
        <v>Electricity CCS Subsidy</v>
      </c>
      <c r="C491" s="446" t="str">
        <f>$C$490</f>
        <v>Additional Subsidy for Elec CCS</v>
      </c>
      <c r="D491" s="294" t="s">
        <v>3488</v>
      </c>
      <c r="F491" s="294" t="s">
        <v>3426</v>
      </c>
      <c r="H491" s="20">
        <v>2261</v>
      </c>
      <c r="I491" t="s">
        <v>44</v>
      </c>
      <c r="J491" s="469" t="str">
        <f>IF(ISBLANK(INDEX('Policy Characteristics'!D:D,MATCH($C491,'Policy Characteristics'!$C:$C,0))),"",INDEX('Policy Characteristics'!D:D,MATCH($C491,'Policy Characteristics'!$C:$C,0)))</f>
        <v>Electricity CCS Subsidy</v>
      </c>
      <c r="K491" s="446" t="str">
        <f>IF(ISBLANK(INDEX('Policy Characteristics'!E:E,MATCH($C491,'Policy Characteristics'!$C:$C,0))),"",INDEX('Policy Characteristics'!E:E,MATCH($C491,'Policy Characteristics'!$C:$C,0)))</f>
        <v>elec CCS subsidy</v>
      </c>
      <c r="L491" s="471">
        <f>IF(ISBLANK(INDEX('Policy Characteristics'!F:F,MATCH($C491,'Policy Characteristics'!$C:$C,0))),"",INDEX('Policy Characteristics'!F:F,MATCH($C491,'Policy Characteristics'!$C:$C,0)))</f>
        <v>0</v>
      </c>
      <c r="M491" s="471">
        <f>IF(ISBLANK(INDEX('Policy Characteristics'!G:G,MATCH($C491,'Policy Characteristics'!$C:$C,0))),"",INDEX('Policy Characteristics'!G:G,MATCH($C491,'Policy Characteristics'!$C:$C,0)))</f>
        <v>100</v>
      </c>
      <c r="N491" s="471">
        <f>IF(ISBLANK(INDEX('Policy Characteristics'!H:H,MATCH($C491,'Policy Characteristics'!$C:$C,0))),"",INDEX('Policy Characteristics'!H:H,MATCH($C491,'Policy Characteristics'!$C:$C,0)))</f>
        <v>5</v>
      </c>
      <c r="O491" s="446" t="str">
        <f>IF(ISBLANK(INDEX('Policy Characteristics'!I:I,MATCH($C491,'Policy Characteristics'!$C:$C,0))),"",INDEX('Policy Characteristics'!I:I,MATCH($C491,'Policy Characteristics'!$C:$C,0)))</f>
        <v>$ / metric ton CO2e</v>
      </c>
      <c r="P491" s="44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46" t="str">
        <f>IF(ISBLANK(INDEX('Policy Characteristics'!A:A,MATCH($C492,'Policy Characteristics'!$C:$C,0))),"",INDEX('Policy Characteristics'!A:A,MATCH($C492,'Policy Characteristics'!$C:$C,0)))</f>
        <v>Electricity Supply</v>
      </c>
      <c r="B492" s="467" t="str">
        <f>IF(ISBLANK(INDEX('Policy Characteristics'!B:B,MATCH($C492,'Policy Characteristics'!$C:$C,0))),"",INDEX('Policy Characteristics'!B:B,MATCH($C492,'Policy Characteristics'!$C:$C,0)))</f>
        <v>Electricity CCS Subsidy</v>
      </c>
      <c r="C492" s="446" t="str">
        <f t="shared" ref="C492:C513" si="28">$C$490</f>
        <v>Additional Subsidy for Elec CCS</v>
      </c>
      <c r="D492" s="294" t="s">
        <v>3489</v>
      </c>
      <c r="F492" s="294" t="s">
        <v>3427</v>
      </c>
      <c r="H492" s="20">
        <v>2262</v>
      </c>
      <c r="I492" t="s">
        <v>44</v>
      </c>
      <c r="J492" s="469" t="str">
        <f>IF(ISBLANK(INDEX('Policy Characteristics'!D:D,MATCH($C492,'Policy Characteristics'!$C:$C,0))),"",INDEX('Policy Characteristics'!D:D,MATCH($C492,'Policy Characteristics'!$C:$C,0)))</f>
        <v>Electricity CCS Subsidy</v>
      </c>
      <c r="K492" s="446" t="str">
        <f>IF(ISBLANK(INDEX('Policy Characteristics'!E:E,MATCH($C492,'Policy Characteristics'!$C:$C,0))),"",INDEX('Policy Characteristics'!E:E,MATCH($C492,'Policy Characteristics'!$C:$C,0)))</f>
        <v>elec CCS subsidy</v>
      </c>
      <c r="L492" s="471">
        <f>IF(ISBLANK(INDEX('Policy Characteristics'!F:F,MATCH($C492,'Policy Characteristics'!$C:$C,0))),"",INDEX('Policy Characteristics'!F:F,MATCH($C492,'Policy Characteristics'!$C:$C,0)))</f>
        <v>0</v>
      </c>
      <c r="M492" s="471">
        <f>IF(ISBLANK(INDEX('Policy Characteristics'!G:G,MATCH($C492,'Policy Characteristics'!$C:$C,0))),"",INDEX('Policy Characteristics'!G:G,MATCH($C492,'Policy Characteristics'!$C:$C,0)))</f>
        <v>100</v>
      </c>
      <c r="N492" s="471">
        <f>IF(ISBLANK(INDEX('Policy Characteristics'!H:H,MATCH($C492,'Policy Characteristics'!$C:$C,0))),"",INDEX('Policy Characteristics'!H:H,MATCH($C492,'Policy Characteristics'!$C:$C,0)))</f>
        <v>5</v>
      </c>
      <c r="O492" s="446" t="str">
        <f>IF(ISBLANK(INDEX('Policy Characteristics'!I:I,MATCH($C492,'Policy Characteristics'!$C:$C,0))),"",INDEX('Policy Characteristics'!I:I,MATCH($C492,'Policy Characteristics'!$C:$C,0)))</f>
        <v>$ / metric ton CO2e</v>
      </c>
      <c r="P492" s="44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46" t="str">
        <f>IF(ISBLANK(INDEX('Policy Characteristics'!A:A,MATCH($C493,'Policy Characteristics'!$C:$C,0))),"",INDEX('Policy Characteristics'!A:A,MATCH($C493,'Policy Characteristics'!$C:$C,0)))</f>
        <v>Electricity Supply</v>
      </c>
      <c r="B493" s="467" t="str">
        <f>IF(ISBLANK(INDEX('Policy Characteristics'!B:B,MATCH($C493,'Policy Characteristics'!$C:$C,0))),"",INDEX('Policy Characteristics'!B:B,MATCH($C493,'Policy Characteristics'!$C:$C,0)))</f>
        <v>Electricity CCS Subsidy</v>
      </c>
      <c r="C493" s="446" t="str">
        <f t="shared" si="28"/>
        <v>Additional Subsidy for Elec CCS</v>
      </c>
      <c r="D493" s="294" t="s">
        <v>76</v>
      </c>
      <c r="F493" s="294" t="s">
        <v>3499</v>
      </c>
      <c r="H493" s="20">
        <v>2263</v>
      </c>
      <c r="I493" t="s">
        <v>44</v>
      </c>
      <c r="J493" s="469" t="str">
        <f>IF(ISBLANK(INDEX('Policy Characteristics'!D:D,MATCH($C493,'Policy Characteristics'!$C:$C,0))),"",INDEX('Policy Characteristics'!D:D,MATCH($C493,'Policy Characteristics'!$C:$C,0)))</f>
        <v>Electricity CCS Subsidy</v>
      </c>
      <c r="K493" s="446" t="str">
        <f>IF(ISBLANK(INDEX('Policy Characteristics'!E:E,MATCH($C493,'Policy Characteristics'!$C:$C,0))),"",INDEX('Policy Characteristics'!E:E,MATCH($C493,'Policy Characteristics'!$C:$C,0)))</f>
        <v>elec CCS subsidy</v>
      </c>
      <c r="L493" s="471">
        <f>IF(ISBLANK(INDEX('Policy Characteristics'!F:F,MATCH($C493,'Policy Characteristics'!$C:$C,0))),"",INDEX('Policy Characteristics'!F:F,MATCH($C493,'Policy Characteristics'!$C:$C,0)))</f>
        <v>0</v>
      </c>
      <c r="M493" s="471">
        <f>IF(ISBLANK(INDEX('Policy Characteristics'!G:G,MATCH($C493,'Policy Characteristics'!$C:$C,0))),"",INDEX('Policy Characteristics'!G:G,MATCH($C493,'Policy Characteristics'!$C:$C,0)))</f>
        <v>100</v>
      </c>
      <c r="N493" s="471">
        <f>IF(ISBLANK(INDEX('Policy Characteristics'!H:H,MATCH($C493,'Policy Characteristics'!$C:$C,0))),"",INDEX('Policy Characteristics'!H:H,MATCH($C493,'Policy Characteristics'!$C:$C,0)))</f>
        <v>5</v>
      </c>
      <c r="O493" s="446" t="str">
        <f>IF(ISBLANK(INDEX('Policy Characteristics'!I:I,MATCH($C493,'Policy Characteristics'!$C:$C,0))),"",INDEX('Policy Characteristics'!I:I,MATCH($C493,'Policy Characteristics'!$C:$C,0)))</f>
        <v>$ / metric ton CO2e</v>
      </c>
      <c r="P493" s="44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46" t="str">
        <f>IF(ISBLANK(INDEX('Policy Characteristics'!A:A,MATCH($C494,'Policy Characteristics'!$C:$C,0))),"",INDEX('Policy Characteristics'!A:A,MATCH($C494,'Policy Characteristics'!$C:$C,0)))</f>
        <v>Electricity Supply</v>
      </c>
      <c r="B494" s="467" t="str">
        <f>IF(ISBLANK(INDEX('Policy Characteristics'!B:B,MATCH($C494,'Policy Characteristics'!$C:$C,0))),"",INDEX('Policy Characteristics'!B:B,MATCH($C494,'Policy Characteristics'!$C:$C,0)))</f>
        <v>Electricity CCS Subsidy</v>
      </c>
      <c r="C494" s="446" t="str">
        <f t="shared" si="28"/>
        <v>Additional Subsidy for Elec CCS</v>
      </c>
      <c r="D494" s="294" t="s">
        <v>77</v>
      </c>
      <c r="F494" s="294" t="s">
        <v>89</v>
      </c>
      <c r="H494" s="20">
        <v>2264</v>
      </c>
      <c r="I494" t="s">
        <v>44</v>
      </c>
      <c r="J494" s="469" t="str">
        <f>IF(ISBLANK(INDEX('Policy Characteristics'!D:D,MATCH($C494,'Policy Characteristics'!$C:$C,0))),"",INDEX('Policy Characteristics'!D:D,MATCH($C494,'Policy Characteristics'!$C:$C,0)))</f>
        <v>Electricity CCS Subsidy</v>
      </c>
      <c r="K494" s="446" t="str">
        <f>IF(ISBLANK(INDEX('Policy Characteristics'!E:E,MATCH($C494,'Policy Characteristics'!$C:$C,0))),"",INDEX('Policy Characteristics'!E:E,MATCH($C494,'Policy Characteristics'!$C:$C,0)))</f>
        <v>elec CCS subsidy</v>
      </c>
      <c r="L494" s="471">
        <f>IF(ISBLANK(INDEX('Policy Characteristics'!F:F,MATCH($C494,'Policy Characteristics'!$C:$C,0))),"",INDEX('Policy Characteristics'!F:F,MATCH($C494,'Policy Characteristics'!$C:$C,0)))</f>
        <v>0</v>
      </c>
      <c r="M494" s="471">
        <f>IF(ISBLANK(INDEX('Policy Characteristics'!G:G,MATCH($C494,'Policy Characteristics'!$C:$C,0))),"",INDEX('Policy Characteristics'!G:G,MATCH($C494,'Policy Characteristics'!$C:$C,0)))</f>
        <v>100</v>
      </c>
      <c r="N494" s="471">
        <f>IF(ISBLANK(INDEX('Policy Characteristics'!H:H,MATCH($C494,'Policy Characteristics'!$C:$C,0))),"",INDEX('Policy Characteristics'!H:H,MATCH($C494,'Policy Characteristics'!$C:$C,0)))</f>
        <v>5</v>
      </c>
      <c r="O494" s="446" t="str">
        <f>IF(ISBLANK(INDEX('Policy Characteristics'!I:I,MATCH($C494,'Policy Characteristics'!$C:$C,0))),"",INDEX('Policy Characteristics'!I:I,MATCH($C494,'Policy Characteristics'!$C:$C,0)))</f>
        <v>$ / metric ton CO2e</v>
      </c>
      <c r="P494" s="44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46" t="str">
        <f>IF(ISBLANK(INDEX('Policy Characteristics'!A:A,MATCH($C495,'Policy Characteristics'!$C:$C,0))),"",INDEX('Policy Characteristics'!A:A,MATCH($C495,'Policy Characteristics'!$C:$C,0)))</f>
        <v>Electricity Supply</v>
      </c>
      <c r="B495" s="467" t="str">
        <f>IF(ISBLANK(INDEX('Policy Characteristics'!B:B,MATCH($C495,'Policy Characteristics'!$C:$C,0))),"",INDEX('Policy Characteristics'!B:B,MATCH($C495,'Policy Characteristics'!$C:$C,0)))</f>
        <v>Electricity CCS Subsidy</v>
      </c>
      <c r="C495" s="446" t="str">
        <f t="shared" si="28"/>
        <v>Additional Subsidy for Elec CCS</v>
      </c>
      <c r="D495" s="294" t="s">
        <v>449</v>
      </c>
      <c r="F495" s="294" t="s">
        <v>452</v>
      </c>
      <c r="H495" s="20">
        <v>2265</v>
      </c>
      <c r="I495" t="s">
        <v>44</v>
      </c>
      <c r="J495" s="469" t="str">
        <f>IF(ISBLANK(INDEX('Policy Characteristics'!D:D,MATCH($C495,'Policy Characteristics'!$C:$C,0))),"",INDEX('Policy Characteristics'!D:D,MATCH($C495,'Policy Characteristics'!$C:$C,0)))</f>
        <v>Electricity CCS Subsidy</v>
      </c>
      <c r="K495" s="446" t="str">
        <f>IF(ISBLANK(INDEX('Policy Characteristics'!E:E,MATCH($C495,'Policy Characteristics'!$C:$C,0))),"",INDEX('Policy Characteristics'!E:E,MATCH($C495,'Policy Characteristics'!$C:$C,0)))</f>
        <v>elec CCS subsidy</v>
      </c>
      <c r="L495" s="471">
        <f>IF(ISBLANK(INDEX('Policy Characteristics'!F:F,MATCH($C495,'Policy Characteristics'!$C:$C,0))),"",INDEX('Policy Characteristics'!F:F,MATCH($C495,'Policy Characteristics'!$C:$C,0)))</f>
        <v>0</v>
      </c>
      <c r="M495" s="471">
        <f>IF(ISBLANK(INDEX('Policy Characteristics'!G:G,MATCH($C495,'Policy Characteristics'!$C:$C,0))),"",INDEX('Policy Characteristics'!G:G,MATCH($C495,'Policy Characteristics'!$C:$C,0)))</f>
        <v>100</v>
      </c>
      <c r="N495" s="471">
        <f>IF(ISBLANK(INDEX('Policy Characteristics'!H:H,MATCH($C495,'Policy Characteristics'!$C:$C,0))),"",INDEX('Policy Characteristics'!H:H,MATCH($C495,'Policy Characteristics'!$C:$C,0)))</f>
        <v>5</v>
      </c>
      <c r="O495" s="446" t="str">
        <f>IF(ISBLANK(INDEX('Policy Characteristics'!I:I,MATCH($C495,'Policy Characteristics'!$C:$C,0))),"",INDEX('Policy Characteristics'!I:I,MATCH($C495,'Policy Characteristics'!$C:$C,0)))</f>
        <v>$ / metric ton CO2e</v>
      </c>
      <c r="P495" s="44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46" t="str">
        <f>IF(ISBLANK(INDEX('Policy Characteristics'!A:A,MATCH($C496,'Policy Characteristics'!$C:$C,0))),"",INDEX('Policy Characteristics'!A:A,MATCH($C496,'Policy Characteristics'!$C:$C,0)))</f>
        <v>Electricity Supply</v>
      </c>
      <c r="B496" s="467" t="str">
        <f>IF(ISBLANK(INDEX('Policy Characteristics'!B:B,MATCH($C496,'Policy Characteristics'!$C:$C,0))),"",INDEX('Policy Characteristics'!B:B,MATCH($C496,'Policy Characteristics'!$C:$C,0)))</f>
        <v>Electricity CCS Subsidy</v>
      </c>
      <c r="C496" s="446" t="str">
        <f t="shared" si="28"/>
        <v>Additional Subsidy for Elec CCS</v>
      </c>
      <c r="D496" s="294" t="s">
        <v>78</v>
      </c>
      <c r="F496" s="294" t="s">
        <v>90</v>
      </c>
      <c r="H496" s="20">
        <v>2266</v>
      </c>
      <c r="I496" t="s">
        <v>44</v>
      </c>
      <c r="J496" s="469" t="str">
        <f>IF(ISBLANK(INDEX('Policy Characteristics'!D:D,MATCH($C496,'Policy Characteristics'!$C:$C,0))),"",INDEX('Policy Characteristics'!D:D,MATCH($C496,'Policy Characteristics'!$C:$C,0)))</f>
        <v>Electricity CCS Subsidy</v>
      </c>
      <c r="K496" s="446" t="str">
        <f>IF(ISBLANK(INDEX('Policy Characteristics'!E:E,MATCH($C496,'Policy Characteristics'!$C:$C,0))),"",INDEX('Policy Characteristics'!E:E,MATCH($C496,'Policy Characteristics'!$C:$C,0)))</f>
        <v>elec CCS subsidy</v>
      </c>
      <c r="L496" s="471">
        <f>IF(ISBLANK(INDEX('Policy Characteristics'!F:F,MATCH($C496,'Policy Characteristics'!$C:$C,0))),"",INDEX('Policy Characteristics'!F:F,MATCH($C496,'Policy Characteristics'!$C:$C,0)))</f>
        <v>0</v>
      </c>
      <c r="M496" s="471">
        <f>IF(ISBLANK(INDEX('Policy Characteristics'!G:G,MATCH($C496,'Policy Characteristics'!$C:$C,0))),"",INDEX('Policy Characteristics'!G:G,MATCH($C496,'Policy Characteristics'!$C:$C,0)))</f>
        <v>100</v>
      </c>
      <c r="N496" s="471">
        <f>IF(ISBLANK(INDEX('Policy Characteristics'!H:H,MATCH($C496,'Policy Characteristics'!$C:$C,0))),"",INDEX('Policy Characteristics'!H:H,MATCH($C496,'Policy Characteristics'!$C:$C,0)))</f>
        <v>5</v>
      </c>
      <c r="O496" s="446" t="str">
        <f>IF(ISBLANK(INDEX('Policy Characteristics'!I:I,MATCH($C496,'Policy Characteristics'!$C:$C,0))),"",INDEX('Policy Characteristics'!I:I,MATCH($C496,'Policy Characteristics'!$C:$C,0)))</f>
        <v>$ / metric ton CO2e</v>
      </c>
      <c r="P496" s="44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46" t="str">
        <f>IF(ISBLANK(INDEX('Policy Characteristics'!A:A,MATCH($C497,'Policy Characteristics'!$C:$C,0))),"",INDEX('Policy Characteristics'!A:A,MATCH($C497,'Policy Characteristics'!$C:$C,0)))</f>
        <v>Electricity Supply</v>
      </c>
      <c r="B497" s="467" t="str">
        <f>IF(ISBLANK(INDEX('Policy Characteristics'!B:B,MATCH($C497,'Policy Characteristics'!$C:$C,0))),"",INDEX('Policy Characteristics'!B:B,MATCH($C497,'Policy Characteristics'!$C:$C,0)))</f>
        <v>Electricity CCS Subsidy</v>
      </c>
      <c r="C497" s="446" t="str">
        <f t="shared" si="28"/>
        <v>Additional Subsidy for Elec CCS</v>
      </c>
      <c r="D497" s="294" t="s">
        <v>79</v>
      </c>
      <c r="F497" s="294" t="s">
        <v>91</v>
      </c>
      <c r="H497" s="20">
        <v>2267</v>
      </c>
      <c r="I497" t="s">
        <v>44</v>
      </c>
      <c r="J497" s="469" t="str">
        <f>IF(ISBLANK(INDEX('Policy Characteristics'!D:D,MATCH($C497,'Policy Characteristics'!$C:$C,0))),"",INDEX('Policy Characteristics'!D:D,MATCH($C497,'Policy Characteristics'!$C:$C,0)))</f>
        <v>Electricity CCS Subsidy</v>
      </c>
      <c r="K497" s="446" t="str">
        <f>IF(ISBLANK(INDEX('Policy Characteristics'!E:E,MATCH($C497,'Policy Characteristics'!$C:$C,0))),"",INDEX('Policy Characteristics'!E:E,MATCH($C497,'Policy Characteristics'!$C:$C,0)))</f>
        <v>elec CCS subsidy</v>
      </c>
      <c r="L497" s="471">
        <f>IF(ISBLANK(INDEX('Policy Characteristics'!F:F,MATCH($C497,'Policy Characteristics'!$C:$C,0))),"",INDEX('Policy Characteristics'!F:F,MATCH($C497,'Policy Characteristics'!$C:$C,0)))</f>
        <v>0</v>
      </c>
      <c r="M497" s="471">
        <f>IF(ISBLANK(INDEX('Policy Characteristics'!G:G,MATCH($C497,'Policy Characteristics'!$C:$C,0))),"",INDEX('Policy Characteristics'!G:G,MATCH($C497,'Policy Characteristics'!$C:$C,0)))</f>
        <v>100</v>
      </c>
      <c r="N497" s="471">
        <f>IF(ISBLANK(INDEX('Policy Characteristics'!H:H,MATCH($C497,'Policy Characteristics'!$C:$C,0))),"",INDEX('Policy Characteristics'!H:H,MATCH($C497,'Policy Characteristics'!$C:$C,0)))</f>
        <v>5</v>
      </c>
      <c r="O497" s="446" t="str">
        <f>IF(ISBLANK(INDEX('Policy Characteristics'!I:I,MATCH($C497,'Policy Characteristics'!$C:$C,0))),"",INDEX('Policy Characteristics'!I:I,MATCH($C497,'Policy Characteristics'!$C:$C,0)))</f>
        <v>$ / metric ton CO2e</v>
      </c>
      <c r="P497" s="44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46" t="str">
        <f>IF(ISBLANK(INDEX('Policy Characteristics'!A:A,MATCH($C498,'Policy Characteristics'!$C:$C,0))),"",INDEX('Policy Characteristics'!A:A,MATCH($C498,'Policy Characteristics'!$C:$C,0)))</f>
        <v>Electricity Supply</v>
      </c>
      <c r="B498" s="467" t="str">
        <f>IF(ISBLANK(INDEX('Policy Characteristics'!B:B,MATCH($C498,'Policy Characteristics'!$C:$C,0))),"",INDEX('Policy Characteristics'!B:B,MATCH($C498,'Policy Characteristics'!$C:$C,0)))</f>
        <v>Electricity CCS Subsidy</v>
      </c>
      <c r="C498" s="446" t="str">
        <f t="shared" si="28"/>
        <v>Additional Subsidy for Elec CCS</v>
      </c>
      <c r="D498" s="294" t="s">
        <v>80</v>
      </c>
      <c r="F498" s="294" t="s">
        <v>92</v>
      </c>
      <c r="H498" s="20">
        <v>2268</v>
      </c>
      <c r="I498" t="s">
        <v>44</v>
      </c>
      <c r="J498" s="469" t="str">
        <f>IF(ISBLANK(INDEX('Policy Characteristics'!D:D,MATCH($C498,'Policy Characteristics'!$C:$C,0))),"",INDEX('Policy Characteristics'!D:D,MATCH($C498,'Policy Characteristics'!$C:$C,0)))</f>
        <v>Electricity CCS Subsidy</v>
      </c>
      <c r="K498" s="446" t="str">
        <f>IF(ISBLANK(INDEX('Policy Characteristics'!E:E,MATCH($C498,'Policy Characteristics'!$C:$C,0))),"",INDEX('Policy Characteristics'!E:E,MATCH($C498,'Policy Characteristics'!$C:$C,0)))</f>
        <v>elec CCS subsidy</v>
      </c>
      <c r="L498" s="471">
        <f>IF(ISBLANK(INDEX('Policy Characteristics'!F:F,MATCH($C498,'Policy Characteristics'!$C:$C,0))),"",INDEX('Policy Characteristics'!F:F,MATCH($C498,'Policy Characteristics'!$C:$C,0)))</f>
        <v>0</v>
      </c>
      <c r="M498" s="471">
        <f>IF(ISBLANK(INDEX('Policy Characteristics'!G:G,MATCH($C498,'Policy Characteristics'!$C:$C,0))),"",INDEX('Policy Characteristics'!G:G,MATCH($C498,'Policy Characteristics'!$C:$C,0)))</f>
        <v>100</v>
      </c>
      <c r="N498" s="471">
        <f>IF(ISBLANK(INDEX('Policy Characteristics'!H:H,MATCH($C498,'Policy Characteristics'!$C:$C,0))),"",INDEX('Policy Characteristics'!H:H,MATCH($C498,'Policy Characteristics'!$C:$C,0)))</f>
        <v>5</v>
      </c>
      <c r="O498" s="446" t="str">
        <f>IF(ISBLANK(INDEX('Policy Characteristics'!I:I,MATCH($C498,'Policy Characteristics'!$C:$C,0))),"",INDEX('Policy Characteristics'!I:I,MATCH($C498,'Policy Characteristics'!$C:$C,0)))</f>
        <v>$ / metric ton CO2e</v>
      </c>
      <c r="P498" s="44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46" t="str">
        <f>IF(ISBLANK(INDEX('Policy Characteristics'!A:A,MATCH($C499,'Policy Characteristics'!$C:$C,0))),"",INDEX('Policy Characteristics'!A:A,MATCH($C499,'Policy Characteristics'!$C:$C,0)))</f>
        <v>Electricity Supply</v>
      </c>
      <c r="B499" s="467" t="str">
        <f>IF(ISBLANK(INDEX('Policy Characteristics'!B:B,MATCH($C499,'Policy Characteristics'!$C:$C,0))),"",INDEX('Policy Characteristics'!B:B,MATCH($C499,'Policy Characteristics'!$C:$C,0)))</f>
        <v>Electricity CCS Subsidy</v>
      </c>
      <c r="C499" s="446" t="str">
        <f t="shared" si="28"/>
        <v>Additional Subsidy for Elec CCS</v>
      </c>
      <c r="D499" s="294" t="s">
        <v>2424</v>
      </c>
      <c r="F499" s="294" t="s">
        <v>437</v>
      </c>
      <c r="H499" s="20">
        <v>2269</v>
      </c>
      <c r="I499" t="s">
        <v>44</v>
      </c>
      <c r="J499" s="469" t="str">
        <f>IF(ISBLANK(INDEX('Policy Characteristics'!D:D,MATCH($C499,'Policy Characteristics'!$C:$C,0))),"",INDEX('Policy Characteristics'!D:D,MATCH($C499,'Policy Characteristics'!$C:$C,0)))</f>
        <v>Electricity CCS Subsidy</v>
      </c>
      <c r="K499" s="446" t="str">
        <f>IF(ISBLANK(INDEX('Policy Characteristics'!E:E,MATCH($C499,'Policy Characteristics'!$C:$C,0))),"",INDEX('Policy Characteristics'!E:E,MATCH($C499,'Policy Characteristics'!$C:$C,0)))</f>
        <v>elec CCS subsidy</v>
      </c>
      <c r="L499" s="471">
        <f>IF(ISBLANK(INDEX('Policy Characteristics'!F:F,MATCH($C499,'Policy Characteristics'!$C:$C,0))),"",INDEX('Policy Characteristics'!F:F,MATCH($C499,'Policy Characteristics'!$C:$C,0)))</f>
        <v>0</v>
      </c>
      <c r="M499" s="471">
        <f>IF(ISBLANK(INDEX('Policy Characteristics'!G:G,MATCH($C499,'Policy Characteristics'!$C:$C,0))),"",INDEX('Policy Characteristics'!G:G,MATCH($C499,'Policy Characteristics'!$C:$C,0)))</f>
        <v>100</v>
      </c>
      <c r="N499" s="471">
        <f>IF(ISBLANK(INDEX('Policy Characteristics'!H:H,MATCH($C499,'Policy Characteristics'!$C:$C,0))),"",INDEX('Policy Characteristics'!H:H,MATCH($C499,'Policy Characteristics'!$C:$C,0)))</f>
        <v>5</v>
      </c>
      <c r="O499" s="446" t="str">
        <f>IF(ISBLANK(INDEX('Policy Characteristics'!I:I,MATCH($C499,'Policy Characteristics'!$C:$C,0))),"",INDEX('Policy Characteristics'!I:I,MATCH($C499,'Policy Characteristics'!$C:$C,0)))</f>
        <v>$ / metric ton CO2e</v>
      </c>
      <c r="P499" s="44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46" t="str">
        <f>IF(ISBLANK(INDEX('Policy Characteristics'!A:A,MATCH($C500,'Policy Characteristics'!$C:$C,0))),"",INDEX('Policy Characteristics'!A:A,MATCH($C500,'Policy Characteristics'!$C:$C,0)))</f>
        <v>Electricity Supply</v>
      </c>
      <c r="B500" s="467" t="str">
        <f>IF(ISBLANK(INDEX('Policy Characteristics'!B:B,MATCH($C500,'Policy Characteristics'!$C:$C,0))),"",INDEX('Policy Characteristics'!B:B,MATCH($C500,'Policy Characteristics'!$C:$C,0)))</f>
        <v>Electricity CCS Subsidy</v>
      </c>
      <c r="C500" s="446" t="str">
        <f t="shared" si="28"/>
        <v>Additional Subsidy for Elec CCS</v>
      </c>
      <c r="D500" s="294" t="s">
        <v>309</v>
      </c>
      <c r="F500" s="294" t="s">
        <v>311</v>
      </c>
      <c r="H500" s="20">
        <v>2270</v>
      </c>
      <c r="I500" t="s">
        <v>44</v>
      </c>
      <c r="J500" s="469" t="str">
        <f>IF(ISBLANK(INDEX('Policy Characteristics'!D:D,MATCH($C500,'Policy Characteristics'!$C:$C,0))),"",INDEX('Policy Characteristics'!D:D,MATCH($C500,'Policy Characteristics'!$C:$C,0)))</f>
        <v>Electricity CCS Subsidy</v>
      </c>
      <c r="K500" s="446" t="str">
        <f>IF(ISBLANK(INDEX('Policy Characteristics'!E:E,MATCH($C500,'Policy Characteristics'!$C:$C,0))),"",INDEX('Policy Characteristics'!E:E,MATCH($C500,'Policy Characteristics'!$C:$C,0)))</f>
        <v>elec CCS subsidy</v>
      </c>
      <c r="L500" s="471">
        <f>IF(ISBLANK(INDEX('Policy Characteristics'!F:F,MATCH($C500,'Policy Characteristics'!$C:$C,0))),"",INDEX('Policy Characteristics'!F:F,MATCH($C500,'Policy Characteristics'!$C:$C,0)))</f>
        <v>0</v>
      </c>
      <c r="M500" s="471">
        <f>IF(ISBLANK(INDEX('Policy Characteristics'!G:G,MATCH($C500,'Policy Characteristics'!$C:$C,0))),"",INDEX('Policy Characteristics'!G:G,MATCH($C500,'Policy Characteristics'!$C:$C,0)))</f>
        <v>100</v>
      </c>
      <c r="N500" s="471">
        <f>IF(ISBLANK(INDEX('Policy Characteristics'!H:H,MATCH($C500,'Policy Characteristics'!$C:$C,0))),"",INDEX('Policy Characteristics'!H:H,MATCH($C500,'Policy Characteristics'!$C:$C,0)))</f>
        <v>5</v>
      </c>
      <c r="O500" s="446" t="str">
        <f>IF(ISBLANK(INDEX('Policy Characteristics'!I:I,MATCH($C500,'Policy Characteristics'!$C:$C,0))),"",INDEX('Policy Characteristics'!I:I,MATCH($C500,'Policy Characteristics'!$C:$C,0)))</f>
        <v>$ / metric ton CO2e</v>
      </c>
      <c r="P500" s="44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46" t="str">
        <f>IF(ISBLANK(INDEX('Policy Characteristics'!A:A,MATCH($C501,'Policy Characteristics'!$C:$C,0))),"",INDEX('Policy Characteristics'!A:A,MATCH($C501,'Policy Characteristics'!$C:$C,0)))</f>
        <v>Electricity Supply</v>
      </c>
      <c r="B501" s="467" t="str">
        <f>IF(ISBLANK(INDEX('Policy Characteristics'!B:B,MATCH($C501,'Policy Characteristics'!$C:$C,0))),"",INDEX('Policy Characteristics'!B:B,MATCH($C501,'Policy Characteristics'!$C:$C,0)))</f>
        <v>Electricity CCS Subsidy</v>
      </c>
      <c r="C501" s="446" t="str">
        <f t="shared" si="28"/>
        <v>Additional Subsidy for Elec CCS</v>
      </c>
      <c r="D501" s="294" t="s">
        <v>310</v>
      </c>
      <c r="F501" s="294" t="s">
        <v>312</v>
      </c>
      <c r="H501" s="20">
        <v>2271</v>
      </c>
      <c r="I501" t="s">
        <v>44</v>
      </c>
      <c r="J501" s="469" t="str">
        <f>IF(ISBLANK(INDEX('Policy Characteristics'!D:D,MATCH($C501,'Policy Characteristics'!$C:$C,0))),"",INDEX('Policy Characteristics'!D:D,MATCH($C501,'Policy Characteristics'!$C:$C,0)))</f>
        <v>Electricity CCS Subsidy</v>
      </c>
      <c r="K501" s="446" t="str">
        <f>IF(ISBLANK(INDEX('Policy Characteristics'!E:E,MATCH($C501,'Policy Characteristics'!$C:$C,0))),"",INDEX('Policy Characteristics'!E:E,MATCH($C501,'Policy Characteristics'!$C:$C,0)))</f>
        <v>elec CCS subsidy</v>
      </c>
      <c r="L501" s="471">
        <f>IF(ISBLANK(INDEX('Policy Characteristics'!F:F,MATCH($C501,'Policy Characteristics'!$C:$C,0))),"",INDEX('Policy Characteristics'!F:F,MATCH($C501,'Policy Characteristics'!$C:$C,0)))</f>
        <v>0</v>
      </c>
      <c r="M501" s="471">
        <f>IF(ISBLANK(INDEX('Policy Characteristics'!G:G,MATCH($C501,'Policy Characteristics'!$C:$C,0))),"",INDEX('Policy Characteristics'!G:G,MATCH($C501,'Policy Characteristics'!$C:$C,0)))</f>
        <v>100</v>
      </c>
      <c r="N501" s="471">
        <f>IF(ISBLANK(INDEX('Policy Characteristics'!H:H,MATCH($C501,'Policy Characteristics'!$C:$C,0))),"",INDEX('Policy Characteristics'!H:H,MATCH($C501,'Policy Characteristics'!$C:$C,0)))</f>
        <v>5</v>
      </c>
      <c r="O501" s="446" t="str">
        <f>IF(ISBLANK(INDEX('Policy Characteristics'!I:I,MATCH($C501,'Policy Characteristics'!$C:$C,0))),"",INDEX('Policy Characteristics'!I:I,MATCH($C501,'Policy Characteristics'!$C:$C,0)))</f>
        <v>$ / metric ton CO2e</v>
      </c>
      <c r="P501" s="44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46" t="str">
        <f>IF(ISBLANK(INDEX('Policy Characteristics'!A:A,MATCH($C502,'Policy Characteristics'!$C:$C,0))),"",INDEX('Policy Characteristics'!A:A,MATCH($C502,'Policy Characteristics'!$C:$C,0)))</f>
        <v>Electricity Supply</v>
      </c>
      <c r="B502" s="467" t="str">
        <f>IF(ISBLANK(INDEX('Policy Characteristics'!B:B,MATCH($C502,'Policy Characteristics'!$C:$C,0))),"",INDEX('Policy Characteristics'!B:B,MATCH($C502,'Policy Characteristics'!$C:$C,0)))</f>
        <v>Electricity CCS Subsidy</v>
      </c>
      <c r="C502" s="446" t="str">
        <f t="shared" si="28"/>
        <v>Additional Subsidy for Elec CCS</v>
      </c>
      <c r="D502" s="294" t="s">
        <v>445</v>
      </c>
      <c r="F502" s="294" t="s">
        <v>444</v>
      </c>
      <c r="H502" s="20">
        <v>2272</v>
      </c>
      <c r="I502" t="s">
        <v>44</v>
      </c>
      <c r="J502" s="469" t="str">
        <f>IF(ISBLANK(INDEX('Policy Characteristics'!D:D,MATCH($C502,'Policy Characteristics'!$C:$C,0))),"",INDEX('Policy Characteristics'!D:D,MATCH($C502,'Policy Characteristics'!$C:$C,0)))</f>
        <v>Electricity CCS Subsidy</v>
      </c>
      <c r="K502" s="446" t="str">
        <f>IF(ISBLANK(INDEX('Policy Characteristics'!E:E,MATCH($C502,'Policy Characteristics'!$C:$C,0))),"",INDEX('Policy Characteristics'!E:E,MATCH($C502,'Policy Characteristics'!$C:$C,0)))</f>
        <v>elec CCS subsidy</v>
      </c>
      <c r="L502" s="471">
        <f>IF(ISBLANK(INDEX('Policy Characteristics'!F:F,MATCH($C502,'Policy Characteristics'!$C:$C,0))),"",INDEX('Policy Characteristics'!F:F,MATCH($C502,'Policy Characteristics'!$C:$C,0)))</f>
        <v>0</v>
      </c>
      <c r="M502" s="471">
        <f>IF(ISBLANK(INDEX('Policy Characteristics'!G:G,MATCH($C502,'Policy Characteristics'!$C:$C,0))),"",INDEX('Policy Characteristics'!G:G,MATCH($C502,'Policy Characteristics'!$C:$C,0)))</f>
        <v>100</v>
      </c>
      <c r="N502" s="471">
        <f>IF(ISBLANK(INDEX('Policy Characteristics'!H:H,MATCH($C502,'Policy Characteristics'!$C:$C,0))),"",INDEX('Policy Characteristics'!H:H,MATCH($C502,'Policy Characteristics'!$C:$C,0)))</f>
        <v>5</v>
      </c>
      <c r="O502" s="446" t="str">
        <f>IF(ISBLANK(INDEX('Policy Characteristics'!I:I,MATCH($C502,'Policy Characteristics'!$C:$C,0))),"",INDEX('Policy Characteristics'!I:I,MATCH($C502,'Policy Characteristics'!$C:$C,0)))</f>
        <v>$ / metric ton CO2e</v>
      </c>
      <c r="P502" s="44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46" t="str">
        <f>IF(ISBLANK(INDEX('Policy Characteristics'!A:A,MATCH($C503,'Policy Characteristics'!$C:$C,0))),"",INDEX('Policy Characteristics'!A:A,MATCH($C503,'Policy Characteristics'!$C:$C,0)))</f>
        <v>Electricity Supply</v>
      </c>
      <c r="B503" s="467" t="str">
        <f>IF(ISBLANK(INDEX('Policy Characteristics'!B:B,MATCH($C503,'Policy Characteristics'!$C:$C,0))),"",INDEX('Policy Characteristics'!B:B,MATCH($C503,'Policy Characteristics'!$C:$C,0)))</f>
        <v>Electricity CCS Subsidy</v>
      </c>
      <c r="C503" s="446" t="str">
        <f t="shared" si="28"/>
        <v>Additional Subsidy for Elec CCS</v>
      </c>
      <c r="D503" s="294" t="s">
        <v>454</v>
      </c>
      <c r="F503" s="294" t="s">
        <v>455</v>
      </c>
      <c r="H503" s="20">
        <v>2273</v>
      </c>
      <c r="I503" t="s">
        <v>44</v>
      </c>
      <c r="J503" s="469" t="str">
        <f>IF(ISBLANK(INDEX('Policy Characteristics'!D:D,MATCH($C503,'Policy Characteristics'!$C:$C,0))),"",INDEX('Policy Characteristics'!D:D,MATCH($C503,'Policy Characteristics'!$C:$C,0)))</f>
        <v>Electricity CCS Subsidy</v>
      </c>
      <c r="K503" s="446" t="str">
        <f>IF(ISBLANK(INDEX('Policy Characteristics'!E:E,MATCH($C503,'Policy Characteristics'!$C:$C,0))),"",INDEX('Policy Characteristics'!E:E,MATCH($C503,'Policy Characteristics'!$C:$C,0)))</f>
        <v>elec CCS subsidy</v>
      </c>
      <c r="L503" s="471">
        <f>IF(ISBLANK(INDEX('Policy Characteristics'!F:F,MATCH($C503,'Policy Characteristics'!$C:$C,0))),"",INDEX('Policy Characteristics'!F:F,MATCH($C503,'Policy Characteristics'!$C:$C,0)))</f>
        <v>0</v>
      </c>
      <c r="M503" s="471">
        <f>IF(ISBLANK(INDEX('Policy Characteristics'!G:G,MATCH($C503,'Policy Characteristics'!$C:$C,0))),"",INDEX('Policy Characteristics'!G:G,MATCH($C503,'Policy Characteristics'!$C:$C,0)))</f>
        <v>100</v>
      </c>
      <c r="N503" s="471">
        <f>IF(ISBLANK(INDEX('Policy Characteristics'!H:H,MATCH($C503,'Policy Characteristics'!$C:$C,0))),"",INDEX('Policy Characteristics'!H:H,MATCH($C503,'Policy Characteristics'!$C:$C,0)))</f>
        <v>5</v>
      </c>
      <c r="O503" s="446" t="str">
        <f>IF(ISBLANK(INDEX('Policy Characteristics'!I:I,MATCH($C503,'Policy Characteristics'!$C:$C,0))),"",INDEX('Policy Characteristics'!I:I,MATCH($C503,'Policy Characteristics'!$C:$C,0)))</f>
        <v>$ / metric ton CO2e</v>
      </c>
      <c r="P503" s="44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46" t="str">
        <f>IF(ISBLANK(INDEX('Policy Characteristics'!A:A,MATCH($C504,'Policy Characteristics'!$C:$C,0))),"",INDEX('Policy Characteristics'!A:A,MATCH($C504,'Policy Characteristics'!$C:$C,0)))</f>
        <v>Electricity Supply</v>
      </c>
      <c r="B504" s="467" t="str">
        <f>IF(ISBLANK(INDEX('Policy Characteristics'!B:B,MATCH($C504,'Policy Characteristics'!$C:$C,0))),"",INDEX('Policy Characteristics'!B:B,MATCH($C504,'Policy Characteristics'!$C:$C,0)))</f>
        <v>Electricity CCS Subsidy</v>
      </c>
      <c r="C504" s="446" t="str">
        <f t="shared" si="28"/>
        <v>Additional Subsidy for Elec CCS</v>
      </c>
      <c r="D504" s="294" t="s">
        <v>2749</v>
      </c>
      <c r="F504" s="294" t="s">
        <v>2468</v>
      </c>
      <c r="H504" s="20">
        <v>2274</v>
      </c>
      <c r="I504" t="s">
        <v>44</v>
      </c>
      <c r="J504" s="469" t="str">
        <f>IF(ISBLANK(INDEX('Policy Characteristics'!D:D,MATCH($C504,'Policy Characteristics'!$C:$C,0))),"",INDEX('Policy Characteristics'!D:D,MATCH($C504,'Policy Characteristics'!$C:$C,0)))</f>
        <v>Electricity CCS Subsidy</v>
      </c>
      <c r="K504" s="446" t="str">
        <f>IF(ISBLANK(INDEX('Policy Characteristics'!E:E,MATCH($C504,'Policy Characteristics'!$C:$C,0))),"",INDEX('Policy Characteristics'!E:E,MATCH($C504,'Policy Characteristics'!$C:$C,0)))</f>
        <v>elec CCS subsidy</v>
      </c>
      <c r="L504" s="471">
        <f>IF(ISBLANK(INDEX('Policy Characteristics'!F:F,MATCH($C504,'Policy Characteristics'!$C:$C,0))),"",INDEX('Policy Characteristics'!F:F,MATCH($C504,'Policy Characteristics'!$C:$C,0)))</f>
        <v>0</v>
      </c>
      <c r="M504" s="471">
        <f>IF(ISBLANK(INDEX('Policy Characteristics'!G:G,MATCH($C504,'Policy Characteristics'!$C:$C,0))),"",INDEX('Policy Characteristics'!G:G,MATCH($C504,'Policy Characteristics'!$C:$C,0)))</f>
        <v>100</v>
      </c>
      <c r="N504" s="471">
        <f>IF(ISBLANK(INDEX('Policy Characteristics'!H:H,MATCH($C504,'Policy Characteristics'!$C:$C,0))),"",INDEX('Policy Characteristics'!H:H,MATCH($C504,'Policy Characteristics'!$C:$C,0)))</f>
        <v>5</v>
      </c>
      <c r="O504" s="446" t="str">
        <f>IF(ISBLANK(INDEX('Policy Characteristics'!I:I,MATCH($C504,'Policy Characteristics'!$C:$C,0))),"",INDEX('Policy Characteristics'!I:I,MATCH($C504,'Policy Characteristics'!$C:$C,0)))</f>
        <v>$ / metric ton CO2e</v>
      </c>
      <c r="P504" s="44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46" t="str">
        <f>IF(ISBLANK(INDEX('Policy Characteristics'!A:A,MATCH($C505,'Policy Characteristics'!$C:$C,0))),"",INDEX('Policy Characteristics'!A:A,MATCH($C505,'Policy Characteristics'!$C:$C,0)))</f>
        <v>Electricity Supply</v>
      </c>
      <c r="B505" s="467" t="str">
        <f>IF(ISBLANK(INDEX('Policy Characteristics'!B:B,MATCH($C505,'Policy Characteristics'!$C:$C,0))),"",INDEX('Policy Characteristics'!B:B,MATCH($C505,'Policy Characteristics'!$C:$C,0)))</f>
        <v>Electricity CCS Subsidy</v>
      </c>
      <c r="C505" s="446" t="str">
        <f t="shared" si="28"/>
        <v>Additional Subsidy for Elec CCS</v>
      </c>
      <c r="D505" s="294" t="s">
        <v>2750</v>
      </c>
      <c r="F505" s="294" t="s">
        <v>2592</v>
      </c>
      <c r="H505" s="20">
        <v>2275</v>
      </c>
      <c r="I505" t="s">
        <v>44</v>
      </c>
      <c r="J505" s="469" t="str">
        <f>IF(ISBLANK(INDEX('Policy Characteristics'!D:D,MATCH($C505,'Policy Characteristics'!$C:$C,0))),"",INDEX('Policy Characteristics'!D:D,MATCH($C505,'Policy Characteristics'!$C:$C,0)))</f>
        <v>Electricity CCS Subsidy</v>
      </c>
      <c r="K505" s="446" t="str">
        <f>IF(ISBLANK(INDEX('Policy Characteristics'!E:E,MATCH($C505,'Policy Characteristics'!$C:$C,0))),"",INDEX('Policy Characteristics'!E:E,MATCH($C505,'Policy Characteristics'!$C:$C,0)))</f>
        <v>elec CCS subsidy</v>
      </c>
      <c r="L505" s="471">
        <f>IF(ISBLANK(INDEX('Policy Characteristics'!F:F,MATCH($C505,'Policy Characteristics'!$C:$C,0))),"",INDEX('Policy Characteristics'!F:F,MATCH($C505,'Policy Characteristics'!$C:$C,0)))</f>
        <v>0</v>
      </c>
      <c r="M505" s="471">
        <f>IF(ISBLANK(INDEX('Policy Characteristics'!G:G,MATCH($C505,'Policy Characteristics'!$C:$C,0))),"",INDEX('Policy Characteristics'!G:G,MATCH($C505,'Policy Characteristics'!$C:$C,0)))</f>
        <v>100</v>
      </c>
      <c r="N505" s="471">
        <f>IF(ISBLANK(INDEX('Policy Characteristics'!H:H,MATCH($C505,'Policy Characteristics'!$C:$C,0))),"",INDEX('Policy Characteristics'!H:H,MATCH($C505,'Policy Characteristics'!$C:$C,0)))</f>
        <v>5</v>
      </c>
      <c r="O505" s="446" t="str">
        <f>IF(ISBLANK(INDEX('Policy Characteristics'!I:I,MATCH($C505,'Policy Characteristics'!$C:$C,0))),"",INDEX('Policy Characteristics'!I:I,MATCH($C505,'Policy Characteristics'!$C:$C,0)))</f>
        <v>$ / metric ton CO2e</v>
      </c>
      <c r="P505" s="44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46" t="str">
        <f>IF(ISBLANK(INDEX('Policy Characteristics'!A:A,MATCH($C506,'Policy Characteristics'!$C:$C,0))),"",INDEX('Policy Characteristics'!A:A,MATCH($C506,'Policy Characteristics'!$C:$C,0)))</f>
        <v>Electricity Supply</v>
      </c>
      <c r="B506" s="467" t="str">
        <f>IF(ISBLANK(INDEX('Policy Characteristics'!B:B,MATCH($C506,'Policy Characteristics'!$C:$C,0))),"",INDEX('Policy Characteristics'!B:B,MATCH($C506,'Policy Characteristics'!$C:$C,0)))</f>
        <v>Electricity CCS Subsidy</v>
      </c>
      <c r="C506" s="446" t="str">
        <f t="shared" si="28"/>
        <v>Additional Subsidy for Elec CCS</v>
      </c>
      <c r="D506" s="294" t="s">
        <v>2751</v>
      </c>
      <c r="F506" s="294" t="s">
        <v>2470</v>
      </c>
      <c r="H506" s="20">
        <v>2276</v>
      </c>
      <c r="I506" t="s">
        <v>44</v>
      </c>
      <c r="J506" s="469" t="str">
        <f>IF(ISBLANK(INDEX('Policy Characteristics'!D:D,MATCH($C506,'Policy Characteristics'!$C:$C,0))),"",INDEX('Policy Characteristics'!D:D,MATCH($C506,'Policy Characteristics'!$C:$C,0)))</f>
        <v>Electricity CCS Subsidy</v>
      </c>
      <c r="K506" s="446" t="str">
        <f>IF(ISBLANK(INDEX('Policy Characteristics'!E:E,MATCH($C506,'Policy Characteristics'!$C:$C,0))),"",INDEX('Policy Characteristics'!E:E,MATCH($C506,'Policy Characteristics'!$C:$C,0)))</f>
        <v>elec CCS subsidy</v>
      </c>
      <c r="L506" s="471">
        <f>IF(ISBLANK(INDEX('Policy Characteristics'!F:F,MATCH($C506,'Policy Characteristics'!$C:$C,0))),"",INDEX('Policy Characteristics'!F:F,MATCH($C506,'Policy Characteristics'!$C:$C,0)))</f>
        <v>0</v>
      </c>
      <c r="M506" s="471">
        <f>IF(ISBLANK(INDEX('Policy Characteristics'!G:G,MATCH($C506,'Policy Characteristics'!$C:$C,0))),"",INDEX('Policy Characteristics'!G:G,MATCH($C506,'Policy Characteristics'!$C:$C,0)))</f>
        <v>100</v>
      </c>
      <c r="N506" s="471">
        <f>IF(ISBLANK(INDEX('Policy Characteristics'!H:H,MATCH($C506,'Policy Characteristics'!$C:$C,0))),"",INDEX('Policy Characteristics'!H:H,MATCH($C506,'Policy Characteristics'!$C:$C,0)))</f>
        <v>5</v>
      </c>
      <c r="O506" s="446" t="str">
        <f>IF(ISBLANK(INDEX('Policy Characteristics'!I:I,MATCH($C506,'Policy Characteristics'!$C:$C,0))),"",INDEX('Policy Characteristics'!I:I,MATCH($C506,'Policy Characteristics'!$C:$C,0)))</f>
        <v>$ / metric ton CO2e</v>
      </c>
      <c r="P506" s="44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46" t="str">
        <f>IF(ISBLANK(INDEX('Policy Characteristics'!A:A,MATCH($C507,'Policy Characteristics'!$C:$C,0))),"",INDEX('Policy Characteristics'!A:A,MATCH($C507,'Policy Characteristics'!$C:$C,0)))</f>
        <v>Electricity Supply</v>
      </c>
      <c r="B507" s="467" t="str">
        <f>IF(ISBLANK(INDEX('Policy Characteristics'!B:B,MATCH($C507,'Policy Characteristics'!$C:$C,0))),"",INDEX('Policy Characteristics'!B:B,MATCH($C507,'Policy Characteristics'!$C:$C,0)))</f>
        <v>Electricity CCS Subsidy</v>
      </c>
      <c r="C507" s="446" t="str">
        <f t="shared" si="28"/>
        <v>Additional Subsidy for Elec CCS</v>
      </c>
      <c r="D507" s="294" t="s">
        <v>3487</v>
      </c>
      <c r="F507" s="294" t="s">
        <v>3494</v>
      </c>
      <c r="H507" s="20">
        <v>2277</v>
      </c>
      <c r="I507" t="s">
        <v>43</v>
      </c>
      <c r="J507" s="469" t="str">
        <f>IF(ISBLANK(INDEX('Policy Characteristics'!D:D,MATCH($C507,'Policy Characteristics'!$C:$C,0))),"",INDEX('Policy Characteristics'!D:D,MATCH($C507,'Policy Characteristics'!$C:$C,0)))</f>
        <v>Electricity CCS Subsidy</v>
      </c>
      <c r="K507" s="446" t="str">
        <f>IF(ISBLANK(INDEX('Policy Characteristics'!E:E,MATCH($C507,'Policy Characteristics'!$C:$C,0))),"",INDEX('Policy Characteristics'!E:E,MATCH($C507,'Policy Characteristics'!$C:$C,0)))</f>
        <v>elec CCS subsidy</v>
      </c>
      <c r="L507" s="471">
        <f>IF(ISBLANK(INDEX('Policy Characteristics'!F:F,MATCH($C507,'Policy Characteristics'!$C:$C,0))),"",INDEX('Policy Characteristics'!F:F,MATCH($C507,'Policy Characteristics'!$C:$C,0)))</f>
        <v>0</v>
      </c>
      <c r="M507" s="471">
        <f>IF(ISBLANK(INDEX('Policy Characteristics'!G:G,MATCH($C507,'Policy Characteristics'!$C:$C,0))),"",INDEX('Policy Characteristics'!G:G,MATCH($C507,'Policy Characteristics'!$C:$C,0)))</f>
        <v>100</v>
      </c>
      <c r="N507" s="471">
        <f>IF(ISBLANK(INDEX('Policy Characteristics'!H:H,MATCH($C507,'Policy Characteristics'!$C:$C,0))),"",INDEX('Policy Characteristics'!H:H,MATCH($C507,'Policy Characteristics'!$C:$C,0)))</f>
        <v>5</v>
      </c>
      <c r="O507" s="446" t="str">
        <f>IF(ISBLANK(INDEX('Policy Characteristics'!I:I,MATCH($C507,'Policy Characteristics'!$C:$C,0))),"",INDEX('Policy Characteristics'!I:I,MATCH($C507,'Policy Characteristics'!$C:$C,0)))</f>
        <v>$ / metric ton CO2e</v>
      </c>
      <c r="P507" s="44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46" t="str">
        <f>IF(ISBLANK(INDEX('Policy Characteristics'!A:A,MATCH($C508,'Policy Characteristics'!$C:$C,0))),"",INDEX('Policy Characteristics'!A:A,MATCH($C508,'Policy Characteristics'!$C:$C,0)))</f>
        <v>Electricity Supply</v>
      </c>
      <c r="B508" s="467" t="str">
        <f>IF(ISBLANK(INDEX('Policy Characteristics'!B:B,MATCH($C508,'Policy Characteristics'!$C:$C,0))),"",INDEX('Policy Characteristics'!B:B,MATCH($C508,'Policy Characteristics'!$C:$C,0)))</f>
        <v>Electricity CCS Subsidy</v>
      </c>
      <c r="C508" s="446" t="str">
        <f t="shared" si="28"/>
        <v>Additional Subsidy for Elec CCS</v>
      </c>
      <c r="D508" s="294" t="s">
        <v>3490</v>
      </c>
      <c r="F508" s="294" t="s">
        <v>3495</v>
      </c>
      <c r="H508" s="20">
        <v>2278</v>
      </c>
      <c r="I508" t="s">
        <v>43</v>
      </c>
      <c r="J508" s="469" t="str">
        <f>IF(ISBLANK(INDEX('Policy Characteristics'!D:D,MATCH($C508,'Policy Characteristics'!$C:$C,0))),"",INDEX('Policy Characteristics'!D:D,MATCH($C508,'Policy Characteristics'!$C:$C,0)))</f>
        <v>Electricity CCS Subsidy</v>
      </c>
      <c r="K508" s="446" t="str">
        <f>IF(ISBLANK(INDEX('Policy Characteristics'!E:E,MATCH($C508,'Policy Characteristics'!$C:$C,0))),"",INDEX('Policy Characteristics'!E:E,MATCH($C508,'Policy Characteristics'!$C:$C,0)))</f>
        <v>elec CCS subsidy</v>
      </c>
      <c r="L508" s="471">
        <f>IF(ISBLANK(INDEX('Policy Characteristics'!F:F,MATCH($C508,'Policy Characteristics'!$C:$C,0))),"",INDEX('Policy Characteristics'!F:F,MATCH($C508,'Policy Characteristics'!$C:$C,0)))</f>
        <v>0</v>
      </c>
      <c r="M508" s="471">
        <f>IF(ISBLANK(INDEX('Policy Characteristics'!G:G,MATCH($C508,'Policy Characteristics'!$C:$C,0))),"",INDEX('Policy Characteristics'!G:G,MATCH($C508,'Policy Characteristics'!$C:$C,0)))</f>
        <v>100</v>
      </c>
      <c r="N508" s="471">
        <f>IF(ISBLANK(INDEX('Policy Characteristics'!H:H,MATCH($C508,'Policy Characteristics'!$C:$C,0))),"",INDEX('Policy Characteristics'!H:H,MATCH($C508,'Policy Characteristics'!$C:$C,0)))</f>
        <v>5</v>
      </c>
      <c r="O508" s="446" t="str">
        <f>IF(ISBLANK(INDEX('Policy Characteristics'!I:I,MATCH($C508,'Policy Characteristics'!$C:$C,0))),"",INDEX('Policy Characteristics'!I:I,MATCH($C508,'Policy Characteristics'!$C:$C,0)))</f>
        <v>$ / metric ton CO2e</v>
      </c>
      <c r="P508" s="44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46" t="str">
        <f>IF(ISBLANK(INDEX('Policy Characteristics'!A:A,MATCH($C509,'Policy Characteristics'!$C:$C,0))),"",INDEX('Policy Characteristics'!A:A,MATCH($C509,'Policy Characteristics'!$C:$C,0)))</f>
        <v>Electricity Supply</v>
      </c>
      <c r="B509" s="467" t="str">
        <f>IF(ISBLANK(INDEX('Policy Characteristics'!B:B,MATCH($C509,'Policy Characteristics'!$C:$C,0))),"",INDEX('Policy Characteristics'!B:B,MATCH($C509,'Policy Characteristics'!$C:$C,0)))</f>
        <v>Electricity CCS Subsidy</v>
      </c>
      <c r="C509" s="446" t="str">
        <f t="shared" si="28"/>
        <v>Additional Subsidy for Elec CCS</v>
      </c>
      <c r="D509" s="294" t="s">
        <v>3491</v>
      </c>
      <c r="F509" s="294" t="s">
        <v>3496</v>
      </c>
      <c r="H509" s="20">
        <v>2279</v>
      </c>
      <c r="I509" t="s">
        <v>43</v>
      </c>
      <c r="J509" s="469" t="str">
        <f>IF(ISBLANK(INDEX('Policy Characteristics'!D:D,MATCH($C509,'Policy Characteristics'!$C:$C,0))),"",INDEX('Policy Characteristics'!D:D,MATCH($C509,'Policy Characteristics'!$C:$C,0)))</f>
        <v>Electricity CCS Subsidy</v>
      </c>
      <c r="K509" s="446" t="str">
        <f>IF(ISBLANK(INDEX('Policy Characteristics'!E:E,MATCH($C509,'Policy Characteristics'!$C:$C,0))),"",INDEX('Policy Characteristics'!E:E,MATCH($C509,'Policy Characteristics'!$C:$C,0)))</f>
        <v>elec CCS subsidy</v>
      </c>
      <c r="L509" s="471">
        <f>IF(ISBLANK(INDEX('Policy Characteristics'!F:F,MATCH($C509,'Policy Characteristics'!$C:$C,0))),"",INDEX('Policy Characteristics'!F:F,MATCH($C509,'Policy Characteristics'!$C:$C,0)))</f>
        <v>0</v>
      </c>
      <c r="M509" s="471">
        <f>IF(ISBLANK(INDEX('Policy Characteristics'!G:G,MATCH($C509,'Policy Characteristics'!$C:$C,0))),"",INDEX('Policy Characteristics'!G:G,MATCH($C509,'Policy Characteristics'!$C:$C,0)))</f>
        <v>100</v>
      </c>
      <c r="N509" s="471">
        <f>IF(ISBLANK(INDEX('Policy Characteristics'!H:H,MATCH($C509,'Policy Characteristics'!$C:$C,0))),"",INDEX('Policy Characteristics'!H:H,MATCH($C509,'Policy Characteristics'!$C:$C,0)))</f>
        <v>5</v>
      </c>
      <c r="O509" s="446" t="str">
        <f>IF(ISBLANK(INDEX('Policy Characteristics'!I:I,MATCH($C509,'Policy Characteristics'!$C:$C,0))),"",INDEX('Policy Characteristics'!I:I,MATCH($C509,'Policy Characteristics'!$C:$C,0)))</f>
        <v>$ / metric ton CO2e</v>
      </c>
      <c r="P509" s="44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46" t="str">
        <f>IF(ISBLANK(INDEX('Policy Characteristics'!A:A,MATCH($C510,'Policy Characteristics'!$C:$C,0))),"",INDEX('Policy Characteristics'!A:A,MATCH($C510,'Policy Characteristics'!$C:$C,0)))</f>
        <v>Electricity Supply</v>
      </c>
      <c r="B510" s="467" t="str">
        <f>IF(ISBLANK(INDEX('Policy Characteristics'!B:B,MATCH($C510,'Policy Characteristics'!$C:$C,0))),"",INDEX('Policy Characteristics'!B:B,MATCH($C510,'Policy Characteristics'!$C:$C,0)))</f>
        <v>Electricity CCS Subsidy</v>
      </c>
      <c r="C510" s="446" t="str">
        <f t="shared" si="28"/>
        <v>Additional Subsidy for Elec CCS</v>
      </c>
      <c r="D510" s="294" t="s">
        <v>3492</v>
      </c>
      <c r="F510" s="294" t="s">
        <v>3497</v>
      </c>
      <c r="H510" s="20">
        <v>2280</v>
      </c>
      <c r="I510" t="s">
        <v>43</v>
      </c>
      <c r="J510" s="469" t="str">
        <f>IF(ISBLANK(INDEX('Policy Characteristics'!D:D,MATCH($C510,'Policy Characteristics'!$C:$C,0))),"",INDEX('Policy Characteristics'!D:D,MATCH($C510,'Policy Characteristics'!$C:$C,0)))</f>
        <v>Electricity CCS Subsidy</v>
      </c>
      <c r="K510" s="446" t="str">
        <f>IF(ISBLANK(INDEX('Policy Characteristics'!E:E,MATCH($C510,'Policy Characteristics'!$C:$C,0))),"",INDEX('Policy Characteristics'!E:E,MATCH($C510,'Policy Characteristics'!$C:$C,0)))</f>
        <v>elec CCS subsidy</v>
      </c>
      <c r="L510" s="471">
        <f>IF(ISBLANK(INDEX('Policy Characteristics'!F:F,MATCH($C510,'Policy Characteristics'!$C:$C,0))),"",INDEX('Policy Characteristics'!F:F,MATCH($C510,'Policy Characteristics'!$C:$C,0)))</f>
        <v>0</v>
      </c>
      <c r="M510" s="471">
        <f>IF(ISBLANK(INDEX('Policy Characteristics'!G:G,MATCH($C510,'Policy Characteristics'!$C:$C,0))),"",INDEX('Policy Characteristics'!G:G,MATCH($C510,'Policy Characteristics'!$C:$C,0)))</f>
        <v>100</v>
      </c>
      <c r="N510" s="471">
        <f>IF(ISBLANK(INDEX('Policy Characteristics'!H:H,MATCH($C510,'Policy Characteristics'!$C:$C,0))),"",INDEX('Policy Characteristics'!H:H,MATCH($C510,'Policy Characteristics'!$C:$C,0)))</f>
        <v>5</v>
      </c>
      <c r="O510" s="446" t="str">
        <f>IF(ISBLANK(INDEX('Policy Characteristics'!I:I,MATCH($C510,'Policy Characteristics'!$C:$C,0))),"",INDEX('Policy Characteristics'!I:I,MATCH($C510,'Policy Characteristics'!$C:$C,0)))</f>
        <v>$ / metric ton CO2e</v>
      </c>
      <c r="P510" s="44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46" t="str">
        <f>IF(ISBLANK(INDEX('Policy Characteristics'!A:A,MATCH($C511,'Policy Characteristics'!$C:$C,0))),"",INDEX('Policy Characteristics'!A:A,MATCH($C511,'Policy Characteristics'!$C:$C,0)))</f>
        <v>Electricity Supply</v>
      </c>
      <c r="B511" s="467" t="str">
        <f>IF(ISBLANK(INDEX('Policy Characteristics'!B:B,MATCH($C511,'Policy Characteristics'!$C:$C,0))),"",INDEX('Policy Characteristics'!B:B,MATCH($C511,'Policy Characteristics'!$C:$C,0)))</f>
        <v>Electricity CCS Subsidy</v>
      </c>
      <c r="C511" s="446" t="str">
        <f t="shared" si="28"/>
        <v>Additional Subsidy for Elec CCS</v>
      </c>
      <c r="D511" s="294" t="s">
        <v>3493</v>
      </c>
      <c r="F511" s="294" t="s">
        <v>3498</v>
      </c>
      <c r="H511" s="20">
        <v>2281</v>
      </c>
      <c r="I511" t="s">
        <v>44</v>
      </c>
      <c r="J511" s="469" t="str">
        <f>IF(ISBLANK(INDEX('Policy Characteristics'!D:D,MATCH($C511,'Policy Characteristics'!$C:$C,0))),"",INDEX('Policy Characteristics'!D:D,MATCH($C511,'Policy Characteristics'!$C:$C,0)))</f>
        <v>Electricity CCS Subsidy</v>
      </c>
      <c r="K511" s="446" t="str">
        <f>IF(ISBLANK(INDEX('Policy Characteristics'!E:E,MATCH($C511,'Policy Characteristics'!$C:$C,0))),"",INDEX('Policy Characteristics'!E:E,MATCH($C511,'Policy Characteristics'!$C:$C,0)))</f>
        <v>elec CCS subsidy</v>
      </c>
      <c r="L511" s="471">
        <f>IF(ISBLANK(INDEX('Policy Characteristics'!F:F,MATCH($C511,'Policy Characteristics'!$C:$C,0))),"",INDEX('Policy Characteristics'!F:F,MATCH($C511,'Policy Characteristics'!$C:$C,0)))</f>
        <v>0</v>
      </c>
      <c r="M511" s="471">
        <f>IF(ISBLANK(INDEX('Policy Characteristics'!G:G,MATCH($C511,'Policy Characteristics'!$C:$C,0))),"",INDEX('Policy Characteristics'!G:G,MATCH($C511,'Policy Characteristics'!$C:$C,0)))</f>
        <v>100</v>
      </c>
      <c r="N511" s="471">
        <f>IF(ISBLANK(INDEX('Policy Characteristics'!H:H,MATCH($C511,'Policy Characteristics'!$C:$C,0))),"",INDEX('Policy Characteristics'!H:H,MATCH($C511,'Policy Characteristics'!$C:$C,0)))</f>
        <v>5</v>
      </c>
      <c r="O511" s="446" t="str">
        <f>IF(ISBLANK(INDEX('Policy Characteristics'!I:I,MATCH($C511,'Policy Characteristics'!$C:$C,0))),"",INDEX('Policy Characteristics'!I:I,MATCH($C511,'Policy Characteristics'!$C:$C,0)))</f>
        <v>$ / metric ton CO2e</v>
      </c>
      <c r="P511" s="44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46" t="str">
        <f>IF(ISBLANK(INDEX('Policy Characteristics'!A:A,MATCH($C512,'Policy Characteristics'!$C:$C,0))),"",INDEX('Policy Characteristics'!A:A,MATCH($C512,'Policy Characteristics'!$C:$C,0)))</f>
        <v>Electricity Supply</v>
      </c>
      <c r="B512" s="467" t="str">
        <f>IF(ISBLANK(INDEX('Policy Characteristics'!B:B,MATCH($C512,'Policy Characteristics'!$C:$C,0))),"",INDEX('Policy Characteristics'!B:B,MATCH($C512,'Policy Characteristics'!$C:$C,0)))</f>
        <v>Electricity CCS Subsidy</v>
      </c>
      <c r="C512" s="446" t="str">
        <f t="shared" si="28"/>
        <v>Additional Subsidy for Elec CCS</v>
      </c>
      <c r="D512" s="294" t="s">
        <v>3582</v>
      </c>
      <c r="F512" s="294" t="s">
        <v>3580</v>
      </c>
      <c r="H512" s="20">
        <v>2282</v>
      </c>
      <c r="I512" t="s">
        <v>44</v>
      </c>
      <c r="J512" s="469" t="str">
        <f>IF(ISBLANK(INDEX('Policy Characteristics'!D:D,MATCH($C512,'Policy Characteristics'!$C:$C,0))),"",INDEX('Policy Characteristics'!D:D,MATCH($C512,'Policy Characteristics'!$C:$C,0)))</f>
        <v>Electricity CCS Subsidy</v>
      </c>
      <c r="K512" s="446" t="str">
        <f>IF(ISBLANK(INDEX('Policy Characteristics'!E:E,MATCH($C512,'Policy Characteristics'!$C:$C,0))),"",INDEX('Policy Characteristics'!E:E,MATCH($C512,'Policy Characteristics'!$C:$C,0)))</f>
        <v>elec CCS subsidy</v>
      </c>
      <c r="L512" s="471">
        <f>IF(ISBLANK(INDEX('Policy Characteristics'!F:F,MATCH($C512,'Policy Characteristics'!$C:$C,0))),"",INDEX('Policy Characteristics'!F:F,MATCH($C512,'Policy Characteristics'!$C:$C,0)))</f>
        <v>0</v>
      </c>
      <c r="M512" s="471">
        <f>IF(ISBLANK(INDEX('Policy Characteristics'!G:G,MATCH($C512,'Policy Characteristics'!$C:$C,0))),"",INDEX('Policy Characteristics'!G:G,MATCH($C512,'Policy Characteristics'!$C:$C,0)))</f>
        <v>100</v>
      </c>
      <c r="N512" s="471">
        <f>IF(ISBLANK(INDEX('Policy Characteristics'!H:H,MATCH($C512,'Policy Characteristics'!$C:$C,0))),"",INDEX('Policy Characteristics'!H:H,MATCH($C512,'Policy Characteristics'!$C:$C,0)))</f>
        <v>5</v>
      </c>
      <c r="O512" s="446" t="str">
        <f>IF(ISBLANK(INDEX('Policy Characteristics'!I:I,MATCH($C512,'Policy Characteristics'!$C:$C,0))),"",INDEX('Policy Characteristics'!I:I,MATCH($C512,'Policy Characteristics'!$C:$C,0)))</f>
        <v>$ / metric ton CO2e</v>
      </c>
      <c r="P512" s="44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46" t="str">
        <f>IF(ISBLANK(INDEX('Policy Characteristics'!A:A,MATCH($C513,'Policy Characteristics'!$C:$C,0))),"",INDEX('Policy Characteristics'!A:A,MATCH($C513,'Policy Characteristics'!$C:$C,0)))</f>
        <v>Electricity Supply</v>
      </c>
      <c r="B513" s="467" t="str">
        <f>IF(ISBLANK(INDEX('Policy Characteristics'!B:B,MATCH($C513,'Policy Characteristics'!$C:$C,0))),"",INDEX('Policy Characteristics'!B:B,MATCH($C513,'Policy Characteristics'!$C:$C,0)))</f>
        <v>Electricity CCS Subsidy</v>
      </c>
      <c r="C513" s="446" t="str">
        <f t="shared" si="28"/>
        <v>Additional Subsidy for Elec CCS</v>
      </c>
      <c r="D513" s="294" t="s">
        <v>3583</v>
      </c>
      <c r="F513" s="294" t="s">
        <v>3581</v>
      </c>
      <c r="H513" s="20">
        <v>2283</v>
      </c>
      <c r="I513" t="s">
        <v>44</v>
      </c>
      <c r="J513" s="469" t="str">
        <f>IF(ISBLANK(INDEX('Policy Characteristics'!D:D,MATCH($C513,'Policy Characteristics'!$C:$C,0))),"",INDEX('Policy Characteristics'!D:D,MATCH($C513,'Policy Characteristics'!$C:$C,0)))</f>
        <v>Electricity CCS Subsidy</v>
      </c>
      <c r="K513" s="446" t="str">
        <f>IF(ISBLANK(INDEX('Policy Characteristics'!E:E,MATCH($C513,'Policy Characteristics'!$C:$C,0))),"",INDEX('Policy Characteristics'!E:E,MATCH($C513,'Policy Characteristics'!$C:$C,0)))</f>
        <v>elec CCS subsidy</v>
      </c>
      <c r="L513" s="471">
        <f>IF(ISBLANK(INDEX('Policy Characteristics'!F:F,MATCH($C513,'Policy Characteristics'!$C:$C,0))),"",INDEX('Policy Characteristics'!F:F,MATCH($C513,'Policy Characteristics'!$C:$C,0)))</f>
        <v>0</v>
      </c>
      <c r="M513" s="471">
        <f>IF(ISBLANK(INDEX('Policy Characteristics'!G:G,MATCH($C513,'Policy Characteristics'!$C:$C,0))),"",INDEX('Policy Characteristics'!G:G,MATCH($C513,'Policy Characteristics'!$C:$C,0)))</f>
        <v>100</v>
      </c>
      <c r="N513" s="471">
        <f>IF(ISBLANK(INDEX('Policy Characteristics'!H:H,MATCH($C513,'Policy Characteristics'!$C:$C,0))),"",INDEX('Policy Characteristics'!H:H,MATCH($C513,'Policy Characteristics'!$C:$C,0)))</f>
        <v>5</v>
      </c>
      <c r="O513" s="446" t="str">
        <f>IF(ISBLANK(INDEX('Policy Characteristics'!I:I,MATCH($C513,'Policy Characteristics'!$C:$C,0))),"",INDEX('Policy Characteristics'!I:I,MATCH($C513,'Policy Characteristics'!$C:$C,0)))</f>
        <v>$ / metric ton CO2e</v>
      </c>
      <c r="P513" s="44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74" t="str">
        <f>IF(ISBLANK(INDEX('Policy Characteristics'!A:A,MATCH($C514,'Policy Characteristics'!$C:$C,0))),"",INDEX('Policy Characteristics'!A:A,MATCH($C514,'Policy Characteristics'!$C:$C,0)))</f>
        <v>Industry</v>
      </c>
      <c r="B514" s="475" t="str">
        <f>IF(ISBLANK(INDEX('Policy Characteristics'!B:B,MATCH($C514,'Policy Characteristics'!$C:$C,0))),"",INDEX('Policy Characteristics'!B:B,MATCH($C514,'Policy Characteristics'!$C:$C,0)))</f>
        <v>Buy In-Region Products</v>
      </c>
      <c r="C514" t="s">
        <v>3185</v>
      </c>
      <c r="D514" s="339" t="s">
        <v>3064</v>
      </c>
      <c r="E514" s="294"/>
      <c r="F514" t="s">
        <v>3089</v>
      </c>
      <c r="G514" s="339"/>
      <c r="H514" s="20">
        <v>1537</v>
      </c>
      <c r="I514" s="468" t="s">
        <v>4344</v>
      </c>
      <c r="J514" s="469" t="str">
        <f>IF(ISBLANK(INDEX('Policy Characteristics'!D:D,MATCH($C514,'Policy Characteristics'!$C:$C,0))),"",INDEX('Policy Characteristics'!D:D,MATCH($C514,'Policy Characteristics'!$C:$C,0)))</f>
        <v>Buy In-Region Products</v>
      </c>
      <c r="K514" s="446" t="str">
        <f>IF(ISBLANK(INDEX('Policy Characteristics'!E:E,MATCH($C514,'Policy Characteristics'!$C:$C,0))),"",INDEX('Policy Characteristics'!E:E,MATCH($C514,'Policy Characteristics'!$C:$C,0)))</f>
        <v>indst buy in region outputs</v>
      </c>
      <c r="L514" s="242">
        <f>IF(ISBLANK(INDEX('Policy Characteristics'!F:F,MATCH($C514,'Policy Characteristics'!$C:$C,0))),"",INDEX('Policy Characteristics'!F:F,MATCH($C514,'Policy Characteristics'!$C:$C,0)))</f>
        <v>0</v>
      </c>
      <c r="M514" s="242">
        <f>IF(ISBLANK(INDEX('Policy Characteristics'!G:G,MATCH($C514,'Policy Characteristics'!$C:$C,0))),"",INDEX('Policy Characteristics'!G:G,MATCH($C514,'Policy Characteristics'!$C:$C,0)))</f>
        <v>0.5</v>
      </c>
      <c r="N514" s="242">
        <f>IF(ISBLANK(INDEX('Policy Characteristics'!H:H,MATCH($C514,'Policy Characteristics'!$C:$C,0))),"",INDEX('Policy Characteristics'!H:H,MATCH($C514,'Policy Characteristics'!$C:$C,0)))</f>
        <v>0.01</v>
      </c>
      <c r="O514" s="446" t="str">
        <f>IF(ISBLANK(INDEX('Policy Characteristics'!I:I,MATCH($C514,'Policy Characteristics'!$C:$C,0))),"",INDEX('Policy Characteristics'!I:I,MATCH($C514,'Policy Characteristics'!$C:$C,0)))</f>
        <v>% of imports shifted</v>
      </c>
      <c r="P514" s="44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46" t="str">
        <f>IF(ISBLANK(INDEX('Policy Characteristics'!K:K,MATCH($C514,'Policy Characteristics'!$C:$C,0))),"",INDEX('Policy Characteristics'!K:K,MATCH($C514,'Policy Characteristics'!$C:$C,0)))</f>
        <v/>
      </c>
      <c r="R514" s="446" t="str">
        <f>IF(ISBLANK(INDEX('Policy Characteristics'!L:L,MATCH($C514,'Policy Characteristics'!$C:$C,0))),"",INDEX('Policy Characteristics'!L:L,MATCH($C514,'Policy Characteristics'!$C:$C,0)))</f>
        <v/>
      </c>
    </row>
    <row r="515" spans="1:18" x14ac:dyDescent="0.75">
      <c r="A515" s="474" t="str">
        <f>IF(ISBLANK(INDEX('Policy Characteristics'!A:A,MATCH($C515,'Policy Characteristics'!$C:$C,0))),"",INDEX('Policy Characteristics'!A:A,MATCH($C515,'Policy Characteristics'!$C:$C,0)))</f>
        <v>Industry</v>
      </c>
      <c r="B515" s="475" t="str">
        <f>IF(ISBLANK(INDEX('Policy Characteristics'!B:B,MATCH($C515,'Policy Characteristics'!$C:$C,0))),"",INDEX('Policy Characteristics'!B:B,MATCH($C515,'Policy Characteristics'!$C:$C,0)))</f>
        <v>Buy In-Region Products</v>
      </c>
      <c r="C515" s="446" t="str">
        <f>C$514</f>
        <v>Fraction of Imported Industrial Outputs Shifted to In Region Suppliers</v>
      </c>
      <c r="D515" s="294" t="s">
        <v>3065</v>
      </c>
      <c r="E515" s="294"/>
      <c r="F515" t="s">
        <v>2760</v>
      </c>
      <c r="G515" s="445"/>
      <c r="H515" s="20">
        <v>1538</v>
      </c>
      <c r="I515" s="468" t="s">
        <v>4344</v>
      </c>
      <c r="J515" s="469" t="str">
        <f>IF(ISBLANK(INDEX('Policy Characteristics'!D:D,MATCH($C515,'Policy Characteristics'!$C:$C,0))),"",INDEX('Policy Characteristics'!D:D,MATCH($C515,'Policy Characteristics'!$C:$C,0)))</f>
        <v>Buy In-Region Products</v>
      </c>
      <c r="K515" s="446" t="str">
        <f>IF(ISBLANK(INDEX('Policy Characteristics'!E:E,MATCH($C515,'Policy Characteristics'!$C:$C,0))),"",INDEX('Policy Characteristics'!E:E,MATCH($C515,'Policy Characteristics'!$C:$C,0)))</f>
        <v>indst buy in region outputs</v>
      </c>
      <c r="L515" s="242">
        <f>IF(ISBLANK(INDEX('Policy Characteristics'!F:F,MATCH($C515,'Policy Characteristics'!$C:$C,0))),"",INDEX('Policy Characteristics'!F:F,MATCH($C515,'Policy Characteristics'!$C:$C,0)))</f>
        <v>0</v>
      </c>
      <c r="M515" s="242">
        <f>IF(ISBLANK(INDEX('Policy Characteristics'!G:G,MATCH($C515,'Policy Characteristics'!$C:$C,0))),"",INDEX('Policy Characteristics'!G:G,MATCH($C515,'Policy Characteristics'!$C:$C,0)))</f>
        <v>0.5</v>
      </c>
      <c r="N515" s="242">
        <f>IF(ISBLANK(INDEX('Policy Characteristics'!H:H,MATCH($C515,'Policy Characteristics'!$C:$C,0))),"",INDEX('Policy Characteristics'!H:H,MATCH($C515,'Policy Characteristics'!$C:$C,0)))</f>
        <v>0.01</v>
      </c>
      <c r="O515" s="446" t="str">
        <f>IF(ISBLANK(INDEX('Policy Characteristics'!I:I,MATCH($C515,'Policy Characteristics'!$C:$C,0))),"",INDEX('Policy Characteristics'!I:I,MATCH($C515,'Policy Characteristics'!$C:$C,0)))</f>
        <v>% of imports shifted</v>
      </c>
      <c r="P515" s="44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46" t="str">
        <f>IF(ISBLANK(INDEX('Policy Characteristics'!K:K,MATCH($C515,'Policy Characteristics'!$C:$C,0))),"",INDEX('Policy Characteristics'!K:K,MATCH($C515,'Policy Characteristics'!$C:$C,0)))</f>
        <v/>
      </c>
      <c r="R515" s="446" t="str">
        <f>IF(ISBLANK(INDEX('Policy Characteristics'!L:L,MATCH($C515,'Policy Characteristics'!$C:$C,0))),"",INDEX('Policy Characteristics'!L:L,MATCH($C515,'Policy Characteristics'!$C:$C,0)))</f>
        <v/>
      </c>
    </row>
    <row r="516" spans="1:18" x14ac:dyDescent="0.75">
      <c r="A516" s="474" t="str">
        <f>IF(ISBLANK(INDEX('Policy Characteristics'!A:A,MATCH($C516,'Policy Characteristics'!$C:$C,0))),"",INDEX('Policy Characteristics'!A:A,MATCH($C516,'Policy Characteristics'!$C:$C,0)))</f>
        <v>Industry</v>
      </c>
      <c r="B516" s="475" t="str">
        <f>IF(ISBLANK(INDEX('Policy Characteristics'!B:B,MATCH($C516,'Policy Characteristics'!$C:$C,0))),"",INDEX('Policy Characteristics'!B:B,MATCH($C516,'Policy Characteristics'!$C:$C,0)))</f>
        <v>Buy In-Region Products</v>
      </c>
      <c r="C516" s="446" t="str">
        <f t="shared" ref="C516:C538" si="29">C$514</f>
        <v>Fraction of Imported Industrial Outputs Shifted to In Region Suppliers</v>
      </c>
      <c r="D516" s="294" t="s">
        <v>3066</v>
      </c>
      <c r="E516" s="294"/>
      <c r="F516" t="s">
        <v>3030</v>
      </c>
      <c r="G516" s="445"/>
      <c r="H516" s="20">
        <v>1539</v>
      </c>
      <c r="I516" s="468" t="s">
        <v>4344</v>
      </c>
      <c r="J516" s="469" t="str">
        <f>IF(ISBLANK(INDEX('Policy Characteristics'!D:D,MATCH($C516,'Policy Characteristics'!$C:$C,0))),"",INDEX('Policy Characteristics'!D:D,MATCH($C516,'Policy Characteristics'!$C:$C,0)))</f>
        <v>Buy In-Region Products</v>
      </c>
      <c r="K516" s="446" t="str">
        <f>IF(ISBLANK(INDEX('Policy Characteristics'!E:E,MATCH($C516,'Policy Characteristics'!$C:$C,0))),"",INDEX('Policy Characteristics'!E:E,MATCH($C516,'Policy Characteristics'!$C:$C,0)))</f>
        <v>indst buy in region outputs</v>
      </c>
      <c r="L516" s="242">
        <f>IF(ISBLANK(INDEX('Policy Characteristics'!F:F,MATCH($C516,'Policy Characteristics'!$C:$C,0))),"",INDEX('Policy Characteristics'!F:F,MATCH($C516,'Policy Characteristics'!$C:$C,0)))</f>
        <v>0</v>
      </c>
      <c r="M516" s="242">
        <f>IF(ISBLANK(INDEX('Policy Characteristics'!G:G,MATCH($C516,'Policy Characteristics'!$C:$C,0))),"",INDEX('Policy Characteristics'!G:G,MATCH($C516,'Policy Characteristics'!$C:$C,0)))</f>
        <v>0.5</v>
      </c>
      <c r="N516" s="242">
        <f>IF(ISBLANK(INDEX('Policy Characteristics'!H:H,MATCH($C516,'Policy Characteristics'!$C:$C,0))),"",INDEX('Policy Characteristics'!H:H,MATCH($C516,'Policy Characteristics'!$C:$C,0)))</f>
        <v>0.01</v>
      </c>
      <c r="O516" s="446" t="str">
        <f>IF(ISBLANK(INDEX('Policy Characteristics'!I:I,MATCH($C516,'Policy Characteristics'!$C:$C,0))),"",INDEX('Policy Characteristics'!I:I,MATCH($C516,'Policy Characteristics'!$C:$C,0)))</f>
        <v>% of imports shifted</v>
      </c>
      <c r="P516" s="44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46" t="str">
        <f>IF(ISBLANK(INDEX('Policy Characteristics'!K:K,MATCH($C516,'Policy Characteristics'!$C:$C,0))),"",INDEX('Policy Characteristics'!K:K,MATCH($C516,'Policy Characteristics'!$C:$C,0)))</f>
        <v/>
      </c>
      <c r="R516" s="446" t="str">
        <f>IF(ISBLANK(INDEX('Policy Characteristics'!L:L,MATCH($C516,'Policy Characteristics'!$C:$C,0))),"",INDEX('Policy Characteristics'!L:L,MATCH($C516,'Policy Characteristics'!$C:$C,0)))</f>
        <v/>
      </c>
    </row>
    <row r="517" spans="1:18" x14ac:dyDescent="0.75">
      <c r="A517" s="474" t="str">
        <f>IF(ISBLANK(INDEX('Policy Characteristics'!A:A,MATCH($C517,'Policy Characteristics'!$C:$C,0))),"",INDEX('Policy Characteristics'!A:A,MATCH($C517,'Policy Characteristics'!$C:$C,0)))</f>
        <v>Industry</v>
      </c>
      <c r="B517" s="475" t="str">
        <f>IF(ISBLANK(INDEX('Policy Characteristics'!B:B,MATCH($C517,'Policy Characteristics'!$C:$C,0))),"",INDEX('Policy Characteristics'!B:B,MATCH($C517,'Policy Characteristics'!$C:$C,0)))</f>
        <v>Buy In-Region Products</v>
      </c>
      <c r="C517" s="446" t="str">
        <f t="shared" si="29"/>
        <v>Fraction of Imported Industrial Outputs Shifted to In Region Suppliers</v>
      </c>
      <c r="D517" s="294" t="s">
        <v>3067</v>
      </c>
      <c r="E517" s="294"/>
      <c r="F517" t="s">
        <v>3031</v>
      </c>
      <c r="G517" s="445"/>
      <c r="H517" s="20">
        <v>1540</v>
      </c>
      <c r="I517" s="468" t="s">
        <v>4344</v>
      </c>
      <c r="J517" s="469" t="str">
        <f>IF(ISBLANK(INDEX('Policy Characteristics'!D:D,MATCH($C517,'Policy Characteristics'!$C:$C,0))),"",INDEX('Policy Characteristics'!D:D,MATCH($C517,'Policy Characteristics'!$C:$C,0)))</f>
        <v>Buy In-Region Products</v>
      </c>
      <c r="K517" s="446" t="str">
        <f>IF(ISBLANK(INDEX('Policy Characteristics'!E:E,MATCH($C517,'Policy Characteristics'!$C:$C,0))),"",INDEX('Policy Characteristics'!E:E,MATCH($C517,'Policy Characteristics'!$C:$C,0)))</f>
        <v>indst buy in region outputs</v>
      </c>
      <c r="L517" s="242">
        <f>IF(ISBLANK(INDEX('Policy Characteristics'!F:F,MATCH($C517,'Policy Characteristics'!$C:$C,0))),"",INDEX('Policy Characteristics'!F:F,MATCH($C517,'Policy Characteristics'!$C:$C,0)))</f>
        <v>0</v>
      </c>
      <c r="M517" s="242">
        <f>IF(ISBLANK(INDEX('Policy Characteristics'!G:G,MATCH($C517,'Policy Characteristics'!$C:$C,0))),"",INDEX('Policy Characteristics'!G:G,MATCH($C517,'Policy Characteristics'!$C:$C,0)))</f>
        <v>0.5</v>
      </c>
      <c r="N517" s="242">
        <f>IF(ISBLANK(INDEX('Policy Characteristics'!H:H,MATCH($C517,'Policy Characteristics'!$C:$C,0))),"",INDEX('Policy Characteristics'!H:H,MATCH($C517,'Policy Characteristics'!$C:$C,0)))</f>
        <v>0.01</v>
      </c>
      <c r="O517" s="446" t="str">
        <f>IF(ISBLANK(INDEX('Policy Characteristics'!I:I,MATCH($C517,'Policy Characteristics'!$C:$C,0))),"",INDEX('Policy Characteristics'!I:I,MATCH($C517,'Policy Characteristics'!$C:$C,0)))</f>
        <v>% of imports shifted</v>
      </c>
      <c r="P517" s="44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46" t="str">
        <f>IF(ISBLANK(INDEX('Policy Characteristics'!K:K,MATCH($C517,'Policy Characteristics'!$C:$C,0))),"",INDEX('Policy Characteristics'!K:K,MATCH($C517,'Policy Characteristics'!$C:$C,0)))</f>
        <v/>
      </c>
      <c r="R517" s="446" t="str">
        <f>IF(ISBLANK(INDEX('Policy Characteristics'!L:L,MATCH($C517,'Policy Characteristics'!$C:$C,0))),"",INDEX('Policy Characteristics'!L:L,MATCH($C517,'Policy Characteristics'!$C:$C,0)))</f>
        <v/>
      </c>
    </row>
    <row r="518" spans="1:18" x14ac:dyDescent="0.75">
      <c r="A518" s="474" t="str">
        <f>IF(ISBLANK(INDEX('Policy Characteristics'!A:A,MATCH($C518,'Policy Characteristics'!$C:$C,0))),"",INDEX('Policy Characteristics'!A:A,MATCH($C518,'Policy Characteristics'!$C:$C,0)))</f>
        <v>Industry</v>
      </c>
      <c r="B518" s="475" t="str">
        <f>IF(ISBLANK(INDEX('Policy Characteristics'!B:B,MATCH($C518,'Policy Characteristics'!$C:$C,0))),"",INDEX('Policy Characteristics'!B:B,MATCH($C518,'Policy Characteristics'!$C:$C,0)))</f>
        <v>Buy In-Region Products</v>
      </c>
      <c r="C518" s="446" t="str">
        <f t="shared" si="29"/>
        <v>Fraction of Imported Industrial Outputs Shifted to In Region Suppliers</v>
      </c>
      <c r="D518" s="294" t="s">
        <v>3068</v>
      </c>
      <c r="E518" s="294"/>
      <c r="F518" t="s">
        <v>3032</v>
      </c>
      <c r="G518" s="445"/>
      <c r="H518" s="20">
        <v>1541</v>
      </c>
      <c r="I518" s="468" t="s">
        <v>4344</v>
      </c>
      <c r="J518" s="469" t="str">
        <f>IF(ISBLANK(INDEX('Policy Characteristics'!D:D,MATCH($C518,'Policy Characteristics'!$C:$C,0))),"",INDEX('Policy Characteristics'!D:D,MATCH($C518,'Policy Characteristics'!$C:$C,0)))</f>
        <v>Buy In-Region Products</v>
      </c>
      <c r="K518" s="446" t="str">
        <f>IF(ISBLANK(INDEX('Policy Characteristics'!E:E,MATCH($C518,'Policy Characteristics'!$C:$C,0))),"",INDEX('Policy Characteristics'!E:E,MATCH($C518,'Policy Characteristics'!$C:$C,0)))</f>
        <v>indst buy in region outputs</v>
      </c>
      <c r="L518" s="242">
        <f>IF(ISBLANK(INDEX('Policy Characteristics'!F:F,MATCH($C518,'Policy Characteristics'!$C:$C,0))),"",INDEX('Policy Characteristics'!F:F,MATCH($C518,'Policy Characteristics'!$C:$C,0)))</f>
        <v>0</v>
      </c>
      <c r="M518" s="242">
        <f>IF(ISBLANK(INDEX('Policy Characteristics'!G:G,MATCH($C518,'Policy Characteristics'!$C:$C,0))),"",INDEX('Policy Characteristics'!G:G,MATCH($C518,'Policy Characteristics'!$C:$C,0)))</f>
        <v>0.5</v>
      </c>
      <c r="N518" s="242">
        <f>IF(ISBLANK(INDEX('Policy Characteristics'!H:H,MATCH($C518,'Policy Characteristics'!$C:$C,0))),"",INDEX('Policy Characteristics'!H:H,MATCH($C518,'Policy Characteristics'!$C:$C,0)))</f>
        <v>0.01</v>
      </c>
      <c r="O518" s="446" t="str">
        <f>IF(ISBLANK(INDEX('Policy Characteristics'!I:I,MATCH($C518,'Policy Characteristics'!$C:$C,0))),"",INDEX('Policy Characteristics'!I:I,MATCH($C518,'Policy Characteristics'!$C:$C,0)))</f>
        <v>% of imports shifted</v>
      </c>
      <c r="P518" s="44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46" t="str">
        <f>IF(ISBLANK(INDEX('Policy Characteristics'!K:K,MATCH($C518,'Policy Characteristics'!$C:$C,0))),"",INDEX('Policy Characteristics'!K:K,MATCH($C518,'Policy Characteristics'!$C:$C,0)))</f>
        <v/>
      </c>
      <c r="R518" s="446" t="str">
        <f>IF(ISBLANK(INDEX('Policy Characteristics'!L:L,MATCH($C518,'Policy Characteristics'!$C:$C,0))),"",INDEX('Policy Characteristics'!L:L,MATCH($C518,'Policy Characteristics'!$C:$C,0)))</f>
        <v/>
      </c>
    </row>
    <row r="519" spans="1:18" x14ac:dyDescent="0.75">
      <c r="A519" s="474" t="str">
        <f>IF(ISBLANK(INDEX('Policy Characteristics'!A:A,MATCH($C519,'Policy Characteristics'!$C:$C,0))),"",INDEX('Policy Characteristics'!A:A,MATCH($C519,'Policy Characteristics'!$C:$C,0)))</f>
        <v>Industry</v>
      </c>
      <c r="B519" s="475" t="str">
        <f>IF(ISBLANK(INDEX('Policy Characteristics'!B:B,MATCH($C519,'Policy Characteristics'!$C:$C,0))),"",INDEX('Policy Characteristics'!B:B,MATCH($C519,'Policy Characteristics'!$C:$C,0)))</f>
        <v>Buy In-Region Products</v>
      </c>
      <c r="C519" s="446" t="str">
        <f t="shared" si="29"/>
        <v>Fraction of Imported Industrial Outputs Shifted to In Region Suppliers</v>
      </c>
      <c r="D519" s="294" t="s">
        <v>3069</v>
      </c>
      <c r="E519" s="294"/>
      <c r="F519" t="s">
        <v>3033</v>
      </c>
      <c r="G519" s="445"/>
      <c r="H519" s="20">
        <v>1542</v>
      </c>
      <c r="I519" s="468" t="s">
        <v>4344</v>
      </c>
      <c r="J519" s="469" t="str">
        <f>IF(ISBLANK(INDEX('Policy Characteristics'!D:D,MATCH($C519,'Policy Characteristics'!$C:$C,0))),"",INDEX('Policy Characteristics'!D:D,MATCH($C519,'Policy Characteristics'!$C:$C,0)))</f>
        <v>Buy In-Region Products</v>
      </c>
      <c r="K519" s="446" t="str">
        <f>IF(ISBLANK(INDEX('Policy Characteristics'!E:E,MATCH($C519,'Policy Characteristics'!$C:$C,0))),"",INDEX('Policy Characteristics'!E:E,MATCH($C519,'Policy Characteristics'!$C:$C,0)))</f>
        <v>indst buy in region outputs</v>
      </c>
      <c r="L519" s="242">
        <f>IF(ISBLANK(INDEX('Policy Characteristics'!F:F,MATCH($C519,'Policy Characteristics'!$C:$C,0))),"",INDEX('Policy Characteristics'!F:F,MATCH($C519,'Policy Characteristics'!$C:$C,0)))</f>
        <v>0</v>
      </c>
      <c r="M519" s="242">
        <f>IF(ISBLANK(INDEX('Policy Characteristics'!G:G,MATCH($C519,'Policy Characteristics'!$C:$C,0))),"",INDEX('Policy Characteristics'!G:G,MATCH($C519,'Policy Characteristics'!$C:$C,0)))</f>
        <v>0.5</v>
      </c>
      <c r="N519" s="242">
        <f>IF(ISBLANK(INDEX('Policy Characteristics'!H:H,MATCH($C519,'Policy Characteristics'!$C:$C,0))),"",INDEX('Policy Characteristics'!H:H,MATCH($C519,'Policy Characteristics'!$C:$C,0)))</f>
        <v>0.01</v>
      </c>
      <c r="O519" s="446" t="str">
        <f>IF(ISBLANK(INDEX('Policy Characteristics'!I:I,MATCH($C519,'Policy Characteristics'!$C:$C,0))),"",INDEX('Policy Characteristics'!I:I,MATCH($C519,'Policy Characteristics'!$C:$C,0)))</f>
        <v>% of imports shifted</v>
      </c>
      <c r="P519" s="44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46" t="str">
        <f>IF(ISBLANK(INDEX('Policy Characteristics'!K:K,MATCH($C519,'Policy Characteristics'!$C:$C,0))),"",INDEX('Policy Characteristics'!K:K,MATCH($C519,'Policy Characteristics'!$C:$C,0)))</f>
        <v/>
      </c>
      <c r="R519" s="446" t="str">
        <f>IF(ISBLANK(INDEX('Policy Characteristics'!L:L,MATCH($C519,'Policy Characteristics'!$C:$C,0))),"",INDEX('Policy Characteristics'!L:L,MATCH($C519,'Policy Characteristics'!$C:$C,0)))</f>
        <v/>
      </c>
    </row>
    <row r="520" spans="1:18" x14ac:dyDescent="0.75">
      <c r="A520" s="474" t="str">
        <f>IF(ISBLANK(INDEX('Policy Characteristics'!A:A,MATCH($C520,'Policy Characteristics'!$C:$C,0))),"",INDEX('Policy Characteristics'!A:A,MATCH($C520,'Policy Characteristics'!$C:$C,0)))</f>
        <v>Industry</v>
      </c>
      <c r="B520" s="475" t="str">
        <f>IF(ISBLANK(INDEX('Policy Characteristics'!B:B,MATCH($C520,'Policy Characteristics'!$C:$C,0))),"",INDEX('Policy Characteristics'!B:B,MATCH($C520,'Policy Characteristics'!$C:$C,0)))</f>
        <v>Buy In-Region Products</v>
      </c>
      <c r="C520" s="446" t="str">
        <f t="shared" si="29"/>
        <v>Fraction of Imported Industrial Outputs Shifted to In Region Suppliers</v>
      </c>
      <c r="D520" s="294" t="s">
        <v>3070</v>
      </c>
      <c r="E520" s="294"/>
      <c r="F520" t="s">
        <v>3034</v>
      </c>
      <c r="G520" s="445"/>
      <c r="H520" s="20">
        <v>1543</v>
      </c>
      <c r="I520" s="468" t="s">
        <v>4344</v>
      </c>
      <c r="J520" s="469" t="str">
        <f>IF(ISBLANK(INDEX('Policy Characteristics'!D:D,MATCH($C520,'Policy Characteristics'!$C:$C,0))),"",INDEX('Policy Characteristics'!D:D,MATCH($C520,'Policy Characteristics'!$C:$C,0)))</f>
        <v>Buy In-Region Products</v>
      </c>
      <c r="K520" s="446" t="str">
        <f>IF(ISBLANK(INDEX('Policy Characteristics'!E:E,MATCH($C520,'Policy Characteristics'!$C:$C,0))),"",INDEX('Policy Characteristics'!E:E,MATCH($C520,'Policy Characteristics'!$C:$C,0)))</f>
        <v>indst buy in region outputs</v>
      </c>
      <c r="L520" s="242">
        <f>IF(ISBLANK(INDEX('Policy Characteristics'!F:F,MATCH($C520,'Policy Characteristics'!$C:$C,0))),"",INDEX('Policy Characteristics'!F:F,MATCH($C520,'Policy Characteristics'!$C:$C,0)))</f>
        <v>0</v>
      </c>
      <c r="M520" s="242">
        <f>IF(ISBLANK(INDEX('Policy Characteristics'!G:G,MATCH($C520,'Policy Characteristics'!$C:$C,0))),"",INDEX('Policy Characteristics'!G:G,MATCH($C520,'Policy Characteristics'!$C:$C,0)))</f>
        <v>0.5</v>
      </c>
      <c r="N520" s="242">
        <f>IF(ISBLANK(INDEX('Policy Characteristics'!H:H,MATCH($C520,'Policy Characteristics'!$C:$C,0))),"",INDEX('Policy Characteristics'!H:H,MATCH($C520,'Policy Characteristics'!$C:$C,0)))</f>
        <v>0.01</v>
      </c>
      <c r="O520" s="446" t="str">
        <f>IF(ISBLANK(INDEX('Policy Characteristics'!I:I,MATCH($C520,'Policy Characteristics'!$C:$C,0))),"",INDEX('Policy Characteristics'!I:I,MATCH($C520,'Policy Characteristics'!$C:$C,0)))</f>
        <v>% of imports shifted</v>
      </c>
      <c r="P520" s="44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46" t="str">
        <f>IF(ISBLANK(INDEX('Policy Characteristics'!K:K,MATCH($C520,'Policy Characteristics'!$C:$C,0))),"",INDEX('Policy Characteristics'!K:K,MATCH($C520,'Policy Characteristics'!$C:$C,0)))</f>
        <v/>
      </c>
      <c r="R520" s="446" t="str">
        <f>IF(ISBLANK(INDEX('Policy Characteristics'!L:L,MATCH($C520,'Policy Characteristics'!$C:$C,0))),"",INDEX('Policy Characteristics'!L:L,MATCH($C520,'Policy Characteristics'!$C:$C,0)))</f>
        <v/>
      </c>
    </row>
    <row r="521" spans="1:18" x14ac:dyDescent="0.75">
      <c r="A521" s="474" t="str">
        <f>IF(ISBLANK(INDEX('Policy Characteristics'!A:A,MATCH($C521,'Policy Characteristics'!$C:$C,0))),"",INDEX('Policy Characteristics'!A:A,MATCH($C521,'Policy Characteristics'!$C:$C,0)))</f>
        <v>Industry</v>
      </c>
      <c r="B521" s="475" t="str">
        <f>IF(ISBLANK(INDEX('Policy Characteristics'!B:B,MATCH($C521,'Policy Characteristics'!$C:$C,0))),"",INDEX('Policy Characteristics'!B:B,MATCH($C521,'Policy Characteristics'!$C:$C,0)))</f>
        <v>Buy In-Region Products</v>
      </c>
      <c r="C521" s="446" t="str">
        <f t="shared" si="29"/>
        <v>Fraction of Imported Industrial Outputs Shifted to In Region Suppliers</v>
      </c>
      <c r="D521" s="294" t="s">
        <v>3071</v>
      </c>
      <c r="E521" s="294"/>
      <c r="F521" t="s">
        <v>3035</v>
      </c>
      <c r="G521" s="445"/>
      <c r="H521" s="20">
        <v>1544</v>
      </c>
      <c r="I521" s="468" t="s">
        <v>4344</v>
      </c>
      <c r="J521" s="469" t="str">
        <f>IF(ISBLANK(INDEX('Policy Characteristics'!D:D,MATCH($C521,'Policy Characteristics'!$C:$C,0))),"",INDEX('Policy Characteristics'!D:D,MATCH($C521,'Policy Characteristics'!$C:$C,0)))</f>
        <v>Buy In-Region Products</v>
      </c>
      <c r="K521" s="446" t="str">
        <f>IF(ISBLANK(INDEX('Policy Characteristics'!E:E,MATCH($C521,'Policy Characteristics'!$C:$C,0))),"",INDEX('Policy Characteristics'!E:E,MATCH($C521,'Policy Characteristics'!$C:$C,0)))</f>
        <v>indst buy in region outputs</v>
      </c>
      <c r="L521" s="242">
        <f>IF(ISBLANK(INDEX('Policy Characteristics'!F:F,MATCH($C521,'Policy Characteristics'!$C:$C,0))),"",INDEX('Policy Characteristics'!F:F,MATCH($C521,'Policy Characteristics'!$C:$C,0)))</f>
        <v>0</v>
      </c>
      <c r="M521" s="242">
        <f>IF(ISBLANK(INDEX('Policy Characteristics'!G:G,MATCH($C521,'Policy Characteristics'!$C:$C,0))),"",INDEX('Policy Characteristics'!G:G,MATCH($C521,'Policy Characteristics'!$C:$C,0)))</f>
        <v>0.5</v>
      </c>
      <c r="N521" s="242">
        <f>IF(ISBLANK(INDEX('Policy Characteristics'!H:H,MATCH($C521,'Policy Characteristics'!$C:$C,0))),"",INDEX('Policy Characteristics'!H:H,MATCH($C521,'Policy Characteristics'!$C:$C,0)))</f>
        <v>0.01</v>
      </c>
      <c r="O521" s="446" t="str">
        <f>IF(ISBLANK(INDEX('Policy Characteristics'!I:I,MATCH($C521,'Policy Characteristics'!$C:$C,0))),"",INDEX('Policy Characteristics'!I:I,MATCH($C521,'Policy Characteristics'!$C:$C,0)))</f>
        <v>% of imports shifted</v>
      </c>
      <c r="P521" s="44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46" t="str">
        <f>IF(ISBLANK(INDEX('Policy Characteristics'!K:K,MATCH($C521,'Policy Characteristics'!$C:$C,0))),"",INDEX('Policy Characteristics'!K:K,MATCH($C521,'Policy Characteristics'!$C:$C,0)))</f>
        <v/>
      </c>
      <c r="R521" s="446" t="str">
        <f>IF(ISBLANK(INDEX('Policy Characteristics'!L:L,MATCH($C521,'Policy Characteristics'!$C:$C,0))),"",INDEX('Policy Characteristics'!L:L,MATCH($C521,'Policy Characteristics'!$C:$C,0)))</f>
        <v/>
      </c>
    </row>
    <row r="522" spans="1:18" x14ac:dyDescent="0.75">
      <c r="A522" s="474" t="str">
        <f>IF(ISBLANK(INDEX('Policy Characteristics'!A:A,MATCH($C522,'Policy Characteristics'!$C:$C,0))),"",INDEX('Policy Characteristics'!A:A,MATCH($C522,'Policy Characteristics'!$C:$C,0)))</f>
        <v>Industry</v>
      </c>
      <c r="B522" s="475" t="str">
        <f>IF(ISBLANK(INDEX('Policy Characteristics'!B:B,MATCH($C522,'Policy Characteristics'!$C:$C,0))),"",INDEX('Policy Characteristics'!B:B,MATCH($C522,'Policy Characteristics'!$C:$C,0)))</f>
        <v>Buy In-Region Products</v>
      </c>
      <c r="C522" s="446" t="str">
        <f t="shared" si="29"/>
        <v>Fraction of Imported Industrial Outputs Shifted to In Region Suppliers</v>
      </c>
      <c r="D522" s="294" t="s">
        <v>3072</v>
      </c>
      <c r="E522" s="294"/>
      <c r="F522" t="s">
        <v>3036</v>
      </c>
      <c r="G522" s="445"/>
      <c r="H522" s="20">
        <v>1545</v>
      </c>
      <c r="I522" s="468" t="s">
        <v>4344</v>
      </c>
      <c r="J522" s="469" t="str">
        <f>IF(ISBLANK(INDEX('Policy Characteristics'!D:D,MATCH($C522,'Policy Characteristics'!$C:$C,0))),"",INDEX('Policy Characteristics'!D:D,MATCH($C522,'Policy Characteristics'!$C:$C,0)))</f>
        <v>Buy In-Region Products</v>
      </c>
      <c r="K522" s="446" t="str">
        <f>IF(ISBLANK(INDEX('Policy Characteristics'!E:E,MATCH($C522,'Policy Characteristics'!$C:$C,0))),"",INDEX('Policy Characteristics'!E:E,MATCH($C522,'Policy Characteristics'!$C:$C,0)))</f>
        <v>indst buy in region outputs</v>
      </c>
      <c r="L522" s="242">
        <f>IF(ISBLANK(INDEX('Policy Characteristics'!F:F,MATCH($C522,'Policy Characteristics'!$C:$C,0))),"",INDEX('Policy Characteristics'!F:F,MATCH($C522,'Policy Characteristics'!$C:$C,0)))</f>
        <v>0</v>
      </c>
      <c r="M522" s="242">
        <f>IF(ISBLANK(INDEX('Policy Characteristics'!G:G,MATCH($C522,'Policy Characteristics'!$C:$C,0))),"",INDEX('Policy Characteristics'!G:G,MATCH($C522,'Policy Characteristics'!$C:$C,0)))</f>
        <v>0.5</v>
      </c>
      <c r="N522" s="242">
        <f>IF(ISBLANK(INDEX('Policy Characteristics'!H:H,MATCH($C522,'Policy Characteristics'!$C:$C,0))),"",INDEX('Policy Characteristics'!H:H,MATCH($C522,'Policy Characteristics'!$C:$C,0)))</f>
        <v>0.01</v>
      </c>
      <c r="O522" s="446" t="str">
        <f>IF(ISBLANK(INDEX('Policy Characteristics'!I:I,MATCH($C522,'Policy Characteristics'!$C:$C,0))),"",INDEX('Policy Characteristics'!I:I,MATCH($C522,'Policy Characteristics'!$C:$C,0)))</f>
        <v>% of imports shifted</v>
      </c>
      <c r="P522" s="44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46" t="str">
        <f>IF(ISBLANK(INDEX('Policy Characteristics'!K:K,MATCH($C522,'Policy Characteristics'!$C:$C,0))),"",INDEX('Policy Characteristics'!K:K,MATCH($C522,'Policy Characteristics'!$C:$C,0)))</f>
        <v/>
      </c>
      <c r="R522" s="446" t="str">
        <f>IF(ISBLANK(INDEX('Policy Characteristics'!L:L,MATCH($C522,'Policy Characteristics'!$C:$C,0))),"",INDEX('Policy Characteristics'!L:L,MATCH($C522,'Policy Characteristics'!$C:$C,0)))</f>
        <v/>
      </c>
    </row>
    <row r="523" spans="1:18" x14ac:dyDescent="0.75">
      <c r="A523" s="474" t="str">
        <f>IF(ISBLANK(INDEX('Policy Characteristics'!A:A,MATCH($C523,'Policy Characteristics'!$C:$C,0))),"",INDEX('Policy Characteristics'!A:A,MATCH($C523,'Policy Characteristics'!$C:$C,0)))</f>
        <v>Industry</v>
      </c>
      <c r="B523" s="475" t="str">
        <f>IF(ISBLANK(INDEX('Policy Characteristics'!B:B,MATCH($C523,'Policy Characteristics'!$C:$C,0))),"",INDEX('Policy Characteristics'!B:B,MATCH($C523,'Policy Characteristics'!$C:$C,0)))</f>
        <v>Buy In-Region Products</v>
      </c>
      <c r="C523" s="446" t="str">
        <f t="shared" si="29"/>
        <v>Fraction of Imported Industrial Outputs Shifted to In Region Suppliers</v>
      </c>
      <c r="D523" s="294" t="s">
        <v>3073</v>
      </c>
      <c r="E523" s="294"/>
      <c r="F523" t="s">
        <v>2579</v>
      </c>
      <c r="G523" s="445"/>
      <c r="H523" s="20">
        <v>1546</v>
      </c>
      <c r="I523" s="468" t="s">
        <v>4344</v>
      </c>
      <c r="J523" s="469" t="str">
        <f>IF(ISBLANK(INDEX('Policy Characteristics'!D:D,MATCH($C523,'Policy Characteristics'!$C:$C,0))),"",INDEX('Policy Characteristics'!D:D,MATCH($C523,'Policy Characteristics'!$C:$C,0)))</f>
        <v>Buy In-Region Products</v>
      </c>
      <c r="K523" s="446" t="str">
        <f>IF(ISBLANK(INDEX('Policy Characteristics'!E:E,MATCH($C523,'Policy Characteristics'!$C:$C,0))),"",INDEX('Policy Characteristics'!E:E,MATCH($C523,'Policy Characteristics'!$C:$C,0)))</f>
        <v>indst buy in region outputs</v>
      </c>
      <c r="L523" s="242">
        <f>IF(ISBLANK(INDEX('Policy Characteristics'!F:F,MATCH($C523,'Policy Characteristics'!$C:$C,0))),"",INDEX('Policy Characteristics'!F:F,MATCH($C523,'Policy Characteristics'!$C:$C,0)))</f>
        <v>0</v>
      </c>
      <c r="M523" s="242">
        <f>IF(ISBLANK(INDEX('Policy Characteristics'!G:G,MATCH($C523,'Policy Characteristics'!$C:$C,0))),"",INDEX('Policy Characteristics'!G:G,MATCH($C523,'Policy Characteristics'!$C:$C,0)))</f>
        <v>0.5</v>
      </c>
      <c r="N523" s="242">
        <f>IF(ISBLANK(INDEX('Policy Characteristics'!H:H,MATCH($C523,'Policy Characteristics'!$C:$C,0))),"",INDEX('Policy Characteristics'!H:H,MATCH($C523,'Policy Characteristics'!$C:$C,0)))</f>
        <v>0.01</v>
      </c>
      <c r="O523" s="446" t="str">
        <f>IF(ISBLANK(INDEX('Policy Characteristics'!I:I,MATCH($C523,'Policy Characteristics'!$C:$C,0))),"",INDEX('Policy Characteristics'!I:I,MATCH($C523,'Policy Characteristics'!$C:$C,0)))</f>
        <v>% of imports shifted</v>
      </c>
      <c r="P523" s="44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46" t="str">
        <f>IF(ISBLANK(INDEX('Policy Characteristics'!K:K,MATCH($C523,'Policy Characteristics'!$C:$C,0))),"",INDEX('Policy Characteristics'!K:K,MATCH($C523,'Policy Characteristics'!$C:$C,0)))</f>
        <v/>
      </c>
      <c r="R523" s="446" t="str">
        <f>IF(ISBLANK(INDEX('Policy Characteristics'!L:L,MATCH($C523,'Policy Characteristics'!$C:$C,0))),"",INDEX('Policy Characteristics'!L:L,MATCH($C523,'Policy Characteristics'!$C:$C,0)))</f>
        <v/>
      </c>
    </row>
    <row r="524" spans="1:18" x14ac:dyDescent="0.75">
      <c r="A524" s="474" t="str">
        <f>IF(ISBLANK(INDEX('Policy Characteristics'!A:A,MATCH($C524,'Policy Characteristics'!$C:$C,0))),"",INDEX('Policy Characteristics'!A:A,MATCH($C524,'Policy Characteristics'!$C:$C,0)))</f>
        <v>Industry</v>
      </c>
      <c r="B524" s="475" t="str">
        <f>IF(ISBLANK(INDEX('Policy Characteristics'!B:B,MATCH($C524,'Policy Characteristics'!$C:$C,0))),"",INDEX('Policy Characteristics'!B:B,MATCH($C524,'Policy Characteristics'!$C:$C,0)))</f>
        <v>Buy In-Region Products</v>
      </c>
      <c r="C524" s="446" t="str">
        <f t="shared" si="29"/>
        <v>Fraction of Imported Industrial Outputs Shifted to In Region Suppliers</v>
      </c>
      <c r="D524" s="294" t="s">
        <v>3074</v>
      </c>
      <c r="E524" s="294"/>
      <c r="F524" t="s">
        <v>3037</v>
      </c>
      <c r="G524" s="445"/>
      <c r="H524" s="20">
        <v>1547</v>
      </c>
      <c r="I524" s="468" t="s">
        <v>4344</v>
      </c>
      <c r="J524" s="469" t="str">
        <f>IF(ISBLANK(INDEX('Policy Characteristics'!D:D,MATCH($C524,'Policy Characteristics'!$C:$C,0))),"",INDEX('Policy Characteristics'!D:D,MATCH($C524,'Policy Characteristics'!$C:$C,0)))</f>
        <v>Buy In-Region Products</v>
      </c>
      <c r="K524" s="446" t="str">
        <f>IF(ISBLANK(INDEX('Policy Characteristics'!E:E,MATCH($C524,'Policy Characteristics'!$C:$C,0))),"",INDEX('Policy Characteristics'!E:E,MATCH($C524,'Policy Characteristics'!$C:$C,0)))</f>
        <v>indst buy in region outputs</v>
      </c>
      <c r="L524" s="242">
        <f>IF(ISBLANK(INDEX('Policy Characteristics'!F:F,MATCH($C524,'Policy Characteristics'!$C:$C,0))),"",INDEX('Policy Characteristics'!F:F,MATCH($C524,'Policy Characteristics'!$C:$C,0)))</f>
        <v>0</v>
      </c>
      <c r="M524" s="242">
        <f>IF(ISBLANK(INDEX('Policy Characteristics'!G:G,MATCH($C524,'Policy Characteristics'!$C:$C,0))),"",INDEX('Policy Characteristics'!G:G,MATCH($C524,'Policy Characteristics'!$C:$C,0)))</f>
        <v>0.5</v>
      </c>
      <c r="N524" s="242">
        <f>IF(ISBLANK(INDEX('Policy Characteristics'!H:H,MATCH($C524,'Policy Characteristics'!$C:$C,0))),"",INDEX('Policy Characteristics'!H:H,MATCH($C524,'Policy Characteristics'!$C:$C,0)))</f>
        <v>0.01</v>
      </c>
      <c r="O524" s="446" t="str">
        <f>IF(ISBLANK(INDEX('Policy Characteristics'!I:I,MATCH($C524,'Policy Characteristics'!$C:$C,0))),"",INDEX('Policy Characteristics'!I:I,MATCH($C524,'Policy Characteristics'!$C:$C,0)))</f>
        <v>% of imports shifted</v>
      </c>
      <c r="P524" s="44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46" t="str">
        <f>IF(ISBLANK(INDEX('Policy Characteristics'!K:K,MATCH($C524,'Policy Characteristics'!$C:$C,0))),"",INDEX('Policy Characteristics'!K:K,MATCH($C524,'Policy Characteristics'!$C:$C,0)))</f>
        <v/>
      </c>
      <c r="R524" s="446" t="str">
        <f>IF(ISBLANK(INDEX('Policy Characteristics'!L:L,MATCH($C524,'Policy Characteristics'!$C:$C,0))),"",INDEX('Policy Characteristics'!L:L,MATCH($C524,'Policy Characteristics'!$C:$C,0)))</f>
        <v/>
      </c>
    </row>
    <row r="525" spans="1:18" x14ac:dyDescent="0.75">
      <c r="A525" s="474" t="str">
        <f>IF(ISBLANK(INDEX('Policy Characteristics'!A:A,MATCH($C525,'Policy Characteristics'!$C:$C,0))),"",INDEX('Policy Characteristics'!A:A,MATCH($C525,'Policy Characteristics'!$C:$C,0)))</f>
        <v>Industry</v>
      </c>
      <c r="B525" s="475" t="str">
        <f>IF(ISBLANK(INDEX('Policy Characteristics'!B:B,MATCH($C525,'Policy Characteristics'!$C:$C,0))),"",INDEX('Policy Characteristics'!B:B,MATCH($C525,'Policy Characteristics'!$C:$C,0)))</f>
        <v>Buy In-Region Products</v>
      </c>
      <c r="C525" s="446" t="str">
        <f t="shared" si="29"/>
        <v>Fraction of Imported Industrial Outputs Shifted to In Region Suppliers</v>
      </c>
      <c r="D525" s="294" t="s">
        <v>3075</v>
      </c>
      <c r="E525" s="294"/>
      <c r="F525" t="s">
        <v>3038</v>
      </c>
      <c r="G525" s="445"/>
      <c r="H525" s="20">
        <v>1548</v>
      </c>
      <c r="I525" s="468" t="s">
        <v>4344</v>
      </c>
      <c r="J525" s="469" t="str">
        <f>IF(ISBLANK(INDEX('Policy Characteristics'!D:D,MATCH($C525,'Policy Characteristics'!$C:$C,0))),"",INDEX('Policy Characteristics'!D:D,MATCH($C525,'Policy Characteristics'!$C:$C,0)))</f>
        <v>Buy In-Region Products</v>
      </c>
      <c r="K525" s="446" t="str">
        <f>IF(ISBLANK(INDEX('Policy Characteristics'!E:E,MATCH($C525,'Policy Characteristics'!$C:$C,0))),"",INDEX('Policy Characteristics'!E:E,MATCH($C525,'Policy Characteristics'!$C:$C,0)))</f>
        <v>indst buy in region outputs</v>
      </c>
      <c r="L525" s="242">
        <f>IF(ISBLANK(INDEX('Policy Characteristics'!F:F,MATCH($C525,'Policy Characteristics'!$C:$C,0))),"",INDEX('Policy Characteristics'!F:F,MATCH($C525,'Policy Characteristics'!$C:$C,0)))</f>
        <v>0</v>
      </c>
      <c r="M525" s="242">
        <f>IF(ISBLANK(INDEX('Policy Characteristics'!G:G,MATCH($C525,'Policy Characteristics'!$C:$C,0))),"",INDEX('Policy Characteristics'!G:G,MATCH($C525,'Policy Characteristics'!$C:$C,0)))</f>
        <v>0.5</v>
      </c>
      <c r="N525" s="242">
        <f>IF(ISBLANK(INDEX('Policy Characteristics'!H:H,MATCH($C525,'Policy Characteristics'!$C:$C,0))),"",INDEX('Policy Characteristics'!H:H,MATCH($C525,'Policy Characteristics'!$C:$C,0)))</f>
        <v>0.01</v>
      </c>
      <c r="O525" s="446" t="str">
        <f>IF(ISBLANK(INDEX('Policy Characteristics'!I:I,MATCH($C525,'Policy Characteristics'!$C:$C,0))),"",INDEX('Policy Characteristics'!I:I,MATCH($C525,'Policy Characteristics'!$C:$C,0)))</f>
        <v>% of imports shifted</v>
      </c>
      <c r="P525" s="44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46" t="str">
        <f>IF(ISBLANK(INDEX('Policy Characteristics'!K:K,MATCH($C525,'Policy Characteristics'!$C:$C,0))),"",INDEX('Policy Characteristics'!K:K,MATCH($C525,'Policy Characteristics'!$C:$C,0)))</f>
        <v/>
      </c>
      <c r="R525" s="446" t="str">
        <f>IF(ISBLANK(INDEX('Policy Characteristics'!L:L,MATCH($C525,'Policy Characteristics'!$C:$C,0))),"",INDEX('Policy Characteristics'!L:L,MATCH($C525,'Policy Characteristics'!$C:$C,0)))</f>
        <v/>
      </c>
    </row>
    <row r="526" spans="1:18" x14ac:dyDescent="0.75">
      <c r="A526" s="474" t="str">
        <f>IF(ISBLANK(INDEX('Policy Characteristics'!A:A,MATCH($C526,'Policy Characteristics'!$C:$C,0))),"",INDEX('Policy Characteristics'!A:A,MATCH($C526,'Policy Characteristics'!$C:$C,0)))</f>
        <v>Industry</v>
      </c>
      <c r="B526" s="475" t="str">
        <f>IF(ISBLANK(INDEX('Policy Characteristics'!B:B,MATCH($C526,'Policy Characteristics'!$C:$C,0))),"",INDEX('Policy Characteristics'!B:B,MATCH($C526,'Policy Characteristics'!$C:$C,0)))</f>
        <v>Buy In-Region Products</v>
      </c>
      <c r="C526" s="446" t="str">
        <f t="shared" si="29"/>
        <v>Fraction of Imported Industrial Outputs Shifted to In Region Suppliers</v>
      </c>
      <c r="D526" s="294" t="s">
        <v>3076</v>
      </c>
      <c r="E526" s="294"/>
      <c r="F526" t="s">
        <v>3039</v>
      </c>
      <c r="G526" s="445"/>
      <c r="H526" s="20">
        <v>1549</v>
      </c>
      <c r="I526" s="468" t="s">
        <v>4344</v>
      </c>
      <c r="J526" s="469" t="str">
        <f>IF(ISBLANK(INDEX('Policy Characteristics'!D:D,MATCH($C526,'Policy Characteristics'!$C:$C,0))),"",INDEX('Policy Characteristics'!D:D,MATCH($C526,'Policy Characteristics'!$C:$C,0)))</f>
        <v>Buy In-Region Products</v>
      </c>
      <c r="K526" s="446" t="str">
        <f>IF(ISBLANK(INDEX('Policy Characteristics'!E:E,MATCH($C526,'Policy Characteristics'!$C:$C,0))),"",INDEX('Policy Characteristics'!E:E,MATCH($C526,'Policy Characteristics'!$C:$C,0)))</f>
        <v>indst buy in region outputs</v>
      </c>
      <c r="L526" s="242">
        <f>IF(ISBLANK(INDEX('Policy Characteristics'!F:F,MATCH($C526,'Policy Characteristics'!$C:$C,0))),"",INDEX('Policy Characteristics'!F:F,MATCH($C526,'Policy Characteristics'!$C:$C,0)))</f>
        <v>0</v>
      </c>
      <c r="M526" s="242">
        <f>IF(ISBLANK(INDEX('Policy Characteristics'!G:G,MATCH($C526,'Policy Characteristics'!$C:$C,0))),"",INDEX('Policy Characteristics'!G:G,MATCH($C526,'Policy Characteristics'!$C:$C,0)))</f>
        <v>0.5</v>
      </c>
      <c r="N526" s="242">
        <f>IF(ISBLANK(INDEX('Policy Characteristics'!H:H,MATCH($C526,'Policy Characteristics'!$C:$C,0))),"",INDEX('Policy Characteristics'!H:H,MATCH($C526,'Policy Characteristics'!$C:$C,0)))</f>
        <v>0.01</v>
      </c>
      <c r="O526" s="446" t="str">
        <f>IF(ISBLANK(INDEX('Policy Characteristics'!I:I,MATCH($C526,'Policy Characteristics'!$C:$C,0))),"",INDEX('Policy Characteristics'!I:I,MATCH($C526,'Policy Characteristics'!$C:$C,0)))</f>
        <v>% of imports shifted</v>
      </c>
      <c r="P526" s="44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46" t="str">
        <f>IF(ISBLANK(INDEX('Policy Characteristics'!K:K,MATCH($C526,'Policy Characteristics'!$C:$C,0))),"",INDEX('Policy Characteristics'!K:K,MATCH($C526,'Policy Characteristics'!$C:$C,0)))</f>
        <v/>
      </c>
      <c r="R526" s="446" t="str">
        <f>IF(ISBLANK(INDEX('Policy Characteristics'!L:L,MATCH($C526,'Policy Characteristics'!$C:$C,0))),"",INDEX('Policy Characteristics'!L:L,MATCH($C526,'Policy Characteristics'!$C:$C,0)))</f>
        <v/>
      </c>
    </row>
    <row r="527" spans="1:18" x14ac:dyDescent="0.75">
      <c r="A527" s="474" t="str">
        <f>IF(ISBLANK(INDEX('Policy Characteristics'!A:A,MATCH($C527,'Policy Characteristics'!$C:$C,0))),"",INDEX('Policy Characteristics'!A:A,MATCH($C527,'Policy Characteristics'!$C:$C,0)))</f>
        <v>Industry</v>
      </c>
      <c r="B527" s="475" t="str">
        <f>IF(ISBLANK(INDEX('Policy Characteristics'!B:B,MATCH($C527,'Policy Characteristics'!$C:$C,0))),"",INDEX('Policy Characteristics'!B:B,MATCH($C527,'Policy Characteristics'!$C:$C,0)))</f>
        <v>Buy In-Region Products</v>
      </c>
      <c r="C527" s="446" t="str">
        <f t="shared" si="29"/>
        <v>Fraction of Imported Industrial Outputs Shifted to In Region Suppliers</v>
      </c>
      <c r="D527" s="294" t="s">
        <v>3077</v>
      </c>
      <c r="E527" s="294"/>
      <c r="F527" t="s">
        <v>2580</v>
      </c>
      <c r="G527" s="445"/>
      <c r="H527" s="20">
        <v>1550</v>
      </c>
      <c r="I527" s="468" t="s">
        <v>4344</v>
      </c>
      <c r="J527" s="469" t="str">
        <f>IF(ISBLANK(INDEX('Policy Characteristics'!D:D,MATCH($C527,'Policy Characteristics'!$C:$C,0))),"",INDEX('Policy Characteristics'!D:D,MATCH($C527,'Policy Characteristics'!$C:$C,0)))</f>
        <v>Buy In-Region Products</v>
      </c>
      <c r="K527" s="446" t="str">
        <f>IF(ISBLANK(INDEX('Policy Characteristics'!E:E,MATCH($C527,'Policy Characteristics'!$C:$C,0))),"",INDEX('Policy Characteristics'!E:E,MATCH($C527,'Policy Characteristics'!$C:$C,0)))</f>
        <v>indst buy in region outputs</v>
      </c>
      <c r="L527" s="242">
        <f>IF(ISBLANK(INDEX('Policy Characteristics'!F:F,MATCH($C527,'Policy Characteristics'!$C:$C,0))),"",INDEX('Policy Characteristics'!F:F,MATCH($C527,'Policy Characteristics'!$C:$C,0)))</f>
        <v>0</v>
      </c>
      <c r="M527" s="242">
        <f>IF(ISBLANK(INDEX('Policy Characteristics'!G:G,MATCH($C527,'Policy Characteristics'!$C:$C,0))),"",INDEX('Policy Characteristics'!G:G,MATCH($C527,'Policy Characteristics'!$C:$C,0)))</f>
        <v>0.5</v>
      </c>
      <c r="N527" s="242">
        <f>IF(ISBLANK(INDEX('Policy Characteristics'!H:H,MATCH($C527,'Policy Characteristics'!$C:$C,0))),"",INDEX('Policy Characteristics'!H:H,MATCH($C527,'Policy Characteristics'!$C:$C,0)))</f>
        <v>0.01</v>
      </c>
      <c r="O527" s="446" t="str">
        <f>IF(ISBLANK(INDEX('Policy Characteristics'!I:I,MATCH($C527,'Policy Characteristics'!$C:$C,0))),"",INDEX('Policy Characteristics'!I:I,MATCH($C527,'Policy Characteristics'!$C:$C,0)))</f>
        <v>% of imports shifted</v>
      </c>
      <c r="P527" s="44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46" t="str">
        <f>IF(ISBLANK(INDEX('Policy Characteristics'!K:K,MATCH($C527,'Policy Characteristics'!$C:$C,0))),"",INDEX('Policy Characteristics'!K:K,MATCH($C527,'Policy Characteristics'!$C:$C,0)))</f>
        <v/>
      </c>
      <c r="R527" s="446" t="str">
        <f>IF(ISBLANK(INDEX('Policy Characteristics'!L:L,MATCH($C527,'Policy Characteristics'!$C:$C,0))),"",INDEX('Policy Characteristics'!L:L,MATCH($C527,'Policy Characteristics'!$C:$C,0)))</f>
        <v/>
      </c>
    </row>
    <row r="528" spans="1:18" x14ac:dyDescent="0.75">
      <c r="A528" s="474" t="str">
        <f>IF(ISBLANK(INDEX('Policy Characteristics'!A:A,MATCH($C528,'Policy Characteristics'!$C:$C,0))),"",INDEX('Policy Characteristics'!A:A,MATCH($C528,'Policy Characteristics'!$C:$C,0)))</f>
        <v>Industry</v>
      </c>
      <c r="B528" s="475" t="str">
        <f>IF(ISBLANK(INDEX('Policy Characteristics'!B:B,MATCH($C528,'Policy Characteristics'!$C:$C,0))),"",INDEX('Policy Characteristics'!B:B,MATCH($C528,'Policy Characteristics'!$C:$C,0)))</f>
        <v>Buy In-Region Products</v>
      </c>
      <c r="C528" s="446" t="str">
        <f t="shared" si="29"/>
        <v>Fraction of Imported Industrial Outputs Shifted to In Region Suppliers</v>
      </c>
      <c r="D528" s="294" t="s">
        <v>3078</v>
      </c>
      <c r="E528" s="294"/>
      <c r="F528" t="s">
        <v>3040</v>
      </c>
      <c r="G528" s="445"/>
      <c r="H528" s="20">
        <v>1551</v>
      </c>
      <c r="I528" s="468" t="s">
        <v>4344</v>
      </c>
      <c r="J528" s="469" t="str">
        <f>IF(ISBLANK(INDEX('Policy Characteristics'!D:D,MATCH($C528,'Policy Characteristics'!$C:$C,0))),"",INDEX('Policy Characteristics'!D:D,MATCH($C528,'Policy Characteristics'!$C:$C,0)))</f>
        <v>Buy In-Region Products</v>
      </c>
      <c r="K528" s="446" t="str">
        <f>IF(ISBLANK(INDEX('Policy Characteristics'!E:E,MATCH($C528,'Policy Characteristics'!$C:$C,0))),"",INDEX('Policy Characteristics'!E:E,MATCH($C528,'Policy Characteristics'!$C:$C,0)))</f>
        <v>indst buy in region outputs</v>
      </c>
      <c r="L528" s="242">
        <f>IF(ISBLANK(INDEX('Policy Characteristics'!F:F,MATCH($C528,'Policy Characteristics'!$C:$C,0))),"",INDEX('Policy Characteristics'!F:F,MATCH($C528,'Policy Characteristics'!$C:$C,0)))</f>
        <v>0</v>
      </c>
      <c r="M528" s="242">
        <f>IF(ISBLANK(INDEX('Policy Characteristics'!G:G,MATCH($C528,'Policy Characteristics'!$C:$C,0))),"",INDEX('Policy Characteristics'!G:G,MATCH($C528,'Policy Characteristics'!$C:$C,0)))</f>
        <v>0.5</v>
      </c>
      <c r="N528" s="242">
        <f>IF(ISBLANK(INDEX('Policy Characteristics'!H:H,MATCH($C528,'Policy Characteristics'!$C:$C,0))),"",INDEX('Policy Characteristics'!H:H,MATCH($C528,'Policy Characteristics'!$C:$C,0)))</f>
        <v>0.01</v>
      </c>
      <c r="O528" s="446" t="str">
        <f>IF(ISBLANK(INDEX('Policy Characteristics'!I:I,MATCH($C528,'Policy Characteristics'!$C:$C,0))),"",INDEX('Policy Characteristics'!I:I,MATCH($C528,'Policy Characteristics'!$C:$C,0)))</f>
        <v>% of imports shifted</v>
      </c>
      <c r="P528" s="44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46" t="str">
        <f>IF(ISBLANK(INDEX('Policy Characteristics'!K:K,MATCH($C528,'Policy Characteristics'!$C:$C,0))),"",INDEX('Policy Characteristics'!K:K,MATCH($C528,'Policy Characteristics'!$C:$C,0)))</f>
        <v/>
      </c>
      <c r="R528" s="446" t="str">
        <f>IF(ISBLANK(INDEX('Policy Characteristics'!L:L,MATCH($C528,'Policy Characteristics'!$C:$C,0))),"",INDEX('Policy Characteristics'!L:L,MATCH($C528,'Policy Characteristics'!$C:$C,0)))</f>
        <v/>
      </c>
    </row>
    <row r="529" spans="1:18" x14ac:dyDescent="0.75">
      <c r="A529" s="474" t="str">
        <f>IF(ISBLANK(INDEX('Policy Characteristics'!A:A,MATCH($C529,'Policy Characteristics'!$C:$C,0))),"",INDEX('Policy Characteristics'!A:A,MATCH($C529,'Policy Characteristics'!$C:$C,0)))</f>
        <v>Industry</v>
      </c>
      <c r="B529" s="475" t="str">
        <f>IF(ISBLANK(INDEX('Policy Characteristics'!B:B,MATCH($C529,'Policy Characteristics'!$C:$C,0))),"",INDEX('Policy Characteristics'!B:B,MATCH($C529,'Policy Characteristics'!$C:$C,0)))</f>
        <v>Buy In-Region Products</v>
      </c>
      <c r="C529" s="446" t="str">
        <f t="shared" si="29"/>
        <v>Fraction of Imported Industrial Outputs Shifted to In Region Suppliers</v>
      </c>
      <c r="D529" s="294" t="s">
        <v>3079</v>
      </c>
      <c r="E529" s="294"/>
      <c r="F529" t="s">
        <v>3041</v>
      </c>
      <c r="G529" s="445"/>
      <c r="H529" s="20">
        <v>1552</v>
      </c>
      <c r="I529" s="468" t="s">
        <v>4344</v>
      </c>
      <c r="J529" s="469" t="str">
        <f>IF(ISBLANK(INDEX('Policy Characteristics'!D:D,MATCH($C529,'Policy Characteristics'!$C:$C,0))),"",INDEX('Policy Characteristics'!D:D,MATCH($C529,'Policy Characteristics'!$C:$C,0)))</f>
        <v>Buy In-Region Products</v>
      </c>
      <c r="K529" s="446" t="str">
        <f>IF(ISBLANK(INDEX('Policy Characteristics'!E:E,MATCH($C529,'Policy Characteristics'!$C:$C,0))),"",INDEX('Policy Characteristics'!E:E,MATCH($C529,'Policy Characteristics'!$C:$C,0)))</f>
        <v>indst buy in region outputs</v>
      </c>
      <c r="L529" s="242">
        <f>IF(ISBLANK(INDEX('Policy Characteristics'!F:F,MATCH($C529,'Policy Characteristics'!$C:$C,0))),"",INDEX('Policy Characteristics'!F:F,MATCH($C529,'Policy Characteristics'!$C:$C,0)))</f>
        <v>0</v>
      </c>
      <c r="M529" s="242">
        <f>IF(ISBLANK(INDEX('Policy Characteristics'!G:G,MATCH($C529,'Policy Characteristics'!$C:$C,0))),"",INDEX('Policy Characteristics'!G:G,MATCH($C529,'Policy Characteristics'!$C:$C,0)))</f>
        <v>0.5</v>
      </c>
      <c r="N529" s="242">
        <f>IF(ISBLANK(INDEX('Policy Characteristics'!H:H,MATCH($C529,'Policy Characteristics'!$C:$C,0))),"",INDEX('Policy Characteristics'!H:H,MATCH($C529,'Policy Characteristics'!$C:$C,0)))</f>
        <v>0.01</v>
      </c>
      <c r="O529" s="446" t="str">
        <f>IF(ISBLANK(INDEX('Policy Characteristics'!I:I,MATCH($C529,'Policy Characteristics'!$C:$C,0))),"",INDEX('Policy Characteristics'!I:I,MATCH($C529,'Policy Characteristics'!$C:$C,0)))</f>
        <v>% of imports shifted</v>
      </c>
      <c r="P529" s="44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46" t="str">
        <f>IF(ISBLANK(INDEX('Policy Characteristics'!K:K,MATCH($C529,'Policy Characteristics'!$C:$C,0))),"",INDEX('Policy Characteristics'!K:K,MATCH($C529,'Policy Characteristics'!$C:$C,0)))</f>
        <v/>
      </c>
      <c r="R529" s="446" t="str">
        <f>IF(ISBLANK(INDEX('Policy Characteristics'!L:L,MATCH($C529,'Policy Characteristics'!$C:$C,0))),"",INDEX('Policy Characteristics'!L:L,MATCH($C529,'Policy Characteristics'!$C:$C,0)))</f>
        <v/>
      </c>
    </row>
    <row r="530" spans="1:18" x14ac:dyDescent="0.75">
      <c r="A530" s="474" t="str">
        <f>IF(ISBLANK(INDEX('Policy Characteristics'!A:A,MATCH($C530,'Policy Characteristics'!$C:$C,0))),"",INDEX('Policy Characteristics'!A:A,MATCH($C530,'Policy Characteristics'!$C:$C,0)))</f>
        <v>Industry</v>
      </c>
      <c r="B530" s="475" t="str">
        <f>IF(ISBLANK(INDEX('Policy Characteristics'!B:B,MATCH($C530,'Policy Characteristics'!$C:$C,0))),"",INDEX('Policy Characteristics'!B:B,MATCH($C530,'Policy Characteristics'!$C:$C,0)))</f>
        <v>Buy In-Region Products</v>
      </c>
      <c r="C530" s="446" t="str">
        <f t="shared" si="29"/>
        <v>Fraction of Imported Industrial Outputs Shifted to In Region Suppliers</v>
      </c>
      <c r="D530" s="294" t="s">
        <v>3080</v>
      </c>
      <c r="E530" s="294"/>
      <c r="F530" t="s">
        <v>3042</v>
      </c>
      <c r="G530" s="445"/>
      <c r="H530" s="20">
        <v>1553</v>
      </c>
      <c r="I530" s="468" t="s">
        <v>4344</v>
      </c>
      <c r="J530" s="469" t="str">
        <f>IF(ISBLANK(INDEX('Policy Characteristics'!D:D,MATCH($C530,'Policy Characteristics'!$C:$C,0))),"",INDEX('Policy Characteristics'!D:D,MATCH($C530,'Policy Characteristics'!$C:$C,0)))</f>
        <v>Buy In-Region Products</v>
      </c>
      <c r="K530" s="446" t="str">
        <f>IF(ISBLANK(INDEX('Policy Characteristics'!E:E,MATCH($C530,'Policy Characteristics'!$C:$C,0))),"",INDEX('Policy Characteristics'!E:E,MATCH($C530,'Policy Characteristics'!$C:$C,0)))</f>
        <v>indst buy in region outputs</v>
      </c>
      <c r="L530" s="242">
        <f>IF(ISBLANK(INDEX('Policy Characteristics'!F:F,MATCH($C530,'Policy Characteristics'!$C:$C,0))),"",INDEX('Policy Characteristics'!F:F,MATCH($C530,'Policy Characteristics'!$C:$C,0)))</f>
        <v>0</v>
      </c>
      <c r="M530" s="242">
        <f>IF(ISBLANK(INDEX('Policy Characteristics'!G:G,MATCH($C530,'Policy Characteristics'!$C:$C,0))),"",INDEX('Policy Characteristics'!G:G,MATCH($C530,'Policy Characteristics'!$C:$C,0)))</f>
        <v>0.5</v>
      </c>
      <c r="N530" s="242">
        <f>IF(ISBLANK(INDEX('Policy Characteristics'!H:H,MATCH($C530,'Policy Characteristics'!$C:$C,0))),"",INDEX('Policy Characteristics'!H:H,MATCH($C530,'Policy Characteristics'!$C:$C,0)))</f>
        <v>0.01</v>
      </c>
      <c r="O530" s="446" t="str">
        <f>IF(ISBLANK(INDEX('Policy Characteristics'!I:I,MATCH($C530,'Policy Characteristics'!$C:$C,0))),"",INDEX('Policy Characteristics'!I:I,MATCH($C530,'Policy Characteristics'!$C:$C,0)))</f>
        <v>% of imports shifted</v>
      </c>
      <c r="P530" s="44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46" t="str">
        <f>IF(ISBLANK(INDEX('Policy Characteristics'!K:K,MATCH($C530,'Policy Characteristics'!$C:$C,0))),"",INDEX('Policy Characteristics'!K:K,MATCH($C530,'Policy Characteristics'!$C:$C,0)))</f>
        <v/>
      </c>
      <c r="R530" s="446" t="str">
        <f>IF(ISBLANK(INDEX('Policy Characteristics'!L:L,MATCH($C530,'Policy Characteristics'!$C:$C,0))),"",INDEX('Policy Characteristics'!L:L,MATCH($C530,'Policy Characteristics'!$C:$C,0)))</f>
        <v/>
      </c>
    </row>
    <row r="531" spans="1:18" x14ac:dyDescent="0.75">
      <c r="A531" s="474" t="str">
        <f>IF(ISBLANK(INDEX('Policy Characteristics'!A:A,MATCH($C531,'Policy Characteristics'!$C:$C,0))),"",INDEX('Policy Characteristics'!A:A,MATCH($C531,'Policy Characteristics'!$C:$C,0)))</f>
        <v>Industry</v>
      </c>
      <c r="B531" s="475" t="str">
        <f>IF(ISBLANK(INDEX('Policy Characteristics'!B:B,MATCH($C531,'Policy Characteristics'!$C:$C,0))),"",INDEX('Policy Characteristics'!B:B,MATCH($C531,'Policy Characteristics'!$C:$C,0)))</f>
        <v>Buy In-Region Products</v>
      </c>
      <c r="C531" s="446" t="str">
        <f t="shared" si="29"/>
        <v>Fraction of Imported Industrial Outputs Shifted to In Region Suppliers</v>
      </c>
      <c r="D531" s="294" t="s">
        <v>3081</v>
      </c>
      <c r="E531" s="294"/>
      <c r="F531" t="s">
        <v>3043</v>
      </c>
      <c r="G531" s="445"/>
      <c r="H531" s="20">
        <v>1554</v>
      </c>
      <c r="I531" s="468" t="s">
        <v>4344</v>
      </c>
      <c r="J531" s="469" t="str">
        <f>IF(ISBLANK(INDEX('Policy Characteristics'!D:D,MATCH($C531,'Policy Characteristics'!$C:$C,0))),"",INDEX('Policy Characteristics'!D:D,MATCH($C531,'Policy Characteristics'!$C:$C,0)))</f>
        <v>Buy In-Region Products</v>
      </c>
      <c r="K531" s="446" t="str">
        <f>IF(ISBLANK(INDEX('Policy Characteristics'!E:E,MATCH($C531,'Policy Characteristics'!$C:$C,0))),"",INDEX('Policy Characteristics'!E:E,MATCH($C531,'Policy Characteristics'!$C:$C,0)))</f>
        <v>indst buy in region outputs</v>
      </c>
      <c r="L531" s="242">
        <f>IF(ISBLANK(INDEX('Policy Characteristics'!F:F,MATCH($C531,'Policy Characteristics'!$C:$C,0))),"",INDEX('Policy Characteristics'!F:F,MATCH($C531,'Policy Characteristics'!$C:$C,0)))</f>
        <v>0</v>
      </c>
      <c r="M531" s="242">
        <f>IF(ISBLANK(INDEX('Policy Characteristics'!G:G,MATCH($C531,'Policy Characteristics'!$C:$C,0))),"",INDEX('Policy Characteristics'!G:G,MATCH($C531,'Policy Characteristics'!$C:$C,0)))</f>
        <v>0.5</v>
      </c>
      <c r="N531" s="242">
        <f>IF(ISBLANK(INDEX('Policy Characteristics'!H:H,MATCH($C531,'Policy Characteristics'!$C:$C,0))),"",INDEX('Policy Characteristics'!H:H,MATCH($C531,'Policy Characteristics'!$C:$C,0)))</f>
        <v>0.01</v>
      </c>
      <c r="O531" s="446" t="str">
        <f>IF(ISBLANK(INDEX('Policy Characteristics'!I:I,MATCH($C531,'Policy Characteristics'!$C:$C,0))),"",INDEX('Policy Characteristics'!I:I,MATCH($C531,'Policy Characteristics'!$C:$C,0)))</f>
        <v>% of imports shifted</v>
      </c>
      <c r="P531" s="44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46" t="str">
        <f>IF(ISBLANK(INDEX('Policy Characteristics'!K:K,MATCH($C531,'Policy Characteristics'!$C:$C,0))),"",INDEX('Policy Characteristics'!K:K,MATCH($C531,'Policy Characteristics'!$C:$C,0)))</f>
        <v/>
      </c>
      <c r="R531" s="446" t="str">
        <f>IF(ISBLANK(INDEX('Policy Characteristics'!L:L,MATCH($C531,'Policy Characteristics'!$C:$C,0))),"",INDEX('Policy Characteristics'!L:L,MATCH($C531,'Policy Characteristics'!$C:$C,0)))</f>
        <v/>
      </c>
    </row>
    <row r="532" spans="1:18" x14ac:dyDescent="0.75">
      <c r="A532" s="474" t="str">
        <f>IF(ISBLANK(INDEX('Policy Characteristics'!A:A,MATCH($C532,'Policy Characteristics'!$C:$C,0))),"",INDEX('Policy Characteristics'!A:A,MATCH($C532,'Policy Characteristics'!$C:$C,0)))</f>
        <v>Industry</v>
      </c>
      <c r="B532" s="475" t="str">
        <f>IF(ISBLANK(INDEX('Policy Characteristics'!B:B,MATCH($C532,'Policy Characteristics'!$C:$C,0))),"",INDEX('Policy Characteristics'!B:B,MATCH($C532,'Policy Characteristics'!$C:$C,0)))</f>
        <v>Buy In-Region Products</v>
      </c>
      <c r="C532" s="446" t="str">
        <f t="shared" si="29"/>
        <v>Fraction of Imported Industrial Outputs Shifted to In Region Suppliers</v>
      </c>
      <c r="D532" s="294" t="s">
        <v>3082</v>
      </c>
      <c r="E532" s="294"/>
      <c r="F532" t="s">
        <v>3044</v>
      </c>
      <c r="G532" s="445"/>
      <c r="H532" s="20">
        <v>1555</v>
      </c>
      <c r="I532" s="468" t="s">
        <v>4344</v>
      </c>
      <c r="J532" s="469" t="str">
        <f>IF(ISBLANK(INDEX('Policy Characteristics'!D:D,MATCH($C532,'Policy Characteristics'!$C:$C,0))),"",INDEX('Policy Characteristics'!D:D,MATCH($C532,'Policy Characteristics'!$C:$C,0)))</f>
        <v>Buy In-Region Products</v>
      </c>
      <c r="K532" s="446" t="str">
        <f>IF(ISBLANK(INDEX('Policy Characteristics'!E:E,MATCH($C532,'Policy Characteristics'!$C:$C,0))),"",INDEX('Policy Characteristics'!E:E,MATCH($C532,'Policy Characteristics'!$C:$C,0)))</f>
        <v>indst buy in region outputs</v>
      </c>
      <c r="L532" s="242">
        <f>IF(ISBLANK(INDEX('Policy Characteristics'!F:F,MATCH($C532,'Policy Characteristics'!$C:$C,0))),"",INDEX('Policy Characteristics'!F:F,MATCH($C532,'Policy Characteristics'!$C:$C,0)))</f>
        <v>0</v>
      </c>
      <c r="M532" s="242">
        <f>IF(ISBLANK(INDEX('Policy Characteristics'!G:G,MATCH($C532,'Policy Characteristics'!$C:$C,0))),"",INDEX('Policy Characteristics'!G:G,MATCH($C532,'Policy Characteristics'!$C:$C,0)))</f>
        <v>0.5</v>
      </c>
      <c r="N532" s="242">
        <f>IF(ISBLANK(INDEX('Policy Characteristics'!H:H,MATCH($C532,'Policy Characteristics'!$C:$C,0))),"",INDEX('Policy Characteristics'!H:H,MATCH($C532,'Policy Characteristics'!$C:$C,0)))</f>
        <v>0.01</v>
      </c>
      <c r="O532" s="446" t="str">
        <f>IF(ISBLANK(INDEX('Policy Characteristics'!I:I,MATCH($C532,'Policy Characteristics'!$C:$C,0))),"",INDEX('Policy Characteristics'!I:I,MATCH($C532,'Policy Characteristics'!$C:$C,0)))</f>
        <v>% of imports shifted</v>
      </c>
      <c r="P532" s="44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46" t="str">
        <f>IF(ISBLANK(INDEX('Policy Characteristics'!K:K,MATCH($C532,'Policy Characteristics'!$C:$C,0))),"",INDEX('Policy Characteristics'!K:K,MATCH($C532,'Policy Characteristics'!$C:$C,0)))</f>
        <v/>
      </c>
      <c r="R532" s="446" t="str">
        <f>IF(ISBLANK(INDEX('Policy Characteristics'!L:L,MATCH($C532,'Policy Characteristics'!$C:$C,0))),"",INDEX('Policy Characteristics'!L:L,MATCH($C532,'Policy Characteristics'!$C:$C,0)))</f>
        <v/>
      </c>
    </row>
    <row r="533" spans="1:18" x14ac:dyDescent="0.75">
      <c r="A533" s="474" t="str">
        <f>IF(ISBLANK(INDEX('Policy Characteristics'!A:A,MATCH($C533,'Policy Characteristics'!$C:$C,0))),"",INDEX('Policy Characteristics'!A:A,MATCH($C533,'Policy Characteristics'!$C:$C,0)))</f>
        <v>Industry</v>
      </c>
      <c r="B533" s="475" t="str">
        <f>IF(ISBLANK(INDEX('Policy Characteristics'!B:B,MATCH($C533,'Policy Characteristics'!$C:$C,0))),"",INDEX('Policy Characteristics'!B:B,MATCH($C533,'Policy Characteristics'!$C:$C,0)))</f>
        <v>Buy In-Region Products</v>
      </c>
      <c r="C533" s="446" t="str">
        <f t="shared" si="29"/>
        <v>Fraction of Imported Industrial Outputs Shifted to In Region Suppliers</v>
      </c>
      <c r="D533" s="294" t="s">
        <v>3083</v>
      </c>
      <c r="E533" s="294"/>
      <c r="F533" t="s">
        <v>3045</v>
      </c>
      <c r="G533" s="445"/>
      <c r="H533" s="20">
        <v>1556</v>
      </c>
      <c r="I533" s="468" t="s">
        <v>4344</v>
      </c>
      <c r="J533" s="469" t="str">
        <f>IF(ISBLANK(INDEX('Policy Characteristics'!D:D,MATCH($C533,'Policy Characteristics'!$C:$C,0))),"",INDEX('Policy Characteristics'!D:D,MATCH($C533,'Policy Characteristics'!$C:$C,0)))</f>
        <v>Buy In-Region Products</v>
      </c>
      <c r="K533" s="446" t="str">
        <f>IF(ISBLANK(INDEX('Policy Characteristics'!E:E,MATCH($C533,'Policy Characteristics'!$C:$C,0))),"",INDEX('Policy Characteristics'!E:E,MATCH($C533,'Policy Characteristics'!$C:$C,0)))</f>
        <v>indst buy in region outputs</v>
      </c>
      <c r="L533" s="242">
        <f>IF(ISBLANK(INDEX('Policy Characteristics'!F:F,MATCH($C533,'Policy Characteristics'!$C:$C,0))),"",INDEX('Policy Characteristics'!F:F,MATCH($C533,'Policy Characteristics'!$C:$C,0)))</f>
        <v>0</v>
      </c>
      <c r="M533" s="242">
        <f>IF(ISBLANK(INDEX('Policy Characteristics'!G:G,MATCH($C533,'Policy Characteristics'!$C:$C,0))),"",INDEX('Policy Characteristics'!G:G,MATCH($C533,'Policy Characteristics'!$C:$C,0)))</f>
        <v>0.5</v>
      </c>
      <c r="N533" s="242">
        <f>IF(ISBLANK(INDEX('Policy Characteristics'!H:H,MATCH($C533,'Policy Characteristics'!$C:$C,0))),"",INDEX('Policy Characteristics'!H:H,MATCH($C533,'Policy Characteristics'!$C:$C,0)))</f>
        <v>0.01</v>
      </c>
      <c r="O533" s="446" t="str">
        <f>IF(ISBLANK(INDEX('Policy Characteristics'!I:I,MATCH($C533,'Policy Characteristics'!$C:$C,0))),"",INDEX('Policy Characteristics'!I:I,MATCH($C533,'Policy Characteristics'!$C:$C,0)))</f>
        <v>% of imports shifted</v>
      </c>
      <c r="P533" s="44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46" t="str">
        <f>IF(ISBLANK(INDEX('Policy Characteristics'!K:K,MATCH($C533,'Policy Characteristics'!$C:$C,0))),"",INDEX('Policy Characteristics'!K:K,MATCH($C533,'Policy Characteristics'!$C:$C,0)))</f>
        <v/>
      </c>
      <c r="R533" s="446" t="str">
        <f>IF(ISBLANK(INDEX('Policy Characteristics'!L:L,MATCH($C533,'Policy Characteristics'!$C:$C,0))),"",INDEX('Policy Characteristics'!L:L,MATCH($C533,'Policy Characteristics'!$C:$C,0)))</f>
        <v/>
      </c>
    </row>
    <row r="534" spans="1:18" x14ac:dyDescent="0.75">
      <c r="A534" s="474" t="str">
        <f>IF(ISBLANK(INDEX('Policy Characteristics'!A:A,MATCH($C534,'Policy Characteristics'!$C:$C,0))),"",INDEX('Policy Characteristics'!A:A,MATCH($C534,'Policy Characteristics'!$C:$C,0)))</f>
        <v>Industry</v>
      </c>
      <c r="B534" s="475" t="str">
        <f>IF(ISBLANK(INDEX('Policy Characteristics'!B:B,MATCH($C534,'Policy Characteristics'!$C:$C,0))),"",INDEX('Policy Characteristics'!B:B,MATCH($C534,'Policy Characteristics'!$C:$C,0)))</f>
        <v>Buy In-Region Products</v>
      </c>
      <c r="C534" s="446" t="str">
        <f t="shared" si="29"/>
        <v>Fraction of Imported Industrial Outputs Shifted to In Region Suppliers</v>
      </c>
      <c r="D534" s="294" t="s">
        <v>3084</v>
      </c>
      <c r="E534" s="294"/>
      <c r="F534" t="s">
        <v>3046</v>
      </c>
      <c r="G534" s="445"/>
      <c r="H534" s="20">
        <v>1557</v>
      </c>
      <c r="I534" s="468" t="s">
        <v>4344</v>
      </c>
      <c r="J534" s="469" t="str">
        <f>IF(ISBLANK(INDEX('Policy Characteristics'!D:D,MATCH($C534,'Policy Characteristics'!$C:$C,0))),"",INDEX('Policy Characteristics'!D:D,MATCH($C534,'Policy Characteristics'!$C:$C,0)))</f>
        <v>Buy In-Region Products</v>
      </c>
      <c r="K534" s="446" t="str">
        <f>IF(ISBLANK(INDEX('Policy Characteristics'!E:E,MATCH($C534,'Policy Characteristics'!$C:$C,0))),"",INDEX('Policy Characteristics'!E:E,MATCH($C534,'Policy Characteristics'!$C:$C,0)))</f>
        <v>indst buy in region outputs</v>
      </c>
      <c r="L534" s="242">
        <f>IF(ISBLANK(INDEX('Policy Characteristics'!F:F,MATCH($C534,'Policy Characteristics'!$C:$C,0))),"",INDEX('Policy Characteristics'!F:F,MATCH($C534,'Policy Characteristics'!$C:$C,0)))</f>
        <v>0</v>
      </c>
      <c r="M534" s="242">
        <f>IF(ISBLANK(INDEX('Policy Characteristics'!G:G,MATCH($C534,'Policy Characteristics'!$C:$C,0))),"",INDEX('Policy Characteristics'!G:G,MATCH($C534,'Policy Characteristics'!$C:$C,0)))</f>
        <v>0.5</v>
      </c>
      <c r="N534" s="242">
        <f>IF(ISBLANK(INDEX('Policy Characteristics'!H:H,MATCH($C534,'Policy Characteristics'!$C:$C,0))),"",INDEX('Policy Characteristics'!H:H,MATCH($C534,'Policy Characteristics'!$C:$C,0)))</f>
        <v>0.01</v>
      </c>
      <c r="O534" s="446" t="str">
        <f>IF(ISBLANK(INDEX('Policy Characteristics'!I:I,MATCH($C534,'Policy Characteristics'!$C:$C,0))),"",INDEX('Policy Characteristics'!I:I,MATCH($C534,'Policy Characteristics'!$C:$C,0)))</f>
        <v>% of imports shifted</v>
      </c>
      <c r="P534" s="44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46" t="str">
        <f>IF(ISBLANK(INDEX('Policy Characteristics'!K:K,MATCH($C534,'Policy Characteristics'!$C:$C,0))),"",INDEX('Policy Characteristics'!K:K,MATCH($C534,'Policy Characteristics'!$C:$C,0)))</f>
        <v/>
      </c>
      <c r="R534" s="446" t="str">
        <f>IF(ISBLANK(INDEX('Policy Characteristics'!L:L,MATCH($C534,'Policy Characteristics'!$C:$C,0))),"",INDEX('Policy Characteristics'!L:L,MATCH($C534,'Policy Characteristics'!$C:$C,0)))</f>
        <v/>
      </c>
    </row>
    <row r="535" spans="1:18" x14ac:dyDescent="0.75">
      <c r="A535" s="474" t="str">
        <f>IF(ISBLANK(INDEX('Policy Characteristics'!A:A,MATCH($C535,'Policy Characteristics'!$C:$C,0))),"",INDEX('Policy Characteristics'!A:A,MATCH($C535,'Policy Characteristics'!$C:$C,0)))</f>
        <v>Industry</v>
      </c>
      <c r="B535" s="475" t="str">
        <f>IF(ISBLANK(INDEX('Policy Characteristics'!B:B,MATCH($C535,'Policy Characteristics'!$C:$C,0))),"",INDEX('Policy Characteristics'!B:B,MATCH($C535,'Policy Characteristics'!$C:$C,0)))</f>
        <v>Buy In-Region Products</v>
      </c>
      <c r="C535" s="446" t="str">
        <f t="shared" si="29"/>
        <v>Fraction of Imported Industrial Outputs Shifted to In Region Suppliers</v>
      </c>
      <c r="D535" s="294" t="s">
        <v>3085</v>
      </c>
      <c r="E535" s="294"/>
      <c r="F535" t="s">
        <v>3047</v>
      </c>
      <c r="G535" s="445"/>
      <c r="H535" s="20">
        <v>1558</v>
      </c>
      <c r="I535" s="468" t="s">
        <v>4344</v>
      </c>
      <c r="J535" s="469" t="str">
        <f>IF(ISBLANK(INDEX('Policy Characteristics'!D:D,MATCH($C535,'Policy Characteristics'!$C:$C,0))),"",INDEX('Policy Characteristics'!D:D,MATCH($C535,'Policy Characteristics'!$C:$C,0)))</f>
        <v>Buy In-Region Products</v>
      </c>
      <c r="K535" s="446" t="str">
        <f>IF(ISBLANK(INDEX('Policy Characteristics'!E:E,MATCH($C535,'Policy Characteristics'!$C:$C,0))),"",INDEX('Policy Characteristics'!E:E,MATCH($C535,'Policy Characteristics'!$C:$C,0)))</f>
        <v>indst buy in region outputs</v>
      </c>
      <c r="L535" s="242">
        <f>IF(ISBLANK(INDEX('Policy Characteristics'!F:F,MATCH($C535,'Policy Characteristics'!$C:$C,0))),"",INDEX('Policy Characteristics'!F:F,MATCH($C535,'Policy Characteristics'!$C:$C,0)))</f>
        <v>0</v>
      </c>
      <c r="M535" s="242">
        <f>IF(ISBLANK(INDEX('Policy Characteristics'!G:G,MATCH($C535,'Policy Characteristics'!$C:$C,0))),"",INDEX('Policy Characteristics'!G:G,MATCH($C535,'Policy Characteristics'!$C:$C,0)))</f>
        <v>0.5</v>
      </c>
      <c r="N535" s="242">
        <f>IF(ISBLANK(INDEX('Policy Characteristics'!H:H,MATCH($C535,'Policy Characteristics'!$C:$C,0))),"",INDEX('Policy Characteristics'!H:H,MATCH($C535,'Policy Characteristics'!$C:$C,0)))</f>
        <v>0.01</v>
      </c>
      <c r="O535" s="446" t="str">
        <f>IF(ISBLANK(INDEX('Policy Characteristics'!I:I,MATCH($C535,'Policy Characteristics'!$C:$C,0))),"",INDEX('Policy Characteristics'!I:I,MATCH($C535,'Policy Characteristics'!$C:$C,0)))</f>
        <v>% of imports shifted</v>
      </c>
      <c r="P535" s="44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46" t="str">
        <f>IF(ISBLANK(INDEX('Policy Characteristics'!K:K,MATCH($C535,'Policy Characteristics'!$C:$C,0))),"",INDEX('Policy Characteristics'!K:K,MATCH($C535,'Policy Characteristics'!$C:$C,0)))</f>
        <v/>
      </c>
      <c r="R535" s="446" t="str">
        <f>IF(ISBLANK(INDEX('Policy Characteristics'!L:L,MATCH($C535,'Policy Characteristics'!$C:$C,0))),"",INDEX('Policy Characteristics'!L:L,MATCH($C535,'Policy Characteristics'!$C:$C,0)))</f>
        <v/>
      </c>
    </row>
    <row r="536" spans="1:18" x14ac:dyDescent="0.75">
      <c r="A536" s="474" t="str">
        <f>IF(ISBLANK(INDEX('Policy Characteristics'!A:A,MATCH($C536,'Policy Characteristics'!$C:$C,0))),"",INDEX('Policy Characteristics'!A:A,MATCH($C536,'Policy Characteristics'!$C:$C,0)))</f>
        <v>Industry</v>
      </c>
      <c r="B536" s="475" t="str">
        <f>IF(ISBLANK(INDEX('Policy Characteristics'!B:B,MATCH($C536,'Policy Characteristics'!$C:$C,0))),"",INDEX('Policy Characteristics'!B:B,MATCH($C536,'Policy Characteristics'!$C:$C,0)))</f>
        <v>Buy In-Region Products</v>
      </c>
      <c r="C536" s="446" t="str">
        <f t="shared" si="29"/>
        <v>Fraction of Imported Industrial Outputs Shifted to In Region Suppliers</v>
      </c>
      <c r="D536" s="294" t="s">
        <v>3086</v>
      </c>
      <c r="E536" s="294"/>
      <c r="F536" t="s">
        <v>3048</v>
      </c>
      <c r="G536" s="445"/>
      <c r="H536" s="20">
        <v>1559</v>
      </c>
      <c r="I536" s="468" t="s">
        <v>4344</v>
      </c>
      <c r="J536" s="469" t="str">
        <f>IF(ISBLANK(INDEX('Policy Characteristics'!D:D,MATCH($C536,'Policy Characteristics'!$C:$C,0))),"",INDEX('Policy Characteristics'!D:D,MATCH($C536,'Policy Characteristics'!$C:$C,0)))</f>
        <v>Buy In-Region Products</v>
      </c>
      <c r="K536" s="446" t="str">
        <f>IF(ISBLANK(INDEX('Policy Characteristics'!E:E,MATCH($C536,'Policy Characteristics'!$C:$C,0))),"",INDEX('Policy Characteristics'!E:E,MATCH($C536,'Policy Characteristics'!$C:$C,0)))</f>
        <v>indst buy in region outputs</v>
      </c>
      <c r="L536" s="242">
        <f>IF(ISBLANK(INDEX('Policy Characteristics'!F:F,MATCH($C536,'Policy Characteristics'!$C:$C,0))),"",INDEX('Policy Characteristics'!F:F,MATCH($C536,'Policy Characteristics'!$C:$C,0)))</f>
        <v>0</v>
      </c>
      <c r="M536" s="242">
        <f>IF(ISBLANK(INDEX('Policy Characteristics'!G:G,MATCH($C536,'Policy Characteristics'!$C:$C,0))),"",INDEX('Policy Characteristics'!G:G,MATCH($C536,'Policy Characteristics'!$C:$C,0)))</f>
        <v>0.5</v>
      </c>
      <c r="N536" s="242">
        <f>IF(ISBLANK(INDEX('Policy Characteristics'!H:H,MATCH($C536,'Policy Characteristics'!$C:$C,0))),"",INDEX('Policy Characteristics'!H:H,MATCH($C536,'Policy Characteristics'!$C:$C,0)))</f>
        <v>0.01</v>
      </c>
      <c r="O536" s="446" t="str">
        <f>IF(ISBLANK(INDEX('Policy Characteristics'!I:I,MATCH($C536,'Policy Characteristics'!$C:$C,0))),"",INDEX('Policy Characteristics'!I:I,MATCH($C536,'Policy Characteristics'!$C:$C,0)))</f>
        <v>% of imports shifted</v>
      </c>
      <c r="P536" s="44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46" t="str">
        <f>IF(ISBLANK(INDEX('Policy Characteristics'!K:K,MATCH($C536,'Policy Characteristics'!$C:$C,0))),"",INDEX('Policy Characteristics'!K:K,MATCH($C536,'Policy Characteristics'!$C:$C,0)))</f>
        <v/>
      </c>
      <c r="R536" s="446" t="str">
        <f>IF(ISBLANK(INDEX('Policy Characteristics'!L:L,MATCH($C536,'Policy Characteristics'!$C:$C,0))),"",INDEX('Policy Characteristics'!L:L,MATCH($C536,'Policy Characteristics'!$C:$C,0)))</f>
        <v/>
      </c>
    </row>
    <row r="537" spans="1:18" x14ac:dyDescent="0.75">
      <c r="A537" s="474" t="str">
        <f>IF(ISBLANK(INDEX('Policy Characteristics'!A:A,MATCH($C537,'Policy Characteristics'!$C:$C,0))),"",INDEX('Policy Characteristics'!A:A,MATCH($C537,'Policy Characteristics'!$C:$C,0)))</f>
        <v>Industry</v>
      </c>
      <c r="B537" s="475" t="str">
        <f>IF(ISBLANK(INDEX('Policy Characteristics'!B:B,MATCH($C537,'Policy Characteristics'!$C:$C,0))),"",INDEX('Policy Characteristics'!B:B,MATCH($C537,'Policy Characteristics'!$C:$C,0)))</f>
        <v>Buy In-Region Products</v>
      </c>
      <c r="C537" s="446" t="str">
        <f t="shared" si="29"/>
        <v>Fraction of Imported Industrial Outputs Shifted to In Region Suppliers</v>
      </c>
      <c r="D537" s="294" t="s">
        <v>3087</v>
      </c>
      <c r="E537" s="294"/>
      <c r="F537" t="s">
        <v>3090</v>
      </c>
      <c r="G537" s="445"/>
      <c r="H537" s="20">
        <v>1560</v>
      </c>
      <c r="I537" s="468" t="s">
        <v>4344</v>
      </c>
      <c r="J537" s="469" t="str">
        <f>IF(ISBLANK(INDEX('Policy Characteristics'!D:D,MATCH($C537,'Policy Characteristics'!$C:$C,0))),"",INDEX('Policy Characteristics'!D:D,MATCH($C537,'Policy Characteristics'!$C:$C,0)))</f>
        <v>Buy In-Region Products</v>
      </c>
      <c r="K537" s="446" t="str">
        <f>IF(ISBLANK(INDEX('Policy Characteristics'!E:E,MATCH($C537,'Policy Characteristics'!$C:$C,0))),"",INDEX('Policy Characteristics'!E:E,MATCH($C537,'Policy Characteristics'!$C:$C,0)))</f>
        <v>indst buy in region outputs</v>
      </c>
      <c r="L537" s="242">
        <f>IF(ISBLANK(INDEX('Policy Characteristics'!F:F,MATCH($C537,'Policy Characteristics'!$C:$C,0))),"",INDEX('Policy Characteristics'!F:F,MATCH($C537,'Policy Characteristics'!$C:$C,0)))</f>
        <v>0</v>
      </c>
      <c r="M537" s="242">
        <f>IF(ISBLANK(INDEX('Policy Characteristics'!G:G,MATCH($C537,'Policy Characteristics'!$C:$C,0))),"",INDEX('Policy Characteristics'!G:G,MATCH($C537,'Policy Characteristics'!$C:$C,0)))</f>
        <v>0.5</v>
      </c>
      <c r="N537" s="242">
        <f>IF(ISBLANK(INDEX('Policy Characteristics'!H:H,MATCH($C537,'Policy Characteristics'!$C:$C,0))),"",INDEX('Policy Characteristics'!H:H,MATCH($C537,'Policy Characteristics'!$C:$C,0)))</f>
        <v>0.01</v>
      </c>
      <c r="O537" s="446" t="str">
        <f>IF(ISBLANK(INDEX('Policy Characteristics'!I:I,MATCH($C537,'Policy Characteristics'!$C:$C,0))),"",INDEX('Policy Characteristics'!I:I,MATCH($C537,'Policy Characteristics'!$C:$C,0)))</f>
        <v>% of imports shifted</v>
      </c>
      <c r="P537" s="44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46" t="str">
        <f>IF(ISBLANK(INDEX('Policy Characteristics'!K:K,MATCH($C537,'Policy Characteristics'!$C:$C,0))),"",INDEX('Policy Characteristics'!K:K,MATCH($C537,'Policy Characteristics'!$C:$C,0)))</f>
        <v/>
      </c>
      <c r="R537" s="446" t="str">
        <f>IF(ISBLANK(INDEX('Policy Characteristics'!L:L,MATCH($C537,'Policy Characteristics'!$C:$C,0))),"",INDEX('Policy Characteristics'!L:L,MATCH($C537,'Policy Characteristics'!$C:$C,0)))</f>
        <v/>
      </c>
    </row>
    <row r="538" spans="1:18" x14ac:dyDescent="0.75">
      <c r="A538" s="474" t="str">
        <f>IF(ISBLANK(INDEX('Policy Characteristics'!A:A,MATCH($C538,'Policy Characteristics'!$C:$C,0))),"",INDEX('Policy Characteristics'!A:A,MATCH($C538,'Policy Characteristics'!$C:$C,0)))</f>
        <v>Industry</v>
      </c>
      <c r="B538" s="475" t="str">
        <f>IF(ISBLANK(INDEX('Policy Characteristics'!B:B,MATCH($C538,'Policy Characteristics'!$C:$C,0))),"",INDEX('Policy Characteristics'!B:B,MATCH($C538,'Policy Characteristics'!$C:$C,0)))</f>
        <v>Buy In-Region Products</v>
      </c>
      <c r="C538" s="446" t="str">
        <f t="shared" si="29"/>
        <v>Fraction of Imported Industrial Outputs Shifted to In Region Suppliers</v>
      </c>
      <c r="D538" s="294" t="s">
        <v>3088</v>
      </c>
      <c r="E538" s="294"/>
      <c r="F538" t="s">
        <v>3049</v>
      </c>
      <c r="G538" s="445"/>
      <c r="H538" s="20">
        <v>1561</v>
      </c>
      <c r="I538" s="468" t="s">
        <v>4344</v>
      </c>
      <c r="J538" s="469" t="str">
        <f>IF(ISBLANK(INDEX('Policy Characteristics'!D:D,MATCH($C538,'Policy Characteristics'!$C:$C,0))),"",INDEX('Policy Characteristics'!D:D,MATCH($C538,'Policy Characteristics'!$C:$C,0)))</f>
        <v>Buy In-Region Products</v>
      </c>
      <c r="K538" s="446" t="str">
        <f>IF(ISBLANK(INDEX('Policy Characteristics'!E:E,MATCH($C538,'Policy Characteristics'!$C:$C,0))),"",INDEX('Policy Characteristics'!E:E,MATCH($C538,'Policy Characteristics'!$C:$C,0)))</f>
        <v>indst buy in region outputs</v>
      </c>
      <c r="L538" s="242">
        <f>IF(ISBLANK(INDEX('Policy Characteristics'!F:F,MATCH($C538,'Policy Characteristics'!$C:$C,0))),"",INDEX('Policy Characteristics'!F:F,MATCH($C538,'Policy Characteristics'!$C:$C,0)))</f>
        <v>0</v>
      </c>
      <c r="M538" s="242">
        <f>IF(ISBLANK(INDEX('Policy Characteristics'!G:G,MATCH($C538,'Policy Characteristics'!$C:$C,0))),"",INDEX('Policy Characteristics'!G:G,MATCH($C538,'Policy Characteristics'!$C:$C,0)))</f>
        <v>0.5</v>
      </c>
      <c r="N538" s="242">
        <f>IF(ISBLANK(INDEX('Policy Characteristics'!H:H,MATCH($C538,'Policy Characteristics'!$C:$C,0))),"",INDEX('Policy Characteristics'!H:H,MATCH($C538,'Policy Characteristics'!$C:$C,0)))</f>
        <v>0.01</v>
      </c>
      <c r="O538" s="446" t="str">
        <f>IF(ISBLANK(INDEX('Policy Characteristics'!I:I,MATCH($C538,'Policy Characteristics'!$C:$C,0))),"",INDEX('Policy Characteristics'!I:I,MATCH($C538,'Policy Characteristics'!$C:$C,0)))</f>
        <v>% of imports shifted</v>
      </c>
      <c r="P538" s="44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46" t="str">
        <f>IF(ISBLANK(INDEX('Policy Characteristics'!K:K,MATCH($C538,'Policy Characteristics'!$C:$C,0))),"",INDEX('Policy Characteristics'!K:K,MATCH($C538,'Policy Characteristics'!$C:$C,0)))</f>
        <v/>
      </c>
      <c r="R538" s="446" t="str">
        <f>IF(ISBLANK(INDEX('Policy Characteristics'!L:L,MATCH($C538,'Policy Characteristics'!$C:$C,0))),"",INDEX('Policy Characteristics'!L:L,MATCH($C538,'Policy Characteristics'!$C:$C,0)))</f>
        <v/>
      </c>
    </row>
    <row r="539" spans="1:18" x14ac:dyDescent="0.75">
      <c r="A539" s="446" t="str">
        <f>IF(ISBLANK(INDEX('Policy Characteristics'!A:A,MATCH($C539,'Policy Characteristics'!$C:$C,0))),"",INDEX('Policy Characteristics'!A:A,MATCH($C539,'Policy Characteristics'!$C:$C,0)))</f>
        <v>Industry</v>
      </c>
      <c r="B539" s="467" t="str">
        <f>IF(ISBLANK(INDEX('Policy Characteristics'!B:B,MATCH($C539,'Policy Characteristics'!$C:$C,0))),"",INDEX('Policy Characteristics'!B:B,MATCH($C539,'Policy Characteristics'!$C:$C,0)))</f>
        <v>Carbon Capture and Sequestration</v>
      </c>
      <c r="C539" t="s">
        <v>3023</v>
      </c>
      <c r="D539" s="339" t="s">
        <v>3064</v>
      </c>
      <c r="E539" s="294" t="s">
        <v>3026</v>
      </c>
      <c r="F539" t="s">
        <v>3089</v>
      </c>
      <c r="G539" s="339" t="s">
        <v>3027</v>
      </c>
      <c r="H539" s="20">
        <v>908</v>
      </c>
      <c r="I539" s="470" t="s">
        <v>44</v>
      </c>
      <c r="J539" s="469" t="str">
        <f>IF(ISBLANK(INDEX('Policy Characteristics'!D:D,MATCH($C539,'Policy Characteristics'!$C:$C,0))),"",INDEX('Policy Characteristics'!D:D,MATCH($C539,'Policy Characteristics'!$C:$C,0)))</f>
        <v>Industry CCS</v>
      </c>
      <c r="K539" s="446" t="str">
        <f>IF(ISBLANK(INDEX('Policy Characteristics'!E:E,MATCH($C539,'Policy Characteristics'!$C:$C,0))),"",INDEX('Policy Characteristics'!E:E,MATCH($C539,'Policy Characteristics'!$C:$C,0)))</f>
        <v>indst CCS</v>
      </c>
      <c r="L539" s="242">
        <f>IF(ISBLANK(INDEX('Policy Characteristics'!F:F,MATCH($C539,'Policy Characteristics'!$C:$C,0))),"",INDEX('Policy Characteristics'!F:F,MATCH($C539,'Policy Characteristics'!$C:$C,0)))</f>
        <v>0</v>
      </c>
      <c r="M539" s="242">
        <f>IF(ISBLANK(INDEX('Policy Characteristics'!G:G,MATCH($C539,'Policy Characteristics'!$C:$C,0))),"",INDEX('Policy Characteristics'!G:G,MATCH($C539,'Policy Characteristics'!$C:$C,0)))</f>
        <v>1</v>
      </c>
      <c r="N539" s="242">
        <f>IF(ISBLANK(INDEX('Policy Characteristics'!H:H,MATCH($C539,'Policy Characteristics'!$C:$C,0))),"",INDEX('Policy Characteristics'!H:H,MATCH($C539,'Policy Characteristics'!$C:$C,0)))</f>
        <v>0.01</v>
      </c>
      <c r="O539" s="446" t="str">
        <f>IF(ISBLANK(INDEX('Policy Characteristics'!I:I,MATCH($C539,'Policy Characteristics'!$C:$C,0))),"",INDEX('Policy Characteristics'!I:I,MATCH($C539,'Policy Characteristics'!$C:$C,0)))</f>
        <v>% of CO2 captured</v>
      </c>
      <c r="P539" s="44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46" t="str">
        <f>IF(ISBLANK(INDEX('Policy Characteristics'!K:K,MATCH($C539,'Policy Characteristics'!$C:$C,0))),"",INDEX('Policy Characteristics'!K:K,MATCH($C539,'Policy Characteristics'!$C:$C,0)))</f>
        <v>ccs.html#ccs</v>
      </c>
      <c r="R539" s="446" t="str">
        <f>IF(ISBLANK(INDEX('Policy Characteristics'!L:L,MATCH($C539,'Policy Characteristics'!$C:$C,0))),"",INDEX('Policy Characteristics'!L:L,MATCH($C539,'Policy Characteristics'!$C:$C,0)))</f>
        <v>carbon-capture-and-sequestration.html</v>
      </c>
    </row>
    <row r="540" spans="1:18" x14ac:dyDescent="0.75">
      <c r="A540" s="446" t="str">
        <f>IF(ISBLANK(INDEX('Policy Characteristics'!A:A,MATCH($C540,'Policy Characteristics'!$C:$C,0))),"",INDEX('Policy Characteristics'!A:A,MATCH($C540,'Policy Characteristics'!$C:$C,0)))</f>
        <v>Industry</v>
      </c>
      <c r="B540" s="467" t="str">
        <f>IF(ISBLANK(INDEX('Policy Characteristics'!B:B,MATCH($C540,'Policy Characteristics'!$C:$C,0))),"",INDEX('Policy Characteristics'!B:B,MATCH($C540,'Policy Characteristics'!$C:$C,0)))</f>
        <v>Carbon Capture and Sequestration</v>
      </c>
      <c r="C540" s="446" t="str">
        <f t="shared" ref="C540:C555" si="30">C$539</f>
        <v>Industry Sector Fraction of Potential Additional CCS Achieved</v>
      </c>
      <c r="D540" s="339" t="s">
        <v>3064</v>
      </c>
      <c r="E540" s="294" t="s">
        <v>2532</v>
      </c>
      <c r="F540" t="s">
        <v>3089</v>
      </c>
      <c r="G540" s="339" t="s">
        <v>3028</v>
      </c>
      <c r="H540" s="20">
        <v>909</v>
      </c>
      <c r="I540" s="470" t="s">
        <v>44</v>
      </c>
      <c r="J540" s="469" t="str">
        <f>IF(ISBLANK(INDEX('Policy Characteristics'!D:D,MATCH($C540,'Policy Characteristics'!$C:$C,0))),"",INDEX('Policy Characteristics'!D:D,MATCH($C540,'Policy Characteristics'!$C:$C,0)))</f>
        <v>Industry CCS</v>
      </c>
      <c r="K540" s="446" t="str">
        <f>IF(ISBLANK(INDEX('Policy Characteristics'!E:E,MATCH($C540,'Policy Characteristics'!$C:$C,0))),"",INDEX('Policy Characteristics'!E:E,MATCH($C540,'Policy Characteristics'!$C:$C,0)))</f>
        <v>indst CCS</v>
      </c>
      <c r="L540" s="242">
        <f>IF(ISBLANK(INDEX('Policy Characteristics'!F:F,MATCH($C540,'Policy Characteristics'!$C:$C,0))),"",INDEX('Policy Characteristics'!F:F,MATCH($C540,'Policy Characteristics'!$C:$C,0)))</f>
        <v>0</v>
      </c>
      <c r="M540" s="242">
        <f>IF(ISBLANK(INDEX('Policy Characteristics'!G:G,MATCH($C540,'Policy Characteristics'!$C:$C,0))),"",INDEX('Policy Characteristics'!G:G,MATCH($C540,'Policy Characteristics'!$C:$C,0)))</f>
        <v>1</v>
      </c>
      <c r="N540" s="242">
        <f>IF(ISBLANK(INDEX('Policy Characteristics'!H:H,MATCH($C540,'Policy Characteristics'!$C:$C,0))),"",INDEX('Policy Characteristics'!H:H,MATCH($C540,'Policy Characteristics'!$C:$C,0)))</f>
        <v>0.01</v>
      </c>
      <c r="O540" s="446" t="str">
        <f>IF(ISBLANK(INDEX('Policy Characteristics'!I:I,MATCH($C540,'Policy Characteristics'!$C:$C,0))),"",INDEX('Policy Characteristics'!I:I,MATCH($C540,'Policy Characteristics'!$C:$C,0)))</f>
        <v>% of CO2 captured</v>
      </c>
      <c r="P540" s="44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46" t="str">
        <f>IF(ISBLANK(INDEX('Policy Characteristics'!K:K,MATCH($C540,'Policy Characteristics'!$C:$C,0))),"",INDEX('Policy Characteristics'!K:K,MATCH($C540,'Policy Characteristics'!$C:$C,0)))</f>
        <v>ccs.html#ccs</v>
      </c>
      <c r="R540" s="446" t="str">
        <f>IF(ISBLANK(INDEX('Policy Characteristics'!L:L,MATCH($C540,'Policy Characteristics'!$C:$C,0))),"",INDEX('Policy Characteristics'!L:L,MATCH($C540,'Policy Characteristics'!$C:$C,0)))</f>
        <v>carbon-capture-and-sequestration.html</v>
      </c>
    </row>
    <row r="541" spans="1:18" x14ac:dyDescent="0.75">
      <c r="A541" s="446" t="str">
        <f>IF(ISBLANK(INDEX('Policy Characteristics'!A:A,MATCH($C541,'Policy Characteristics'!$C:$C,0))),"",INDEX('Policy Characteristics'!A:A,MATCH($C541,'Policy Characteristics'!$C:$C,0)))</f>
        <v>Industry</v>
      </c>
      <c r="B541" s="467" t="str">
        <f>IF(ISBLANK(INDEX('Policy Characteristics'!B:B,MATCH($C541,'Policy Characteristics'!$C:$C,0))),"",INDEX('Policy Characteristics'!B:B,MATCH($C541,'Policy Characteristics'!$C:$C,0)))</f>
        <v>Carbon Capture and Sequestration</v>
      </c>
      <c r="C541" s="446" t="str">
        <f t="shared" si="30"/>
        <v>Industry Sector Fraction of Potential Additional CCS Achieved</v>
      </c>
      <c r="D541" s="294" t="s">
        <v>3065</v>
      </c>
      <c r="E541" s="294" t="s">
        <v>3026</v>
      </c>
      <c r="F541" t="s">
        <v>2760</v>
      </c>
      <c r="G541" s="339" t="s">
        <v>3027</v>
      </c>
      <c r="H541" s="20">
        <v>910</v>
      </c>
      <c r="I541" s="470" t="s">
        <v>44</v>
      </c>
      <c r="J541" s="469" t="str">
        <f>IF(ISBLANK(INDEX('Policy Characteristics'!D:D,MATCH($C541,'Policy Characteristics'!$C:$C,0))),"",INDEX('Policy Characteristics'!D:D,MATCH($C541,'Policy Characteristics'!$C:$C,0)))</f>
        <v>Industry CCS</v>
      </c>
      <c r="K541" s="446" t="str">
        <f>IF(ISBLANK(INDEX('Policy Characteristics'!E:E,MATCH($C541,'Policy Characteristics'!$C:$C,0))),"",INDEX('Policy Characteristics'!E:E,MATCH($C541,'Policy Characteristics'!$C:$C,0)))</f>
        <v>indst CCS</v>
      </c>
      <c r="L541" s="242">
        <f>IF(ISBLANK(INDEX('Policy Characteristics'!F:F,MATCH($C541,'Policy Characteristics'!$C:$C,0))),"",INDEX('Policy Characteristics'!F:F,MATCH($C541,'Policy Characteristics'!$C:$C,0)))</f>
        <v>0</v>
      </c>
      <c r="M541" s="242">
        <f>IF(ISBLANK(INDEX('Policy Characteristics'!G:G,MATCH($C541,'Policy Characteristics'!$C:$C,0))),"",INDEX('Policy Characteristics'!G:G,MATCH($C541,'Policy Characteristics'!$C:$C,0)))</f>
        <v>1</v>
      </c>
      <c r="N541" s="242">
        <f>IF(ISBLANK(INDEX('Policy Characteristics'!H:H,MATCH($C541,'Policy Characteristics'!$C:$C,0))),"",INDEX('Policy Characteristics'!H:H,MATCH($C541,'Policy Characteristics'!$C:$C,0)))</f>
        <v>0.01</v>
      </c>
      <c r="O541" s="446" t="str">
        <f>IF(ISBLANK(INDEX('Policy Characteristics'!I:I,MATCH($C541,'Policy Characteristics'!$C:$C,0))),"",INDEX('Policy Characteristics'!I:I,MATCH($C541,'Policy Characteristics'!$C:$C,0)))</f>
        <v>% of CO2 captured</v>
      </c>
      <c r="P541" s="44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46" t="str">
        <f>IF(ISBLANK(INDEX('Policy Characteristics'!K:K,MATCH($C541,'Policy Characteristics'!$C:$C,0))),"",INDEX('Policy Characteristics'!K:K,MATCH($C541,'Policy Characteristics'!$C:$C,0)))</f>
        <v>ccs.html#ccs</v>
      </c>
      <c r="R541" s="446" t="str">
        <f>IF(ISBLANK(INDEX('Policy Characteristics'!L:L,MATCH($C541,'Policy Characteristics'!$C:$C,0))),"",INDEX('Policy Characteristics'!L:L,MATCH($C541,'Policy Characteristics'!$C:$C,0)))</f>
        <v>carbon-capture-and-sequestration.html</v>
      </c>
    </row>
    <row r="542" spans="1:18" x14ac:dyDescent="0.75">
      <c r="A542" s="446" t="str">
        <f>IF(ISBLANK(INDEX('Policy Characteristics'!A:A,MATCH($C542,'Policy Characteristics'!$C:$C,0))),"",INDEX('Policy Characteristics'!A:A,MATCH($C542,'Policy Characteristics'!$C:$C,0)))</f>
        <v>Industry</v>
      </c>
      <c r="B542" s="467" t="str">
        <f>IF(ISBLANK(INDEX('Policy Characteristics'!B:B,MATCH($C542,'Policy Characteristics'!$C:$C,0))),"",INDEX('Policy Characteristics'!B:B,MATCH($C542,'Policy Characteristics'!$C:$C,0)))</f>
        <v>Carbon Capture and Sequestration</v>
      </c>
      <c r="C542" s="446" t="str">
        <f t="shared" si="30"/>
        <v>Industry Sector Fraction of Potential Additional CCS Achieved</v>
      </c>
      <c r="D542" s="294" t="s">
        <v>3065</v>
      </c>
      <c r="E542" s="294" t="s">
        <v>2532</v>
      </c>
      <c r="F542" t="s">
        <v>2760</v>
      </c>
      <c r="G542" s="339" t="s">
        <v>3028</v>
      </c>
      <c r="H542" s="20">
        <v>911</v>
      </c>
      <c r="I542" s="470" t="s">
        <v>44</v>
      </c>
      <c r="J542" s="469" t="str">
        <f>IF(ISBLANK(INDEX('Policy Characteristics'!D:D,MATCH($C542,'Policy Characteristics'!$C:$C,0))),"",INDEX('Policy Characteristics'!D:D,MATCH($C542,'Policy Characteristics'!$C:$C,0)))</f>
        <v>Industry CCS</v>
      </c>
      <c r="K542" s="446" t="str">
        <f>IF(ISBLANK(INDEX('Policy Characteristics'!E:E,MATCH($C542,'Policy Characteristics'!$C:$C,0))),"",INDEX('Policy Characteristics'!E:E,MATCH($C542,'Policy Characteristics'!$C:$C,0)))</f>
        <v>indst CCS</v>
      </c>
      <c r="L542" s="242">
        <f>IF(ISBLANK(INDEX('Policy Characteristics'!F:F,MATCH($C542,'Policy Characteristics'!$C:$C,0))),"",INDEX('Policy Characteristics'!F:F,MATCH($C542,'Policy Characteristics'!$C:$C,0)))</f>
        <v>0</v>
      </c>
      <c r="M542" s="242">
        <f>IF(ISBLANK(INDEX('Policy Characteristics'!G:G,MATCH($C542,'Policy Characteristics'!$C:$C,0))),"",INDEX('Policy Characteristics'!G:G,MATCH($C542,'Policy Characteristics'!$C:$C,0)))</f>
        <v>1</v>
      </c>
      <c r="N542" s="242">
        <f>IF(ISBLANK(INDEX('Policy Characteristics'!H:H,MATCH($C542,'Policy Characteristics'!$C:$C,0))),"",INDEX('Policy Characteristics'!H:H,MATCH($C542,'Policy Characteristics'!$C:$C,0)))</f>
        <v>0.01</v>
      </c>
      <c r="O542" s="446" t="str">
        <f>IF(ISBLANK(INDEX('Policy Characteristics'!I:I,MATCH($C542,'Policy Characteristics'!$C:$C,0))),"",INDEX('Policy Characteristics'!I:I,MATCH($C542,'Policy Characteristics'!$C:$C,0)))</f>
        <v>% of CO2 captured</v>
      </c>
      <c r="P542" s="44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46" t="str">
        <f>IF(ISBLANK(INDEX('Policy Characteristics'!K:K,MATCH($C542,'Policy Characteristics'!$C:$C,0))),"",INDEX('Policy Characteristics'!K:K,MATCH($C542,'Policy Characteristics'!$C:$C,0)))</f>
        <v>ccs.html#ccs</v>
      </c>
      <c r="R542" s="446" t="str">
        <f>IF(ISBLANK(INDEX('Policy Characteristics'!L:L,MATCH($C542,'Policy Characteristics'!$C:$C,0))),"",INDEX('Policy Characteristics'!L:L,MATCH($C542,'Policy Characteristics'!$C:$C,0)))</f>
        <v>carbon-capture-and-sequestration.html</v>
      </c>
    </row>
    <row r="543" spans="1:18" x14ac:dyDescent="0.75">
      <c r="A543" s="446" t="str">
        <f>IF(ISBLANK(INDEX('Policy Characteristics'!A:A,MATCH($C543,'Policy Characteristics'!$C:$C,0))),"",INDEX('Policy Characteristics'!A:A,MATCH($C543,'Policy Characteristics'!$C:$C,0)))</f>
        <v>Industry</v>
      </c>
      <c r="B543" s="467" t="str">
        <f>IF(ISBLANK(INDEX('Policy Characteristics'!B:B,MATCH($C543,'Policy Characteristics'!$C:$C,0))),"",INDEX('Policy Characteristics'!B:B,MATCH($C543,'Policy Characteristics'!$C:$C,0)))</f>
        <v>Carbon Capture and Sequestration</v>
      </c>
      <c r="C543" s="446" t="str">
        <f t="shared" si="30"/>
        <v>Industry Sector Fraction of Potential Additional CCS Achieved</v>
      </c>
      <c r="D543" s="294" t="s">
        <v>3066</v>
      </c>
      <c r="E543" s="294" t="s">
        <v>3026</v>
      </c>
      <c r="F543" t="s">
        <v>3030</v>
      </c>
      <c r="G543" s="339" t="s">
        <v>3027</v>
      </c>
      <c r="H543" s="20">
        <v>912</v>
      </c>
      <c r="I543" s="470" t="s">
        <v>44</v>
      </c>
      <c r="J543" s="469" t="str">
        <f>IF(ISBLANK(INDEX('Policy Characteristics'!D:D,MATCH($C543,'Policy Characteristics'!$C:$C,0))),"",INDEX('Policy Characteristics'!D:D,MATCH($C543,'Policy Characteristics'!$C:$C,0)))</f>
        <v>Industry CCS</v>
      </c>
      <c r="K543" s="446" t="str">
        <f>IF(ISBLANK(INDEX('Policy Characteristics'!E:E,MATCH($C543,'Policy Characteristics'!$C:$C,0))),"",INDEX('Policy Characteristics'!E:E,MATCH($C543,'Policy Characteristics'!$C:$C,0)))</f>
        <v>indst CCS</v>
      </c>
      <c r="L543" s="242">
        <f>IF(ISBLANK(INDEX('Policy Characteristics'!F:F,MATCH($C543,'Policy Characteristics'!$C:$C,0))),"",INDEX('Policy Characteristics'!F:F,MATCH($C543,'Policy Characteristics'!$C:$C,0)))</f>
        <v>0</v>
      </c>
      <c r="M543" s="242">
        <f>IF(ISBLANK(INDEX('Policy Characteristics'!G:G,MATCH($C543,'Policy Characteristics'!$C:$C,0))),"",INDEX('Policy Characteristics'!G:G,MATCH($C543,'Policy Characteristics'!$C:$C,0)))</f>
        <v>1</v>
      </c>
      <c r="N543" s="242">
        <f>IF(ISBLANK(INDEX('Policy Characteristics'!H:H,MATCH($C543,'Policy Characteristics'!$C:$C,0))),"",INDEX('Policy Characteristics'!H:H,MATCH($C543,'Policy Characteristics'!$C:$C,0)))</f>
        <v>0.01</v>
      </c>
      <c r="O543" s="446" t="str">
        <f>IF(ISBLANK(INDEX('Policy Characteristics'!I:I,MATCH($C543,'Policy Characteristics'!$C:$C,0))),"",INDEX('Policy Characteristics'!I:I,MATCH($C543,'Policy Characteristics'!$C:$C,0)))</f>
        <v>% of CO2 captured</v>
      </c>
      <c r="P543" s="44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46" t="str">
        <f>IF(ISBLANK(INDEX('Policy Characteristics'!K:K,MATCH($C543,'Policy Characteristics'!$C:$C,0))),"",INDEX('Policy Characteristics'!K:K,MATCH($C543,'Policy Characteristics'!$C:$C,0)))</f>
        <v>ccs.html#ccs</v>
      </c>
      <c r="R543" s="446" t="str">
        <f>IF(ISBLANK(INDEX('Policy Characteristics'!L:L,MATCH($C543,'Policy Characteristics'!$C:$C,0))),"",INDEX('Policy Characteristics'!L:L,MATCH($C543,'Policy Characteristics'!$C:$C,0)))</f>
        <v>carbon-capture-and-sequestration.html</v>
      </c>
    </row>
    <row r="544" spans="1:18" x14ac:dyDescent="0.75">
      <c r="A544" s="446" t="str">
        <f>IF(ISBLANK(INDEX('Policy Characteristics'!A:A,MATCH($C544,'Policy Characteristics'!$C:$C,0))),"",INDEX('Policy Characteristics'!A:A,MATCH($C544,'Policy Characteristics'!$C:$C,0)))</f>
        <v>Industry</v>
      </c>
      <c r="B544" s="467" t="str">
        <f>IF(ISBLANK(INDEX('Policy Characteristics'!B:B,MATCH($C544,'Policy Characteristics'!$C:$C,0))),"",INDEX('Policy Characteristics'!B:B,MATCH($C544,'Policy Characteristics'!$C:$C,0)))</f>
        <v>Carbon Capture and Sequestration</v>
      </c>
      <c r="C544" s="446" t="str">
        <f t="shared" si="30"/>
        <v>Industry Sector Fraction of Potential Additional CCS Achieved</v>
      </c>
      <c r="D544" s="294" t="s">
        <v>3066</v>
      </c>
      <c r="E544" s="294" t="s">
        <v>2532</v>
      </c>
      <c r="F544" t="s">
        <v>3030</v>
      </c>
      <c r="G544" s="339" t="s">
        <v>3028</v>
      </c>
      <c r="H544" s="20">
        <v>913</v>
      </c>
      <c r="I544" s="470" t="s">
        <v>44</v>
      </c>
      <c r="J544" s="469" t="str">
        <f>IF(ISBLANK(INDEX('Policy Characteristics'!D:D,MATCH($C544,'Policy Characteristics'!$C:$C,0))),"",INDEX('Policy Characteristics'!D:D,MATCH($C544,'Policy Characteristics'!$C:$C,0)))</f>
        <v>Industry CCS</v>
      </c>
      <c r="K544" s="446" t="str">
        <f>IF(ISBLANK(INDEX('Policy Characteristics'!E:E,MATCH($C544,'Policy Characteristics'!$C:$C,0))),"",INDEX('Policy Characteristics'!E:E,MATCH($C544,'Policy Characteristics'!$C:$C,0)))</f>
        <v>indst CCS</v>
      </c>
      <c r="L544" s="242">
        <f>IF(ISBLANK(INDEX('Policy Characteristics'!F:F,MATCH($C544,'Policy Characteristics'!$C:$C,0))),"",INDEX('Policy Characteristics'!F:F,MATCH($C544,'Policy Characteristics'!$C:$C,0)))</f>
        <v>0</v>
      </c>
      <c r="M544" s="242">
        <f>IF(ISBLANK(INDEX('Policy Characteristics'!G:G,MATCH($C544,'Policy Characteristics'!$C:$C,0))),"",INDEX('Policy Characteristics'!G:G,MATCH($C544,'Policy Characteristics'!$C:$C,0)))</f>
        <v>1</v>
      </c>
      <c r="N544" s="242">
        <f>IF(ISBLANK(INDEX('Policy Characteristics'!H:H,MATCH($C544,'Policy Characteristics'!$C:$C,0))),"",INDEX('Policy Characteristics'!H:H,MATCH($C544,'Policy Characteristics'!$C:$C,0)))</f>
        <v>0.01</v>
      </c>
      <c r="O544" s="446" t="str">
        <f>IF(ISBLANK(INDEX('Policy Characteristics'!I:I,MATCH($C544,'Policy Characteristics'!$C:$C,0))),"",INDEX('Policy Characteristics'!I:I,MATCH($C544,'Policy Characteristics'!$C:$C,0)))</f>
        <v>% of CO2 captured</v>
      </c>
      <c r="P544" s="44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46" t="str">
        <f>IF(ISBLANK(INDEX('Policy Characteristics'!K:K,MATCH($C544,'Policy Characteristics'!$C:$C,0))),"",INDEX('Policy Characteristics'!K:K,MATCH($C544,'Policy Characteristics'!$C:$C,0)))</f>
        <v>ccs.html#ccs</v>
      </c>
      <c r="R544" s="446" t="str">
        <f>IF(ISBLANK(INDEX('Policy Characteristics'!L:L,MATCH($C544,'Policy Characteristics'!$C:$C,0))),"",INDEX('Policy Characteristics'!L:L,MATCH($C544,'Policy Characteristics'!$C:$C,0)))</f>
        <v>carbon-capture-and-sequestration.html</v>
      </c>
    </row>
    <row r="545" spans="1:18" x14ac:dyDescent="0.75">
      <c r="A545" s="446" t="str">
        <f>IF(ISBLANK(INDEX('Policy Characteristics'!A:A,MATCH($C545,'Policy Characteristics'!$C:$C,0))),"",INDEX('Policy Characteristics'!A:A,MATCH($C545,'Policy Characteristics'!$C:$C,0)))</f>
        <v>Industry</v>
      </c>
      <c r="B545" s="467" t="str">
        <f>IF(ISBLANK(INDEX('Policy Characteristics'!B:B,MATCH($C545,'Policy Characteristics'!$C:$C,0))),"",INDEX('Policy Characteristics'!B:B,MATCH($C545,'Policy Characteristics'!$C:$C,0)))</f>
        <v>Carbon Capture and Sequestration</v>
      </c>
      <c r="C545" s="446" t="str">
        <f t="shared" si="30"/>
        <v>Industry Sector Fraction of Potential Additional CCS Achieved</v>
      </c>
      <c r="D545" s="294" t="s">
        <v>3067</v>
      </c>
      <c r="E545" s="294" t="s">
        <v>3026</v>
      </c>
      <c r="F545" t="s">
        <v>3031</v>
      </c>
      <c r="G545" s="339" t="s">
        <v>3027</v>
      </c>
      <c r="H545" s="20">
        <v>914</v>
      </c>
      <c r="I545" s="470" t="s">
        <v>44</v>
      </c>
      <c r="J545" s="469" t="str">
        <f>IF(ISBLANK(INDEX('Policy Characteristics'!D:D,MATCH($C545,'Policy Characteristics'!$C:$C,0))),"",INDEX('Policy Characteristics'!D:D,MATCH($C545,'Policy Characteristics'!$C:$C,0)))</f>
        <v>Industry CCS</v>
      </c>
      <c r="K545" s="446" t="str">
        <f>IF(ISBLANK(INDEX('Policy Characteristics'!E:E,MATCH($C545,'Policy Characteristics'!$C:$C,0))),"",INDEX('Policy Characteristics'!E:E,MATCH($C545,'Policy Characteristics'!$C:$C,0)))</f>
        <v>indst CCS</v>
      </c>
      <c r="L545" s="242">
        <f>IF(ISBLANK(INDEX('Policy Characteristics'!F:F,MATCH($C545,'Policy Characteristics'!$C:$C,0))),"",INDEX('Policy Characteristics'!F:F,MATCH($C545,'Policy Characteristics'!$C:$C,0)))</f>
        <v>0</v>
      </c>
      <c r="M545" s="242">
        <f>IF(ISBLANK(INDEX('Policy Characteristics'!G:G,MATCH($C545,'Policy Characteristics'!$C:$C,0))),"",INDEX('Policy Characteristics'!G:G,MATCH($C545,'Policy Characteristics'!$C:$C,0)))</f>
        <v>1</v>
      </c>
      <c r="N545" s="242">
        <f>IF(ISBLANK(INDEX('Policy Characteristics'!H:H,MATCH($C545,'Policy Characteristics'!$C:$C,0))),"",INDEX('Policy Characteristics'!H:H,MATCH($C545,'Policy Characteristics'!$C:$C,0)))</f>
        <v>0.01</v>
      </c>
      <c r="O545" s="446" t="str">
        <f>IF(ISBLANK(INDEX('Policy Characteristics'!I:I,MATCH($C545,'Policy Characteristics'!$C:$C,0))),"",INDEX('Policy Characteristics'!I:I,MATCH($C545,'Policy Characteristics'!$C:$C,0)))</f>
        <v>% of CO2 captured</v>
      </c>
      <c r="P545" s="44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46" t="str">
        <f>IF(ISBLANK(INDEX('Policy Characteristics'!K:K,MATCH($C545,'Policy Characteristics'!$C:$C,0))),"",INDEX('Policy Characteristics'!K:K,MATCH($C545,'Policy Characteristics'!$C:$C,0)))</f>
        <v>ccs.html#ccs</v>
      </c>
      <c r="R545" s="446" t="str">
        <f>IF(ISBLANK(INDEX('Policy Characteristics'!L:L,MATCH($C545,'Policy Characteristics'!$C:$C,0))),"",INDEX('Policy Characteristics'!L:L,MATCH($C545,'Policy Characteristics'!$C:$C,0)))</f>
        <v>carbon-capture-and-sequestration.html</v>
      </c>
    </row>
    <row r="546" spans="1:18" x14ac:dyDescent="0.75">
      <c r="A546" s="446" t="str">
        <f>IF(ISBLANK(INDEX('Policy Characteristics'!A:A,MATCH($C546,'Policy Characteristics'!$C:$C,0))),"",INDEX('Policy Characteristics'!A:A,MATCH($C546,'Policy Characteristics'!$C:$C,0)))</f>
        <v>Industry</v>
      </c>
      <c r="B546" s="467" t="str">
        <f>IF(ISBLANK(INDEX('Policy Characteristics'!B:B,MATCH($C546,'Policy Characteristics'!$C:$C,0))),"",INDEX('Policy Characteristics'!B:B,MATCH($C546,'Policy Characteristics'!$C:$C,0)))</f>
        <v>Carbon Capture and Sequestration</v>
      </c>
      <c r="C546" s="446" t="str">
        <f t="shared" si="30"/>
        <v>Industry Sector Fraction of Potential Additional CCS Achieved</v>
      </c>
      <c r="D546" s="294" t="s">
        <v>3067</v>
      </c>
      <c r="E546" s="294" t="s">
        <v>2532</v>
      </c>
      <c r="F546" t="s">
        <v>3031</v>
      </c>
      <c r="G546" s="339" t="s">
        <v>3028</v>
      </c>
      <c r="H546" s="20">
        <v>915</v>
      </c>
      <c r="I546" s="470" t="s">
        <v>44</v>
      </c>
      <c r="J546" s="469" t="str">
        <f>IF(ISBLANK(INDEX('Policy Characteristics'!D:D,MATCH($C546,'Policy Characteristics'!$C:$C,0))),"",INDEX('Policy Characteristics'!D:D,MATCH($C546,'Policy Characteristics'!$C:$C,0)))</f>
        <v>Industry CCS</v>
      </c>
      <c r="K546" s="446" t="str">
        <f>IF(ISBLANK(INDEX('Policy Characteristics'!E:E,MATCH($C546,'Policy Characteristics'!$C:$C,0))),"",INDEX('Policy Characteristics'!E:E,MATCH($C546,'Policy Characteristics'!$C:$C,0)))</f>
        <v>indst CCS</v>
      </c>
      <c r="L546" s="242">
        <f>IF(ISBLANK(INDEX('Policy Characteristics'!F:F,MATCH($C546,'Policy Characteristics'!$C:$C,0))),"",INDEX('Policy Characteristics'!F:F,MATCH($C546,'Policy Characteristics'!$C:$C,0)))</f>
        <v>0</v>
      </c>
      <c r="M546" s="242">
        <f>IF(ISBLANK(INDEX('Policy Characteristics'!G:G,MATCH($C546,'Policy Characteristics'!$C:$C,0))),"",INDEX('Policy Characteristics'!G:G,MATCH($C546,'Policy Characteristics'!$C:$C,0)))</f>
        <v>1</v>
      </c>
      <c r="N546" s="242">
        <f>IF(ISBLANK(INDEX('Policy Characteristics'!H:H,MATCH($C546,'Policy Characteristics'!$C:$C,0))),"",INDEX('Policy Characteristics'!H:H,MATCH($C546,'Policy Characteristics'!$C:$C,0)))</f>
        <v>0.01</v>
      </c>
      <c r="O546" s="446" t="str">
        <f>IF(ISBLANK(INDEX('Policy Characteristics'!I:I,MATCH($C546,'Policy Characteristics'!$C:$C,0))),"",INDEX('Policy Characteristics'!I:I,MATCH($C546,'Policy Characteristics'!$C:$C,0)))</f>
        <v>% of CO2 captured</v>
      </c>
      <c r="P546" s="44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46" t="str">
        <f>IF(ISBLANK(INDEX('Policy Characteristics'!K:K,MATCH($C546,'Policy Characteristics'!$C:$C,0))),"",INDEX('Policy Characteristics'!K:K,MATCH($C546,'Policy Characteristics'!$C:$C,0)))</f>
        <v>ccs.html#ccs</v>
      </c>
      <c r="R546" s="446" t="str">
        <f>IF(ISBLANK(INDEX('Policy Characteristics'!L:L,MATCH($C546,'Policy Characteristics'!$C:$C,0))),"",INDEX('Policy Characteristics'!L:L,MATCH($C546,'Policy Characteristics'!$C:$C,0)))</f>
        <v>carbon-capture-and-sequestration.html</v>
      </c>
    </row>
    <row r="547" spans="1:18" x14ac:dyDescent="0.75">
      <c r="A547" s="446" t="str">
        <f>IF(ISBLANK(INDEX('Policy Characteristics'!A:A,MATCH($C547,'Policy Characteristics'!$C:$C,0))),"",INDEX('Policy Characteristics'!A:A,MATCH($C547,'Policy Characteristics'!$C:$C,0)))</f>
        <v>Industry</v>
      </c>
      <c r="B547" s="467" t="str">
        <f>IF(ISBLANK(INDEX('Policy Characteristics'!B:B,MATCH($C547,'Policy Characteristics'!$C:$C,0))),"",INDEX('Policy Characteristics'!B:B,MATCH($C547,'Policy Characteristics'!$C:$C,0)))</f>
        <v>Carbon Capture and Sequestration</v>
      </c>
      <c r="C547" s="446" t="str">
        <f t="shared" si="30"/>
        <v>Industry Sector Fraction of Potential Additional CCS Achieved</v>
      </c>
      <c r="D547" s="294" t="s">
        <v>3068</v>
      </c>
      <c r="E547" s="294" t="s">
        <v>3026</v>
      </c>
      <c r="F547" t="s">
        <v>3032</v>
      </c>
      <c r="G547" s="339" t="s">
        <v>3027</v>
      </c>
      <c r="H547" s="20">
        <v>916</v>
      </c>
      <c r="I547" s="468" t="s">
        <v>43</v>
      </c>
      <c r="J547" s="469" t="str">
        <f>IF(ISBLANK(INDEX('Policy Characteristics'!D:D,MATCH($C547,'Policy Characteristics'!$C:$C,0))),"",INDEX('Policy Characteristics'!D:D,MATCH($C547,'Policy Characteristics'!$C:$C,0)))</f>
        <v>Industry CCS</v>
      </c>
      <c r="K547" s="446" t="str">
        <f>IF(ISBLANK(INDEX('Policy Characteristics'!E:E,MATCH($C547,'Policy Characteristics'!$C:$C,0))),"",INDEX('Policy Characteristics'!E:E,MATCH($C547,'Policy Characteristics'!$C:$C,0)))</f>
        <v>indst CCS</v>
      </c>
      <c r="L547" s="242">
        <f>IF(ISBLANK(INDEX('Policy Characteristics'!F:F,MATCH($C547,'Policy Characteristics'!$C:$C,0))),"",INDEX('Policy Characteristics'!F:F,MATCH($C547,'Policy Characteristics'!$C:$C,0)))</f>
        <v>0</v>
      </c>
      <c r="M547" s="242">
        <f>IF(ISBLANK(INDEX('Policy Characteristics'!G:G,MATCH($C547,'Policy Characteristics'!$C:$C,0))),"",INDEX('Policy Characteristics'!G:G,MATCH($C547,'Policy Characteristics'!$C:$C,0)))</f>
        <v>1</v>
      </c>
      <c r="N547" s="242">
        <f>IF(ISBLANK(INDEX('Policy Characteristics'!H:H,MATCH($C547,'Policy Characteristics'!$C:$C,0))),"",INDEX('Policy Characteristics'!H:H,MATCH($C547,'Policy Characteristics'!$C:$C,0)))</f>
        <v>0.01</v>
      </c>
      <c r="O547" s="446" t="str">
        <f>IF(ISBLANK(INDEX('Policy Characteristics'!I:I,MATCH($C547,'Policy Characteristics'!$C:$C,0))),"",INDEX('Policy Characteristics'!I:I,MATCH($C547,'Policy Characteristics'!$C:$C,0)))</f>
        <v>% of CO2 captured</v>
      </c>
      <c r="P547" s="44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46" t="str">
        <f>IF(ISBLANK(INDEX('Policy Characteristics'!K:K,MATCH($C547,'Policy Characteristics'!$C:$C,0))),"",INDEX('Policy Characteristics'!K:K,MATCH($C547,'Policy Characteristics'!$C:$C,0)))</f>
        <v>ccs.html#ccs</v>
      </c>
      <c r="R547" s="446" t="str">
        <f>IF(ISBLANK(INDEX('Policy Characteristics'!L:L,MATCH($C547,'Policy Characteristics'!$C:$C,0))),"",INDEX('Policy Characteristics'!L:L,MATCH($C547,'Policy Characteristics'!$C:$C,0)))</f>
        <v>carbon-capture-and-sequestration.html</v>
      </c>
    </row>
    <row r="548" spans="1:18" x14ac:dyDescent="0.75">
      <c r="A548" s="446" t="str">
        <f>IF(ISBLANK(INDEX('Policy Characteristics'!A:A,MATCH($C548,'Policy Characteristics'!$C:$C,0))),"",INDEX('Policy Characteristics'!A:A,MATCH($C548,'Policy Characteristics'!$C:$C,0)))</f>
        <v>Industry</v>
      </c>
      <c r="B548" s="467" t="str">
        <f>IF(ISBLANK(INDEX('Policy Characteristics'!B:B,MATCH($C548,'Policy Characteristics'!$C:$C,0))),"",INDEX('Policy Characteristics'!B:B,MATCH($C548,'Policy Characteristics'!$C:$C,0)))</f>
        <v>Carbon Capture and Sequestration</v>
      </c>
      <c r="C548" s="446" t="str">
        <f t="shared" si="30"/>
        <v>Industry Sector Fraction of Potential Additional CCS Achieved</v>
      </c>
      <c r="D548" s="294" t="s">
        <v>3068</v>
      </c>
      <c r="E548" s="294" t="s">
        <v>2532</v>
      </c>
      <c r="F548" t="s">
        <v>3032</v>
      </c>
      <c r="G548" s="339" t="s">
        <v>3028</v>
      </c>
      <c r="H548" s="20">
        <v>917</v>
      </c>
      <c r="I548" s="470" t="s">
        <v>44</v>
      </c>
      <c r="J548" s="469" t="str">
        <f>IF(ISBLANK(INDEX('Policy Characteristics'!D:D,MATCH($C548,'Policy Characteristics'!$C:$C,0))),"",INDEX('Policy Characteristics'!D:D,MATCH($C548,'Policy Characteristics'!$C:$C,0)))</f>
        <v>Industry CCS</v>
      </c>
      <c r="K548" s="446" t="str">
        <f>IF(ISBLANK(INDEX('Policy Characteristics'!E:E,MATCH($C548,'Policy Characteristics'!$C:$C,0))),"",INDEX('Policy Characteristics'!E:E,MATCH($C548,'Policy Characteristics'!$C:$C,0)))</f>
        <v>indst CCS</v>
      </c>
      <c r="L548" s="242">
        <f>IF(ISBLANK(INDEX('Policy Characteristics'!F:F,MATCH($C548,'Policy Characteristics'!$C:$C,0))),"",INDEX('Policy Characteristics'!F:F,MATCH($C548,'Policy Characteristics'!$C:$C,0)))</f>
        <v>0</v>
      </c>
      <c r="M548" s="242">
        <f>IF(ISBLANK(INDEX('Policy Characteristics'!G:G,MATCH($C548,'Policy Characteristics'!$C:$C,0))),"",INDEX('Policy Characteristics'!G:G,MATCH($C548,'Policy Characteristics'!$C:$C,0)))</f>
        <v>1</v>
      </c>
      <c r="N548" s="242">
        <f>IF(ISBLANK(INDEX('Policy Characteristics'!H:H,MATCH($C548,'Policy Characteristics'!$C:$C,0))),"",INDEX('Policy Characteristics'!H:H,MATCH($C548,'Policy Characteristics'!$C:$C,0)))</f>
        <v>0.01</v>
      </c>
      <c r="O548" s="446" t="str">
        <f>IF(ISBLANK(INDEX('Policy Characteristics'!I:I,MATCH($C548,'Policy Characteristics'!$C:$C,0))),"",INDEX('Policy Characteristics'!I:I,MATCH($C548,'Policy Characteristics'!$C:$C,0)))</f>
        <v>% of CO2 captured</v>
      </c>
      <c r="P548" s="44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46" t="str">
        <f>IF(ISBLANK(INDEX('Policy Characteristics'!K:K,MATCH($C548,'Policy Characteristics'!$C:$C,0))),"",INDEX('Policy Characteristics'!K:K,MATCH($C548,'Policy Characteristics'!$C:$C,0)))</f>
        <v>ccs.html#ccs</v>
      </c>
      <c r="R548" s="446" t="str">
        <f>IF(ISBLANK(INDEX('Policy Characteristics'!L:L,MATCH($C548,'Policy Characteristics'!$C:$C,0))),"",INDEX('Policy Characteristics'!L:L,MATCH($C548,'Policy Characteristics'!$C:$C,0)))</f>
        <v>carbon-capture-and-sequestration.html</v>
      </c>
    </row>
    <row r="549" spans="1:18" x14ac:dyDescent="0.75">
      <c r="A549" s="446" t="str">
        <f>IF(ISBLANK(INDEX('Policy Characteristics'!A:A,MATCH($C549,'Policy Characteristics'!$C:$C,0))),"",INDEX('Policy Characteristics'!A:A,MATCH($C549,'Policy Characteristics'!$C:$C,0)))</f>
        <v>Industry</v>
      </c>
      <c r="B549" s="467" t="str">
        <f>IF(ISBLANK(INDEX('Policy Characteristics'!B:B,MATCH($C549,'Policy Characteristics'!$C:$C,0))),"",INDEX('Policy Characteristics'!B:B,MATCH($C549,'Policy Characteristics'!$C:$C,0)))</f>
        <v>Carbon Capture and Sequestration</v>
      </c>
      <c r="C549" s="446" t="str">
        <f t="shared" si="30"/>
        <v>Industry Sector Fraction of Potential Additional CCS Achieved</v>
      </c>
      <c r="D549" s="294" t="s">
        <v>3069</v>
      </c>
      <c r="E549" s="294" t="s">
        <v>3026</v>
      </c>
      <c r="F549" t="s">
        <v>3033</v>
      </c>
      <c r="G549" s="339" t="s">
        <v>3027</v>
      </c>
      <c r="H549" s="20">
        <v>918</v>
      </c>
      <c r="I549" s="468" t="s">
        <v>43</v>
      </c>
      <c r="J549" s="469" t="str">
        <f>IF(ISBLANK(INDEX('Policy Characteristics'!D:D,MATCH($C549,'Policy Characteristics'!$C:$C,0))),"",INDEX('Policy Characteristics'!D:D,MATCH($C549,'Policy Characteristics'!$C:$C,0)))</f>
        <v>Industry CCS</v>
      </c>
      <c r="K549" s="446" t="str">
        <f>IF(ISBLANK(INDEX('Policy Characteristics'!E:E,MATCH($C549,'Policy Characteristics'!$C:$C,0))),"",INDEX('Policy Characteristics'!E:E,MATCH($C549,'Policy Characteristics'!$C:$C,0)))</f>
        <v>indst CCS</v>
      </c>
      <c r="L549" s="242">
        <f>IF(ISBLANK(INDEX('Policy Characteristics'!F:F,MATCH($C549,'Policy Characteristics'!$C:$C,0))),"",INDEX('Policy Characteristics'!F:F,MATCH($C549,'Policy Characteristics'!$C:$C,0)))</f>
        <v>0</v>
      </c>
      <c r="M549" s="242">
        <f>IF(ISBLANK(INDEX('Policy Characteristics'!G:G,MATCH($C549,'Policy Characteristics'!$C:$C,0))),"",INDEX('Policy Characteristics'!G:G,MATCH($C549,'Policy Characteristics'!$C:$C,0)))</f>
        <v>1</v>
      </c>
      <c r="N549" s="242">
        <f>IF(ISBLANK(INDEX('Policy Characteristics'!H:H,MATCH($C549,'Policy Characteristics'!$C:$C,0))),"",INDEX('Policy Characteristics'!H:H,MATCH($C549,'Policy Characteristics'!$C:$C,0)))</f>
        <v>0.01</v>
      </c>
      <c r="O549" s="446" t="str">
        <f>IF(ISBLANK(INDEX('Policy Characteristics'!I:I,MATCH($C549,'Policy Characteristics'!$C:$C,0))),"",INDEX('Policy Characteristics'!I:I,MATCH($C549,'Policy Characteristics'!$C:$C,0)))</f>
        <v>% of CO2 captured</v>
      </c>
      <c r="P549" s="44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46" t="str">
        <f>IF(ISBLANK(INDEX('Policy Characteristics'!K:K,MATCH($C549,'Policy Characteristics'!$C:$C,0))),"",INDEX('Policy Characteristics'!K:K,MATCH($C549,'Policy Characteristics'!$C:$C,0)))</f>
        <v>ccs.html#ccs</v>
      </c>
      <c r="R549" s="446" t="str">
        <f>IF(ISBLANK(INDEX('Policy Characteristics'!L:L,MATCH($C549,'Policy Characteristics'!$C:$C,0))),"",INDEX('Policy Characteristics'!L:L,MATCH($C549,'Policy Characteristics'!$C:$C,0)))</f>
        <v>carbon-capture-and-sequestration.html</v>
      </c>
    </row>
    <row r="550" spans="1:18" x14ac:dyDescent="0.75">
      <c r="A550" s="446" t="str">
        <f>IF(ISBLANK(INDEX('Policy Characteristics'!A:A,MATCH($C550,'Policy Characteristics'!$C:$C,0))),"",INDEX('Policy Characteristics'!A:A,MATCH($C550,'Policy Characteristics'!$C:$C,0)))</f>
        <v>Industry</v>
      </c>
      <c r="B550" s="467" t="str">
        <f>IF(ISBLANK(INDEX('Policy Characteristics'!B:B,MATCH($C550,'Policy Characteristics'!$C:$C,0))),"",INDEX('Policy Characteristics'!B:B,MATCH($C550,'Policy Characteristics'!$C:$C,0)))</f>
        <v>Carbon Capture and Sequestration</v>
      </c>
      <c r="C550" s="446" t="str">
        <f t="shared" si="30"/>
        <v>Industry Sector Fraction of Potential Additional CCS Achieved</v>
      </c>
      <c r="D550" s="294" t="s">
        <v>3069</v>
      </c>
      <c r="E550" s="294" t="s">
        <v>2532</v>
      </c>
      <c r="F550" t="s">
        <v>3033</v>
      </c>
      <c r="G550" s="339" t="s">
        <v>3028</v>
      </c>
      <c r="H550" s="20">
        <v>919</v>
      </c>
      <c r="I550" s="470" t="s">
        <v>44</v>
      </c>
      <c r="J550" s="469" t="str">
        <f>IF(ISBLANK(INDEX('Policy Characteristics'!D:D,MATCH($C550,'Policy Characteristics'!$C:$C,0))),"",INDEX('Policy Characteristics'!D:D,MATCH($C550,'Policy Characteristics'!$C:$C,0)))</f>
        <v>Industry CCS</v>
      </c>
      <c r="K550" s="446" t="str">
        <f>IF(ISBLANK(INDEX('Policy Characteristics'!E:E,MATCH($C550,'Policy Characteristics'!$C:$C,0))),"",INDEX('Policy Characteristics'!E:E,MATCH($C550,'Policy Characteristics'!$C:$C,0)))</f>
        <v>indst CCS</v>
      </c>
      <c r="L550" s="242">
        <f>IF(ISBLANK(INDEX('Policy Characteristics'!F:F,MATCH($C550,'Policy Characteristics'!$C:$C,0))),"",INDEX('Policy Characteristics'!F:F,MATCH($C550,'Policy Characteristics'!$C:$C,0)))</f>
        <v>0</v>
      </c>
      <c r="M550" s="242">
        <f>IF(ISBLANK(INDEX('Policy Characteristics'!G:G,MATCH($C550,'Policy Characteristics'!$C:$C,0))),"",INDEX('Policy Characteristics'!G:G,MATCH($C550,'Policy Characteristics'!$C:$C,0)))</f>
        <v>1</v>
      </c>
      <c r="N550" s="242">
        <f>IF(ISBLANK(INDEX('Policy Characteristics'!H:H,MATCH($C550,'Policy Characteristics'!$C:$C,0))),"",INDEX('Policy Characteristics'!H:H,MATCH($C550,'Policy Characteristics'!$C:$C,0)))</f>
        <v>0.01</v>
      </c>
      <c r="O550" s="446" t="str">
        <f>IF(ISBLANK(INDEX('Policy Characteristics'!I:I,MATCH($C550,'Policy Characteristics'!$C:$C,0))),"",INDEX('Policy Characteristics'!I:I,MATCH($C550,'Policy Characteristics'!$C:$C,0)))</f>
        <v>% of CO2 captured</v>
      </c>
      <c r="P550" s="44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46" t="str">
        <f>IF(ISBLANK(INDEX('Policy Characteristics'!K:K,MATCH($C550,'Policy Characteristics'!$C:$C,0))),"",INDEX('Policy Characteristics'!K:K,MATCH($C550,'Policy Characteristics'!$C:$C,0)))</f>
        <v>ccs.html#ccs</v>
      </c>
      <c r="R550" s="446" t="str">
        <f>IF(ISBLANK(INDEX('Policy Characteristics'!L:L,MATCH($C550,'Policy Characteristics'!$C:$C,0))),"",INDEX('Policy Characteristics'!L:L,MATCH($C550,'Policy Characteristics'!$C:$C,0)))</f>
        <v>carbon-capture-and-sequestration.html</v>
      </c>
    </row>
    <row r="551" spans="1:18" x14ac:dyDescent="0.75">
      <c r="A551" s="446" t="str">
        <f>IF(ISBLANK(INDEX('Policy Characteristics'!A:A,MATCH($C551,'Policy Characteristics'!$C:$C,0))),"",INDEX('Policy Characteristics'!A:A,MATCH($C551,'Policy Characteristics'!$C:$C,0)))</f>
        <v>Industry</v>
      </c>
      <c r="B551" s="467" t="str">
        <f>IF(ISBLANK(INDEX('Policy Characteristics'!B:B,MATCH($C551,'Policy Characteristics'!$C:$C,0))),"",INDEX('Policy Characteristics'!B:B,MATCH($C551,'Policy Characteristics'!$C:$C,0)))</f>
        <v>Carbon Capture and Sequestration</v>
      </c>
      <c r="C551" s="446" t="str">
        <f t="shared" si="30"/>
        <v>Industry Sector Fraction of Potential Additional CCS Achieved</v>
      </c>
      <c r="D551" s="294" t="s">
        <v>3070</v>
      </c>
      <c r="E551" s="294" t="s">
        <v>3026</v>
      </c>
      <c r="F551" t="s">
        <v>3034</v>
      </c>
      <c r="G551" s="339" t="s">
        <v>3027</v>
      </c>
      <c r="H551" s="20">
        <v>920</v>
      </c>
      <c r="I551" s="468" t="s">
        <v>43</v>
      </c>
      <c r="J551" s="469" t="str">
        <f>IF(ISBLANK(INDEX('Policy Characteristics'!D:D,MATCH($C551,'Policy Characteristics'!$C:$C,0))),"",INDEX('Policy Characteristics'!D:D,MATCH($C551,'Policy Characteristics'!$C:$C,0)))</f>
        <v>Industry CCS</v>
      </c>
      <c r="K551" s="446" t="str">
        <f>IF(ISBLANK(INDEX('Policy Characteristics'!E:E,MATCH($C551,'Policy Characteristics'!$C:$C,0))),"",INDEX('Policy Characteristics'!E:E,MATCH($C551,'Policy Characteristics'!$C:$C,0)))</f>
        <v>indst CCS</v>
      </c>
      <c r="L551" s="242">
        <f>IF(ISBLANK(INDEX('Policy Characteristics'!F:F,MATCH($C551,'Policy Characteristics'!$C:$C,0))),"",INDEX('Policy Characteristics'!F:F,MATCH($C551,'Policy Characteristics'!$C:$C,0)))</f>
        <v>0</v>
      </c>
      <c r="M551" s="242">
        <f>IF(ISBLANK(INDEX('Policy Characteristics'!G:G,MATCH($C551,'Policy Characteristics'!$C:$C,0))),"",INDEX('Policy Characteristics'!G:G,MATCH($C551,'Policy Characteristics'!$C:$C,0)))</f>
        <v>1</v>
      </c>
      <c r="N551" s="242">
        <f>IF(ISBLANK(INDEX('Policy Characteristics'!H:H,MATCH($C551,'Policy Characteristics'!$C:$C,0))),"",INDEX('Policy Characteristics'!H:H,MATCH($C551,'Policy Characteristics'!$C:$C,0)))</f>
        <v>0.01</v>
      </c>
      <c r="O551" s="446" t="str">
        <f>IF(ISBLANK(INDEX('Policy Characteristics'!I:I,MATCH($C551,'Policy Characteristics'!$C:$C,0))),"",INDEX('Policy Characteristics'!I:I,MATCH($C551,'Policy Characteristics'!$C:$C,0)))</f>
        <v>% of CO2 captured</v>
      </c>
      <c r="P551" s="44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46" t="str">
        <f>IF(ISBLANK(INDEX('Policy Characteristics'!K:K,MATCH($C551,'Policy Characteristics'!$C:$C,0))),"",INDEX('Policy Characteristics'!K:K,MATCH($C551,'Policy Characteristics'!$C:$C,0)))</f>
        <v>ccs.html#ccs</v>
      </c>
      <c r="R551" s="446" t="str">
        <f>IF(ISBLANK(INDEX('Policy Characteristics'!L:L,MATCH($C551,'Policy Characteristics'!$C:$C,0))),"",INDEX('Policy Characteristics'!L:L,MATCH($C551,'Policy Characteristics'!$C:$C,0)))</f>
        <v>carbon-capture-and-sequestration.html</v>
      </c>
    </row>
    <row r="552" spans="1:18" x14ac:dyDescent="0.75">
      <c r="A552" s="446" t="str">
        <f>IF(ISBLANK(INDEX('Policy Characteristics'!A:A,MATCH($C552,'Policy Characteristics'!$C:$C,0))),"",INDEX('Policy Characteristics'!A:A,MATCH($C552,'Policy Characteristics'!$C:$C,0)))</f>
        <v>Industry</v>
      </c>
      <c r="B552" s="467" t="str">
        <f>IF(ISBLANK(INDEX('Policy Characteristics'!B:B,MATCH($C552,'Policy Characteristics'!$C:$C,0))),"",INDEX('Policy Characteristics'!B:B,MATCH($C552,'Policy Characteristics'!$C:$C,0)))</f>
        <v>Carbon Capture and Sequestration</v>
      </c>
      <c r="C552" s="446" t="str">
        <f t="shared" si="30"/>
        <v>Industry Sector Fraction of Potential Additional CCS Achieved</v>
      </c>
      <c r="D552" s="294" t="s">
        <v>3070</v>
      </c>
      <c r="E552" s="294" t="s">
        <v>2532</v>
      </c>
      <c r="F552" t="s">
        <v>3034</v>
      </c>
      <c r="G552" s="339" t="s">
        <v>3028</v>
      </c>
      <c r="H552" s="20">
        <v>921</v>
      </c>
      <c r="I552" s="470" t="s">
        <v>44</v>
      </c>
      <c r="J552" s="469" t="str">
        <f>IF(ISBLANK(INDEX('Policy Characteristics'!D:D,MATCH($C552,'Policy Characteristics'!$C:$C,0))),"",INDEX('Policy Characteristics'!D:D,MATCH($C552,'Policy Characteristics'!$C:$C,0)))</f>
        <v>Industry CCS</v>
      </c>
      <c r="K552" s="446" t="str">
        <f>IF(ISBLANK(INDEX('Policy Characteristics'!E:E,MATCH($C552,'Policy Characteristics'!$C:$C,0))),"",INDEX('Policy Characteristics'!E:E,MATCH($C552,'Policy Characteristics'!$C:$C,0)))</f>
        <v>indst CCS</v>
      </c>
      <c r="L552" s="242">
        <f>IF(ISBLANK(INDEX('Policy Characteristics'!F:F,MATCH($C552,'Policy Characteristics'!$C:$C,0))),"",INDEX('Policy Characteristics'!F:F,MATCH($C552,'Policy Characteristics'!$C:$C,0)))</f>
        <v>0</v>
      </c>
      <c r="M552" s="242">
        <f>IF(ISBLANK(INDEX('Policy Characteristics'!G:G,MATCH($C552,'Policy Characteristics'!$C:$C,0))),"",INDEX('Policy Characteristics'!G:G,MATCH($C552,'Policy Characteristics'!$C:$C,0)))</f>
        <v>1</v>
      </c>
      <c r="N552" s="242">
        <f>IF(ISBLANK(INDEX('Policy Characteristics'!H:H,MATCH($C552,'Policy Characteristics'!$C:$C,0))),"",INDEX('Policy Characteristics'!H:H,MATCH($C552,'Policy Characteristics'!$C:$C,0)))</f>
        <v>0.01</v>
      </c>
      <c r="O552" s="446" t="str">
        <f>IF(ISBLANK(INDEX('Policy Characteristics'!I:I,MATCH($C552,'Policy Characteristics'!$C:$C,0))),"",INDEX('Policy Characteristics'!I:I,MATCH($C552,'Policy Characteristics'!$C:$C,0)))</f>
        <v>% of CO2 captured</v>
      </c>
      <c r="P552" s="44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46" t="str">
        <f>IF(ISBLANK(INDEX('Policy Characteristics'!K:K,MATCH($C552,'Policy Characteristics'!$C:$C,0))),"",INDEX('Policy Characteristics'!K:K,MATCH($C552,'Policy Characteristics'!$C:$C,0)))</f>
        <v>ccs.html#ccs</v>
      </c>
      <c r="R552" s="446" t="str">
        <f>IF(ISBLANK(INDEX('Policy Characteristics'!L:L,MATCH($C552,'Policy Characteristics'!$C:$C,0))),"",INDEX('Policy Characteristics'!L:L,MATCH($C552,'Policy Characteristics'!$C:$C,0)))</f>
        <v>carbon-capture-and-sequestration.html</v>
      </c>
    </row>
    <row r="553" spans="1:18" x14ac:dyDescent="0.75">
      <c r="A553" s="446" t="str">
        <f>IF(ISBLANK(INDEX('Policy Characteristics'!A:A,MATCH($C553,'Policy Characteristics'!$C:$C,0))),"",INDEX('Policy Characteristics'!A:A,MATCH($C553,'Policy Characteristics'!$C:$C,0)))</f>
        <v>Industry</v>
      </c>
      <c r="B553" s="467" t="str">
        <f>IF(ISBLANK(INDEX('Policy Characteristics'!B:B,MATCH($C553,'Policy Characteristics'!$C:$C,0))),"",INDEX('Policy Characteristics'!B:B,MATCH($C553,'Policy Characteristics'!$C:$C,0)))</f>
        <v>Carbon Capture and Sequestration</v>
      </c>
      <c r="C553" s="446" t="str">
        <f t="shared" si="30"/>
        <v>Industry Sector Fraction of Potential Additional CCS Achieved</v>
      </c>
      <c r="D553" s="294" t="s">
        <v>3071</v>
      </c>
      <c r="E553" s="294" t="s">
        <v>3026</v>
      </c>
      <c r="F553" t="s">
        <v>3035</v>
      </c>
      <c r="G553" s="339" t="s">
        <v>3027</v>
      </c>
      <c r="H553" s="20">
        <v>922</v>
      </c>
      <c r="I553" s="468" t="s">
        <v>43</v>
      </c>
      <c r="J553" s="469" t="str">
        <f>IF(ISBLANK(INDEX('Policy Characteristics'!D:D,MATCH($C553,'Policy Characteristics'!$C:$C,0))),"",INDEX('Policy Characteristics'!D:D,MATCH($C553,'Policy Characteristics'!$C:$C,0)))</f>
        <v>Industry CCS</v>
      </c>
      <c r="K553" s="446" t="str">
        <f>IF(ISBLANK(INDEX('Policy Characteristics'!E:E,MATCH($C553,'Policy Characteristics'!$C:$C,0))),"",INDEX('Policy Characteristics'!E:E,MATCH($C553,'Policy Characteristics'!$C:$C,0)))</f>
        <v>indst CCS</v>
      </c>
      <c r="L553" s="242">
        <f>IF(ISBLANK(INDEX('Policy Characteristics'!F:F,MATCH($C553,'Policy Characteristics'!$C:$C,0))),"",INDEX('Policy Characteristics'!F:F,MATCH($C553,'Policy Characteristics'!$C:$C,0)))</f>
        <v>0</v>
      </c>
      <c r="M553" s="242">
        <f>IF(ISBLANK(INDEX('Policy Characteristics'!G:G,MATCH($C553,'Policy Characteristics'!$C:$C,0))),"",INDEX('Policy Characteristics'!G:G,MATCH($C553,'Policy Characteristics'!$C:$C,0)))</f>
        <v>1</v>
      </c>
      <c r="N553" s="242">
        <f>IF(ISBLANK(INDEX('Policy Characteristics'!H:H,MATCH($C553,'Policy Characteristics'!$C:$C,0))),"",INDEX('Policy Characteristics'!H:H,MATCH($C553,'Policy Characteristics'!$C:$C,0)))</f>
        <v>0.01</v>
      </c>
      <c r="O553" s="446" t="str">
        <f>IF(ISBLANK(INDEX('Policy Characteristics'!I:I,MATCH($C553,'Policy Characteristics'!$C:$C,0))),"",INDEX('Policy Characteristics'!I:I,MATCH($C553,'Policy Characteristics'!$C:$C,0)))</f>
        <v>% of CO2 captured</v>
      </c>
      <c r="P553" s="44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46" t="str">
        <f>IF(ISBLANK(INDEX('Policy Characteristics'!K:K,MATCH($C553,'Policy Characteristics'!$C:$C,0))),"",INDEX('Policy Characteristics'!K:K,MATCH($C553,'Policy Characteristics'!$C:$C,0)))</f>
        <v>ccs.html#ccs</v>
      </c>
      <c r="R553" s="446" t="str">
        <f>IF(ISBLANK(INDEX('Policy Characteristics'!L:L,MATCH($C553,'Policy Characteristics'!$C:$C,0))),"",INDEX('Policy Characteristics'!L:L,MATCH($C553,'Policy Characteristics'!$C:$C,0)))</f>
        <v>carbon-capture-and-sequestration.html</v>
      </c>
    </row>
    <row r="554" spans="1:18" x14ac:dyDescent="0.75">
      <c r="A554" s="446" t="str">
        <f>IF(ISBLANK(INDEX('Policy Characteristics'!A:A,MATCH($C554,'Policy Characteristics'!$C:$C,0))),"",INDEX('Policy Characteristics'!A:A,MATCH($C554,'Policy Characteristics'!$C:$C,0)))</f>
        <v>Industry</v>
      </c>
      <c r="B554" s="467" t="str">
        <f>IF(ISBLANK(INDEX('Policy Characteristics'!B:B,MATCH($C554,'Policy Characteristics'!$C:$C,0))),"",INDEX('Policy Characteristics'!B:B,MATCH($C554,'Policy Characteristics'!$C:$C,0)))</f>
        <v>Carbon Capture and Sequestration</v>
      </c>
      <c r="C554" s="446" t="str">
        <f t="shared" si="30"/>
        <v>Industry Sector Fraction of Potential Additional CCS Achieved</v>
      </c>
      <c r="D554" s="294" t="s">
        <v>3071</v>
      </c>
      <c r="E554" s="294" t="s">
        <v>2532</v>
      </c>
      <c r="F554" t="s">
        <v>3035</v>
      </c>
      <c r="G554" s="339" t="s">
        <v>3028</v>
      </c>
      <c r="H554" s="20">
        <v>923</v>
      </c>
      <c r="I554" s="470" t="s">
        <v>44</v>
      </c>
      <c r="J554" s="469" t="str">
        <f>IF(ISBLANK(INDEX('Policy Characteristics'!D:D,MATCH($C554,'Policy Characteristics'!$C:$C,0))),"",INDEX('Policy Characteristics'!D:D,MATCH($C554,'Policy Characteristics'!$C:$C,0)))</f>
        <v>Industry CCS</v>
      </c>
      <c r="K554" s="446" t="str">
        <f>IF(ISBLANK(INDEX('Policy Characteristics'!E:E,MATCH($C554,'Policy Characteristics'!$C:$C,0))),"",INDEX('Policy Characteristics'!E:E,MATCH($C554,'Policy Characteristics'!$C:$C,0)))</f>
        <v>indst CCS</v>
      </c>
      <c r="L554" s="242">
        <f>IF(ISBLANK(INDEX('Policy Characteristics'!F:F,MATCH($C554,'Policy Characteristics'!$C:$C,0))),"",INDEX('Policy Characteristics'!F:F,MATCH($C554,'Policy Characteristics'!$C:$C,0)))</f>
        <v>0</v>
      </c>
      <c r="M554" s="242">
        <f>IF(ISBLANK(INDEX('Policy Characteristics'!G:G,MATCH($C554,'Policy Characteristics'!$C:$C,0))),"",INDEX('Policy Characteristics'!G:G,MATCH($C554,'Policy Characteristics'!$C:$C,0)))</f>
        <v>1</v>
      </c>
      <c r="N554" s="242">
        <f>IF(ISBLANK(INDEX('Policy Characteristics'!H:H,MATCH($C554,'Policy Characteristics'!$C:$C,0))),"",INDEX('Policy Characteristics'!H:H,MATCH($C554,'Policy Characteristics'!$C:$C,0)))</f>
        <v>0.01</v>
      </c>
      <c r="O554" s="446" t="str">
        <f>IF(ISBLANK(INDEX('Policy Characteristics'!I:I,MATCH($C554,'Policy Characteristics'!$C:$C,0))),"",INDEX('Policy Characteristics'!I:I,MATCH($C554,'Policy Characteristics'!$C:$C,0)))</f>
        <v>% of CO2 captured</v>
      </c>
      <c r="P554" s="44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46" t="str">
        <f>IF(ISBLANK(INDEX('Policy Characteristics'!K:K,MATCH($C554,'Policy Characteristics'!$C:$C,0))),"",INDEX('Policy Characteristics'!K:K,MATCH($C554,'Policy Characteristics'!$C:$C,0)))</f>
        <v>ccs.html#ccs</v>
      </c>
      <c r="R554" s="446" t="str">
        <f>IF(ISBLANK(INDEX('Policy Characteristics'!L:L,MATCH($C554,'Policy Characteristics'!$C:$C,0))),"",INDEX('Policy Characteristics'!L:L,MATCH($C554,'Policy Characteristics'!$C:$C,0)))</f>
        <v>carbon-capture-and-sequestration.html</v>
      </c>
    </row>
    <row r="555" spans="1:18" x14ac:dyDescent="0.75">
      <c r="A555" s="446" t="str">
        <f>IF(ISBLANK(INDEX('Policy Characteristics'!A:A,MATCH($C555,'Policy Characteristics'!$C:$C,0))),"",INDEX('Policy Characteristics'!A:A,MATCH($C555,'Policy Characteristics'!$C:$C,0)))</f>
        <v>Industry</v>
      </c>
      <c r="B555" s="467" t="str">
        <f>IF(ISBLANK(INDEX('Policy Characteristics'!B:B,MATCH($C555,'Policy Characteristics'!$C:$C,0))),"",INDEX('Policy Characteristics'!B:B,MATCH($C555,'Policy Characteristics'!$C:$C,0)))</f>
        <v>Carbon Capture and Sequestration</v>
      </c>
      <c r="C555" s="446" t="str">
        <f t="shared" si="30"/>
        <v>Industry Sector Fraction of Potential Additional CCS Achieved</v>
      </c>
      <c r="D555" s="294" t="s">
        <v>3072</v>
      </c>
      <c r="E555" s="294" t="s">
        <v>3026</v>
      </c>
      <c r="F555" t="s">
        <v>3036</v>
      </c>
      <c r="G555" s="339" t="s">
        <v>3027</v>
      </c>
      <c r="H555" s="20">
        <v>924</v>
      </c>
      <c r="I555" s="468" t="s">
        <v>43</v>
      </c>
      <c r="J555" s="469" t="str">
        <f>IF(ISBLANK(INDEX('Policy Characteristics'!D:D,MATCH($C555,'Policy Characteristics'!$C:$C,0))),"",INDEX('Policy Characteristics'!D:D,MATCH($C555,'Policy Characteristics'!$C:$C,0)))</f>
        <v>Industry CCS</v>
      </c>
      <c r="K555" s="446" t="str">
        <f>IF(ISBLANK(INDEX('Policy Characteristics'!E:E,MATCH($C555,'Policy Characteristics'!$C:$C,0))),"",INDEX('Policy Characteristics'!E:E,MATCH($C555,'Policy Characteristics'!$C:$C,0)))</f>
        <v>indst CCS</v>
      </c>
      <c r="L555" s="242">
        <f>IF(ISBLANK(INDEX('Policy Characteristics'!F:F,MATCH($C555,'Policy Characteristics'!$C:$C,0))),"",INDEX('Policy Characteristics'!F:F,MATCH($C555,'Policy Characteristics'!$C:$C,0)))</f>
        <v>0</v>
      </c>
      <c r="M555" s="242">
        <f>IF(ISBLANK(INDEX('Policy Characteristics'!G:G,MATCH($C555,'Policy Characteristics'!$C:$C,0))),"",INDEX('Policy Characteristics'!G:G,MATCH($C555,'Policy Characteristics'!$C:$C,0)))</f>
        <v>1</v>
      </c>
      <c r="N555" s="242">
        <f>IF(ISBLANK(INDEX('Policy Characteristics'!H:H,MATCH($C555,'Policy Characteristics'!$C:$C,0))),"",INDEX('Policy Characteristics'!H:H,MATCH($C555,'Policy Characteristics'!$C:$C,0)))</f>
        <v>0.01</v>
      </c>
      <c r="O555" s="446" t="str">
        <f>IF(ISBLANK(INDEX('Policy Characteristics'!I:I,MATCH($C555,'Policy Characteristics'!$C:$C,0))),"",INDEX('Policy Characteristics'!I:I,MATCH($C555,'Policy Characteristics'!$C:$C,0)))</f>
        <v>% of CO2 captured</v>
      </c>
      <c r="P555" s="44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46" t="str">
        <f>IF(ISBLANK(INDEX('Policy Characteristics'!K:K,MATCH($C555,'Policy Characteristics'!$C:$C,0))),"",INDEX('Policy Characteristics'!K:K,MATCH($C555,'Policy Characteristics'!$C:$C,0)))</f>
        <v>ccs.html#ccs</v>
      </c>
      <c r="R555" s="446" t="str">
        <f>IF(ISBLANK(INDEX('Policy Characteristics'!L:L,MATCH($C555,'Policy Characteristics'!$C:$C,0))),"",INDEX('Policy Characteristics'!L:L,MATCH($C555,'Policy Characteristics'!$C:$C,0)))</f>
        <v>carbon-capture-and-sequestration.html</v>
      </c>
    </row>
    <row r="556" spans="1:18" x14ac:dyDescent="0.75">
      <c r="A556" s="446" t="str">
        <f>IF(ISBLANK(INDEX('Policy Characteristics'!A:A,MATCH($C556,'Policy Characteristics'!$C:$C,0))),"",INDEX('Policy Characteristics'!A:A,MATCH($C556,'Policy Characteristics'!$C:$C,0)))</f>
        <v>Industry</v>
      </c>
      <c r="B556" s="467" t="str">
        <f>IF(ISBLANK(INDEX('Policy Characteristics'!B:B,MATCH($C556,'Policy Characteristics'!$C:$C,0))),"",INDEX('Policy Characteristics'!B:B,MATCH($C556,'Policy Characteristics'!$C:$C,0)))</f>
        <v>Carbon Capture and Sequestration</v>
      </c>
      <c r="C556" s="446" t="str">
        <f t="shared" ref="C556:C588" si="31">C$539</f>
        <v>Industry Sector Fraction of Potential Additional CCS Achieved</v>
      </c>
      <c r="D556" s="294" t="s">
        <v>3072</v>
      </c>
      <c r="E556" s="294" t="s">
        <v>2532</v>
      </c>
      <c r="F556" t="s">
        <v>3036</v>
      </c>
      <c r="G556" s="339" t="s">
        <v>3028</v>
      </c>
      <c r="H556" s="20">
        <v>925</v>
      </c>
      <c r="I556" s="470" t="s">
        <v>43</v>
      </c>
      <c r="J556" s="469" t="str">
        <f>IF(ISBLANK(INDEX('Policy Characteristics'!D:D,MATCH($C556,'Policy Characteristics'!$C:$C,0))),"",INDEX('Policy Characteristics'!D:D,MATCH($C556,'Policy Characteristics'!$C:$C,0)))</f>
        <v>Industry CCS</v>
      </c>
      <c r="K556" s="446" t="str">
        <f>IF(ISBLANK(INDEX('Policy Characteristics'!E:E,MATCH($C556,'Policy Characteristics'!$C:$C,0))),"",INDEX('Policy Characteristics'!E:E,MATCH($C556,'Policy Characteristics'!$C:$C,0)))</f>
        <v>indst CCS</v>
      </c>
      <c r="L556" s="242">
        <f>IF(ISBLANK(INDEX('Policy Characteristics'!F:F,MATCH($C556,'Policy Characteristics'!$C:$C,0))),"",INDEX('Policy Characteristics'!F:F,MATCH($C556,'Policy Characteristics'!$C:$C,0)))</f>
        <v>0</v>
      </c>
      <c r="M556" s="242">
        <f>IF(ISBLANK(INDEX('Policy Characteristics'!G:G,MATCH($C556,'Policy Characteristics'!$C:$C,0))),"",INDEX('Policy Characteristics'!G:G,MATCH($C556,'Policy Characteristics'!$C:$C,0)))</f>
        <v>1</v>
      </c>
      <c r="N556" s="242">
        <f>IF(ISBLANK(INDEX('Policy Characteristics'!H:H,MATCH($C556,'Policy Characteristics'!$C:$C,0))),"",INDEX('Policy Characteristics'!H:H,MATCH($C556,'Policy Characteristics'!$C:$C,0)))</f>
        <v>0.01</v>
      </c>
      <c r="O556" s="446" t="str">
        <f>IF(ISBLANK(INDEX('Policy Characteristics'!I:I,MATCH($C556,'Policy Characteristics'!$C:$C,0))),"",INDEX('Policy Characteristics'!I:I,MATCH($C556,'Policy Characteristics'!$C:$C,0)))</f>
        <v>% of CO2 captured</v>
      </c>
      <c r="P556" s="44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46" t="str">
        <f>IF(ISBLANK(INDEX('Policy Characteristics'!K:K,MATCH($C556,'Policy Characteristics'!$C:$C,0))),"",INDEX('Policy Characteristics'!K:K,MATCH($C556,'Policy Characteristics'!$C:$C,0)))</f>
        <v>ccs.html#ccs</v>
      </c>
      <c r="R556" s="446" t="str">
        <f>IF(ISBLANK(INDEX('Policy Characteristics'!L:L,MATCH($C556,'Policy Characteristics'!$C:$C,0))),"",INDEX('Policy Characteristics'!L:L,MATCH($C556,'Policy Characteristics'!$C:$C,0)))</f>
        <v>carbon-capture-and-sequestration.html</v>
      </c>
    </row>
    <row r="557" spans="1:18" x14ac:dyDescent="0.75">
      <c r="A557" s="446" t="str">
        <f>IF(ISBLANK(INDEX('Policy Characteristics'!A:A,MATCH($C557,'Policy Characteristics'!$C:$C,0))),"",INDEX('Policy Characteristics'!A:A,MATCH($C557,'Policy Characteristics'!$C:$C,0)))</f>
        <v>Industry</v>
      </c>
      <c r="B557" s="467" t="str">
        <f>IF(ISBLANK(INDEX('Policy Characteristics'!B:B,MATCH($C557,'Policy Characteristics'!$C:$C,0))),"",INDEX('Policy Characteristics'!B:B,MATCH($C557,'Policy Characteristics'!$C:$C,0)))</f>
        <v>Carbon Capture and Sequestration</v>
      </c>
      <c r="C557" s="446" t="str">
        <f t="shared" si="31"/>
        <v>Industry Sector Fraction of Potential Additional CCS Achieved</v>
      </c>
      <c r="D557" s="294" t="s">
        <v>3073</v>
      </c>
      <c r="E557" s="294" t="s">
        <v>3026</v>
      </c>
      <c r="F557" t="s">
        <v>2579</v>
      </c>
      <c r="G557" s="339" t="s">
        <v>3027</v>
      </c>
      <c r="H557" s="20">
        <v>926</v>
      </c>
      <c r="I557" s="468" t="s">
        <v>43</v>
      </c>
      <c r="J557" s="469" t="str">
        <f>IF(ISBLANK(INDEX('Policy Characteristics'!D:D,MATCH($C557,'Policy Characteristics'!$C:$C,0))),"",INDEX('Policy Characteristics'!D:D,MATCH($C557,'Policy Characteristics'!$C:$C,0)))</f>
        <v>Industry CCS</v>
      </c>
      <c r="K557" s="446" t="str">
        <f>IF(ISBLANK(INDEX('Policy Characteristics'!E:E,MATCH($C557,'Policy Characteristics'!$C:$C,0))),"",INDEX('Policy Characteristics'!E:E,MATCH($C557,'Policy Characteristics'!$C:$C,0)))</f>
        <v>indst CCS</v>
      </c>
      <c r="L557" s="242">
        <f>IF(ISBLANK(INDEX('Policy Characteristics'!F:F,MATCH($C557,'Policy Characteristics'!$C:$C,0))),"",INDEX('Policy Characteristics'!F:F,MATCH($C557,'Policy Characteristics'!$C:$C,0)))</f>
        <v>0</v>
      </c>
      <c r="M557" s="242">
        <f>IF(ISBLANK(INDEX('Policy Characteristics'!G:G,MATCH($C557,'Policy Characteristics'!$C:$C,0))),"",INDEX('Policy Characteristics'!G:G,MATCH($C557,'Policy Characteristics'!$C:$C,0)))</f>
        <v>1</v>
      </c>
      <c r="N557" s="242">
        <f>IF(ISBLANK(INDEX('Policy Characteristics'!H:H,MATCH($C557,'Policy Characteristics'!$C:$C,0))),"",INDEX('Policy Characteristics'!H:H,MATCH($C557,'Policy Characteristics'!$C:$C,0)))</f>
        <v>0.01</v>
      </c>
      <c r="O557" s="446" t="str">
        <f>IF(ISBLANK(INDEX('Policy Characteristics'!I:I,MATCH($C557,'Policy Characteristics'!$C:$C,0))),"",INDEX('Policy Characteristics'!I:I,MATCH($C557,'Policy Characteristics'!$C:$C,0)))</f>
        <v>% of CO2 captured</v>
      </c>
      <c r="P557" s="44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46" t="str">
        <f>IF(ISBLANK(INDEX('Policy Characteristics'!K:K,MATCH($C557,'Policy Characteristics'!$C:$C,0))),"",INDEX('Policy Characteristics'!K:K,MATCH($C557,'Policy Characteristics'!$C:$C,0)))</f>
        <v>ccs.html#ccs</v>
      </c>
      <c r="R557" s="446" t="str">
        <f>IF(ISBLANK(INDEX('Policy Characteristics'!L:L,MATCH($C557,'Policy Characteristics'!$C:$C,0))),"",INDEX('Policy Characteristics'!L:L,MATCH($C557,'Policy Characteristics'!$C:$C,0)))</f>
        <v>carbon-capture-and-sequestration.html</v>
      </c>
    </row>
    <row r="558" spans="1:18" x14ac:dyDescent="0.75">
      <c r="A558" s="446" t="str">
        <f>IF(ISBLANK(INDEX('Policy Characteristics'!A:A,MATCH($C558,'Policy Characteristics'!$C:$C,0))),"",INDEX('Policy Characteristics'!A:A,MATCH($C558,'Policy Characteristics'!$C:$C,0)))</f>
        <v>Industry</v>
      </c>
      <c r="B558" s="467" t="str">
        <f>IF(ISBLANK(INDEX('Policy Characteristics'!B:B,MATCH($C558,'Policy Characteristics'!$C:$C,0))),"",INDEX('Policy Characteristics'!B:B,MATCH($C558,'Policy Characteristics'!$C:$C,0)))</f>
        <v>Carbon Capture and Sequestration</v>
      </c>
      <c r="C558" s="446" t="str">
        <f t="shared" si="31"/>
        <v>Industry Sector Fraction of Potential Additional CCS Achieved</v>
      </c>
      <c r="D558" s="294" t="s">
        <v>3073</v>
      </c>
      <c r="E558" s="294" t="s">
        <v>2532</v>
      </c>
      <c r="F558" t="s">
        <v>2579</v>
      </c>
      <c r="G558" s="339" t="s">
        <v>3028</v>
      </c>
      <c r="H558" s="20">
        <v>927</v>
      </c>
      <c r="I558" s="468" t="s">
        <v>43</v>
      </c>
      <c r="J558" s="469" t="str">
        <f>IF(ISBLANK(INDEX('Policy Characteristics'!D:D,MATCH($C558,'Policy Characteristics'!$C:$C,0))),"",INDEX('Policy Characteristics'!D:D,MATCH($C558,'Policy Characteristics'!$C:$C,0)))</f>
        <v>Industry CCS</v>
      </c>
      <c r="K558" s="446" t="str">
        <f>IF(ISBLANK(INDEX('Policy Characteristics'!E:E,MATCH($C558,'Policy Characteristics'!$C:$C,0))),"",INDEX('Policy Characteristics'!E:E,MATCH($C558,'Policy Characteristics'!$C:$C,0)))</f>
        <v>indst CCS</v>
      </c>
      <c r="L558" s="242">
        <f>IF(ISBLANK(INDEX('Policy Characteristics'!F:F,MATCH($C558,'Policy Characteristics'!$C:$C,0))),"",INDEX('Policy Characteristics'!F:F,MATCH($C558,'Policy Characteristics'!$C:$C,0)))</f>
        <v>0</v>
      </c>
      <c r="M558" s="242">
        <f>IF(ISBLANK(INDEX('Policy Characteristics'!G:G,MATCH($C558,'Policy Characteristics'!$C:$C,0))),"",INDEX('Policy Characteristics'!G:G,MATCH($C558,'Policy Characteristics'!$C:$C,0)))</f>
        <v>1</v>
      </c>
      <c r="N558" s="242">
        <f>IF(ISBLANK(INDEX('Policy Characteristics'!H:H,MATCH($C558,'Policy Characteristics'!$C:$C,0))),"",INDEX('Policy Characteristics'!H:H,MATCH($C558,'Policy Characteristics'!$C:$C,0)))</f>
        <v>0.01</v>
      </c>
      <c r="O558" s="446" t="str">
        <f>IF(ISBLANK(INDEX('Policy Characteristics'!I:I,MATCH($C558,'Policy Characteristics'!$C:$C,0))),"",INDEX('Policy Characteristics'!I:I,MATCH($C558,'Policy Characteristics'!$C:$C,0)))</f>
        <v>% of CO2 captured</v>
      </c>
      <c r="P558" s="44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46" t="str">
        <f>IF(ISBLANK(INDEX('Policy Characteristics'!K:K,MATCH($C558,'Policy Characteristics'!$C:$C,0))),"",INDEX('Policy Characteristics'!K:K,MATCH($C558,'Policy Characteristics'!$C:$C,0)))</f>
        <v>ccs.html#ccs</v>
      </c>
      <c r="R558" s="446" t="str">
        <f>IF(ISBLANK(INDEX('Policy Characteristics'!L:L,MATCH($C558,'Policy Characteristics'!$C:$C,0))),"",INDEX('Policy Characteristics'!L:L,MATCH($C558,'Policy Characteristics'!$C:$C,0)))</f>
        <v>carbon-capture-and-sequestration.html</v>
      </c>
    </row>
    <row r="559" spans="1:18" x14ac:dyDescent="0.75">
      <c r="A559" s="446" t="str">
        <f>IF(ISBLANK(INDEX('Policy Characteristics'!A:A,MATCH($C559,'Policy Characteristics'!$C:$C,0))),"",INDEX('Policy Characteristics'!A:A,MATCH($C559,'Policy Characteristics'!$C:$C,0)))</f>
        <v>Industry</v>
      </c>
      <c r="B559" s="467" t="str">
        <f>IF(ISBLANK(INDEX('Policy Characteristics'!B:B,MATCH($C559,'Policy Characteristics'!$C:$C,0))),"",INDEX('Policy Characteristics'!B:B,MATCH($C559,'Policy Characteristics'!$C:$C,0)))</f>
        <v>Carbon Capture and Sequestration</v>
      </c>
      <c r="C559" s="446" t="str">
        <f t="shared" si="31"/>
        <v>Industry Sector Fraction of Potential Additional CCS Achieved</v>
      </c>
      <c r="D559" s="294" t="s">
        <v>3074</v>
      </c>
      <c r="E559" s="294" t="s">
        <v>3026</v>
      </c>
      <c r="F559" t="s">
        <v>3037</v>
      </c>
      <c r="G559" s="339" t="s">
        <v>3027</v>
      </c>
      <c r="H559" s="20">
        <v>928</v>
      </c>
      <c r="I559" s="468" t="s">
        <v>43</v>
      </c>
      <c r="J559" s="469" t="str">
        <f>IF(ISBLANK(INDEX('Policy Characteristics'!D:D,MATCH($C559,'Policy Characteristics'!$C:$C,0))),"",INDEX('Policy Characteristics'!D:D,MATCH($C559,'Policy Characteristics'!$C:$C,0)))</f>
        <v>Industry CCS</v>
      </c>
      <c r="K559" s="446" t="str">
        <f>IF(ISBLANK(INDEX('Policy Characteristics'!E:E,MATCH($C559,'Policy Characteristics'!$C:$C,0))),"",INDEX('Policy Characteristics'!E:E,MATCH($C559,'Policy Characteristics'!$C:$C,0)))</f>
        <v>indst CCS</v>
      </c>
      <c r="L559" s="242">
        <f>IF(ISBLANK(INDEX('Policy Characteristics'!F:F,MATCH($C559,'Policy Characteristics'!$C:$C,0))),"",INDEX('Policy Characteristics'!F:F,MATCH($C559,'Policy Characteristics'!$C:$C,0)))</f>
        <v>0</v>
      </c>
      <c r="M559" s="242">
        <f>IF(ISBLANK(INDEX('Policy Characteristics'!G:G,MATCH($C559,'Policy Characteristics'!$C:$C,0))),"",INDEX('Policy Characteristics'!G:G,MATCH($C559,'Policy Characteristics'!$C:$C,0)))</f>
        <v>1</v>
      </c>
      <c r="N559" s="242">
        <f>IF(ISBLANK(INDEX('Policy Characteristics'!H:H,MATCH($C559,'Policy Characteristics'!$C:$C,0))),"",INDEX('Policy Characteristics'!H:H,MATCH($C559,'Policy Characteristics'!$C:$C,0)))</f>
        <v>0.01</v>
      </c>
      <c r="O559" s="446" t="str">
        <f>IF(ISBLANK(INDEX('Policy Characteristics'!I:I,MATCH($C559,'Policy Characteristics'!$C:$C,0))),"",INDEX('Policy Characteristics'!I:I,MATCH($C559,'Policy Characteristics'!$C:$C,0)))</f>
        <v>% of CO2 captured</v>
      </c>
      <c r="P559" s="44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46" t="str">
        <f>IF(ISBLANK(INDEX('Policy Characteristics'!K:K,MATCH($C559,'Policy Characteristics'!$C:$C,0))),"",INDEX('Policy Characteristics'!K:K,MATCH($C559,'Policy Characteristics'!$C:$C,0)))</f>
        <v>ccs.html#ccs</v>
      </c>
      <c r="R559" s="446" t="str">
        <f>IF(ISBLANK(INDEX('Policy Characteristics'!L:L,MATCH($C559,'Policy Characteristics'!$C:$C,0))),"",INDEX('Policy Characteristics'!L:L,MATCH($C559,'Policy Characteristics'!$C:$C,0)))</f>
        <v>carbon-capture-and-sequestration.html</v>
      </c>
    </row>
    <row r="560" spans="1:18" x14ac:dyDescent="0.75">
      <c r="A560" s="446" t="str">
        <f>IF(ISBLANK(INDEX('Policy Characteristics'!A:A,MATCH($C560,'Policy Characteristics'!$C:$C,0))),"",INDEX('Policy Characteristics'!A:A,MATCH($C560,'Policy Characteristics'!$C:$C,0)))</f>
        <v>Industry</v>
      </c>
      <c r="B560" s="467" t="str">
        <f>IF(ISBLANK(INDEX('Policy Characteristics'!B:B,MATCH($C560,'Policy Characteristics'!$C:$C,0))),"",INDEX('Policy Characteristics'!B:B,MATCH($C560,'Policy Characteristics'!$C:$C,0)))</f>
        <v>Carbon Capture and Sequestration</v>
      </c>
      <c r="C560" s="446" t="str">
        <f t="shared" si="31"/>
        <v>Industry Sector Fraction of Potential Additional CCS Achieved</v>
      </c>
      <c r="D560" s="294" t="s">
        <v>3074</v>
      </c>
      <c r="E560" s="294" t="s">
        <v>2532</v>
      </c>
      <c r="F560" t="s">
        <v>3037</v>
      </c>
      <c r="G560" s="339" t="s">
        <v>3028</v>
      </c>
      <c r="H560" s="20">
        <v>929</v>
      </c>
      <c r="I560" s="470" t="s">
        <v>44</v>
      </c>
      <c r="J560" s="469" t="str">
        <f>IF(ISBLANK(INDEX('Policy Characteristics'!D:D,MATCH($C560,'Policy Characteristics'!$C:$C,0))),"",INDEX('Policy Characteristics'!D:D,MATCH($C560,'Policy Characteristics'!$C:$C,0)))</f>
        <v>Industry CCS</v>
      </c>
      <c r="K560" s="446" t="str">
        <f>IF(ISBLANK(INDEX('Policy Characteristics'!E:E,MATCH($C560,'Policy Characteristics'!$C:$C,0))),"",INDEX('Policy Characteristics'!E:E,MATCH($C560,'Policy Characteristics'!$C:$C,0)))</f>
        <v>indst CCS</v>
      </c>
      <c r="L560" s="242">
        <f>IF(ISBLANK(INDEX('Policy Characteristics'!F:F,MATCH($C560,'Policy Characteristics'!$C:$C,0))),"",INDEX('Policy Characteristics'!F:F,MATCH($C560,'Policy Characteristics'!$C:$C,0)))</f>
        <v>0</v>
      </c>
      <c r="M560" s="242">
        <f>IF(ISBLANK(INDEX('Policy Characteristics'!G:G,MATCH($C560,'Policy Characteristics'!$C:$C,0))),"",INDEX('Policy Characteristics'!G:G,MATCH($C560,'Policy Characteristics'!$C:$C,0)))</f>
        <v>1</v>
      </c>
      <c r="N560" s="242">
        <f>IF(ISBLANK(INDEX('Policy Characteristics'!H:H,MATCH($C560,'Policy Characteristics'!$C:$C,0))),"",INDEX('Policy Characteristics'!H:H,MATCH($C560,'Policy Characteristics'!$C:$C,0)))</f>
        <v>0.01</v>
      </c>
      <c r="O560" s="446" t="str">
        <f>IF(ISBLANK(INDEX('Policy Characteristics'!I:I,MATCH($C560,'Policy Characteristics'!$C:$C,0))),"",INDEX('Policy Characteristics'!I:I,MATCH($C560,'Policy Characteristics'!$C:$C,0)))</f>
        <v>% of CO2 captured</v>
      </c>
      <c r="P560" s="44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46" t="str">
        <f>IF(ISBLANK(INDEX('Policy Characteristics'!K:K,MATCH($C560,'Policy Characteristics'!$C:$C,0))),"",INDEX('Policy Characteristics'!K:K,MATCH($C560,'Policy Characteristics'!$C:$C,0)))</f>
        <v>ccs.html#ccs</v>
      </c>
      <c r="R560" s="446" t="str">
        <f>IF(ISBLANK(INDEX('Policy Characteristics'!L:L,MATCH($C560,'Policy Characteristics'!$C:$C,0))),"",INDEX('Policy Characteristics'!L:L,MATCH($C560,'Policy Characteristics'!$C:$C,0)))</f>
        <v>carbon-capture-and-sequestration.html</v>
      </c>
    </row>
    <row r="561" spans="1:18" x14ac:dyDescent="0.75">
      <c r="A561" s="446" t="str">
        <f>IF(ISBLANK(INDEX('Policy Characteristics'!A:A,MATCH($C561,'Policy Characteristics'!$C:$C,0))),"",INDEX('Policy Characteristics'!A:A,MATCH($C561,'Policy Characteristics'!$C:$C,0)))</f>
        <v>Industry</v>
      </c>
      <c r="B561" s="467" t="str">
        <f>IF(ISBLANK(INDEX('Policy Characteristics'!B:B,MATCH($C561,'Policy Characteristics'!$C:$C,0))),"",INDEX('Policy Characteristics'!B:B,MATCH($C561,'Policy Characteristics'!$C:$C,0)))</f>
        <v>Carbon Capture and Sequestration</v>
      </c>
      <c r="C561" s="446" t="str">
        <f t="shared" si="31"/>
        <v>Industry Sector Fraction of Potential Additional CCS Achieved</v>
      </c>
      <c r="D561" s="294" t="s">
        <v>3075</v>
      </c>
      <c r="E561" s="294" t="s">
        <v>3026</v>
      </c>
      <c r="F561" t="s">
        <v>3038</v>
      </c>
      <c r="G561" s="339" t="s">
        <v>3027</v>
      </c>
      <c r="H561" s="20">
        <v>930</v>
      </c>
      <c r="I561" s="468" t="s">
        <v>43</v>
      </c>
      <c r="J561" s="469" t="str">
        <f>IF(ISBLANK(INDEX('Policy Characteristics'!D:D,MATCH($C561,'Policy Characteristics'!$C:$C,0))),"",INDEX('Policy Characteristics'!D:D,MATCH($C561,'Policy Characteristics'!$C:$C,0)))</f>
        <v>Industry CCS</v>
      </c>
      <c r="K561" s="446" t="str">
        <f>IF(ISBLANK(INDEX('Policy Characteristics'!E:E,MATCH($C561,'Policy Characteristics'!$C:$C,0))),"",INDEX('Policy Characteristics'!E:E,MATCH($C561,'Policy Characteristics'!$C:$C,0)))</f>
        <v>indst CCS</v>
      </c>
      <c r="L561" s="242">
        <f>IF(ISBLANK(INDEX('Policy Characteristics'!F:F,MATCH($C561,'Policy Characteristics'!$C:$C,0))),"",INDEX('Policy Characteristics'!F:F,MATCH($C561,'Policy Characteristics'!$C:$C,0)))</f>
        <v>0</v>
      </c>
      <c r="M561" s="242">
        <f>IF(ISBLANK(INDEX('Policy Characteristics'!G:G,MATCH($C561,'Policy Characteristics'!$C:$C,0))),"",INDEX('Policy Characteristics'!G:G,MATCH($C561,'Policy Characteristics'!$C:$C,0)))</f>
        <v>1</v>
      </c>
      <c r="N561" s="242">
        <f>IF(ISBLANK(INDEX('Policy Characteristics'!H:H,MATCH($C561,'Policy Characteristics'!$C:$C,0))),"",INDEX('Policy Characteristics'!H:H,MATCH($C561,'Policy Characteristics'!$C:$C,0)))</f>
        <v>0.01</v>
      </c>
      <c r="O561" s="446" t="str">
        <f>IF(ISBLANK(INDEX('Policy Characteristics'!I:I,MATCH($C561,'Policy Characteristics'!$C:$C,0))),"",INDEX('Policy Characteristics'!I:I,MATCH($C561,'Policy Characteristics'!$C:$C,0)))</f>
        <v>% of CO2 captured</v>
      </c>
      <c r="P561" s="44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46" t="str">
        <f>IF(ISBLANK(INDEX('Policy Characteristics'!K:K,MATCH($C561,'Policy Characteristics'!$C:$C,0))),"",INDEX('Policy Characteristics'!K:K,MATCH($C561,'Policy Characteristics'!$C:$C,0)))</f>
        <v>ccs.html#ccs</v>
      </c>
      <c r="R561" s="446" t="str">
        <f>IF(ISBLANK(INDEX('Policy Characteristics'!L:L,MATCH($C561,'Policy Characteristics'!$C:$C,0))),"",INDEX('Policy Characteristics'!L:L,MATCH($C561,'Policy Characteristics'!$C:$C,0)))</f>
        <v>carbon-capture-and-sequestration.html</v>
      </c>
    </row>
    <row r="562" spans="1:18" x14ac:dyDescent="0.75">
      <c r="A562" s="446" t="str">
        <f>IF(ISBLANK(INDEX('Policy Characteristics'!A:A,MATCH($C562,'Policy Characteristics'!$C:$C,0))),"",INDEX('Policy Characteristics'!A:A,MATCH($C562,'Policy Characteristics'!$C:$C,0)))</f>
        <v>Industry</v>
      </c>
      <c r="B562" s="467" t="str">
        <f>IF(ISBLANK(INDEX('Policy Characteristics'!B:B,MATCH($C562,'Policy Characteristics'!$C:$C,0))),"",INDEX('Policy Characteristics'!B:B,MATCH($C562,'Policy Characteristics'!$C:$C,0)))</f>
        <v>Carbon Capture and Sequestration</v>
      </c>
      <c r="C562" s="446" t="str">
        <f t="shared" si="31"/>
        <v>Industry Sector Fraction of Potential Additional CCS Achieved</v>
      </c>
      <c r="D562" s="294" t="s">
        <v>3075</v>
      </c>
      <c r="E562" s="294" t="s">
        <v>2532</v>
      </c>
      <c r="F562" t="s">
        <v>3038</v>
      </c>
      <c r="G562" s="339" t="s">
        <v>3028</v>
      </c>
      <c r="H562" s="20">
        <v>931</v>
      </c>
      <c r="I562" s="470" t="s">
        <v>44</v>
      </c>
      <c r="J562" s="469" t="str">
        <f>IF(ISBLANK(INDEX('Policy Characteristics'!D:D,MATCH($C562,'Policy Characteristics'!$C:$C,0))),"",INDEX('Policy Characteristics'!D:D,MATCH($C562,'Policy Characteristics'!$C:$C,0)))</f>
        <v>Industry CCS</v>
      </c>
      <c r="K562" s="446" t="str">
        <f>IF(ISBLANK(INDEX('Policy Characteristics'!E:E,MATCH($C562,'Policy Characteristics'!$C:$C,0))),"",INDEX('Policy Characteristics'!E:E,MATCH($C562,'Policy Characteristics'!$C:$C,0)))</f>
        <v>indst CCS</v>
      </c>
      <c r="L562" s="242">
        <f>IF(ISBLANK(INDEX('Policy Characteristics'!F:F,MATCH($C562,'Policy Characteristics'!$C:$C,0))),"",INDEX('Policy Characteristics'!F:F,MATCH($C562,'Policy Characteristics'!$C:$C,0)))</f>
        <v>0</v>
      </c>
      <c r="M562" s="242">
        <f>IF(ISBLANK(INDEX('Policy Characteristics'!G:G,MATCH($C562,'Policy Characteristics'!$C:$C,0))),"",INDEX('Policy Characteristics'!G:G,MATCH($C562,'Policy Characteristics'!$C:$C,0)))</f>
        <v>1</v>
      </c>
      <c r="N562" s="242">
        <f>IF(ISBLANK(INDEX('Policy Characteristics'!H:H,MATCH($C562,'Policy Characteristics'!$C:$C,0))),"",INDEX('Policy Characteristics'!H:H,MATCH($C562,'Policy Characteristics'!$C:$C,0)))</f>
        <v>0.01</v>
      </c>
      <c r="O562" s="446" t="str">
        <f>IF(ISBLANK(INDEX('Policy Characteristics'!I:I,MATCH($C562,'Policy Characteristics'!$C:$C,0))),"",INDEX('Policy Characteristics'!I:I,MATCH($C562,'Policy Characteristics'!$C:$C,0)))</f>
        <v>% of CO2 captured</v>
      </c>
      <c r="P562" s="44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46" t="str">
        <f>IF(ISBLANK(INDEX('Policy Characteristics'!K:K,MATCH($C562,'Policy Characteristics'!$C:$C,0))),"",INDEX('Policy Characteristics'!K:K,MATCH($C562,'Policy Characteristics'!$C:$C,0)))</f>
        <v>ccs.html#ccs</v>
      </c>
      <c r="R562" s="446" t="str">
        <f>IF(ISBLANK(INDEX('Policy Characteristics'!L:L,MATCH($C562,'Policy Characteristics'!$C:$C,0))),"",INDEX('Policy Characteristics'!L:L,MATCH($C562,'Policy Characteristics'!$C:$C,0)))</f>
        <v>carbon-capture-and-sequestration.html</v>
      </c>
    </row>
    <row r="563" spans="1:18" x14ac:dyDescent="0.75">
      <c r="A563" s="446" t="str">
        <f>IF(ISBLANK(INDEX('Policy Characteristics'!A:A,MATCH($C563,'Policy Characteristics'!$C:$C,0))),"",INDEX('Policy Characteristics'!A:A,MATCH($C563,'Policy Characteristics'!$C:$C,0)))</f>
        <v>Industry</v>
      </c>
      <c r="B563" s="467" t="str">
        <f>IF(ISBLANK(INDEX('Policy Characteristics'!B:B,MATCH($C563,'Policy Characteristics'!$C:$C,0))),"",INDEX('Policy Characteristics'!B:B,MATCH($C563,'Policy Characteristics'!$C:$C,0)))</f>
        <v>Carbon Capture and Sequestration</v>
      </c>
      <c r="C563" s="446" t="str">
        <f t="shared" si="31"/>
        <v>Industry Sector Fraction of Potential Additional CCS Achieved</v>
      </c>
      <c r="D563" s="294" t="s">
        <v>3076</v>
      </c>
      <c r="E563" s="294" t="s">
        <v>3026</v>
      </c>
      <c r="F563" t="s">
        <v>3039</v>
      </c>
      <c r="G563" s="339" t="s">
        <v>3027</v>
      </c>
      <c r="H563" s="20">
        <v>932</v>
      </c>
      <c r="I563" s="468" t="s">
        <v>43</v>
      </c>
      <c r="J563" s="469" t="str">
        <f>IF(ISBLANK(INDEX('Policy Characteristics'!D:D,MATCH($C563,'Policy Characteristics'!$C:$C,0))),"",INDEX('Policy Characteristics'!D:D,MATCH($C563,'Policy Characteristics'!$C:$C,0)))</f>
        <v>Industry CCS</v>
      </c>
      <c r="K563" s="446" t="str">
        <f>IF(ISBLANK(INDEX('Policy Characteristics'!E:E,MATCH($C563,'Policy Characteristics'!$C:$C,0))),"",INDEX('Policy Characteristics'!E:E,MATCH($C563,'Policy Characteristics'!$C:$C,0)))</f>
        <v>indst CCS</v>
      </c>
      <c r="L563" s="242">
        <f>IF(ISBLANK(INDEX('Policy Characteristics'!F:F,MATCH($C563,'Policy Characteristics'!$C:$C,0))),"",INDEX('Policy Characteristics'!F:F,MATCH($C563,'Policy Characteristics'!$C:$C,0)))</f>
        <v>0</v>
      </c>
      <c r="M563" s="242">
        <f>IF(ISBLANK(INDEX('Policy Characteristics'!G:G,MATCH($C563,'Policy Characteristics'!$C:$C,0))),"",INDEX('Policy Characteristics'!G:G,MATCH($C563,'Policy Characteristics'!$C:$C,0)))</f>
        <v>1</v>
      </c>
      <c r="N563" s="242">
        <f>IF(ISBLANK(INDEX('Policy Characteristics'!H:H,MATCH($C563,'Policy Characteristics'!$C:$C,0))),"",INDEX('Policy Characteristics'!H:H,MATCH($C563,'Policy Characteristics'!$C:$C,0)))</f>
        <v>0.01</v>
      </c>
      <c r="O563" s="446" t="str">
        <f>IF(ISBLANK(INDEX('Policy Characteristics'!I:I,MATCH($C563,'Policy Characteristics'!$C:$C,0))),"",INDEX('Policy Characteristics'!I:I,MATCH($C563,'Policy Characteristics'!$C:$C,0)))</f>
        <v>% of CO2 captured</v>
      </c>
      <c r="P563" s="44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46" t="str">
        <f>IF(ISBLANK(INDEX('Policy Characteristics'!K:K,MATCH($C563,'Policy Characteristics'!$C:$C,0))),"",INDEX('Policy Characteristics'!K:K,MATCH($C563,'Policy Characteristics'!$C:$C,0)))</f>
        <v>ccs.html#ccs</v>
      </c>
      <c r="R563" s="446" t="str">
        <f>IF(ISBLANK(INDEX('Policy Characteristics'!L:L,MATCH($C563,'Policy Characteristics'!$C:$C,0))),"",INDEX('Policy Characteristics'!L:L,MATCH($C563,'Policy Characteristics'!$C:$C,0)))</f>
        <v>carbon-capture-and-sequestration.html</v>
      </c>
    </row>
    <row r="564" spans="1:18" x14ac:dyDescent="0.75">
      <c r="A564" s="446" t="str">
        <f>IF(ISBLANK(INDEX('Policy Characteristics'!A:A,MATCH($C564,'Policy Characteristics'!$C:$C,0))),"",INDEX('Policy Characteristics'!A:A,MATCH($C564,'Policy Characteristics'!$C:$C,0)))</f>
        <v>Industry</v>
      </c>
      <c r="B564" s="467" t="str">
        <f>IF(ISBLANK(INDEX('Policy Characteristics'!B:B,MATCH($C564,'Policy Characteristics'!$C:$C,0))),"",INDEX('Policy Characteristics'!B:B,MATCH($C564,'Policy Characteristics'!$C:$C,0)))</f>
        <v>Carbon Capture and Sequestration</v>
      </c>
      <c r="C564" s="446" t="str">
        <f t="shared" si="31"/>
        <v>Industry Sector Fraction of Potential Additional CCS Achieved</v>
      </c>
      <c r="D564" s="294" t="s">
        <v>3076</v>
      </c>
      <c r="E564" s="294" t="s">
        <v>2532</v>
      </c>
      <c r="F564" t="s">
        <v>3039</v>
      </c>
      <c r="G564" s="339" t="s">
        <v>3028</v>
      </c>
      <c r="H564" s="20">
        <v>933</v>
      </c>
      <c r="I564" s="468" t="s">
        <v>43</v>
      </c>
      <c r="J564" s="469" t="str">
        <f>IF(ISBLANK(INDEX('Policy Characteristics'!D:D,MATCH($C564,'Policy Characteristics'!$C:$C,0))),"",INDEX('Policy Characteristics'!D:D,MATCH($C564,'Policy Characteristics'!$C:$C,0)))</f>
        <v>Industry CCS</v>
      </c>
      <c r="K564" s="446" t="str">
        <f>IF(ISBLANK(INDEX('Policy Characteristics'!E:E,MATCH($C564,'Policy Characteristics'!$C:$C,0))),"",INDEX('Policy Characteristics'!E:E,MATCH($C564,'Policy Characteristics'!$C:$C,0)))</f>
        <v>indst CCS</v>
      </c>
      <c r="L564" s="242">
        <f>IF(ISBLANK(INDEX('Policy Characteristics'!F:F,MATCH($C564,'Policy Characteristics'!$C:$C,0))),"",INDEX('Policy Characteristics'!F:F,MATCH($C564,'Policy Characteristics'!$C:$C,0)))</f>
        <v>0</v>
      </c>
      <c r="M564" s="242">
        <f>IF(ISBLANK(INDEX('Policy Characteristics'!G:G,MATCH($C564,'Policy Characteristics'!$C:$C,0))),"",INDEX('Policy Characteristics'!G:G,MATCH($C564,'Policy Characteristics'!$C:$C,0)))</f>
        <v>1</v>
      </c>
      <c r="N564" s="242">
        <f>IF(ISBLANK(INDEX('Policy Characteristics'!H:H,MATCH($C564,'Policy Characteristics'!$C:$C,0))),"",INDEX('Policy Characteristics'!H:H,MATCH($C564,'Policy Characteristics'!$C:$C,0)))</f>
        <v>0.01</v>
      </c>
      <c r="O564" s="446" t="str">
        <f>IF(ISBLANK(INDEX('Policy Characteristics'!I:I,MATCH($C564,'Policy Characteristics'!$C:$C,0))),"",INDEX('Policy Characteristics'!I:I,MATCH($C564,'Policy Characteristics'!$C:$C,0)))</f>
        <v>% of CO2 captured</v>
      </c>
      <c r="P564" s="44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46" t="str">
        <f>IF(ISBLANK(INDEX('Policy Characteristics'!K:K,MATCH($C564,'Policy Characteristics'!$C:$C,0))),"",INDEX('Policy Characteristics'!K:K,MATCH($C564,'Policy Characteristics'!$C:$C,0)))</f>
        <v>ccs.html#ccs</v>
      </c>
      <c r="R564" s="446" t="str">
        <f>IF(ISBLANK(INDEX('Policy Characteristics'!L:L,MATCH($C564,'Policy Characteristics'!$C:$C,0))),"",INDEX('Policy Characteristics'!L:L,MATCH($C564,'Policy Characteristics'!$C:$C,0)))</f>
        <v>carbon-capture-and-sequestration.html</v>
      </c>
    </row>
    <row r="565" spans="1:18" x14ac:dyDescent="0.75">
      <c r="A565" s="446" t="str">
        <f>IF(ISBLANK(INDEX('Policy Characteristics'!A:A,MATCH($C565,'Policy Characteristics'!$C:$C,0))),"",INDEX('Policy Characteristics'!A:A,MATCH($C565,'Policy Characteristics'!$C:$C,0)))</f>
        <v>Industry</v>
      </c>
      <c r="B565" s="467" t="str">
        <f>IF(ISBLANK(INDEX('Policy Characteristics'!B:B,MATCH($C565,'Policy Characteristics'!$C:$C,0))),"",INDEX('Policy Characteristics'!B:B,MATCH($C565,'Policy Characteristics'!$C:$C,0)))</f>
        <v>Carbon Capture and Sequestration</v>
      </c>
      <c r="C565" s="446" t="str">
        <f t="shared" si="31"/>
        <v>Industry Sector Fraction of Potential Additional CCS Achieved</v>
      </c>
      <c r="D565" s="294" t="s">
        <v>3077</v>
      </c>
      <c r="E565" s="294" t="s">
        <v>3026</v>
      </c>
      <c r="F565" t="s">
        <v>2580</v>
      </c>
      <c r="G565" s="339" t="s">
        <v>3027</v>
      </c>
      <c r="H565" s="20">
        <v>934</v>
      </c>
      <c r="I565" s="468" t="s">
        <v>43</v>
      </c>
      <c r="J565" s="469" t="str">
        <f>IF(ISBLANK(INDEX('Policy Characteristics'!D:D,MATCH($C565,'Policy Characteristics'!$C:$C,0))),"",INDEX('Policy Characteristics'!D:D,MATCH($C565,'Policy Characteristics'!$C:$C,0)))</f>
        <v>Industry CCS</v>
      </c>
      <c r="K565" s="446" t="str">
        <f>IF(ISBLANK(INDEX('Policy Characteristics'!E:E,MATCH($C565,'Policy Characteristics'!$C:$C,0))),"",INDEX('Policy Characteristics'!E:E,MATCH($C565,'Policy Characteristics'!$C:$C,0)))</f>
        <v>indst CCS</v>
      </c>
      <c r="L565" s="242">
        <f>IF(ISBLANK(INDEX('Policy Characteristics'!F:F,MATCH($C565,'Policy Characteristics'!$C:$C,0))),"",INDEX('Policy Characteristics'!F:F,MATCH($C565,'Policy Characteristics'!$C:$C,0)))</f>
        <v>0</v>
      </c>
      <c r="M565" s="242">
        <f>IF(ISBLANK(INDEX('Policy Characteristics'!G:G,MATCH($C565,'Policy Characteristics'!$C:$C,0))),"",INDEX('Policy Characteristics'!G:G,MATCH($C565,'Policy Characteristics'!$C:$C,0)))</f>
        <v>1</v>
      </c>
      <c r="N565" s="242">
        <f>IF(ISBLANK(INDEX('Policy Characteristics'!H:H,MATCH($C565,'Policy Characteristics'!$C:$C,0))),"",INDEX('Policy Characteristics'!H:H,MATCH($C565,'Policy Characteristics'!$C:$C,0)))</f>
        <v>0.01</v>
      </c>
      <c r="O565" s="446" t="str">
        <f>IF(ISBLANK(INDEX('Policy Characteristics'!I:I,MATCH($C565,'Policy Characteristics'!$C:$C,0))),"",INDEX('Policy Characteristics'!I:I,MATCH($C565,'Policy Characteristics'!$C:$C,0)))</f>
        <v>% of CO2 captured</v>
      </c>
      <c r="P565" s="44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46" t="str">
        <f>IF(ISBLANK(INDEX('Policy Characteristics'!K:K,MATCH($C565,'Policy Characteristics'!$C:$C,0))),"",INDEX('Policy Characteristics'!K:K,MATCH($C565,'Policy Characteristics'!$C:$C,0)))</f>
        <v>ccs.html#ccs</v>
      </c>
      <c r="R565" s="446" t="str">
        <f>IF(ISBLANK(INDEX('Policy Characteristics'!L:L,MATCH($C565,'Policy Characteristics'!$C:$C,0))),"",INDEX('Policy Characteristics'!L:L,MATCH($C565,'Policy Characteristics'!$C:$C,0)))</f>
        <v>carbon-capture-and-sequestration.html</v>
      </c>
    </row>
    <row r="566" spans="1:18" x14ac:dyDescent="0.75">
      <c r="A566" s="446" t="str">
        <f>IF(ISBLANK(INDEX('Policy Characteristics'!A:A,MATCH($C566,'Policy Characteristics'!$C:$C,0))),"",INDEX('Policy Characteristics'!A:A,MATCH($C566,'Policy Characteristics'!$C:$C,0)))</f>
        <v>Industry</v>
      </c>
      <c r="B566" s="467" t="str">
        <f>IF(ISBLANK(INDEX('Policy Characteristics'!B:B,MATCH($C566,'Policy Characteristics'!$C:$C,0))),"",INDEX('Policy Characteristics'!B:B,MATCH($C566,'Policy Characteristics'!$C:$C,0)))</f>
        <v>Carbon Capture and Sequestration</v>
      </c>
      <c r="C566" s="446" t="str">
        <f t="shared" si="31"/>
        <v>Industry Sector Fraction of Potential Additional CCS Achieved</v>
      </c>
      <c r="D566" s="294" t="s">
        <v>3077</v>
      </c>
      <c r="E566" s="294" t="s">
        <v>2532</v>
      </c>
      <c r="F566" t="s">
        <v>2580</v>
      </c>
      <c r="G566" s="339" t="s">
        <v>3028</v>
      </c>
      <c r="H566" s="20">
        <v>935</v>
      </c>
      <c r="I566" s="468" t="s">
        <v>43</v>
      </c>
      <c r="J566" s="469" t="str">
        <f>IF(ISBLANK(INDEX('Policy Characteristics'!D:D,MATCH($C566,'Policy Characteristics'!$C:$C,0))),"",INDEX('Policy Characteristics'!D:D,MATCH($C566,'Policy Characteristics'!$C:$C,0)))</f>
        <v>Industry CCS</v>
      </c>
      <c r="K566" s="446" t="str">
        <f>IF(ISBLANK(INDEX('Policy Characteristics'!E:E,MATCH($C566,'Policy Characteristics'!$C:$C,0))),"",INDEX('Policy Characteristics'!E:E,MATCH($C566,'Policy Characteristics'!$C:$C,0)))</f>
        <v>indst CCS</v>
      </c>
      <c r="L566" s="242">
        <f>IF(ISBLANK(INDEX('Policy Characteristics'!F:F,MATCH($C566,'Policy Characteristics'!$C:$C,0))),"",INDEX('Policy Characteristics'!F:F,MATCH($C566,'Policy Characteristics'!$C:$C,0)))</f>
        <v>0</v>
      </c>
      <c r="M566" s="242">
        <f>IF(ISBLANK(INDEX('Policy Characteristics'!G:G,MATCH($C566,'Policy Characteristics'!$C:$C,0))),"",INDEX('Policy Characteristics'!G:G,MATCH($C566,'Policy Characteristics'!$C:$C,0)))</f>
        <v>1</v>
      </c>
      <c r="N566" s="242">
        <f>IF(ISBLANK(INDEX('Policy Characteristics'!H:H,MATCH($C566,'Policy Characteristics'!$C:$C,0))),"",INDEX('Policy Characteristics'!H:H,MATCH($C566,'Policy Characteristics'!$C:$C,0)))</f>
        <v>0.01</v>
      </c>
      <c r="O566" s="446" t="str">
        <f>IF(ISBLANK(INDEX('Policy Characteristics'!I:I,MATCH($C566,'Policy Characteristics'!$C:$C,0))),"",INDEX('Policy Characteristics'!I:I,MATCH($C566,'Policy Characteristics'!$C:$C,0)))</f>
        <v>% of CO2 captured</v>
      </c>
      <c r="P566" s="44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46" t="str">
        <f>IF(ISBLANK(INDEX('Policy Characteristics'!K:K,MATCH($C566,'Policy Characteristics'!$C:$C,0))),"",INDEX('Policy Characteristics'!K:K,MATCH($C566,'Policy Characteristics'!$C:$C,0)))</f>
        <v>ccs.html#ccs</v>
      </c>
      <c r="R566" s="446" t="str">
        <f>IF(ISBLANK(INDEX('Policy Characteristics'!L:L,MATCH($C566,'Policy Characteristics'!$C:$C,0))),"",INDEX('Policy Characteristics'!L:L,MATCH($C566,'Policy Characteristics'!$C:$C,0)))</f>
        <v>carbon-capture-and-sequestration.html</v>
      </c>
    </row>
    <row r="567" spans="1:18" x14ac:dyDescent="0.75">
      <c r="A567" s="446" t="str">
        <f>IF(ISBLANK(INDEX('Policy Characteristics'!A:A,MATCH($C567,'Policy Characteristics'!$C:$C,0))),"",INDEX('Policy Characteristics'!A:A,MATCH($C567,'Policy Characteristics'!$C:$C,0)))</f>
        <v>Industry</v>
      </c>
      <c r="B567" s="467" t="str">
        <f>IF(ISBLANK(INDEX('Policy Characteristics'!B:B,MATCH($C567,'Policy Characteristics'!$C:$C,0))),"",INDEX('Policy Characteristics'!B:B,MATCH($C567,'Policy Characteristics'!$C:$C,0)))</f>
        <v>Carbon Capture and Sequestration</v>
      </c>
      <c r="C567" s="446" t="str">
        <f t="shared" si="31"/>
        <v>Industry Sector Fraction of Potential Additional CCS Achieved</v>
      </c>
      <c r="D567" s="294" t="s">
        <v>3078</v>
      </c>
      <c r="E567" s="294" t="s">
        <v>3026</v>
      </c>
      <c r="F567" t="s">
        <v>3040</v>
      </c>
      <c r="G567" s="339" t="s">
        <v>3027</v>
      </c>
      <c r="H567" s="20">
        <v>936</v>
      </c>
      <c r="I567" s="468" t="s">
        <v>43</v>
      </c>
      <c r="J567" s="469" t="str">
        <f>IF(ISBLANK(INDEX('Policy Characteristics'!D:D,MATCH($C567,'Policy Characteristics'!$C:$C,0))),"",INDEX('Policy Characteristics'!D:D,MATCH($C567,'Policy Characteristics'!$C:$C,0)))</f>
        <v>Industry CCS</v>
      </c>
      <c r="K567" s="446" t="str">
        <f>IF(ISBLANK(INDEX('Policy Characteristics'!E:E,MATCH($C567,'Policy Characteristics'!$C:$C,0))),"",INDEX('Policy Characteristics'!E:E,MATCH($C567,'Policy Characteristics'!$C:$C,0)))</f>
        <v>indst CCS</v>
      </c>
      <c r="L567" s="242">
        <f>IF(ISBLANK(INDEX('Policy Characteristics'!F:F,MATCH($C567,'Policy Characteristics'!$C:$C,0))),"",INDEX('Policy Characteristics'!F:F,MATCH($C567,'Policy Characteristics'!$C:$C,0)))</f>
        <v>0</v>
      </c>
      <c r="M567" s="242">
        <f>IF(ISBLANK(INDEX('Policy Characteristics'!G:G,MATCH($C567,'Policy Characteristics'!$C:$C,0))),"",INDEX('Policy Characteristics'!G:G,MATCH($C567,'Policy Characteristics'!$C:$C,0)))</f>
        <v>1</v>
      </c>
      <c r="N567" s="242">
        <f>IF(ISBLANK(INDEX('Policy Characteristics'!H:H,MATCH($C567,'Policy Characteristics'!$C:$C,0))),"",INDEX('Policy Characteristics'!H:H,MATCH($C567,'Policy Characteristics'!$C:$C,0)))</f>
        <v>0.01</v>
      </c>
      <c r="O567" s="446" t="str">
        <f>IF(ISBLANK(INDEX('Policy Characteristics'!I:I,MATCH($C567,'Policy Characteristics'!$C:$C,0))),"",INDEX('Policy Characteristics'!I:I,MATCH($C567,'Policy Characteristics'!$C:$C,0)))</f>
        <v>% of CO2 captured</v>
      </c>
      <c r="P567" s="44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46" t="str">
        <f>IF(ISBLANK(INDEX('Policy Characteristics'!K:K,MATCH($C567,'Policy Characteristics'!$C:$C,0))),"",INDEX('Policy Characteristics'!K:K,MATCH($C567,'Policy Characteristics'!$C:$C,0)))</f>
        <v>ccs.html#ccs</v>
      </c>
      <c r="R567" s="446" t="str">
        <f>IF(ISBLANK(INDEX('Policy Characteristics'!L:L,MATCH($C567,'Policy Characteristics'!$C:$C,0))),"",INDEX('Policy Characteristics'!L:L,MATCH($C567,'Policy Characteristics'!$C:$C,0)))</f>
        <v>carbon-capture-and-sequestration.html</v>
      </c>
    </row>
    <row r="568" spans="1:18" x14ac:dyDescent="0.75">
      <c r="A568" s="446" t="str">
        <f>IF(ISBLANK(INDEX('Policy Characteristics'!A:A,MATCH($C568,'Policy Characteristics'!$C:$C,0))),"",INDEX('Policy Characteristics'!A:A,MATCH($C568,'Policy Characteristics'!$C:$C,0)))</f>
        <v>Industry</v>
      </c>
      <c r="B568" s="467" t="str">
        <f>IF(ISBLANK(INDEX('Policy Characteristics'!B:B,MATCH($C568,'Policy Characteristics'!$C:$C,0))),"",INDEX('Policy Characteristics'!B:B,MATCH($C568,'Policy Characteristics'!$C:$C,0)))</f>
        <v>Carbon Capture and Sequestration</v>
      </c>
      <c r="C568" s="446" t="str">
        <f t="shared" si="31"/>
        <v>Industry Sector Fraction of Potential Additional CCS Achieved</v>
      </c>
      <c r="D568" s="294" t="s">
        <v>3078</v>
      </c>
      <c r="E568" s="294" t="s">
        <v>2532</v>
      </c>
      <c r="F568" t="s">
        <v>3040</v>
      </c>
      <c r="G568" s="339" t="s">
        <v>3028</v>
      </c>
      <c r="H568" s="20">
        <v>937</v>
      </c>
      <c r="I568" s="470" t="s">
        <v>44</v>
      </c>
      <c r="J568" s="469" t="str">
        <f>IF(ISBLANK(INDEX('Policy Characteristics'!D:D,MATCH($C568,'Policy Characteristics'!$C:$C,0))),"",INDEX('Policy Characteristics'!D:D,MATCH($C568,'Policy Characteristics'!$C:$C,0)))</f>
        <v>Industry CCS</v>
      </c>
      <c r="K568" s="446" t="str">
        <f>IF(ISBLANK(INDEX('Policy Characteristics'!E:E,MATCH($C568,'Policy Characteristics'!$C:$C,0))),"",INDEX('Policy Characteristics'!E:E,MATCH($C568,'Policy Characteristics'!$C:$C,0)))</f>
        <v>indst CCS</v>
      </c>
      <c r="L568" s="242">
        <f>IF(ISBLANK(INDEX('Policy Characteristics'!F:F,MATCH($C568,'Policy Characteristics'!$C:$C,0))),"",INDEX('Policy Characteristics'!F:F,MATCH($C568,'Policy Characteristics'!$C:$C,0)))</f>
        <v>0</v>
      </c>
      <c r="M568" s="242">
        <f>IF(ISBLANK(INDEX('Policy Characteristics'!G:G,MATCH($C568,'Policy Characteristics'!$C:$C,0))),"",INDEX('Policy Characteristics'!G:G,MATCH($C568,'Policy Characteristics'!$C:$C,0)))</f>
        <v>1</v>
      </c>
      <c r="N568" s="242">
        <f>IF(ISBLANK(INDEX('Policy Characteristics'!H:H,MATCH($C568,'Policy Characteristics'!$C:$C,0))),"",INDEX('Policy Characteristics'!H:H,MATCH($C568,'Policy Characteristics'!$C:$C,0)))</f>
        <v>0.01</v>
      </c>
      <c r="O568" s="446" t="str">
        <f>IF(ISBLANK(INDEX('Policy Characteristics'!I:I,MATCH($C568,'Policy Characteristics'!$C:$C,0))),"",INDEX('Policy Characteristics'!I:I,MATCH($C568,'Policy Characteristics'!$C:$C,0)))</f>
        <v>% of CO2 captured</v>
      </c>
      <c r="P568" s="44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46" t="str">
        <f>IF(ISBLANK(INDEX('Policy Characteristics'!K:K,MATCH($C568,'Policy Characteristics'!$C:$C,0))),"",INDEX('Policy Characteristics'!K:K,MATCH($C568,'Policy Characteristics'!$C:$C,0)))</f>
        <v>ccs.html#ccs</v>
      </c>
      <c r="R568" s="446" t="str">
        <f>IF(ISBLANK(INDEX('Policy Characteristics'!L:L,MATCH($C568,'Policy Characteristics'!$C:$C,0))),"",INDEX('Policy Characteristics'!L:L,MATCH($C568,'Policy Characteristics'!$C:$C,0)))</f>
        <v>carbon-capture-and-sequestration.html</v>
      </c>
    </row>
    <row r="569" spans="1:18" x14ac:dyDescent="0.75">
      <c r="A569" s="446" t="str">
        <f>IF(ISBLANK(INDEX('Policy Characteristics'!A:A,MATCH($C569,'Policy Characteristics'!$C:$C,0))),"",INDEX('Policy Characteristics'!A:A,MATCH($C569,'Policy Characteristics'!$C:$C,0)))</f>
        <v>Industry</v>
      </c>
      <c r="B569" s="467" t="str">
        <f>IF(ISBLANK(INDEX('Policy Characteristics'!B:B,MATCH($C569,'Policy Characteristics'!$C:$C,0))),"",INDEX('Policy Characteristics'!B:B,MATCH($C569,'Policy Characteristics'!$C:$C,0)))</f>
        <v>Carbon Capture and Sequestration</v>
      </c>
      <c r="C569" s="446" t="str">
        <f t="shared" si="31"/>
        <v>Industry Sector Fraction of Potential Additional CCS Achieved</v>
      </c>
      <c r="D569" s="294" t="s">
        <v>3079</v>
      </c>
      <c r="E569" s="294" t="s">
        <v>3026</v>
      </c>
      <c r="F569" t="s">
        <v>3041</v>
      </c>
      <c r="G569" s="339" t="s">
        <v>3027</v>
      </c>
      <c r="H569" s="20">
        <v>938</v>
      </c>
      <c r="I569" s="468" t="s">
        <v>43</v>
      </c>
      <c r="J569" s="469" t="str">
        <f>IF(ISBLANK(INDEX('Policy Characteristics'!D:D,MATCH($C569,'Policy Characteristics'!$C:$C,0))),"",INDEX('Policy Characteristics'!D:D,MATCH($C569,'Policy Characteristics'!$C:$C,0)))</f>
        <v>Industry CCS</v>
      </c>
      <c r="K569" s="446" t="str">
        <f>IF(ISBLANK(INDEX('Policy Characteristics'!E:E,MATCH($C569,'Policy Characteristics'!$C:$C,0))),"",INDEX('Policy Characteristics'!E:E,MATCH($C569,'Policy Characteristics'!$C:$C,0)))</f>
        <v>indst CCS</v>
      </c>
      <c r="L569" s="242">
        <f>IF(ISBLANK(INDEX('Policy Characteristics'!F:F,MATCH($C569,'Policy Characteristics'!$C:$C,0))),"",INDEX('Policy Characteristics'!F:F,MATCH($C569,'Policy Characteristics'!$C:$C,0)))</f>
        <v>0</v>
      </c>
      <c r="M569" s="242">
        <f>IF(ISBLANK(INDEX('Policy Characteristics'!G:G,MATCH($C569,'Policy Characteristics'!$C:$C,0))),"",INDEX('Policy Characteristics'!G:G,MATCH($C569,'Policy Characteristics'!$C:$C,0)))</f>
        <v>1</v>
      </c>
      <c r="N569" s="242">
        <f>IF(ISBLANK(INDEX('Policy Characteristics'!H:H,MATCH($C569,'Policy Characteristics'!$C:$C,0))),"",INDEX('Policy Characteristics'!H:H,MATCH($C569,'Policy Characteristics'!$C:$C,0)))</f>
        <v>0.01</v>
      </c>
      <c r="O569" s="446" t="str">
        <f>IF(ISBLANK(INDEX('Policy Characteristics'!I:I,MATCH($C569,'Policy Characteristics'!$C:$C,0))),"",INDEX('Policy Characteristics'!I:I,MATCH($C569,'Policy Characteristics'!$C:$C,0)))</f>
        <v>% of CO2 captured</v>
      </c>
      <c r="P569" s="44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46" t="str">
        <f>IF(ISBLANK(INDEX('Policy Characteristics'!K:K,MATCH($C569,'Policy Characteristics'!$C:$C,0))),"",INDEX('Policy Characteristics'!K:K,MATCH($C569,'Policy Characteristics'!$C:$C,0)))</f>
        <v>ccs.html#ccs</v>
      </c>
      <c r="R569" s="446" t="str">
        <f>IF(ISBLANK(INDEX('Policy Characteristics'!L:L,MATCH($C569,'Policy Characteristics'!$C:$C,0))),"",INDEX('Policy Characteristics'!L:L,MATCH($C569,'Policy Characteristics'!$C:$C,0)))</f>
        <v>carbon-capture-and-sequestration.html</v>
      </c>
    </row>
    <row r="570" spans="1:18" x14ac:dyDescent="0.75">
      <c r="A570" s="446" t="str">
        <f>IF(ISBLANK(INDEX('Policy Characteristics'!A:A,MATCH($C570,'Policy Characteristics'!$C:$C,0))),"",INDEX('Policy Characteristics'!A:A,MATCH($C570,'Policy Characteristics'!$C:$C,0)))</f>
        <v>Industry</v>
      </c>
      <c r="B570" s="467" t="str">
        <f>IF(ISBLANK(INDEX('Policy Characteristics'!B:B,MATCH($C570,'Policy Characteristics'!$C:$C,0))),"",INDEX('Policy Characteristics'!B:B,MATCH($C570,'Policy Characteristics'!$C:$C,0)))</f>
        <v>Carbon Capture and Sequestration</v>
      </c>
      <c r="C570" s="446" t="str">
        <f t="shared" si="31"/>
        <v>Industry Sector Fraction of Potential Additional CCS Achieved</v>
      </c>
      <c r="D570" s="294" t="s">
        <v>3079</v>
      </c>
      <c r="E570" s="294" t="s">
        <v>2532</v>
      </c>
      <c r="F570" t="s">
        <v>3041</v>
      </c>
      <c r="G570" s="339" t="s">
        <v>3028</v>
      </c>
      <c r="H570" s="20">
        <v>939</v>
      </c>
      <c r="I570" s="470" t="s">
        <v>44</v>
      </c>
      <c r="J570" s="469" t="str">
        <f>IF(ISBLANK(INDEX('Policy Characteristics'!D:D,MATCH($C570,'Policy Characteristics'!$C:$C,0))),"",INDEX('Policy Characteristics'!D:D,MATCH($C570,'Policy Characteristics'!$C:$C,0)))</f>
        <v>Industry CCS</v>
      </c>
      <c r="K570" s="446" t="str">
        <f>IF(ISBLANK(INDEX('Policy Characteristics'!E:E,MATCH($C570,'Policy Characteristics'!$C:$C,0))),"",INDEX('Policy Characteristics'!E:E,MATCH($C570,'Policy Characteristics'!$C:$C,0)))</f>
        <v>indst CCS</v>
      </c>
      <c r="L570" s="242">
        <f>IF(ISBLANK(INDEX('Policy Characteristics'!F:F,MATCH($C570,'Policy Characteristics'!$C:$C,0))),"",INDEX('Policy Characteristics'!F:F,MATCH($C570,'Policy Characteristics'!$C:$C,0)))</f>
        <v>0</v>
      </c>
      <c r="M570" s="242">
        <f>IF(ISBLANK(INDEX('Policy Characteristics'!G:G,MATCH($C570,'Policy Characteristics'!$C:$C,0))),"",INDEX('Policy Characteristics'!G:G,MATCH($C570,'Policy Characteristics'!$C:$C,0)))</f>
        <v>1</v>
      </c>
      <c r="N570" s="242">
        <f>IF(ISBLANK(INDEX('Policy Characteristics'!H:H,MATCH($C570,'Policy Characteristics'!$C:$C,0))),"",INDEX('Policy Characteristics'!H:H,MATCH($C570,'Policy Characteristics'!$C:$C,0)))</f>
        <v>0.01</v>
      </c>
      <c r="O570" s="446" t="str">
        <f>IF(ISBLANK(INDEX('Policy Characteristics'!I:I,MATCH($C570,'Policy Characteristics'!$C:$C,0))),"",INDEX('Policy Characteristics'!I:I,MATCH($C570,'Policy Characteristics'!$C:$C,0)))</f>
        <v>% of CO2 captured</v>
      </c>
      <c r="P570" s="44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46" t="str">
        <f>IF(ISBLANK(INDEX('Policy Characteristics'!K:K,MATCH($C570,'Policy Characteristics'!$C:$C,0))),"",INDEX('Policy Characteristics'!K:K,MATCH($C570,'Policy Characteristics'!$C:$C,0)))</f>
        <v>ccs.html#ccs</v>
      </c>
      <c r="R570" s="446" t="str">
        <f>IF(ISBLANK(INDEX('Policy Characteristics'!L:L,MATCH($C570,'Policy Characteristics'!$C:$C,0))),"",INDEX('Policy Characteristics'!L:L,MATCH($C570,'Policy Characteristics'!$C:$C,0)))</f>
        <v>carbon-capture-and-sequestration.html</v>
      </c>
    </row>
    <row r="571" spans="1:18" x14ac:dyDescent="0.75">
      <c r="A571" s="446" t="str">
        <f>IF(ISBLANK(INDEX('Policy Characteristics'!A:A,MATCH($C571,'Policy Characteristics'!$C:$C,0))),"",INDEX('Policy Characteristics'!A:A,MATCH($C571,'Policy Characteristics'!$C:$C,0)))</f>
        <v>Industry</v>
      </c>
      <c r="B571" s="467" t="str">
        <f>IF(ISBLANK(INDEX('Policy Characteristics'!B:B,MATCH($C571,'Policy Characteristics'!$C:$C,0))),"",INDEX('Policy Characteristics'!B:B,MATCH($C571,'Policy Characteristics'!$C:$C,0)))</f>
        <v>Carbon Capture and Sequestration</v>
      </c>
      <c r="C571" s="446" t="str">
        <f t="shared" si="31"/>
        <v>Industry Sector Fraction of Potential Additional CCS Achieved</v>
      </c>
      <c r="D571" s="294" t="s">
        <v>3080</v>
      </c>
      <c r="E571" s="294" t="s">
        <v>3026</v>
      </c>
      <c r="F571" t="s">
        <v>3042</v>
      </c>
      <c r="G571" s="339" t="s">
        <v>3027</v>
      </c>
      <c r="H571" s="20">
        <v>940</v>
      </c>
      <c r="I571" s="468" t="s">
        <v>43</v>
      </c>
      <c r="J571" s="469" t="str">
        <f>IF(ISBLANK(INDEX('Policy Characteristics'!D:D,MATCH($C571,'Policy Characteristics'!$C:$C,0))),"",INDEX('Policy Characteristics'!D:D,MATCH($C571,'Policy Characteristics'!$C:$C,0)))</f>
        <v>Industry CCS</v>
      </c>
      <c r="K571" s="446" t="str">
        <f>IF(ISBLANK(INDEX('Policy Characteristics'!E:E,MATCH($C571,'Policy Characteristics'!$C:$C,0))),"",INDEX('Policy Characteristics'!E:E,MATCH($C571,'Policy Characteristics'!$C:$C,0)))</f>
        <v>indst CCS</v>
      </c>
      <c r="L571" s="242">
        <f>IF(ISBLANK(INDEX('Policy Characteristics'!F:F,MATCH($C571,'Policy Characteristics'!$C:$C,0))),"",INDEX('Policy Characteristics'!F:F,MATCH($C571,'Policy Characteristics'!$C:$C,0)))</f>
        <v>0</v>
      </c>
      <c r="M571" s="242">
        <f>IF(ISBLANK(INDEX('Policy Characteristics'!G:G,MATCH($C571,'Policy Characteristics'!$C:$C,0))),"",INDEX('Policy Characteristics'!G:G,MATCH($C571,'Policy Characteristics'!$C:$C,0)))</f>
        <v>1</v>
      </c>
      <c r="N571" s="242">
        <f>IF(ISBLANK(INDEX('Policy Characteristics'!H:H,MATCH($C571,'Policy Characteristics'!$C:$C,0))),"",INDEX('Policy Characteristics'!H:H,MATCH($C571,'Policy Characteristics'!$C:$C,0)))</f>
        <v>0.01</v>
      </c>
      <c r="O571" s="446" t="str">
        <f>IF(ISBLANK(INDEX('Policy Characteristics'!I:I,MATCH($C571,'Policy Characteristics'!$C:$C,0))),"",INDEX('Policy Characteristics'!I:I,MATCH($C571,'Policy Characteristics'!$C:$C,0)))</f>
        <v>% of CO2 captured</v>
      </c>
      <c r="P571" s="44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46" t="str">
        <f>IF(ISBLANK(INDEX('Policy Characteristics'!K:K,MATCH($C571,'Policy Characteristics'!$C:$C,0))),"",INDEX('Policy Characteristics'!K:K,MATCH($C571,'Policy Characteristics'!$C:$C,0)))</f>
        <v>ccs.html#ccs</v>
      </c>
      <c r="R571" s="446" t="str">
        <f>IF(ISBLANK(INDEX('Policy Characteristics'!L:L,MATCH($C571,'Policy Characteristics'!$C:$C,0))),"",INDEX('Policy Characteristics'!L:L,MATCH($C571,'Policy Characteristics'!$C:$C,0)))</f>
        <v>carbon-capture-and-sequestration.html</v>
      </c>
    </row>
    <row r="572" spans="1:18" x14ac:dyDescent="0.75">
      <c r="A572" s="446" t="str">
        <f>IF(ISBLANK(INDEX('Policy Characteristics'!A:A,MATCH($C572,'Policy Characteristics'!$C:$C,0))),"",INDEX('Policy Characteristics'!A:A,MATCH($C572,'Policy Characteristics'!$C:$C,0)))</f>
        <v>Industry</v>
      </c>
      <c r="B572" s="467" t="str">
        <f>IF(ISBLANK(INDEX('Policy Characteristics'!B:B,MATCH($C572,'Policy Characteristics'!$C:$C,0))),"",INDEX('Policy Characteristics'!B:B,MATCH($C572,'Policy Characteristics'!$C:$C,0)))</f>
        <v>Carbon Capture and Sequestration</v>
      </c>
      <c r="C572" s="446" t="str">
        <f t="shared" si="31"/>
        <v>Industry Sector Fraction of Potential Additional CCS Achieved</v>
      </c>
      <c r="D572" s="294" t="s">
        <v>3080</v>
      </c>
      <c r="E572" s="294" t="s">
        <v>2532</v>
      </c>
      <c r="F572" t="s">
        <v>3042</v>
      </c>
      <c r="G572" s="339" t="s">
        <v>3028</v>
      </c>
      <c r="H572" s="20">
        <v>941</v>
      </c>
      <c r="I572" s="470" t="s">
        <v>44</v>
      </c>
      <c r="J572" s="469" t="str">
        <f>IF(ISBLANK(INDEX('Policy Characteristics'!D:D,MATCH($C572,'Policy Characteristics'!$C:$C,0))),"",INDEX('Policy Characteristics'!D:D,MATCH($C572,'Policy Characteristics'!$C:$C,0)))</f>
        <v>Industry CCS</v>
      </c>
      <c r="K572" s="446" t="str">
        <f>IF(ISBLANK(INDEX('Policy Characteristics'!E:E,MATCH($C572,'Policy Characteristics'!$C:$C,0))),"",INDEX('Policy Characteristics'!E:E,MATCH($C572,'Policy Characteristics'!$C:$C,0)))</f>
        <v>indst CCS</v>
      </c>
      <c r="L572" s="242">
        <f>IF(ISBLANK(INDEX('Policy Characteristics'!F:F,MATCH($C572,'Policy Characteristics'!$C:$C,0))),"",INDEX('Policy Characteristics'!F:F,MATCH($C572,'Policy Characteristics'!$C:$C,0)))</f>
        <v>0</v>
      </c>
      <c r="M572" s="242">
        <f>IF(ISBLANK(INDEX('Policy Characteristics'!G:G,MATCH($C572,'Policy Characteristics'!$C:$C,0))),"",INDEX('Policy Characteristics'!G:G,MATCH($C572,'Policy Characteristics'!$C:$C,0)))</f>
        <v>1</v>
      </c>
      <c r="N572" s="242">
        <f>IF(ISBLANK(INDEX('Policy Characteristics'!H:H,MATCH($C572,'Policy Characteristics'!$C:$C,0))),"",INDEX('Policy Characteristics'!H:H,MATCH($C572,'Policy Characteristics'!$C:$C,0)))</f>
        <v>0.01</v>
      </c>
      <c r="O572" s="446" t="str">
        <f>IF(ISBLANK(INDEX('Policy Characteristics'!I:I,MATCH($C572,'Policy Characteristics'!$C:$C,0))),"",INDEX('Policy Characteristics'!I:I,MATCH($C572,'Policy Characteristics'!$C:$C,0)))</f>
        <v>% of CO2 captured</v>
      </c>
      <c r="P572" s="44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46" t="str">
        <f>IF(ISBLANK(INDEX('Policy Characteristics'!K:K,MATCH($C572,'Policy Characteristics'!$C:$C,0))),"",INDEX('Policy Characteristics'!K:K,MATCH($C572,'Policy Characteristics'!$C:$C,0)))</f>
        <v>ccs.html#ccs</v>
      </c>
      <c r="R572" s="446" t="str">
        <f>IF(ISBLANK(INDEX('Policy Characteristics'!L:L,MATCH($C572,'Policy Characteristics'!$C:$C,0))),"",INDEX('Policy Characteristics'!L:L,MATCH($C572,'Policy Characteristics'!$C:$C,0)))</f>
        <v>carbon-capture-and-sequestration.html</v>
      </c>
    </row>
    <row r="573" spans="1:18" x14ac:dyDescent="0.75">
      <c r="A573" s="446" t="str">
        <f>IF(ISBLANK(INDEX('Policy Characteristics'!A:A,MATCH($C573,'Policy Characteristics'!$C:$C,0))),"",INDEX('Policy Characteristics'!A:A,MATCH($C573,'Policy Characteristics'!$C:$C,0)))</f>
        <v>Industry</v>
      </c>
      <c r="B573" s="467" t="str">
        <f>IF(ISBLANK(INDEX('Policy Characteristics'!B:B,MATCH($C573,'Policy Characteristics'!$C:$C,0))),"",INDEX('Policy Characteristics'!B:B,MATCH($C573,'Policy Characteristics'!$C:$C,0)))</f>
        <v>Carbon Capture and Sequestration</v>
      </c>
      <c r="C573" s="446" t="str">
        <f t="shared" si="31"/>
        <v>Industry Sector Fraction of Potential Additional CCS Achieved</v>
      </c>
      <c r="D573" s="294" t="s">
        <v>3081</v>
      </c>
      <c r="E573" s="294" t="s">
        <v>3026</v>
      </c>
      <c r="F573" t="s">
        <v>3043</v>
      </c>
      <c r="G573" s="339" t="s">
        <v>3027</v>
      </c>
      <c r="H573" s="20">
        <v>942</v>
      </c>
      <c r="I573" s="468" t="s">
        <v>43</v>
      </c>
      <c r="J573" s="469" t="str">
        <f>IF(ISBLANK(INDEX('Policy Characteristics'!D:D,MATCH($C573,'Policy Characteristics'!$C:$C,0))),"",INDEX('Policy Characteristics'!D:D,MATCH($C573,'Policy Characteristics'!$C:$C,0)))</f>
        <v>Industry CCS</v>
      </c>
      <c r="K573" s="446" t="str">
        <f>IF(ISBLANK(INDEX('Policy Characteristics'!E:E,MATCH($C573,'Policy Characteristics'!$C:$C,0))),"",INDEX('Policy Characteristics'!E:E,MATCH($C573,'Policy Characteristics'!$C:$C,0)))</f>
        <v>indst CCS</v>
      </c>
      <c r="L573" s="242">
        <f>IF(ISBLANK(INDEX('Policy Characteristics'!F:F,MATCH($C573,'Policy Characteristics'!$C:$C,0))),"",INDEX('Policy Characteristics'!F:F,MATCH($C573,'Policy Characteristics'!$C:$C,0)))</f>
        <v>0</v>
      </c>
      <c r="M573" s="242">
        <f>IF(ISBLANK(INDEX('Policy Characteristics'!G:G,MATCH($C573,'Policy Characteristics'!$C:$C,0))),"",INDEX('Policy Characteristics'!G:G,MATCH($C573,'Policy Characteristics'!$C:$C,0)))</f>
        <v>1</v>
      </c>
      <c r="N573" s="242">
        <f>IF(ISBLANK(INDEX('Policy Characteristics'!H:H,MATCH($C573,'Policy Characteristics'!$C:$C,0))),"",INDEX('Policy Characteristics'!H:H,MATCH($C573,'Policy Characteristics'!$C:$C,0)))</f>
        <v>0.01</v>
      </c>
      <c r="O573" s="446" t="str">
        <f>IF(ISBLANK(INDEX('Policy Characteristics'!I:I,MATCH($C573,'Policy Characteristics'!$C:$C,0))),"",INDEX('Policy Characteristics'!I:I,MATCH($C573,'Policy Characteristics'!$C:$C,0)))</f>
        <v>% of CO2 captured</v>
      </c>
      <c r="P573" s="44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46" t="str">
        <f>IF(ISBLANK(INDEX('Policy Characteristics'!K:K,MATCH($C573,'Policy Characteristics'!$C:$C,0))),"",INDEX('Policy Characteristics'!K:K,MATCH($C573,'Policy Characteristics'!$C:$C,0)))</f>
        <v>ccs.html#ccs</v>
      </c>
      <c r="R573" s="446" t="str">
        <f>IF(ISBLANK(INDEX('Policy Characteristics'!L:L,MATCH($C573,'Policy Characteristics'!$C:$C,0))),"",INDEX('Policy Characteristics'!L:L,MATCH($C573,'Policy Characteristics'!$C:$C,0)))</f>
        <v>carbon-capture-and-sequestration.html</v>
      </c>
    </row>
    <row r="574" spans="1:18" x14ac:dyDescent="0.75">
      <c r="A574" s="446" t="str">
        <f>IF(ISBLANK(INDEX('Policy Characteristics'!A:A,MATCH($C574,'Policy Characteristics'!$C:$C,0))),"",INDEX('Policy Characteristics'!A:A,MATCH($C574,'Policy Characteristics'!$C:$C,0)))</f>
        <v>Industry</v>
      </c>
      <c r="B574" s="467" t="str">
        <f>IF(ISBLANK(INDEX('Policy Characteristics'!B:B,MATCH($C574,'Policy Characteristics'!$C:$C,0))),"",INDEX('Policy Characteristics'!B:B,MATCH($C574,'Policy Characteristics'!$C:$C,0)))</f>
        <v>Carbon Capture and Sequestration</v>
      </c>
      <c r="C574" s="446" t="str">
        <f t="shared" si="31"/>
        <v>Industry Sector Fraction of Potential Additional CCS Achieved</v>
      </c>
      <c r="D574" s="294" t="s">
        <v>3081</v>
      </c>
      <c r="E574" s="294" t="s">
        <v>2532</v>
      </c>
      <c r="F574" t="s">
        <v>3043</v>
      </c>
      <c r="G574" s="339" t="s">
        <v>3028</v>
      </c>
      <c r="H574" s="20">
        <v>943</v>
      </c>
      <c r="I574" s="470" t="s">
        <v>44</v>
      </c>
      <c r="J574" s="469" t="str">
        <f>IF(ISBLANK(INDEX('Policy Characteristics'!D:D,MATCH($C574,'Policy Characteristics'!$C:$C,0))),"",INDEX('Policy Characteristics'!D:D,MATCH($C574,'Policy Characteristics'!$C:$C,0)))</f>
        <v>Industry CCS</v>
      </c>
      <c r="K574" s="446" t="str">
        <f>IF(ISBLANK(INDEX('Policy Characteristics'!E:E,MATCH($C574,'Policy Characteristics'!$C:$C,0))),"",INDEX('Policy Characteristics'!E:E,MATCH($C574,'Policy Characteristics'!$C:$C,0)))</f>
        <v>indst CCS</v>
      </c>
      <c r="L574" s="242">
        <f>IF(ISBLANK(INDEX('Policy Characteristics'!F:F,MATCH($C574,'Policy Characteristics'!$C:$C,0))),"",INDEX('Policy Characteristics'!F:F,MATCH($C574,'Policy Characteristics'!$C:$C,0)))</f>
        <v>0</v>
      </c>
      <c r="M574" s="242">
        <f>IF(ISBLANK(INDEX('Policy Characteristics'!G:G,MATCH($C574,'Policy Characteristics'!$C:$C,0))),"",INDEX('Policy Characteristics'!G:G,MATCH($C574,'Policy Characteristics'!$C:$C,0)))</f>
        <v>1</v>
      </c>
      <c r="N574" s="242">
        <f>IF(ISBLANK(INDEX('Policy Characteristics'!H:H,MATCH($C574,'Policy Characteristics'!$C:$C,0))),"",INDEX('Policy Characteristics'!H:H,MATCH($C574,'Policy Characteristics'!$C:$C,0)))</f>
        <v>0.01</v>
      </c>
      <c r="O574" s="446" t="str">
        <f>IF(ISBLANK(INDEX('Policy Characteristics'!I:I,MATCH($C574,'Policy Characteristics'!$C:$C,0))),"",INDEX('Policy Characteristics'!I:I,MATCH($C574,'Policy Characteristics'!$C:$C,0)))</f>
        <v>% of CO2 captured</v>
      </c>
      <c r="P574" s="44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46" t="str">
        <f>IF(ISBLANK(INDEX('Policy Characteristics'!K:K,MATCH($C574,'Policy Characteristics'!$C:$C,0))),"",INDEX('Policy Characteristics'!K:K,MATCH($C574,'Policy Characteristics'!$C:$C,0)))</f>
        <v>ccs.html#ccs</v>
      </c>
      <c r="R574" s="446" t="str">
        <f>IF(ISBLANK(INDEX('Policy Characteristics'!L:L,MATCH($C574,'Policy Characteristics'!$C:$C,0))),"",INDEX('Policy Characteristics'!L:L,MATCH($C574,'Policy Characteristics'!$C:$C,0)))</f>
        <v>carbon-capture-and-sequestration.html</v>
      </c>
    </row>
    <row r="575" spans="1:18" x14ac:dyDescent="0.75">
      <c r="A575" s="446" t="str">
        <f>IF(ISBLANK(INDEX('Policy Characteristics'!A:A,MATCH($C575,'Policy Characteristics'!$C:$C,0))),"",INDEX('Policy Characteristics'!A:A,MATCH($C575,'Policy Characteristics'!$C:$C,0)))</f>
        <v>Industry</v>
      </c>
      <c r="B575" s="467" t="str">
        <f>IF(ISBLANK(INDEX('Policy Characteristics'!B:B,MATCH($C575,'Policy Characteristics'!$C:$C,0))),"",INDEX('Policy Characteristics'!B:B,MATCH($C575,'Policy Characteristics'!$C:$C,0)))</f>
        <v>Carbon Capture and Sequestration</v>
      </c>
      <c r="C575" s="446" t="str">
        <f t="shared" si="31"/>
        <v>Industry Sector Fraction of Potential Additional CCS Achieved</v>
      </c>
      <c r="D575" s="294" t="s">
        <v>3082</v>
      </c>
      <c r="E575" s="294" t="s">
        <v>3026</v>
      </c>
      <c r="F575" t="s">
        <v>3044</v>
      </c>
      <c r="G575" s="339" t="s">
        <v>3027</v>
      </c>
      <c r="H575" s="20">
        <v>944</v>
      </c>
      <c r="I575" s="468" t="s">
        <v>43</v>
      </c>
      <c r="J575" s="469" t="str">
        <f>IF(ISBLANK(INDEX('Policy Characteristics'!D:D,MATCH($C575,'Policy Characteristics'!$C:$C,0))),"",INDEX('Policy Characteristics'!D:D,MATCH($C575,'Policy Characteristics'!$C:$C,0)))</f>
        <v>Industry CCS</v>
      </c>
      <c r="K575" s="446" t="str">
        <f>IF(ISBLANK(INDEX('Policy Characteristics'!E:E,MATCH($C575,'Policy Characteristics'!$C:$C,0))),"",INDEX('Policy Characteristics'!E:E,MATCH($C575,'Policy Characteristics'!$C:$C,0)))</f>
        <v>indst CCS</v>
      </c>
      <c r="L575" s="242">
        <f>IF(ISBLANK(INDEX('Policy Characteristics'!F:F,MATCH($C575,'Policy Characteristics'!$C:$C,0))),"",INDEX('Policy Characteristics'!F:F,MATCH($C575,'Policy Characteristics'!$C:$C,0)))</f>
        <v>0</v>
      </c>
      <c r="M575" s="242">
        <f>IF(ISBLANK(INDEX('Policy Characteristics'!G:G,MATCH($C575,'Policy Characteristics'!$C:$C,0))),"",INDEX('Policy Characteristics'!G:G,MATCH($C575,'Policy Characteristics'!$C:$C,0)))</f>
        <v>1</v>
      </c>
      <c r="N575" s="242">
        <f>IF(ISBLANK(INDEX('Policy Characteristics'!H:H,MATCH($C575,'Policy Characteristics'!$C:$C,0))),"",INDEX('Policy Characteristics'!H:H,MATCH($C575,'Policy Characteristics'!$C:$C,0)))</f>
        <v>0.01</v>
      </c>
      <c r="O575" s="446" t="str">
        <f>IF(ISBLANK(INDEX('Policy Characteristics'!I:I,MATCH($C575,'Policy Characteristics'!$C:$C,0))),"",INDEX('Policy Characteristics'!I:I,MATCH($C575,'Policy Characteristics'!$C:$C,0)))</f>
        <v>% of CO2 captured</v>
      </c>
      <c r="P575" s="44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46" t="str">
        <f>IF(ISBLANK(INDEX('Policy Characteristics'!K:K,MATCH($C575,'Policy Characteristics'!$C:$C,0))),"",INDEX('Policy Characteristics'!K:K,MATCH($C575,'Policy Characteristics'!$C:$C,0)))</f>
        <v>ccs.html#ccs</v>
      </c>
      <c r="R575" s="446" t="str">
        <f>IF(ISBLANK(INDEX('Policy Characteristics'!L:L,MATCH($C575,'Policy Characteristics'!$C:$C,0))),"",INDEX('Policy Characteristics'!L:L,MATCH($C575,'Policy Characteristics'!$C:$C,0)))</f>
        <v>carbon-capture-and-sequestration.html</v>
      </c>
    </row>
    <row r="576" spans="1:18" x14ac:dyDescent="0.75">
      <c r="A576" s="446" t="str">
        <f>IF(ISBLANK(INDEX('Policy Characteristics'!A:A,MATCH($C576,'Policy Characteristics'!$C:$C,0))),"",INDEX('Policy Characteristics'!A:A,MATCH($C576,'Policy Characteristics'!$C:$C,0)))</f>
        <v>Industry</v>
      </c>
      <c r="B576" s="467" t="str">
        <f>IF(ISBLANK(INDEX('Policy Characteristics'!B:B,MATCH($C576,'Policy Characteristics'!$C:$C,0))),"",INDEX('Policy Characteristics'!B:B,MATCH($C576,'Policy Characteristics'!$C:$C,0)))</f>
        <v>Carbon Capture and Sequestration</v>
      </c>
      <c r="C576" s="446" t="str">
        <f t="shared" si="31"/>
        <v>Industry Sector Fraction of Potential Additional CCS Achieved</v>
      </c>
      <c r="D576" s="294" t="s">
        <v>3082</v>
      </c>
      <c r="E576" s="294" t="s">
        <v>2532</v>
      </c>
      <c r="F576" t="s">
        <v>3044</v>
      </c>
      <c r="G576" s="339" t="s">
        <v>3028</v>
      </c>
      <c r="H576" s="20">
        <v>945</v>
      </c>
      <c r="I576" s="470" t="s">
        <v>44</v>
      </c>
      <c r="J576" s="469" t="str">
        <f>IF(ISBLANK(INDEX('Policy Characteristics'!D:D,MATCH($C576,'Policy Characteristics'!$C:$C,0))),"",INDEX('Policy Characteristics'!D:D,MATCH($C576,'Policy Characteristics'!$C:$C,0)))</f>
        <v>Industry CCS</v>
      </c>
      <c r="K576" s="446" t="str">
        <f>IF(ISBLANK(INDEX('Policy Characteristics'!E:E,MATCH($C576,'Policy Characteristics'!$C:$C,0))),"",INDEX('Policy Characteristics'!E:E,MATCH($C576,'Policy Characteristics'!$C:$C,0)))</f>
        <v>indst CCS</v>
      </c>
      <c r="L576" s="242">
        <f>IF(ISBLANK(INDEX('Policy Characteristics'!F:F,MATCH($C576,'Policy Characteristics'!$C:$C,0))),"",INDEX('Policy Characteristics'!F:F,MATCH($C576,'Policy Characteristics'!$C:$C,0)))</f>
        <v>0</v>
      </c>
      <c r="M576" s="242">
        <f>IF(ISBLANK(INDEX('Policy Characteristics'!G:G,MATCH($C576,'Policy Characteristics'!$C:$C,0))),"",INDEX('Policy Characteristics'!G:G,MATCH($C576,'Policy Characteristics'!$C:$C,0)))</f>
        <v>1</v>
      </c>
      <c r="N576" s="242">
        <f>IF(ISBLANK(INDEX('Policy Characteristics'!H:H,MATCH($C576,'Policy Characteristics'!$C:$C,0))),"",INDEX('Policy Characteristics'!H:H,MATCH($C576,'Policy Characteristics'!$C:$C,0)))</f>
        <v>0.01</v>
      </c>
      <c r="O576" s="446" t="str">
        <f>IF(ISBLANK(INDEX('Policy Characteristics'!I:I,MATCH($C576,'Policy Characteristics'!$C:$C,0))),"",INDEX('Policy Characteristics'!I:I,MATCH($C576,'Policy Characteristics'!$C:$C,0)))</f>
        <v>% of CO2 captured</v>
      </c>
      <c r="P576" s="44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46" t="str">
        <f>IF(ISBLANK(INDEX('Policy Characteristics'!K:K,MATCH($C576,'Policy Characteristics'!$C:$C,0))),"",INDEX('Policy Characteristics'!K:K,MATCH($C576,'Policy Characteristics'!$C:$C,0)))</f>
        <v>ccs.html#ccs</v>
      </c>
      <c r="R576" s="446" t="str">
        <f>IF(ISBLANK(INDEX('Policy Characteristics'!L:L,MATCH($C576,'Policy Characteristics'!$C:$C,0))),"",INDEX('Policy Characteristics'!L:L,MATCH($C576,'Policy Characteristics'!$C:$C,0)))</f>
        <v>carbon-capture-and-sequestration.html</v>
      </c>
    </row>
    <row r="577" spans="1:18" x14ac:dyDescent="0.75">
      <c r="A577" s="446" t="str">
        <f>IF(ISBLANK(INDEX('Policy Characteristics'!A:A,MATCH($C577,'Policy Characteristics'!$C:$C,0))),"",INDEX('Policy Characteristics'!A:A,MATCH($C577,'Policy Characteristics'!$C:$C,0)))</f>
        <v>Industry</v>
      </c>
      <c r="B577" s="467" t="str">
        <f>IF(ISBLANK(INDEX('Policy Characteristics'!B:B,MATCH($C577,'Policy Characteristics'!$C:$C,0))),"",INDEX('Policy Characteristics'!B:B,MATCH($C577,'Policy Characteristics'!$C:$C,0)))</f>
        <v>Carbon Capture and Sequestration</v>
      </c>
      <c r="C577" s="446" t="str">
        <f t="shared" si="31"/>
        <v>Industry Sector Fraction of Potential Additional CCS Achieved</v>
      </c>
      <c r="D577" s="294" t="s">
        <v>3083</v>
      </c>
      <c r="E577" s="294" t="s">
        <v>3026</v>
      </c>
      <c r="F577" t="s">
        <v>3045</v>
      </c>
      <c r="G577" s="339" t="s">
        <v>3027</v>
      </c>
      <c r="H577" s="20">
        <v>946</v>
      </c>
      <c r="I577" s="468" t="s">
        <v>43</v>
      </c>
      <c r="J577" s="469" t="str">
        <f>IF(ISBLANK(INDEX('Policy Characteristics'!D:D,MATCH($C577,'Policy Characteristics'!$C:$C,0))),"",INDEX('Policy Characteristics'!D:D,MATCH($C577,'Policy Characteristics'!$C:$C,0)))</f>
        <v>Industry CCS</v>
      </c>
      <c r="K577" s="446" t="str">
        <f>IF(ISBLANK(INDEX('Policy Characteristics'!E:E,MATCH($C577,'Policy Characteristics'!$C:$C,0))),"",INDEX('Policy Characteristics'!E:E,MATCH($C577,'Policy Characteristics'!$C:$C,0)))</f>
        <v>indst CCS</v>
      </c>
      <c r="L577" s="242">
        <f>IF(ISBLANK(INDEX('Policy Characteristics'!F:F,MATCH($C577,'Policy Characteristics'!$C:$C,0))),"",INDEX('Policy Characteristics'!F:F,MATCH($C577,'Policy Characteristics'!$C:$C,0)))</f>
        <v>0</v>
      </c>
      <c r="M577" s="242">
        <f>IF(ISBLANK(INDEX('Policy Characteristics'!G:G,MATCH($C577,'Policy Characteristics'!$C:$C,0))),"",INDEX('Policy Characteristics'!G:G,MATCH($C577,'Policy Characteristics'!$C:$C,0)))</f>
        <v>1</v>
      </c>
      <c r="N577" s="242">
        <f>IF(ISBLANK(INDEX('Policy Characteristics'!H:H,MATCH($C577,'Policy Characteristics'!$C:$C,0))),"",INDEX('Policy Characteristics'!H:H,MATCH($C577,'Policy Characteristics'!$C:$C,0)))</f>
        <v>0.01</v>
      </c>
      <c r="O577" s="446" t="str">
        <f>IF(ISBLANK(INDEX('Policy Characteristics'!I:I,MATCH($C577,'Policy Characteristics'!$C:$C,0))),"",INDEX('Policy Characteristics'!I:I,MATCH($C577,'Policy Characteristics'!$C:$C,0)))</f>
        <v>% of CO2 captured</v>
      </c>
      <c r="P577" s="44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46" t="str">
        <f>IF(ISBLANK(INDEX('Policy Characteristics'!K:K,MATCH($C577,'Policy Characteristics'!$C:$C,0))),"",INDEX('Policy Characteristics'!K:K,MATCH($C577,'Policy Characteristics'!$C:$C,0)))</f>
        <v>ccs.html#ccs</v>
      </c>
      <c r="R577" s="446" t="str">
        <f>IF(ISBLANK(INDEX('Policy Characteristics'!L:L,MATCH($C577,'Policy Characteristics'!$C:$C,0))),"",INDEX('Policy Characteristics'!L:L,MATCH($C577,'Policy Characteristics'!$C:$C,0)))</f>
        <v>carbon-capture-and-sequestration.html</v>
      </c>
    </row>
    <row r="578" spans="1:18" x14ac:dyDescent="0.75">
      <c r="A578" s="446" t="str">
        <f>IF(ISBLANK(INDEX('Policy Characteristics'!A:A,MATCH($C578,'Policy Characteristics'!$C:$C,0))),"",INDEX('Policy Characteristics'!A:A,MATCH($C578,'Policy Characteristics'!$C:$C,0)))</f>
        <v>Industry</v>
      </c>
      <c r="B578" s="467" t="str">
        <f>IF(ISBLANK(INDEX('Policy Characteristics'!B:B,MATCH($C578,'Policy Characteristics'!$C:$C,0))),"",INDEX('Policy Characteristics'!B:B,MATCH($C578,'Policy Characteristics'!$C:$C,0)))</f>
        <v>Carbon Capture and Sequestration</v>
      </c>
      <c r="C578" s="446" t="str">
        <f t="shared" si="31"/>
        <v>Industry Sector Fraction of Potential Additional CCS Achieved</v>
      </c>
      <c r="D578" s="294" t="s">
        <v>3083</v>
      </c>
      <c r="E578" s="294" t="s">
        <v>2532</v>
      </c>
      <c r="F578" t="s">
        <v>3045</v>
      </c>
      <c r="G578" s="339" t="s">
        <v>3028</v>
      </c>
      <c r="H578" s="20">
        <v>947</v>
      </c>
      <c r="I578" s="470" t="s">
        <v>44</v>
      </c>
      <c r="J578" s="469" t="str">
        <f>IF(ISBLANK(INDEX('Policy Characteristics'!D:D,MATCH($C578,'Policy Characteristics'!$C:$C,0))),"",INDEX('Policy Characteristics'!D:D,MATCH($C578,'Policy Characteristics'!$C:$C,0)))</f>
        <v>Industry CCS</v>
      </c>
      <c r="K578" s="446" t="str">
        <f>IF(ISBLANK(INDEX('Policy Characteristics'!E:E,MATCH($C578,'Policy Characteristics'!$C:$C,0))),"",INDEX('Policy Characteristics'!E:E,MATCH($C578,'Policy Characteristics'!$C:$C,0)))</f>
        <v>indst CCS</v>
      </c>
      <c r="L578" s="242">
        <f>IF(ISBLANK(INDEX('Policy Characteristics'!F:F,MATCH($C578,'Policy Characteristics'!$C:$C,0))),"",INDEX('Policy Characteristics'!F:F,MATCH($C578,'Policy Characteristics'!$C:$C,0)))</f>
        <v>0</v>
      </c>
      <c r="M578" s="242">
        <f>IF(ISBLANK(INDEX('Policy Characteristics'!G:G,MATCH($C578,'Policy Characteristics'!$C:$C,0))),"",INDEX('Policy Characteristics'!G:G,MATCH($C578,'Policy Characteristics'!$C:$C,0)))</f>
        <v>1</v>
      </c>
      <c r="N578" s="242">
        <f>IF(ISBLANK(INDEX('Policy Characteristics'!H:H,MATCH($C578,'Policy Characteristics'!$C:$C,0))),"",INDEX('Policy Characteristics'!H:H,MATCH($C578,'Policy Characteristics'!$C:$C,0)))</f>
        <v>0.01</v>
      </c>
      <c r="O578" s="446" t="str">
        <f>IF(ISBLANK(INDEX('Policy Characteristics'!I:I,MATCH($C578,'Policy Characteristics'!$C:$C,0))),"",INDEX('Policy Characteristics'!I:I,MATCH($C578,'Policy Characteristics'!$C:$C,0)))</f>
        <v>% of CO2 captured</v>
      </c>
      <c r="P578" s="44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46" t="str">
        <f>IF(ISBLANK(INDEX('Policy Characteristics'!K:K,MATCH($C578,'Policy Characteristics'!$C:$C,0))),"",INDEX('Policy Characteristics'!K:K,MATCH($C578,'Policy Characteristics'!$C:$C,0)))</f>
        <v>ccs.html#ccs</v>
      </c>
      <c r="R578" s="446" t="str">
        <f>IF(ISBLANK(INDEX('Policy Characteristics'!L:L,MATCH($C578,'Policy Characteristics'!$C:$C,0))),"",INDEX('Policy Characteristics'!L:L,MATCH($C578,'Policy Characteristics'!$C:$C,0)))</f>
        <v>carbon-capture-and-sequestration.html</v>
      </c>
    </row>
    <row r="579" spans="1:18" x14ac:dyDescent="0.75">
      <c r="A579" s="446" t="str">
        <f>IF(ISBLANK(INDEX('Policy Characteristics'!A:A,MATCH($C579,'Policy Characteristics'!$C:$C,0))),"",INDEX('Policy Characteristics'!A:A,MATCH($C579,'Policy Characteristics'!$C:$C,0)))</f>
        <v>Industry</v>
      </c>
      <c r="B579" s="467" t="str">
        <f>IF(ISBLANK(INDEX('Policy Characteristics'!B:B,MATCH($C579,'Policy Characteristics'!$C:$C,0))),"",INDEX('Policy Characteristics'!B:B,MATCH($C579,'Policy Characteristics'!$C:$C,0)))</f>
        <v>Carbon Capture and Sequestration</v>
      </c>
      <c r="C579" s="446" t="str">
        <f t="shared" si="31"/>
        <v>Industry Sector Fraction of Potential Additional CCS Achieved</v>
      </c>
      <c r="D579" s="294" t="s">
        <v>3084</v>
      </c>
      <c r="E579" s="294" t="s">
        <v>3026</v>
      </c>
      <c r="F579" t="s">
        <v>3046</v>
      </c>
      <c r="G579" s="339" t="s">
        <v>3027</v>
      </c>
      <c r="H579" s="20">
        <v>948</v>
      </c>
      <c r="I579" s="468" t="s">
        <v>43</v>
      </c>
      <c r="J579" s="469" t="str">
        <f>IF(ISBLANK(INDEX('Policy Characteristics'!D:D,MATCH($C579,'Policy Characteristics'!$C:$C,0))),"",INDEX('Policy Characteristics'!D:D,MATCH($C579,'Policy Characteristics'!$C:$C,0)))</f>
        <v>Industry CCS</v>
      </c>
      <c r="K579" s="446" t="str">
        <f>IF(ISBLANK(INDEX('Policy Characteristics'!E:E,MATCH($C579,'Policy Characteristics'!$C:$C,0))),"",INDEX('Policy Characteristics'!E:E,MATCH($C579,'Policy Characteristics'!$C:$C,0)))</f>
        <v>indst CCS</v>
      </c>
      <c r="L579" s="242">
        <f>IF(ISBLANK(INDEX('Policy Characteristics'!F:F,MATCH($C579,'Policy Characteristics'!$C:$C,0))),"",INDEX('Policy Characteristics'!F:F,MATCH($C579,'Policy Characteristics'!$C:$C,0)))</f>
        <v>0</v>
      </c>
      <c r="M579" s="242">
        <f>IF(ISBLANK(INDEX('Policy Characteristics'!G:G,MATCH($C579,'Policy Characteristics'!$C:$C,0))),"",INDEX('Policy Characteristics'!G:G,MATCH($C579,'Policy Characteristics'!$C:$C,0)))</f>
        <v>1</v>
      </c>
      <c r="N579" s="242">
        <f>IF(ISBLANK(INDEX('Policy Characteristics'!H:H,MATCH($C579,'Policy Characteristics'!$C:$C,0))),"",INDEX('Policy Characteristics'!H:H,MATCH($C579,'Policy Characteristics'!$C:$C,0)))</f>
        <v>0.01</v>
      </c>
      <c r="O579" s="446" t="str">
        <f>IF(ISBLANK(INDEX('Policy Characteristics'!I:I,MATCH($C579,'Policy Characteristics'!$C:$C,0))),"",INDEX('Policy Characteristics'!I:I,MATCH($C579,'Policy Characteristics'!$C:$C,0)))</f>
        <v>% of CO2 captured</v>
      </c>
      <c r="P579" s="44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46" t="str">
        <f>IF(ISBLANK(INDEX('Policy Characteristics'!K:K,MATCH($C579,'Policy Characteristics'!$C:$C,0))),"",INDEX('Policy Characteristics'!K:K,MATCH($C579,'Policy Characteristics'!$C:$C,0)))</f>
        <v>ccs.html#ccs</v>
      </c>
      <c r="R579" s="446" t="str">
        <f>IF(ISBLANK(INDEX('Policy Characteristics'!L:L,MATCH($C579,'Policy Characteristics'!$C:$C,0))),"",INDEX('Policy Characteristics'!L:L,MATCH($C579,'Policy Characteristics'!$C:$C,0)))</f>
        <v>carbon-capture-and-sequestration.html</v>
      </c>
    </row>
    <row r="580" spans="1:18" x14ac:dyDescent="0.75">
      <c r="A580" s="446" t="str">
        <f>IF(ISBLANK(INDEX('Policy Characteristics'!A:A,MATCH($C580,'Policy Characteristics'!$C:$C,0))),"",INDEX('Policy Characteristics'!A:A,MATCH($C580,'Policy Characteristics'!$C:$C,0)))</f>
        <v>Industry</v>
      </c>
      <c r="B580" s="467" t="str">
        <f>IF(ISBLANK(INDEX('Policy Characteristics'!B:B,MATCH($C580,'Policy Characteristics'!$C:$C,0))),"",INDEX('Policy Characteristics'!B:B,MATCH($C580,'Policy Characteristics'!$C:$C,0)))</f>
        <v>Carbon Capture and Sequestration</v>
      </c>
      <c r="C580" s="446" t="str">
        <f t="shared" si="31"/>
        <v>Industry Sector Fraction of Potential Additional CCS Achieved</v>
      </c>
      <c r="D580" s="294" t="s">
        <v>3084</v>
      </c>
      <c r="E580" s="294" t="s">
        <v>2532</v>
      </c>
      <c r="F580" t="s">
        <v>3046</v>
      </c>
      <c r="G580" s="339" t="s">
        <v>3028</v>
      </c>
      <c r="H580" s="20">
        <v>949</v>
      </c>
      <c r="I580" s="470" t="s">
        <v>44</v>
      </c>
      <c r="J580" s="469" t="str">
        <f>IF(ISBLANK(INDEX('Policy Characteristics'!D:D,MATCH($C580,'Policy Characteristics'!$C:$C,0))),"",INDEX('Policy Characteristics'!D:D,MATCH($C580,'Policy Characteristics'!$C:$C,0)))</f>
        <v>Industry CCS</v>
      </c>
      <c r="K580" s="446" t="str">
        <f>IF(ISBLANK(INDEX('Policy Characteristics'!E:E,MATCH($C580,'Policy Characteristics'!$C:$C,0))),"",INDEX('Policy Characteristics'!E:E,MATCH($C580,'Policy Characteristics'!$C:$C,0)))</f>
        <v>indst CCS</v>
      </c>
      <c r="L580" s="242">
        <f>IF(ISBLANK(INDEX('Policy Characteristics'!F:F,MATCH($C580,'Policy Characteristics'!$C:$C,0))),"",INDEX('Policy Characteristics'!F:F,MATCH($C580,'Policy Characteristics'!$C:$C,0)))</f>
        <v>0</v>
      </c>
      <c r="M580" s="242">
        <f>IF(ISBLANK(INDEX('Policy Characteristics'!G:G,MATCH($C580,'Policy Characteristics'!$C:$C,0))),"",INDEX('Policy Characteristics'!G:G,MATCH($C580,'Policy Characteristics'!$C:$C,0)))</f>
        <v>1</v>
      </c>
      <c r="N580" s="242">
        <f>IF(ISBLANK(INDEX('Policy Characteristics'!H:H,MATCH($C580,'Policy Characteristics'!$C:$C,0))),"",INDEX('Policy Characteristics'!H:H,MATCH($C580,'Policy Characteristics'!$C:$C,0)))</f>
        <v>0.01</v>
      </c>
      <c r="O580" s="446" t="str">
        <f>IF(ISBLANK(INDEX('Policy Characteristics'!I:I,MATCH($C580,'Policy Characteristics'!$C:$C,0))),"",INDEX('Policy Characteristics'!I:I,MATCH($C580,'Policy Characteristics'!$C:$C,0)))</f>
        <v>% of CO2 captured</v>
      </c>
      <c r="P580" s="44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46" t="str">
        <f>IF(ISBLANK(INDEX('Policy Characteristics'!K:K,MATCH($C580,'Policy Characteristics'!$C:$C,0))),"",INDEX('Policy Characteristics'!K:K,MATCH($C580,'Policy Characteristics'!$C:$C,0)))</f>
        <v>ccs.html#ccs</v>
      </c>
      <c r="R580" s="446" t="str">
        <f>IF(ISBLANK(INDEX('Policy Characteristics'!L:L,MATCH($C580,'Policy Characteristics'!$C:$C,0))),"",INDEX('Policy Characteristics'!L:L,MATCH($C580,'Policy Characteristics'!$C:$C,0)))</f>
        <v>carbon-capture-and-sequestration.html</v>
      </c>
    </row>
    <row r="581" spans="1:18" x14ac:dyDescent="0.75">
      <c r="A581" s="446" t="str">
        <f>IF(ISBLANK(INDEX('Policy Characteristics'!A:A,MATCH($C581,'Policy Characteristics'!$C:$C,0))),"",INDEX('Policy Characteristics'!A:A,MATCH($C581,'Policy Characteristics'!$C:$C,0)))</f>
        <v>Industry</v>
      </c>
      <c r="B581" s="467" t="str">
        <f>IF(ISBLANK(INDEX('Policy Characteristics'!B:B,MATCH($C581,'Policy Characteristics'!$C:$C,0))),"",INDEX('Policy Characteristics'!B:B,MATCH($C581,'Policy Characteristics'!$C:$C,0)))</f>
        <v>Carbon Capture and Sequestration</v>
      </c>
      <c r="C581" s="446" t="str">
        <f t="shared" si="31"/>
        <v>Industry Sector Fraction of Potential Additional CCS Achieved</v>
      </c>
      <c r="D581" s="294" t="s">
        <v>3085</v>
      </c>
      <c r="E581" s="294" t="s">
        <v>3026</v>
      </c>
      <c r="F581" t="s">
        <v>3047</v>
      </c>
      <c r="G581" s="339" t="s">
        <v>3027</v>
      </c>
      <c r="H581" s="20">
        <v>950</v>
      </c>
      <c r="I581" s="468" t="s">
        <v>43</v>
      </c>
      <c r="J581" s="469" t="str">
        <f>IF(ISBLANK(INDEX('Policy Characteristics'!D:D,MATCH($C581,'Policy Characteristics'!$C:$C,0))),"",INDEX('Policy Characteristics'!D:D,MATCH($C581,'Policy Characteristics'!$C:$C,0)))</f>
        <v>Industry CCS</v>
      </c>
      <c r="K581" s="446" t="str">
        <f>IF(ISBLANK(INDEX('Policy Characteristics'!E:E,MATCH($C581,'Policy Characteristics'!$C:$C,0))),"",INDEX('Policy Characteristics'!E:E,MATCH($C581,'Policy Characteristics'!$C:$C,0)))</f>
        <v>indst CCS</v>
      </c>
      <c r="L581" s="242">
        <f>IF(ISBLANK(INDEX('Policy Characteristics'!F:F,MATCH($C581,'Policy Characteristics'!$C:$C,0))),"",INDEX('Policy Characteristics'!F:F,MATCH($C581,'Policy Characteristics'!$C:$C,0)))</f>
        <v>0</v>
      </c>
      <c r="M581" s="242">
        <f>IF(ISBLANK(INDEX('Policy Characteristics'!G:G,MATCH($C581,'Policy Characteristics'!$C:$C,0))),"",INDEX('Policy Characteristics'!G:G,MATCH($C581,'Policy Characteristics'!$C:$C,0)))</f>
        <v>1</v>
      </c>
      <c r="N581" s="242">
        <f>IF(ISBLANK(INDEX('Policy Characteristics'!H:H,MATCH($C581,'Policy Characteristics'!$C:$C,0))),"",INDEX('Policy Characteristics'!H:H,MATCH($C581,'Policy Characteristics'!$C:$C,0)))</f>
        <v>0.01</v>
      </c>
      <c r="O581" s="446" t="str">
        <f>IF(ISBLANK(INDEX('Policy Characteristics'!I:I,MATCH($C581,'Policy Characteristics'!$C:$C,0))),"",INDEX('Policy Characteristics'!I:I,MATCH($C581,'Policy Characteristics'!$C:$C,0)))</f>
        <v>% of CO2 captured</v>
      </c>
      <c r="P581" s="44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46" t="str">
        <f>IF(ISBLANK(INDEX('Policy Characteristics'!K:K,MATCH($C581,'Policy Characteristics'!$C:$C,0))),"",INDEX('Policy Characteristics'!K:K,MATCH($C581,'Policy Characteristics'!$C:$C,0)))</f>
        <v>ccs.html#ccs</v>
      </c>
      <c r="R581" s="446" t="str">
        <f>IF(ISBLANK(INDEX('Policy Characteristics'!L:L,MATCH($C581,'Policy Characteristics'!$C:$C,0))),"",INDEX('Policy Characteristics'!L:L,MATCH($C581,'Policy Characteristics'!$C:$C,0)))</f>
        <v>carbon-capture-and-sequestration.html</v>
      </c>
    </row>
    <row r="582" spans="1:18" x14ac:dyDescent="0.75">
      <c r="A582" s="446" t="str">
        <f>IF(ISBLANK(INDEX('Policy Characteristics'!A:A,MATCH($C582,'Policy Characteristics'!$C:$C,0))),"",INDEX('Policy Characteristics'!A:A,MATCH($C582,'Policy Characteristics'!$C:$C,0)))</f>
        <v>Industry</v>
      </c>
      <c r="B582" s="467" t="str">
        <f>IF(ISBLANK(INDEX('Policy Characteristics'!B:B,MATCH($C582,'Policy Characteristics'!$C:$C,0))),"",INDEX('Policy Characteristics'!B:B,MATCH($C582,'Policy Characteristics'!$C:$C,0)))</f>
        <v>Carbon Capture and Sequestration</v>
      </c>
      <c r="C582" s="446" t="str">
        <f t="shared" si="31"/>
        <v>Industry Sector Fraction of Potential Additional CCS Achieved</v>
      </c>
      <c r="D582" s="294" t="s">
        <v>3085</v>
      </c>
      <c r="E582" s="294" t="s">
        <v>2532</v>
      </c>
      <c r="F582" t="s">
        <v>3047</v>
      </c>
      <c r="G582" s="339" t="s">
        <v>3028</v>
      </c>
      <c r="H582" s="20">
        <v>951</v>
      </c>
      <c r="I582" s="470" t="s">
        <v>44</v>
      </c>
      <c r="J582" s="469" t="str">
        <f>IF(ISBLANK(INDEX('Policy Characteristics'!D:D,MATCH($C582,'Policy Characteristics'!$C:$C,0))),"",INDEX('Policy Characteristics'!D:D,MATCH($C582,'Policy Characteristics'!$C:$C,0)))</f>
        <v>Industry CCS</v>
      </c>
      <c r="K582" s="44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446" t="str">
        <f>IF(ISBLANK(INDEX('Policy Characteristics'!I:I,MATCH($C582,'Policy Characteristics'!$C:$C,0))),"",INDEX('Policy Characteristics'!I:I,MATCH($C582,'Policy Characteristics'!$C:$C,0)))</f>
        <v>% of CO2 captured</v>
      </c>
      <c r="P582" s="44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46" t="str">
        <f>IF(ISBLANK(INDEX('Policy Characteristics'!K:K,MATCH($C582,'Policy Characteristics'!$C:$C,0))),"",INDEX('Policy Characteristics'!K:K,MATCH($C582,'Policy Characteristics'!$C:$C,0)))</f>
        <v>ccs.html#ccs</v>
      </c>
      <c r="R582" s="446" t="str">
        <f>IF(ISBLANK(INDEX('Policy Characteristics'!L:L,MATCH($C582,'Policy Characteristics'!$C:$C,0))),"",INDEX('Policy Characteristics'!L:L,MATCH($C582,'Policy Characteristics'!$C:$C,0)))</f>
        <v>carbon-capture-and-sequestration.html</v>
      </c>
    </row>
    <row r="583" spans="1:18" x14ac:dyDescent="0.75">
      <c r="A583" s="446" t="str">
        <f>IF(ISBLANK(INDEX('Policy Characteristics'!A:A,MATCH($C583,'Policy Characteristics'!$C:$C,0))),"",INDEX('Policy Characteristics'!A:A,MATCH($C583,'Policy Characteristics'!$C:$C,0)))</f>
        <v>Industry</v>
      </c>
      <c r="B583" s="467" t="str">
        <f>IF(ISBLANK(INDEX('Policy Characteristics'!B:B,MATCH($C583,'Policy Characteristics'!$C:$C,0))),"",INDEX('Policy Characteristics'!B:B,MATCH($C583,'Policy Characteristics'!$C:$C,0)))</f>
        <v>Carbon Capture and Sequestration</v>
      </c>
      <c r="C583" s="446" t="str">
        <f t="shared" si="31"/>
        <v>Industry Sector Fraction of Potential Additional CCS Achieved</v>
      </c>
      <c r="D583" s="294" t="s">
        <v>3086</v>
      </c>
      <c r="E583" s="294" t="s">
        <v>3026</v>
      </c>
      <c r="F583" t="s">
        <v>3048</v>
      </c>
      <c r="G583" s="339" t="s">
        <v>3027</v>
      </c>
      <c r="H583" s="20">
        <v>952</v>
      </c>
      <c r="I583" s="468" t="s">
        <v>43</v>
      </c>
      <c r="J583" s="469" t="str">
        <f>IF(ISBLANK(INDEX('Policy Characteristics'!D:D,MATCH($C583,'Policy Characteristics'!$C:$C,0))),"",INDEX('Policy Characteristics'!D:D,MATCH($C583,'Policy Characteristics'!$C:$C,0)))</f>
        <v>Industry CCS</v>
      </c>
      <c r="K583" s="44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446" t="str">
        <f>IF(ISBLANK(INDEX('Policy Characteristics'!I:I,MATCH($C583,'Policy Characteristics'!$C:$C,0))),"",INDEX('Policy Characteristics'!I:I,MATCH($C583,'Policy Characteristics'!$C:$C,0)))</f>
        <v>% of CO2 captured</v>
      </c>
      <c r="P583" s="44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46" t="str">
        <f>IF(ISBLANK(INDEX('Policy Characteristics'!K:K,MATCH($C583,'Policy Characteristics'!$C:$C,0))),"",INDEX('Policy Characteristics'!K:K,MATCH($C583,'Policy Characteristics'!$C:$C,0)))</f>
        <v>ccs.html#ccs</v>
      </c>
      <c r="R583" s="446" t="str">
        <f>IF(ISBLANK(INDEX('Policy Characteristics'!L:L,MATCH($C583,'Policy Characteristics'!$C:$C,0))),"",INDEX('Policy Characteristics'!L:L,MATCH($C583,'Policy Characteristics'!$C:$C,0)))</f>
        <v>carbon-capture-and-sequestration.html</v>
      </c>
    </row>
    <row r="584" spans="1:18" x14ac:dyDescent="0.75">
      <c r="A584" s="446" t="str">
        <f>IF(ISBLANK(INDEX('Policy Characteristics'!A:A,MATCH($C584,'Policy Characteristics'!$C:$C,0))),"",INDEX('Policy Characteristics'!A:A,MATCH($C584,'Policy Characteristics'!$C:$C,0)))</f>
        <v>Industry</v>
      </c>
      <c r="B584" s="467" t="str">
        <f>IF(ISBLANK(INDEX('Policy Characteristics'!B:B,MATCH($C584,'Policy Characteristics'!$C:$C,0))),"",INDEX('Policy Characteristics'!B:B,MATCH($C584,'Policy Characteristics'!$C:$C,0)))</f>
        <v>Carbon Capture and Sequestration</v>
      </c>
      <c r="C584" s="446" t="str">
        <f t="shared" si="31"/>
        <v>Industry Sector Fraction of Potential Additional CCS Achieved</v>
      </c>
      <c r="D584" s="294" t="s">
        <v>3086</v>
      </c>
      <c r="E584" s="294" t="s">
        <v>2532</v>
      </c>
      <c r="F584" t="s">
        <v>3048</v>
      </c>
      <c r="G584" s="339" t="s">
        <v>3028</v>
      </c>
      <c r="H584" s="20">
        <v>953</v>
      </c>
      <c r="I584" s="470" t="s">
        <v>43</v>
      </c>
      <c r="J584" s="469" t="str">
        <f>IF(ISBLANK(INDEX('Policy Characteristics'!D:D,MATCH($C584,'Policy Characteristics'!$C:$C,0))),"",INDEX('Policy Characteristics'!D:D,MATCH($C584,'Policy Characteristics'!$C:$C,0)))</f>
        <v>Industry CCS</v>
      </c>
      <c r="K584" s="44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446" t="str">
        <f>IF(ISBLANK(INDEX('Policy Characteristics'!I:I,MATCH($C584,'Policy Characteristics'!$C:$C,0))),"",INDEX('Policy Characteristics'!I:I,MATCH($C584,'Policy Characteristics'!$C:$C,0)))</f>
        <v>% of CO2 captured</v>
      </c>
      <c r="P584" s="44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46" t="str">
        <f>IF(ISBLANK(INDEX('Policy Characteristics'!K:K,MATCH($C584,'Policy Characteristics'!$C:$C,0))),"",INDEX('Policy Characteristics'!K:K,MATCH($C584,'Policy Characteristics'!$C:$C,0)))</f>
        <v>ccs.html#ccs</v>
      </c>
      <c r="R584" s="446" t="str">
        <f>IF(ISBLANK(INDEX('Policy Characteristics'!L:L,MATCH($C584,'Policy Characteristics'!$C:$C,0))),"",INDEX('Policy Characteristics'!L:L,MATCH($C584,'Policy Characteristics'!$C:$C,0)))</f>
        <v>carbon-capture-and-sequestration.html</v>
      </c>
    </row>
    <row r="585" spans="1:18" x14ac:dyDescent="0.75">
      <c r="A585" s="446" t="str">
        <f>IF(ISBLANK(INDEX('Policy Characteristics'!A:A,MATCH($C585,'Policy Characteristics'!$C:$C,0))),"",INDEX('Policy Characteristics'!A:A,MATCH($C585,'Policy Characteristics'!$C:$C,0)))</f>
        <v>Industry</v>
      </c>
      <c r="B585" s="467" t="str">
        <f>IF(ISBLANK(INDEX('Policy Characteristics'!B:B,MATCH($C585,'Policy Characteristics'!$C:$C,0))),"",INDEX('Policy Characteristics'!B:B,MATCH($C585,'Policy Characteristics'!$C:$C,0)))</f>
        <v>Carbon Capture and Sequestration</v>
      </c>
      <c r="C585" s="446" t="str">
        <f t="shared" si="31"/>
        <v>Industry Sector Fraction of Potential Additional CCS Achieved</v>
      </c>
      <c r="D585" s="294" t="s">
        <v>3087</v>
      </c>
      <c r="E585" s="294" t="s">
        <v>3026</v>
      </c>
      <c r="F585" t="s">
        <v>3090</v>
      </c>
      <c r="G585" s="339" t="s">
        <v>3027</v>
      </c>
      <c r="H585" s="20">
        <v>954</v>
      </c>
      <c r="I585" s="470" t="s">
        <v>44</v>
      </c>
      <c r="J585" s="469" t="str">
        <f>IF(ISBLANK(INDEX('Policy Characteristics'!D:D,MATCH($C585,'Policy Characteristics'!$C:$C,0))),"",INDEX('Policy Characteristics'!D:D,MATCH($C585,'Policy Characteristics'!$C:$C,0)))</f>
        <v>Industry CCS</v>
      </c>
      <c r="K585" s="44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446" t="str">
        <f>IF(ISBLANK(INDEX('Policy Characteristics'!I:I,MATCH($C585,'Policy Characteristics'!$C:$C,0))),"",INDEX('Policy Characteristics'!I:I,MATCH($C585,'Policy Characteristics'!$C:$C,0)))</f>
        <v>% of CO2 captured</v>
      </c>
      <c r="P585" s="44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46" t="str">
        <f>IF(ISBLANK(INDEX('Policy Characteristics'!K:K,MATCH($C585,'Policy Characteristics'!$C:$C,0))),"",INDEX('Policy Characteristics'!K:K,MATCH($C585,'Policy Characteristics'!$C:$C,0)))</f>
        <v>ccs.html#ccs</v>
      </c>
      <c r="R585" s="446" t="str">
        <f>IF(ISBLANK(INDEX('Policy Characteristics'!L:L,MATCH($C585,'Policy Characteristics'!$C:$C,0))),"",INDEX('Policy Characteristics'!L:L,MATCH($C585,'Policy Characteristics'!$C:$C,0)))</f>
        <v>carbon-capture-and-sequestration.html</v>
      </c>
    </row>
    <row r="586" spans="1:18" x14ac:dyDescent="0.75">
      <c r="A586" s="446" t="str">
        <f>IF(ISBLANK(INDEX('Policy Characteristics'!A:A,MATCH($C586,'Policy Characteristics'!$C:$C,0))),"",INDEX('Policy Characteristics'!A:A,MATCH($C586,'Policy Characteristics'!$C:$C,0)))</f>
        <v>Industry</v>
      </c>
      <c r="B586" s="467" t="str">
        <f>IF(ISBLANK(INDEX('Policy Characteristics'!B:B,MATCH($C586,'Policy Characteristics'!$C:$C,0))),"",INDEX('Policy Characteristics'!B:B,MATCH($C586,'Policy Characteristics'!$C:$C,0)))</f>
        <v>Carbon Capture and Sequestration</v>
      </c>
      <c r="C586" s="446" t="str">
        <f t="shared" si="31"/>
        <v>Industry Sector Fraction of Potential Additional CCS Achieved</v>
      </c>
      <c r="D586" s="294" t="s">
        <v>3087</v>
      </c>
      <c r="E586" s="294" t="s">
        <v>2532</v>
      </c>
      <c r="F586" t="s">
        <v>3090</v>
      </c>
      <c r="G586" s="339" t="s">
        <v>3028</v>
      </c>
      <c r="H586" s="20">
        <v>955</v>
      </c>
      <c r="I586" s="470" t="s">
        <v>44</v>
      </c>
      <c r="J586" s="469" t="str">
        <f>IF(ISBLANK(INDEX('Policy Characteristics'!D:D,MATCH($C586,'Policy Characteristics'!$C:$C,0))),"",INDEX('Policy Characteristics'!D:D,MATCH($C586,'Policy Characteristics'!$C:$C,0)))</f>
        <v>Industry CCS</v>
      </c>
      <c r="K586" s="44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446" t="str">
        <f>IF(ISBLANK(INDEX('Policy Characteristics'!I:I,MATCH($C586,'Policy Characteristics'!$C:$C,0))),"",INDEX('Policy Characteristics'!I:I,MATCH($C586,'Policy Characteristics'!$C:$C,0)))</f>
        <v>% of CO2 captured</v>
      </c>
      <c r="P586" s="44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46" t="str">
        <f>IF(ISBLANK(INDEX('Policy Characteristics'!K:K,MATCH($C586,'Policy Characteristics'!$C:$C,0))),"",INDEX('Policy Characteristics'!K:K,MATCH($C586,'Policy Characteristics'!$C:$C,0)))</f>
        <v>ccs.html#ccs</v>
      </c>
      <c r="R586" s="446" t="str">
        <f>IF(ISBLANK(INDEX('Policy Characteristics'!L:L,MATCH($C586,'Policy Characteristics'!$C:$C,0))),"",INDEX('Policy Characteristics'!L:L,MATCH($C586,'Policy Characteristics'!$C:$C,0)))</f>
        <v>carbon-capture-and-sequestration.html</v>
      </c>
    </row>
    <row r="587" spans="1:18" x14ac:dyDescent="0.75">
      <c r="A587" s="446" t="str">
        <f>IF(ISBLANK(INDEX('Policy Characteristics'!A:A,MATCH($C587,'Policy Characteristics'!$C:$C,0))),"",INDEX('Policy Characteristics'!A:A,MATCH($C587,'Policy Characteristics'!$C:$C,0)))</f>
        <v>Industry</v>
      </c>
      <c r="B587" s="467" t="str">
        <f>IF(ISBLANK(INDEX('Policy Characteristics'!B:B,MATCH($C587,'Policy Characteristics'!$C:$C,0))),"",INDEX('Policy Characteristics'!B:B,MATCH($C587,'Policy Characteristics'!$C:$C,0)))</f>
        <v>Carbon Capture and Sequestration</v>
      </c>
      <c r="C587" s="446" t="str">
        <f t="shared" si="31"/>
        <v>Industry Sector Fraction of Potential Additional CCS Achieved</v>
      </c>
      <c r="D587" s="294" t="s">
        <v>3088</v>
      </c>
      <c r="E587" s="294" t="s">
        <v>3026</v>
      </c>
      <c r="F587" t="s">
        <v>3049</v>
      </c>
      <c r="G587" s="339" t="s">
        <v>3027</v>
      </c>
      <c r="H587" s="20">
        <v>956</v>
      </c>
      <c r="I587" s="470" t="s">
        <v>44</v>
      </c>
      <c r="J587" s="469" t="str">
        <f>IF(ISBLANK(INDEX('Policy Characteristics'!D:D,MATCH($C587,'Policy Characteristics'!$C:$C,0))),"",INDEX('Policy Characteristics'!D:D,MATCH($C587,'Policy Characteristics'!$C:$C,0)))</f>
        <v>Industry CCS</v>
      </c>
      <c r="K587" s="44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446" t="str">
        <f>IF(ISBLANK(INDEX('Policy Characteristics'!I:I,MATCH($C587,'Policy Characteristics'!$C:$C,0))),"",INDEX('Policy Characteristics'!I:I,MATCH($C587,'Policy Characteristics'!$C:$C,0)))</f>
        <v>% of CO2 captured</v>
      </c>
      <c r="P587" s="44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46" t="str">
        <f>IF(ISBLANK(INDEX('Policy Characteristics'!K:K,MATCH($C587,'Policy Characteristics'!$C:$C,0))),"",INDEX('Policy Characteristics'!K:K,MATCH($C587,'Policy Characteristics'!$C:$C,0)))</f>
        <v>ccs.html#ccs</v>
      </c>
      <c r="R587" s="446" t="str">
        <f>IF(ISBLANK(INDEX('Policy Characteristics'!L:L,MATCH($C587,'Policy Characteristics'!$C:$C,0))),"",INDEX('Policy Characteristics'!L:L,MATCH($C587,'Policy Characteristics'!$C:$C,0)))</f>
        <v>carbon-capture-and-sequestration.html</v>
      </c>
    </row>
    <row r="588" spans="1:18" x14ac:dyDescent="0.75">
      <c r="A588" s="446" t="str">
        <f>IF(ISBLANK(INDEX('Policy Characteristics'!A:A,MATCH($C588,'Policy Characteristics'!$C:$C,0))),"",INDEX('Policy Characteristics'!A:A,MATCH($C588,'Policy Characteristics'!$C:$C,0)))</f>
        <v>Industry</v>
      </c>
      <c r="B588" s="467" t="str">
        <f>IF(ISBLANK(INDEX('Policy Characteristics'!B:B,MATCH($C588,'Policy Characteristics'!$C:$C,0))),"",INDEX('Policy Characteristics'!B:B,MATCH($C588,'Policy Characteristics'!$C:$C,0)))</f>
        <v>Carbon Capture and Sequestration</v>
      </c>
      <c r="C588" s="446" t="str">
        <f t="shared" si="31"/>
        <v>Industry Sector Fraction of Potential Additional CCS Achieved</v>
      </c>
      <c r="D588" s="294" t="s">
        <v>3088</v>
      </c>
      <c r="E588" s="294" t="s">
        <v>2532</v>
      </c>
      <c r="F588" t="s">
        <v>3049</v>
      </c>
      <c r="G588" s="339" t="s">
        <v>3028</v>
      </c>
      <c r="H588" s="20">
        <v>957</v>
      </c>
      <c r="I588" s="470" t="s">
        <v>44</v>
      </c>
      <c r="J588" s="469" t="str">
        <f>IF(ISBLANK(INDEX('Policy Characteristics'!D:D,MATCH($C588,'Policy Characteristics'!$C:$C,0))),"",INDEX('Policy Characteristics'!D:D,MATCH($C588,'Policy Characteristics'!$C:$C,0)))</f>
        <v>Industry CCS</v>
      </c>
      <c r="K588" s="44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446" t="str">
        <f>IF(ISBLANK(INDEX('Policy Characteristics'!I:I,MATCH($C588,'Policy Characteristics'!$C:$C,0))),"",INDEX('Policy Characteristics'!I:I,MATCH($C588,'Policy Characteristics'!$C:$C,0)))</f>
        <v>% of CO2 captured</v>
      </c>
      <c r="P588" s="44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46" t="str">
        <f>IF(ISBLANK(INDEX('Policy Characteristics'!K:K,MATCH($C588,'Policy Characteristics'!$C:$C,0))),"",INDEX('Policy Characteristics'!K:K,MATCH($C588,'Policy Characteristics'!$C:$C,0)))</f>
        <v>ccs.html#ccs</v>
      </c>
      <c r="R588" s="446" t="str">
        <f>IF(ISBLANK(INDEX('Policy Characteristics'!L:L,MATCH($C588,'Policy Characteristics'!$C:$C,0))),"",INDEX('Policy Characteristics'!L:L,MATCH($C588,'Policy Characteristics'!$C:$C,0)))</f>
        <v>carbon-capture-and-sequestration.html</v>
      </c>
    </row>
    <row r="589" spans="1:18" x14ac:dyDescent="0.75">
      <c r="A589" s="446" t="str">
        <f>IF(ISBLANK(INDEX('Policy Characteristics'!A:A,MATCH($C589,'Policy Characteristics'!$C:$C,0))),"",INDEX('Policy Characteristics'!A:A,MATCH($C589,'Policy Characteristics'!$C:$C,0)))</f>
        <v>Industry</v>
      </c>
      <c r="B589" s="467" t="str">
        <f>IF(ISBLANK(INDEX('Policy Characteristics'!B:B,MATCH($C589,'Policy Characteristics'!$C:$C,0))),"",INDEX('Policy Characteristics'!B:B,MATCH($C589,'Policy Characteristics'!$C:$C,0)))</f>
        <v>Cement Clinker Substitution</v>
      </c>
      <c r="C589" t="s">
        <v>2769</v>
      </c>
      <c r="D589" s="339"/>
      <c r="E589" s="339"/>
      <c r="F589" s="339"/>
      <c r="G589" s="339"/>
      <c r="H589" s="20">
        <v>43</v>
      </c>
      <c r="I589" s="468" t="s">
        <v>43</v>
      </c>
      <c r="J589" s="469" t="str">
        <f>IF(ISBLANK(INDEX('Policy Characteristics'!D:D,MATCH($C589,'Policy Characteristics'!$C:$C,0))),"",INDEX('Policy Characteristics'!D:D,MATCH($C589,'Policy Characteristics'!$C:$C,0)))</f>
        <v>Cement Clinker Substitution</v>
      </c>
      <c r="K589" s="446" t="str">
        <f>IF(ISBLANK(INDEX('Policy Characteristics'!E:E,MATCH($C589,'Policy Characteristics'!$C:$C,0))),"",INDEX('Policy Characteristics'!E:E,MATCH($C589,'Policy Characteristics'!$C:$C,0)))</f>
        <v>indst cement measures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446" t="str">
        <f>IF(ISBLANK(INDEX('Policy Characteristics'!I:I,MATCH($C589,'Policy Characteristics'!$C:$C,0))),"",INDEX('Policy Characteristics'!I:I,MATCH($C589,'Policy Characteristics'!$C:$C,0)))</f>
        <v>% of potential achieved</v>
      </c>
      <c r="P589" s="44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46" t="str">
        <f>IF(ISBLANK(INDEX('Policy Characteristics'!K:K,MATCH($C589,'Policy Characteristics'!$C:$C,0))),"",INDEX('Policy Characteristics'!K:K,MATCH($C589,'Policy Characteristics'!$C:$C,0)))</f>
        <v>industry-ag-main.html#clinker</v>
      </c>
      <c r="R589" s="446" t="str">
        <f>IF(ISBLANK(INDEX('Policy Characteristics'!L:L,MATCH($C589,'Policy Characteristics'!$C:$C,0))),"",INDEX('Policy Characteristics'!L:L,MATCH($C589,'Policy Characteristics'!$C:$C,0)))</f>
        <v>cement-clinker-substitution.html</v>
      </c>
    </row>
    <row r="590" spans="1:18" s="446" customFormat="1" x14ac:dyDescent="0.75">
      <c r="A590" s="446" t="str">
        <f>IF(ISBLANK(INDEX('Policy Characteristics'!A:A,MATCH($C590,'Policy Characteristics'!$C:$C,0))),"",INDEX('Policy Characteristics'!A:A,MATCH($C590,'Policy Characteristics'!$C:$C,0)))</f>
        <v>Industry</v>
      </c>
      <c r="B590" s="467" t="str">
        <f>IF(ISBLANK(INDEX('Policy Characteristics'!B:B,MATCH($C590,'Policy Characteristics'!$C:$C,0))),"",INDEX('Policy Characteristics'!B:B,MATCH($C590,'Policy Characteristics'!$C:$C,0)))</f>
        <v>Cogeneration and Waste Heat Recovery</v>
      </c>
      <c r="C590" t="s">
        <v>283</v>
      </c>
      <c r="D590" s="339"/>
      <c r="E590" s="339"/>
      <c r="F590" s="339"/>
      <c r="G590" s="339"/>
      <c r="H590" s="20">
        <v>44</v>
      </c>
      <c r="I590" s="468" t="s">
        <v>43</v>
      </c>
      <c r="J590" s="469" t="str">
        <f>IF(ISBLANK(INDEX('Policy Characteristics'!D:D,MATCH($C590,'Policy Characteristics'!$C:$C,0))),"",INDEX('Policy Characteristics'!D:D,MATCH($C590,'Policy Characteristics'!$C:$C,0)))</f>
        <v>Cogeneration and Waste Heat Recovery</v>
      </c>
      <c r="K590" s="446" t="str">
        <f>IF(ISBLANK(INDEX('Policy Characteristics'!E:E,MATCH($C590,'Policy Characteristics'!$C:$C,0))),"",INDEX('Policy Characteristics'!E:E,MATCH($C590,'Policy Characteristics'!$C:$C,0)))</f>
        <v>indst CHP</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446" t="str">
        <f>IF(ISBLANK(INDEX('Policy Characteristics'!I:I,MATCH($C590,'Policy Characteristics'!$C:$C,0))),"",INDEX('Policy Characteristics'!I:I,MATCH($C590,'Policy Characteristics'!$C:$C,0)))</f>
        <v>% of potential achieved</v>
      </c>
      <c r="P590" s="44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46" t="str">
        <f>IF(ISBLANK(INDEX('Policy Characteristics'!K:K,MATCH($C590,'Policy Characteristics'!$C:$C,0))),"",INDEX('Policy Characteristics'!K:K,MATCH($C590,'Policy Characteristics'!$C:$C,0)))</f>
        <v>industry-ag-main.html#cogen</v>
      </c>
      <c r="R590" s="446" t="str">
        <f>IF(ISBLANK(INDEX('Policy Characteristics'!L:L,MATCH($C590,'Policy Characteristics'!$C:$C,0))),"",INDEX('Policy Characteristics'!L:L,MATCH($C590,'Policy Characteristics'!$C:$C,0)))</f>
        <v>cogeneration-and-waste-heat-recovery.html</v>
      </c>
    </row>
    <row r="591" spans="1:18" s="446" customFormat="1" x14ac:dyDescent="0.75">
      <c r="A591" s="446" t="str">
        <f>IF(ISBLANK(INDEX('Policy Characteristics'!A:A,MATCH($C591,'Policy Characteristics'!$C:$C,0))),"",INDEX('Policy Characteristics'!A:A,MATCH($C591,'Policy Characteristics'!$C:$C,0)))</f>
        <v>Industry</v>
      </c>
      <c r="B591" s="467" t="str">
        <f>IF(ISBLANK(INDEX('Policy Characteristics'!B:B,MATCH($C591,'Policy Characteristics'!$C:$C,0))),"",INDEX('Policy Characteristics'!B:B,MATCH($C591,'Policy Characteristics'!$C:$C,0)))</f>
        <v>Early Retirement of Industrial Facilities</v>
      </c>
      <c r="C591" t="s">
        <v>58</v>
      </c>
      <c r="D591" s="339"/>
      <c r="E591" s="339"/>
      <c r="F591" s="339"/>
      <c r="G591" s="339"/>
      <c r="H591" s="20">
        <v>45</v>
      </c>
      <c r="I591" s="468" t="s">
        <v>43</v>
      </c>
      <c r="J591" s="469" t="str">
        <f>IF(ISBLANK(INDEX('Policy Characteristics'!D:D,MATCH($C591,'Policy Characteristics'!$C:$C,0))),"",INDEX('Policy Characteristics'!D:D,MATCH($C591,'Policy Characteristics'!$C:$C,0)))</f>
        <v>Early Retirement of Industrial Facilities</v>
      </c>
      <c r="K591" s="446" t="str">
        <f>IF(ISBLANK(INDEX('Policy Characteristics'!E:E,MATCH($C591,'Policy Characteristics'!$C:$C,0))),"",INDEX('Policy Characteristics'!E:E,MATCH($C591,'Policy Characteristics'!$C:$C,0)))</f>
        <v>indst early retirement</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446" t="str">
        <f>IF(ISBLANK(INDEX('Policy Characteristics'!I:I,MATCH($C591,'Policy Characteristics'!$C:$C,0))),"",INDEX('Policy Characteristics'!I:I,MATCH($C591,'Policy Characteristics'!$C:$C,0)))</f>
        <v>% of potential achieved</v>
      </c>
      <c r="P591" s="44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46" t="str">
        <f>IF(ISBLANK(INDEX('Policy Characteristics'!K:K,MATCH($C591,'Policy Characteristics'!$C:$C,0))),"",INDEX('Policy Characteristics'!K:K,MATCH($C591,'Policy Characteristics'!$C:$C,0)))</f>
        <v>industry-ag-main.html#early-ret</v>
      </c>
      <c r="R591" s="446" t="str">
        <f>IF(ISBLANK(INDEX('Policy Characteristics'!L:L,MATCH($C591,'Policy Characteristics'!$C:$C,0))),"",INDEX('Policy Characteristics'!L:L,MATCH($C591,'Policy Characteristics'!$C:$C,0)))</f>
        <v>early-retirement-of-industrial-facilities.html</v>
      </c>
    </row>
    <row r="592" spans="1:18" x14ac:dyDescent="0.75">
      <c r="A592" s="446" t="str">
        <f>IF(ISBLANK(INDEX('Policy Characteristics'!A:A,MATCH($C592,'Policy Characteristics'!$C:$C,0))),"",INDEX('Policy Characteristics'!A:A,MATCH($C592,'Policy Characteristics'!$C:$C,0)))</f>
        <v>Industry</v>
      </c>
      <c r="B592" s="467" t="str">
        <f>IF(ISBLANK(INDEX('Policy Characteristics'!B:B,MATCH($C592,'Policy Characteristics'!$C:$C,0))),"",INDEX('Policy Characteristics'!B:B,MATCH($C592,'Policy Characteristics'!$C:$C,0)))</f>
        <v>Electrification</v>
      </c>
      <c r="C592" t="s">
        <v>3538</v>
      </c>
      <c r="D592" s="339" t="s">
        <v>3064</v>
      </c>
      <c r="E592" t="s">
        <v>3515</v>
      </c>
      <c r="F592" t="s">
        <v>3089</v>
      </c>
      <c r="G592" s="339" t="s">
        <v>3522</v>
      </c>
      <c r="H592" s="20">
        <v>1834</v>
      </c>
      <c r="I592" s="468" t="s">
        <v>43</v>
      </c>
      <c r="J592" s="469" t="str">
        <f>IF(ISBLANK(INDEX('Policy Characteristics'!D:D,MATCH($C592,'Policy Characteristics'!$C:$C,0))),"",INDEX('Policy Characteristics'!D:D,MATCH($C592,'Policy Characteristics'!$C:$C,0)))</f>
        <v>Electrification</v>
      </c>
      <c r="K592" s="446" t="str">
        <f>IF(ISBLANK(INDEX('Policy Characteristics'!E:E,MATCH($C592,'Policy Characteristics'!$C:$C,0))),"",INDEX('Policy Characteristics'!E:E,MATCH($C592,'Policy Characteristics'!$C:$C,0)))</f>
        <v>indst shift to electricity</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446" t="str">
        <f>IF(ISBLANK(INDEX('Policy Characteristics'!I:I,MATCH($C592,'Policy Characteristics'!$C:$C,0))),"",INDEX('Policy Characteristics'!I:I,MATCH($C592,'Policy Characteristics'!$C:$C,0)))</f>
        <v>% of fuel shifted</v>
      </c>
      <c r="P592" s="44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46" t="str">
        <f>IF(ISBLANK(INDEX('Policy Characteristics'!K:K,MATCH($C592,'Policy Characteristics'!$C:$C,0))),"",INDEX('Policy Characteristics'!K:K,MATCH($C592,'Policy Characteristics'!$C:$C,0)))</f>
        <v>industry-ag-main.html#fuel-switching</v>
      </c>
      <c r="R592" s="446" t="str">
        <f>IF(ISBLANK(INDEX('Policy Characteristics'!L:L,MATCH($C592,'Policy Characteristics'!$C:$C,0))),"",INDEX('Policy Characteristics'!L:L,MATCH($C592,'Policy Characteristics'!$C:$C,0)))</f>
        <v>industry-elec-and-hydrogen.html</v>
      </c>
    </row>
    <row r="593" spans="1:18" x14ac:dyDescent="0.75">
      <c r="A593" s="446" t="str">
        <f>IF(ISBLANK(INDEX('Policy Characteristics'!A:A,MATCH($C593,'Policy Characteristics'!$C:$C,0))),"",INDEX('Policy Characteristics'!A:A,MATCH($C593,'Policy Characteristics'!$C:$C,0)))</f>
        <v>Industry</v>
      </c>
      <c r="B593" s="467" t="str">
        <f>IF(ISBLANK(INDEX('Policy Characteristics'!B:B,MATCH($C593,'Policy Characteristics'!$C:$C,0))),"",INDEX('Policy Characteristics'!B:B,MATCH($C593,'Policy Characteristics'!$C:$C,0)))</f>
        <v>Electrification</v>
      </c>
      <c r="C593" s="446" t="str">
        <f t="shared" ref="C593:C618" si="32">C$592</f>
        <v>Fraction of Eligible Industrial Energy Use Shifted to Electricity</v>
      </c>
      <c r="D593" s="339" t="s">
        <v>3064</v>
      </c>
      <c r="E593" t="s">
        <v>3516</v>
      </c>
      <c r="F593" t="s">
        <v>3089</v>
      </c>
      <c r="G593" s="339" t="s">
        <v>3523</v>
      </c>
      <c r="H593" s="20">
        <v>1835</v>
      </c>
      <c r="I593" s="468" t="s">
        <v>43</v>
      </c>
      <c r="J593" s="469" t="str">
        <f>IF(ISBLANK(INDEX('Policy Characteristics'!D:D,MATCH($C593,'Policy Characteristics'!$C:$C,0))),"",INDEX('Policy Characteristics'!D:D,MATCH($C593,'Policy Characteristics'!$C:$C,0)))</f>
        <v>Electrification</v>
      </c>
      <c r="K593" s="446" t="str">
        <f>IF(ISBLANK(INDEX('Policy Characteristics'!E:E,MATCH($C593,'Policy Characteristics'!$C:$C,0))),"",INDEX('Policy Characteristics'!E:E,MATCH($C593,'Policy Characteristics'!$C:$C,0)))</f>
        <v>indst shift to electricity</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446" t="str">
        <f>IF(ISBLANK(INDEX('Policy Characteristics'!I:I,MATCH($C593,'Policy Characteristics'!$C:$C,0))),"",INDEX('Policy Characteristics'!I:I,MATCH($C593,'Policy Characteristics'!$C:$C,0)))</f>
        <v>% of fuel shifted</v>
      </c>
      <c r="P593" s="44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46" t="str">
        <f>IF(ISBLANK(INDEX('Policy Characteristics'!K:K,MATCH($C593,'Policy Characteristics'!$C:$C,0))),"",INDEX('Policy Characteristics'!K:K,MATCH($C593,'Policy Characteristics'!$C:$C,0)))</f>
        <v>industry-ag-main.html#fuel-switching</v>
      </c>
      <c r="R593" s="446" t="str">
        <f>IF(ISBLANK(INDEX('Policy Characteristics'!L:L,MATCH($C593,'Policy Characteristics'!$C:$C,0))),"",INDEX('Policy Characteristics'!L:L,MATCH($C593,'Policy Characteristics'!$C:$C,0)))</f>
        <v>industry-elec-and-hydrogen.html</v>
      </c>
    </row>
    <row r="594" spans="1:18" x14ac:dyDescent="0.75">
      <c r="A594" s="446" t="str">
        <f>IF(ISBLANK(INDEX('Policy Characteristics'!A:A,MATCH($C594,'Policy Characteristics'!$C:$C,0))),"",INDEX('Policy Characteristics'!A:A,MATCH($C594,'Policy Characteristics'!$C:$C,0)))</f>
        <v>Industry</v>
      </c>
      <c r="B594" s="467" t="str">
        <f>IF(ISBLANK(INDEX('Policy Characteristics'!B:B,MATCH($C594,'Policy Characteristics'!$C:$C,0))),"",INDEX('Policy Characteristics'!B:B,MATCH($C594,'Policy Characteristics'!$C:$C,0)))</f>
        <v>Electrification</v>
      </c>
      <c r="C594" s="446" t="str">
        <f t="shared" si="32"/>
        <v>Fraction of Eligible Industrial Energy Use Shifted to Electricity</v>
      </c>
      <c r="D594" s="339" t="s">
        <v>3064</v>
      </c>
      <c r="E594" t="s">
        <v>3517</v>
      </c>
      <c r="F594" t="s">
        <v>3089</v>
      </c>
      <c r="G594" s="339" t="s">
        <v>3524</v>
      </c>
      <c r="H594" s="20">
        <v>1836</v>
      </c>
      <c r="I594" s="468" t="s">
        <v>43</v>
      </c>
      <c r="J594" s="469" t="str">
        <f>IF(ISBLANK(INDEX('Policy Characteristics'!D:D,MATCH($C594,'Policy Characteristics'!$C:$C,0))),"",INDEX('Policy Characteristics'!D:D,MATCH($C594,'Policy Characteristics'!$C:$C,0)))</f>
        <v>Electrification</v>
      </c>
      <c r="K594" s="446" t="str">
        <f>IF(ISBLANK(INDEX('Policy Characteristics'!E:E,MATCH($C594,'Policy Characteristics'!$C:$C,0))),"",INDEX('Policy Characteristics'!E:E,MATCH($C594,'Policy Characteristics'!$C:$C,0)))</f>
        <v>indst shift to electricity</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446" t="str">
        <f>IF(ISBLANK(INDEX('Policy Characteristics'!I:I,MATCH($C594,'Policy Characteristics'!$C:$C,0))),"",INDEX('Policy Characteristics'!I:I,MATCH($C594,'Policy Characteristics'!$C:$C,0)))</f>
        <v>% of fuel shifted</v>
      </c>
      <c r="P594" s="44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46" t="str">
        <f>IF(ISBLANK(INDEX('Policy Characteristics'!K:K,MATCH($C594,'Policy Characteristics'!$C:$C,0))),"",INDEX('Policy Characteristics'!K:K,MATCH($C594,'Policy Characteristics'!$C:$C,0)))</f>
        <v>industry-ag-main.html#fuel-switching</v>
      </c>
      <c r="R594" s="446" t="str">
        <f>IF(ISBLANK(INDEX('Policy Characteristics'!L:L,MATCH($C594,'Policy Characteristics'!$C:$C,0))),"",INDEX('Policy Characteristics'!L:L,MATCH($C594,'Policy Characteristics'!$C:$C,0)))</f>
        <v>industry-elec-and-hydrogen.html</v>
      </c>
    </row>
    <row r="595" spans="1:18" x14ac:dyDescent="0.75">
      <c r="A595" s="446" t="str">
        <f>IF(ISBLANK(INDEX('Policy Characteristics'!A:A,MATCH($C595,'Policy Characteristics'!$C:$C,0))),"",INDEX('Policy Characteristics'!A:A,MATCH($C595,'Policy Characteristics'!$C:$C,0)))</f>
        <v>Industry</v>
      </c>
      <c r="B595" s="467" t="str">
        <f>IF(ISBLANK(INDEX('Policy Characteristics'!B:B,MATCH($C595,'Policy Characteristics'!$C:$C,0))),"",INDEX('Policy Characteristics'!B:B,MATCH($C595,'Policy Characteristics'!$C:$C,0)))</f>
        <v>Electrification</v>
      </c>
      <c r="C595" s="446" t="str">
        <f t="shared" si="32"/>
        <v>Fraction of Eligible Industrial Energy Use Shifted to Electricity</v>
      </c>
      <c r="D595" s="339" t="s">
        <v>3064</v>
      </c>
      <c r="E595" t="s">
        <v>3518</v>
      </c>
      <c r="F595" t="s">
        <v>3089</v>
      </c>
      <c r="G595" s="339" t="s">
        <v>3525</v>
      </c>
      <c r="H595" s="20">
        <v>1837</v>
      </c>
      <c r="I595" s="468" t="s">
        <v>43</v>
      </c>
      <c r="J595" s="469" t="str">
        <f>IF(ISBLANK(INDEX('Policy Characteristics'!D:D,MATCH($C595,'Policy Characteristics'!$C:$C,0))),"",INDEX('Policy Characteristics'!D:D,MATCH($C595,'Policy Characteristics'!$C:$C,0)))</f>
        <v>Electrification</v>
      </c>
      <c r="K595" s="446" t="str">
        <f>IF(ISBLANK(INDEX('Policy Characteristics'!E:E,MATCH($C595,'Policy Characteristics'!$C:$C,0))),"",INDEX('Policy Characteristics'!E:E,MATCH($C595,'Policy Characteristics'!$C:$C,0)))</f>
        <v>indst shift to electricity</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446" t="str">
        <f>IF(ISBLANK(INDEX('Policy Characteristics'!I:I,MATCH($C595,'Policy Characteristics'!$C:$C,0))),"",INDEX('Policy Characteristics'!I:I,MATCH($C595,'Policy Characteristics'!$C:$C,0)))</f>
        <v>% of fuel shifted</v>
      </c>
      <c r="P595" s="44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46" t="str">
        <f>IF(ISBLANK(INDEX('Policy Characteristics'!K:K,MATCH($C595,'Policy Characteristics'!$C:$C,0))),"",INDEX('Policy Characteristics'!K:K,MATCH($C595,'Policy Characteristics'!$C:$C,0)))</f>
        <v>industry-ag-main.html#fuel-switching</v>
      </c>
      <c r="R595" s="446" t="str">
        <f>IF(ISBLANK(INDEX('Policy Characteristics'!L:L,MATCH($C595,'Policy Characteristics'!$C:$C,0))),"",INDEX('Policy Characteristics'!L:L,MATCH($C595,'Policy Characteristics'!$C:$C,0)))</f>
        <v>industry-elec-and-hydrogen.html</v>
      </c>
    </row>
    <row r="596" spans="1:18" x14ac:dyDescent="0.75">
      <c r="A596" s="446" t="str">
        <f>IF(ISBLANK(INDEX('Policy Characteristics'!A:A,MATCH($C596,'Policy Characteristics'!$C:$C,0))),"",INDEX('Policy Characteristics'!A:A,MATCH($C596,'Policy Characteristics'!$C:$C,0)))</f>
        <v>Industry</v>
      </c>
      <c r="B596" s="467" t="str">
        <f>IF(ISBLANK(INDEX('Policy Characteristics'!B:B,MATCH($C596,'Policy Characteristics'!$C:$C,0))),"",INDEX('Policy Characteristics'!B:B,MATCH($C596,'Policy Characteristics'!$C:$C,0)))</f>
        <v>Electrification</v>
      </c>
      <c r="C596" s="446" t="str">
        <f t="shared" si="32"/>
        <v>Fraction of Eligible Industrial Energy Use Shifted to Electricity</v>
      </c>
      <c r="D596" s="339" t="s">
        <v>3064</v>
      </c>
      <c r="E596" t="s">
        <v>3519</v>
      </c>
      <c r="F596" t="s">
        <v>3089</v>
      </c>
      <c r="G596" s="339" t="s">
        <v>3526</v>
      </c>
      <c r="H596" s="20">
        <v>1838</v>
      </c>
      <c r="I596" s="468" t="s">
        <v>43</v>
      </c>
      <c r="J596" s="469" t="str">
        <f>IF(ISBLANK(INDEX('Policy Characteristics'!D:D,MATCH($C596,'Policy Characteristics'!$C:$C,0))),"",INDEX('Policy Characteristics'!D:D,MATCH($C596,'Policy Characteristics'!$C:$C,0)))</f>
        <v>Electrification</v>
      </c>
      <c r="K596" s="446" t="str">
        <f>IF(ISBLANK(INDEX('Policy Characteristics'!E:E,MATCH($C596,'Policy Characteristics'!$C:$C,0))),"",INDEX('Policy Characteristics'!E:E,MATCH($C596,'Policy Characteristics'!$C:$C,0)))</f>
        <v>indst shift to electricity</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446" t="str">
        <f>IF(ISBLANK(INDEX('Policy Characteristics'!I:I,MATCH($C596,'Policy Characteristics'!$C:$C,0))),"",INDEX('Policy Characteristics'!I:I,MATCH($C596,'Policy Characteristics'!$C:$C,0)))</f>
        <v>% of fuel shifted</v>
      </c>
      <c r="P596" s="44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46" t="str">
        <f>IF(ISBLANK(INDEX('Policy Characteristics'!K:K,MATCH($C596,'Policy Characteristics'!$C:$C,0))),"",INDEX('Policy Characteristics'!K:K,MATCH($C596,'Policy Characteristics'!$C:$C,0)))</f>
        <v>industry-ag-main.html#fuel-switching</v>
      </c>
      <c r="R596" s="446" t="str">
        <f>IF(ISBLANK(INDEX('Policy Characteristics'!L:L,MATCH($C596,'Policy Characteristics'!$C:$C,0))),"",INDEX('Policy Characteristics'!L:L,MATCH($C596,'Policy Characteristics'!$C:$C,0)))</f>
        <v>industry-elec-and-hydrogen.html</v>
      </c>
    </row>
    <row r="597" spans="1:18" x14ac:dyDescent="0.75">
      <c r="A597" s="446" t="str">
        <f>IF(ISBLANK(INDEX('Policy Characteristics'!A:A,MATCH($C597,'Policy Characteristics'!$C:$C,0))),"",INDEX('Policy Characteristics'!A:A,MATCH($C597,'Policy Characteristics'!$C:$C,0)))</f>
        <v>Industry</v>
      </c>
      <c r="B597" s="467" t="str">
        <f>IF(ISBLANK(INDEX('Policy Characteristics'!B:B,MATCH($C597,'Policy Characteristics'!$C:$C,0))),"",INDEX('Policy Characteristics'!B:B,MATCH($C597,'Policy Characteristics'!$C:$C,0)))</f>
        <v>Electrification</v>
      </c>
      <c r="C597" s="446" t="str">
        <f t="shared" si="32"/>
        <v>Fraction of Eligible Industrial Energy Use Shifted to Electricity</v>
      </c>
      <c r="D597" s="339" t="s">
        <v>3064</v>
      </c>
      <c r="E597" t="s">
        <v>3520</v>
      </c>
      <c r="F597" t="s">
        <v>3089</v>
      </c>
      <c r="G597" s="339" t="s">
        <v>3527</v>
      </c>
      <c r="H597" s="20">
        <v>1839</v>
      </c>
      <c r="I597" s="468" t="s">
        <v>43</v>
      </c>
      <c r="J597" s="469" t="str">
        <f>IF(ISBLANK(INDEX('Policy Characteristics'!D:D,MATCH($C597,'Policy Characteristics'!$C:$C,0))),"",INDEX('Policy Characteristics'!D:D,MATCH($C597,'Policy Characteristics'!$C:$C,0)))</f>
        <v>Electrification</v>
      </c>
      <c r="K597" s="446" t="str">
        <f>IF(ISBLANK(INDEX('Policy Characteristics'!E:E,MATCH($C597,'Policy Characteristics'!$C:$C,0))),"",INDEX('Policy Characteristics'!E:E,MATCH($C597,'Policy Characteristics'!$C:$C,0)))</f>
        <v>indst shift to electricity</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446" t="str">
        <f>IF(ISBLANK(INDEX('Policy Characteristics'!I:I,MATCH($C597,'Policy Characteristics'!$C:$C,0))),"",INDEX('Policy Characteristics'!I:I,MATCH($C597,'Policy Characteristics'!$C:$C,0)))</f>
        <v>% of fuel shifted</v>
      </c>
      <c r="P597" s="44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46" t="str">
        <f>IF(ISBLANK(INDEX('Policy Characteristics'!K:K,MATCH($C597,'Policy Characteristics'!$C:$C,0))),"",INDEX('Policy Characteristics'!K:K,MATCH($C597,'Policy Characteristics'!$C:$C,0)))</f>
        <v>industry-ag-main.html#fuel-switching</v>
      </c>
      <c r="R597" s="446" t="str">
        <f>IF(ISBLANK(INDEX('Policy Characteristics'!L:L,MATCH($C597,'Policy Characteristics'!$C:$C,0))),"",INDEX('Policy Characteristics'!L:L,MATCH($C597,'Policy Characteristics'!$C:$C,0)))</f>
        <v>industry-elec-and-hydrogen.html</v>
      </c>
    </row>
    <row r="598" spans="1:18" x14ac:dyDescent="0.75">
      <c r="A598" s="446" t="str">
        <f>IF(ISBLANK(INDEX('Policy Characteristics'!A:A,MATCH($C598,'Policy Characteristics'!$C:$C,0))),"",INDEX('Policy Characteristics'!A:A,MATCH($C598,'Policy Characteristics'!$C:$C,0)))</f>
        <v>Industry</v>
      </c>
      <c r="B598" s="467" t="str">
        <f>IF(ISBLANK(INDEX('Policy Characteristics'!B:B,MATCH($C598,'Policy Characteristics'!$C:$C,0))),"",INDEX('Policy Characteristics'!B:B,MATCH($C598,'Policy Characteristics'!$C:$C,0)))</f>
        <v>Electrification</v>
      </c>
      <c r="C598" s="446" t="str">
        <f t="shared" si="32"/>
        <v>Fraction of Eligible Industrial Energy Use Shifted to Electricity</v>
      </c>
      <c r="D598" s="339" t="s">
        <v>3064</v>
      </c>
      <c r="E598" t="s">
        <v>3521</v>
      </c>
      <c r="F598" t="s">
        <v>3089</v>
      </c>
      <c r="G598" s="339" t="s">
        <v>3528</v>
      </c>
      <c r="H598" s="20">
        <v>1840</v>
      </c>
      <c r="I598" s="468" t="s">
        <v>43</v>
      </c>
      <c r="J598" s="469" t="str">
        <f>IF(ISBLANK(INDEX('Policy Characteristics'!D:D,MATCH($C598,'Policy Characteristics'!$C:$C,0))),"",INDEX('Policy Characteristics'!D:D,MATCH($C598,'Policy Characteristics'!$C:$C,0)))</f>
        <v>Electrification</v>
      </c>
      <c r="K598" s="446" t="str">
        <f>IF(ISBLANK(INDEX('Policy Characteristics'!E:E,MATCH($C598,'Policy Characteristics'!$C:$C,0))),"",INDEX('Policy Characteristics'!E:E,MATCH($C598,'Policy Characteristics'!$C:$C,0)))</f>
        <v>indst shift to electricity</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446" t="str">
        <f>IF(ISBLANK(INDEX('Policy Characteristics'!I:I,MATCH($C598,'Policy Characteristics'!$C:$C,0))),"",INDEX('Policy Characteristics'!I:I,MATCH($C598,'Policy Characteristics'!$C:$C,0)))</f>
        <v>% of fuel shifted</v>
      </c>
      <c r="P598" s="44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46" t="str">
        <f>IF(ISBLANK(INDEX('Policy Characteristics'!K:K,MATCH($C598,'Policy Characteristics'!$C:$C,0))),"",INDEX('Policy Characteristics'!K:K,MATCH($C598,'Policy Characteristics'!$C:$C,0)))</f>
        <v>industry-ag-main.html#fuel-switching</v>
      </c>
      <c r="R598" s="446" t="str">
        <f>IF(ISBLANK(INDEX('Policy Characteristics'!L:L,MATCH($C598,'Policy Characteristics'!$C:$C,0))),"",INDEX('Policy Characteristics'!L:L,MATCH($C598,'Policy Characteristics'!$C:$C,0)))</f>
        <v>industry-elec-and-hydrogen.html</v>
      </c>
    </row>
    <row r="599" spans="1:18" x14ac:dyDescent="0.75">
      <c r="A599" s="446" t="str">
        <f>IF(ISBLANK(INDEX('Policy Characteristics'!A:A,MATCH($C599,'Policy Characteristics'!$C:$C,0))),"",INDEX('Policy Characteristics'!A:A,MATCH($C599,'Policy Characteristics'!$C:$C,0)))</f>
        <v>Industry</v>
      </c>
      <c r="B599" s="467" t="str">
        <f>IF(ISBLANK(INDEX('Policy Characteristics'!B:B,MATCH($C599,'Policy Characteristics'!$C:$C,0))),"",INDEX('Policy Characteristics'!B:B,MATCH($C599,'Policy Characteristics'!$C:$C,0)))</f>
        <v>Electrification</v>
      </c>
      <c r="C599" s="446" t="str">
        <f t="shared" si="32"/>
        <v>Fraction of Eligible Industrial Energy Use Shifted to Electricity</v>
      </c>
      <c r="D599" s="339" t="s">
        <v>3064</v>
      </c>
      <c r="E599" t="s">
        <v>3673</v>
      </c>
      <c r="F599" t="s">
        <v>3089</v>
      </c>
      <c r="G599" s="339" t="s">
        <v>3673</v>
      </c>
      <c r="H599" s="20">
        <v>1841</v>
      </c>
      <c r="I599" s="468" t="s">
        <v>43</v>
      </c>
      <c r="J599" s="469" t="str">
        <f>IF(ISBLANK(INDEX('Policy Characteristics'!D:D,MATCH($C599,'Policy Characteristics'!$C:$C,0))),"",INDEX('Policy Characteristics'!D:D,MATCH($C599,'Policy Characteristics'!$C:$C,0)))</f>
        <v>Electrification</v>
      </c>
      <c r="K599" s="446" t="str">
        <f>IF(ISBLANK(INDEX('Policy Characteristics'!E:E,MATCH($C599,'Policy Characteristics'!$C:$C,0))),"",INDEX('Policy Characteristics'!E:E,MATCH($C599,'Policy Characteristics'!$C:$C,0)))</f>
        <v>indst shift to electricity</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446" t="str">
        <f>IF(ISBLANK(INDEX('Policy Characteristics'!I:I,MATCH($C599,'Policy Characteristics'!$C:$C,0))),"",INDEX('Policy Characteristics'!I:I,MATCH($C599,'Policy Characteristics'!$C:$C,0)))</f>
        <v>% of fuel shifted</v>
      </c>
      <c r="P599" s="44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46" t="str">
        <f>IF(ISBLANK(INDEX('Policy Characteristics'!K:K,MATCH($C599,'Policy Characteristics'!$C:$C,0))),"",INDEX('Policy Characteristics'!K:K,MATCH($C599,'Policy Characteristics'!$C:$C,0)))</f>
        <v>industry-ag-main.html#fuel-switching</v>
      </c>
      <c r="R599" s="446" t="str">
        <f>IF(ISBLANK(INDEX('Policy Characteristics'!L:L,MATCH($C599,'Policy Characteristics'!$C:$C,0))),"",INDEX('Policy Characteristics'!L:L,MATCH($C599,'Policy Characteristics'!$C:$C,0)))</f>
        <v>industry-elec-and-hydrogen.html</v>
      </c>
    </row>
    <row r="600" spans="1:18" x14ac:dyDescent="0.75">
      <c r="A600" s="446" t="str">
        <f>IF(ISBLANK(INDEX('Policy Characteristics'!A:A,MATCH($C600,'Policy Characteristics'!$C:$C,0))),"",INDEX('Policy Characteristics'!A:A,MATCH($C600,'Policy Characteristics'!$C:$C,0)))</f>
        <v>Industry</v>
      </c>
      <c r="B600" s="467" t="str">
        <f>IF(ISBLANK(INDEX('Policy Characteristics'!B:B,MATCH($C600,'Policy Characteristics'!$C:$C,0))),"",INDEX('Policy Characteristics'!B:B,MATCH($C600,'Policy Characteristics'!$C:$C,0)))</f>
        <v>Electrification</v>
      </c>
      <c r="C600" s="446" t="str">
        <f t="shared" si="32"/>
        <v>Fraction of Eligible Industrial Energy Use Shifted to Electricity</v>
      </c>
      <c r="D600" s="294" t="s">
        <v>3065</v>
      </c>
      <c r="E600" t="s">
        <v>3515</v>
      </c>
      <c r="F600" t="s">
        <v>2760</v>
      </c>
      <c r="G600" s="339" t="s">
        <v>3522</v>
      </c>
      <c r="H600" s="20">
        <v>1842</v>
      </c>
      <c r="I600" s="468" t="s">
        <v>43</v>
      </c>
      <c r="J600" s="469" t="str">
        <f>IF(ISBLANK(INDEX('Policy Characteristics'!D:D,MATCH($C600,'Policy Characteristics'!$C:$C,0))),"",INDEX('Policy Characteristics'!D:D,MATCH($C600,'Policy Characteristics'!$C:$C,0)))</f>
        <v>Electrification</v>
      </c>
      <c r="K600" s="446" t="str">
        <f>IF(ISBLANK(INDEX('Policy Characteristics'!E:E,MATCH($C600,'Policy Characteristics'!$C:$C,0))),"",INDEX('Policy Characteristics'!E:E,MATCH($C600,'Policy Characteristics'!$C:$C,0)))</f>
        <v>indst shift to electricity</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446" t="str">
        <f>IF(ISBLANK(INDEX('Policy Characteristics'!I:I,MATCH($C600,'Policy Characteristics'!$C:$C,0))),"",INDEX('Policy Characteristics'!I:I,MATCH($C600,'Policy Characteristics'!$C:$C,0)))</f>
        <v>% of fuel shifted</v>
      </c>
      <c r="P600" s="44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46" t="str">
        <f>IF(ISBLANK(INDEX('Policy Characteristics'!K:K,MATCH($C600,'Policy Characteristics'!$C:$C,0))),"",INDEX('Policy Characteristics'!K:K,MATCH($C600,'Policy Characteristics'!$C:$C,0)))</f>
        <v>industry-ag-main.html#fuel-switching</v>
      </c>
      <c r="R600" s="446" t="str">
        <f>IF(ISBLANK(INDEX('Policy Characteristics'!L:L,MATCH($C600,'Policy Characteristics'!$C:$C,0))),"",INDEX('Policy Characteristics'!L:L,MATCH($C600,'Policy Characteristics'!$C:$C,0)))</f>
        <v>industry-elec-and-hydrogen.html</v>
      </c>
    </row>
    <row r="601" spans="1:18" x14ac:dyDescent="0.75">
      <c r="A601" s="446" t="str">
        <f>IF(ISBLANK(INDEX('Policy Characteristics'!A:A,MATCH($C601,'Policy Characteristics'!$C:$C,0))),"",INDEX('Policy Characteristics'!A:A,MATCH($C601,'Policy Characteristics'!$C:$C,0)))</f>
        <v>Industry</v>
      </c>
      <c r="B601" s="467" t="str">
        <f>IF(ISBLANK(INDEX('Policy Characteristics'!B:B,MATCH($C601,'Policy Characteristics'!$C:$C,0))),"",INDEX('Policy Characteristics'!B:B,MATCH($C601,'Policy Characteristics'!$C:$C,0)))</f>
        <v>Electrification</v>
      </c>
      <c r="C601" s="446" t="str">
        <f t="shared" si="32"/>
        <v>Fraction of Eligible Industrial Energy Use Shifted to Electricity</v>
      </c>
      <c r="D601" s="294" t="s">
        <v>3065</v>
      </c>
      <c r="E601" t="s">
        <v>3516</v>
      </c>
      <c r="F601" t="s">
        <v>2760</v>
      </c>
      <c r="G601" s="339" t="s">
        <v>3523</v>
      </c>
      <c r="H601" s="20">
        <v>1843</v>
      </c>
      <c r="I601" s="468" t="s">
        <v>43</v>
      </c>
      <c r="J601" s="469" t="str">
        <f>IF(ISBLANK(INDEX('Policy Characteristics'!D:D,MATCH($C601,'Policy Characteristics'!$C:$C,0))),"",INDEX('Policy Characteristics'!D:D,MATCH($C601,'Policy Characteristics'!$C:$C,0)))</f>
        <v>Electrification</v>
      </c>
      <c r="K601" s="446" t="str">
        <f>IF(ISBLANK(INDEX('Policy Characteristics'!E:E,MATCH($C601,'Policy Characteristics'!$C:$C,0))),"",INDEX('Policy Characteristics'!E:E,MATCH($C601,'Policy Characteristics'!$C:$C,0)))</f>
        <v>indst shift to electricity</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446" t="str">
        <f>IF(ISBLANK(INDEX('Policy Characteristics'!I:I,MATCH($C601,'Policy Characteristics'!$C:$C,0))),"",INDEX('Policy Characteristics'!I:I,MATCH($C601,'Policy Characteristics'!$C:$C,0)))</f>
        <v>% of fuel shifted</v>
      </c>
      <c r="P601" s="44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46" t="str">
        <f>IF(ISBLANK(INDEX('Policy Characteristics'!K:K,MATCH($C601,'Policy Characteristics'!$C:$C,0))),"",INDEX('Policy Characteristics'!K:K,MATCH($C601,'Policy Characteristics'!$C:$C,0)))</f>
        <v>industry-ag-main.html#fuel-switching</v>
      </c>
      <c r="R601" s="446" t="str">
        <f>IF(ISBLANK(INDEX('Policy Characteristics'!L:L,MATCH($C601,'Policy Characteristics'!$C:$C,0))),"",INDEX('Policy Characteristics'!L:L,MATCH($C601,'Policy Characteristics'!$C:$C,0)))</f>
        <v>industry-elec-and-hydrogen.html</v>
      </c>
    </row>
    <row r="602" spans="1:18" x14ac:dyDescent="0.75">
      <c r="A602" s="446" t="str">
        <f>IF(ISBLANK(INDEX('Policy Characteristics'!A:A,MATCH($C602,'Policy Characteristics'!$C:$C,0))),"",INDEX('Policy Characteristics'!A:A,MATCH($C602,'Policy Characteristics'!$C:$C,0)))</f>
        <v>Industry</v>
      </c>
      <c r="B602" s="467" t="str">
        <f>IF(ISBLANK(INDEX('Policy Characteristics'!B:B,MATCH($C602,'Policy Characteristics'!$C:$C,0))),"",INDEX('Policy Characteristics'!B:B,MATCH($C602,'Policy Characteristics'!$C:$C,0)))</f>
        <v>Electrification</v>
      </c>
      <c r="C602" s="446" t="str">
        <f t="shared" si="32"/>
        <v>Fraction of Eligible Industrial Energy Use Shifted to Electricity</v>
      </c>
      <c r="D602" s="294" t="s">
        <v>3065</v>
      </c>
      <c r="E602" t="s">
        <v>3517</v>
      </c>
      <c r="F602" t="s">
        <v>2760</v>
      </c>
      <c r="G602" s="339" t="s">
        <v>3524</v>
      </c>
      <c r="H602" s="20">
        <v>1844</v>
      </c>
      <c r="I602" s="468" t="s">
        <v>43</v>
      </c>
      <c r="J602" s="469" t="str">
        <f>IF(ISBLANK(INDEX('Policy Characteristics'!D:D,MATCH($C602,'Policy Characteristics'!$C:$C,0))),"",INDEX('Policy Characteristics'!D:D,MATCH($C602,'Policy Characteristics'!$C:$C,0)))</f>
        <v>Electrification</v>
      </c>
      <c r="K602" s="446" t="str">
        <f>IF(ISBLANK(INDEX('Policy Characteristics'!E:E,MATCH($C602,'Policy Characteristics'!$C:$C,0))),"",INDEX('Policy Characteristics'!E:E,MATCH($C602,'Policy Characteristics'!$C:$C,0)))</f>
        <v>indst shift to electricity</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446" t="str">
        <f>IF(ISBLANK(INDEX('Policy Characteristics'!I:I,MATCH($C602,'Policy Characteristics'!$C:$C,0))),"",INDEX('Policy Characteristics'!I:I,MATCH($C602,'Policy Characteristics'!$C:$C,0)))</f>
        <v>% of fuel shifted</v>
      </c>
      <c r="P602" s="44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46" t="str">
        <f>IF(ISBLANK(INDEX('Policy Characteristics'!K:K,MATCH($C602,'Policy Characteristics'!$C:$C,0))),"",INDEX('Policy Characteristics'!K:K,MATCH($C602,'Policy Characteristics'!$C:$C,0)))</f>
        <v>industry-ag-main.html#fuel-switching</v>
      </c>
      <c r="R602" s="446" t="str">
        <f>IF(ISBLANK(INDEX('Policy Characteristics'!L:L,MATCH($C602,'Policy Characteristics'!$C:$C,0))),"",INDEX('Policy Characteristics'!L:L,MATCH($C602,'Policy Characteristics'!$C:$C,0)))</f>
        <v>industry-elec-and-hydrogen.html</v>
      </c>
    </row>
    <row r="603" spans="1:18" x14ac:dyDescent="0.75">
      <c r="A603" s="446" t="str">
        <f>IF(ISBLANK(INDEX('Policy Characteristics'!A:A,MATCH($C603,'Policy Characteristics'!$C:$C,0))),"",INDEX('Policy Characteristics'!A:A,MATCH($C603,'Policy Characteristics'!$C:$C,0)))</f>
        <v>Industry</v>
      </c>
      <c r="B603" s="467" t="str">
        <f>IF(ISBLANK(INDEX('Policy Characteristics'!B:B,MATCH($C603,'Policy Characteristics'!$C:$C,0))),"",INDEX('Policy Characteristics'!B:B,MATCH($C603,'Policy Characteristics'!$C:$C,0)))</f>
        <v>Electrification</v>
      </c>
      <c r="C603" s="446" t="str">
        <f t="shared" si="32"/>
        <v>Fraction of Eligible Industrial Energy Use Shifted to Electricity</v>
      </c>
      <c r="D603" s="294" t="s">
        <v>3065</v>
      </c>
      <c r="E603" t="s">
        <v>3518</v>
      </c>
      <c r="F603" t="s">
        <v>2760</v>
      </c>
      <c r="G603" s="339" t="s">
        <v>3525</v>
      </c>
      <c r="H603" s="20">
        <v>1845</v>
      </c>
      <c r="I603" s="468" t="s">
        <v>43</v>
      </c>
      <c r="J603" s="469" t="str">
        <f>IF(ISBLANK(INDEX('Policy Characteristics'!D:D,MATCH($C603,'Policy Characteristics'!$C:$C,0))),"",INDEX('Policy Characteristics'!D:D,MATCH($C603,'Policy Characteristics'!$C:$C,0)))</f>
        <v>Electrification</v>
      </c>
      <c r="K603" s="446" t="str">
        <f>IF(ISBLANK(INDEX('Policy Characteristics'!E:E,MATCH($C603,'Policy Characteristics'!$C:$C,0))),"",INDEX('Policy Characteristics'!E:E,MATCH($C603,'Policy Characteristics'!$C:$C,0)))</f>
        <v>indst shift to electricity</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446" t="str">
        <f>IF(ISBLANK(INDEX('Policy Characteristics'!I:I,MATCH($C603,'Policy Characteristics'!$C:$C,0))),"",INDEX('Policy Characteristics'!I:I,MATCH($C603,'Policy Characteristics'!$C:$C,0)))</f>
        <v>% of fuel shifted</v>
      </c>
      <c r="P603" s="44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46" t="str">
        <f>IF(ISBLANK(INDEX('Policy Characteristics'!K:K,MATCH($C603,'Policy Characteristics'!$C:$C,0))),"",INDEX('Policy Characteristics'!K:K,MATCH($C603,'Policy Characteristics'!$C:$C,0)))</f>
        <v>industry-ag-main.html#fuel-switching</v>
      </c>
      <c r="R603" s="446" t="str">
        <f>IF(ISBLANK(INDEX('Policy Characteristics'!L:L,MATCH($C603,'Policy Characteristics'!$C:$C,0))),"",INDEX('Policy Characteristics'!L:L,MATCH($C603,'Policy Characteristics'!$C:$C,0)))</f>
        <v>industry-elec-and-hydrogen.html</v>
      </c>
    </row>
    <row r="604" spans="1:18" x14ac:dyDescent="0.75">
      <c r="A604" s="446" t="str">
        <f>IF(ISBLANK(INDEX('Policy Characteristics'!A:A,MATCH($C604,'Policy Characteristics'!$C:$C,0))),"",INDEX('Policy Characteristics'!A:A,MATCH($C604,'Policy Characteristics'!$C:$C,0)))</f>
        <v>Industry</v>
      </c>
      <c r="B604" s="467" t="str">
        <f>IF(ISBLANK(INDEX('Policy Characteristics'!B:B,MATCH($C604,'Policy Characteristics'!$C:$C,0))),"",INDEX('Policy Characteristics'!B:B,MATCH($C604,'Policy Characteristics'!$C:$C,0)))</f>
        <v>Electrification</v>
      </c>
      <c r="C604" s="446" t="str">
        <f t="shared" si="32"/>
        <v>Fraction of Eligible Industrial Energy Use Shifted to Electricity</v>
      </c>
      <c r="D604" s="294" t="s">
        <v>3065</v>
      </c>
      <c r="E604" t="s">
        <v>3519</v>
      </c>
      <c r="F604" t="s">
        <v>2760</v>
      </c>
      <c r="G604" s="339" t="s">
        <v>3526</v>
      </c>
      <c r="H604" s="20">
        <v>1846</v>
      </c>
      <c r="I604" s="468" t="s">
        <v>43</v>
      </c>
      <c r="J604" s="469" t="str">
        <f>IF(ISBLANK(INDEX('Policy Characteristics'!D:D,MATCH($C604,'Policy Characteristics'!$C:$C,0))),"",INDEX('Policy Characteristics'!D:D,MATCH($C604,'Policy Characteristics'!$C:$C,0)))</f>
        <v>Electrification</v>
      </c>
      <c r="K604" s="446" t="str">
        <f>IF(ISBLANK(INDEX('Policy Characteristics'!E:E,MATCH($C604,'Policy Characteristics'!$C:$C,0))),"",INDEX('Policy Characteristics'!E:E,MATCH($C604,'Policy Characteristics'!$C:$C,0)))</f>
        <v>indst shift to electricity</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446" t="str">
        <f>IF(ISBLANK(INDEX('Policy Characteristics'!I:I,MATCH($C604,'Policy Characteristics'!$C:$C,0))),"",INDEX('Policy Characteristics'!I:I,MATCH($C604,'Policy Characteristics'!$C:$C,0)))</f>
        <v>% of fuel shifted</v>
      </c>
      <c r="P604" s="44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46" t="str">
        <f>IF(ISBLANK(INDEX('Policy Characteristics'!K:K,MATCH($C604,'Policy Characteristics'!$C:$C,0))),"",INDEX('Policy Characteristics'!K:K,MATCH($C604,'Policy Characteristics'!$C:$C,0)))</f>
        <v>industry-ag-main.html#fuel-switching</v>
      </c>
      <c r="R604" s="446" t="str">
        <f>IF(ISBLANK(INDEX('Policy Characteristics'!L:L,MATCH($C604,'Policy Characteristics'!$C:$C,0))),"",INDEX('Policy Characteristics'!L:L,MATCH($C604,'Policy Characteristics'!$C:$C,0)))</f>
        <v>industry-elec-and-hydrogen.html</v>
      </c>
    </row>
    <row r="605" spans="1:18" x14ac:dyDescent="0.75">
      <c r="A605" s="446" t="str">
        <f>IF(ISBLANK(INDEX('Policy Characteristics'!A:A,MATCH($C605,'Policy Characteristics'!$C:$C,0))),"",INDEX('Policy Characteristics'!A:A,MATCH($C605,'Policy Characteristics'!$C:$C,0)))</f>
        <v>Industry</v>
      </c>
      <c r="B605" s="467" t="str">
        <f>IF(ISBLANK(INDEX('Policy Characteristics'!B:B,MATCH($C605,'Policy Characteristics'!$C:$C,0))),"",INDEX('Policy Characteristics'!B:B,MATCH($C605,'Policy Characteristics'!$C:$C,0)))</f>
        <v>Electrification</v>
      </c>
      <c r="C605" s="446" t="str">
        <f t="shared" si="32"/>
        <v>Fraction of Eligible Industrial Energy Use Shifted to Electricity</v>
      </c>
      <c r="D605" s="294" t="s">
        <v>3065</v>
      </c>
      <c r="E605" t="s">
        <v>3520</v>
      </c>
      <c r="F605" t="s">
        <v>2760</v>
      </c>
      <c r="G605" s="339" t="s">
        <v>3527</v>
      </c>
      <c r="H605" s="20">
        <v>1847</v>
      </c>
      <c r="I605" s="468" t="s">
        <v>43</v>
      </c>
      <c r="J605" s="469" t="str">
        <f>IF(ISBLANK(INDEX('Policy Characteristics'!D:D,MATCH($C605,'Policy Characteristics'!$C:$C,0))),"",INDEX('Policy Characteristics'!D:D,MATCH($C605,'Policy Characteristics'!$C:$C,0)))</f>
        <v>Electrification</v>
      </c>
      <c r="K605" s="446" t="str">
        <f>IF(ISBLANK(INDEX('Policy Characteristics'!E:E,MATCH($C605,'Policy Characteristics'!$C:$C,0))),"",INDEX('Policy Characteristics'!E:E,MATCH($C605,'Policy Characteristics'!$C:$C,0)))</f>
        <v>indst shift to electricity</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446" t="str">
        <f>IF(ISBLANK(INDEX('Policy Characteristics'!I:I,MATCH($C605,'Policy Characteristics'!$C:$C,0))),"",INDEX('Policy Characteristics'!I:I,MATCH($C605,'Policy Characteristics'!$C:$C,0)))</f>
        <v>% of fuel shifted</v>
      </c>
      <c r="P605" s="44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46" t="str">
        <f>IF(ISBLANK(INDEX('Policy Characteristics'!K:K,MATCH($C605,'Policy Characteristics'!$C:$C,0))),"",INDEX('Policy Characteristics'!K:K,MATCH($C605,'Policy Characteristics'!$C:$C,0)))</f>
        <v>industry-ag-main.html#fuel-switching</v>
      </c>
      <c r="R605" s="446" t="str">
        <f>IF(ISBLANK(INDEX('Policy Characteristics'!L:L,MATCH($C605,'Policy Characteristics'!$C:$C,0))),"",INDEX('Policy Characteristics'!L:L,MATCH($C605,'Policy Characteristics'!$C:$C,0)))</f>
        <v>industry-elec-and-hydrogen.html</v>
      </c>
    </row>
    <row r="606" spans="1:18" x14ac:dyDescent="0.75">
      <c r="A606" s="446" t="str">
        <f>IF(ISBLANK(INDEX('Policy Characteristics'!A:A,MATCH($C606,'Policy Characteristics'!$C:$C,0))),"",INDEX('Policy Characteristics'!A:A,MATCH($C606,'Policy Characteristics'!$C:$C,0)))</f>
        <v>Industry</v>
      </c>
      <c r="B606" s="467" t="str">
        <f>IF(ISBLANK(INDEX('Policy Characteristics'!B:B,MATCH($C606,'Policy Characteristics'!$C:$C,0))),"",INDEX('Policy Characteristics'!B:B,MATCH($C606,'Policy Characteristics'!$C:$C,0)))</f>
        <v>Electrification</v>
      </c>
      <c r="C606" s="446" t="str">
        <f t="shared" si="32"/>
        <v>Fraction of Eligible Industrial Energy Use Shifted to Electricity</v>
      </c>
      <c r="D606" s="294" t="s">
        <v>3065</v>
      </c>
      <c r="E606" t="s">
        <v>3521</v>
      </c>
      <c r="F606" t="s">
        <v>2760</v>
      </c>
      <c r="G606" s="339" t="s">
        <v>3528</v>
      </c>
      <c r="H606" s="20">
        <v>1848</v>
      </c>
      <c r="I606" s="468" t="s">
        <v>43</v>
      </c>
      <c r="J606" s="469" t="str">
        <f>IF(ISBLANK(INDEX('Policy Characteristics'!D:D,MATCH($C606,'Policy Characteristics'!$C:$C,0))),"",INDEX('Policy Characteristics'!D:D,MATCH($C606,'Policy Characteristics'!$C:$C,0)))</f>
        <v>Electrification</v>
      </c>
      <c r="K606" s="446" t="str">
        <f>IF(ISBLANK(INDEX('Policy Characteristics'!E:E,MATCH($C606,'Policy Characteristics'!$C:$C,0))),"",INDEX('Policy Characteristics'!E:E,MATCH($C606,'Policy Characteristics'!$C:$C,0)))</f>
        <v>indst shift to electricity</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446" t="str">
        <f>IF(ISBLANK(INDEX('Policy Characteristics'!I:I,MATCH($C606,'Policy Characteristics'!$C:$C,0))),"",INDEX('Policy Characteristics'!I:I,MATCH($C606,'Policy Characteristics'!$C:$C,0)))</f>
        <v>% of fuel shifted</v>
      </c>
      <c r="P606" s="44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46" t="str">
        <f>IF(ISBLANK(INDEX('Policy Characteristics'!K:K,MATCH($C606,'Policy Characteristics'!$C:$C,0))),"",INDEX('Policy Characteristics'!K:K,MATCH($C606,'Policy Characteristics'!$C:$C,0)))</f>
        <v>industry-ag-main.html#fuel-switching</v>
      </c>
      <c r="R606" s="446" t="str">
        <f>IF(ISBLANK(INDEX('Policy Characteristics'!L:L,MATCH($C606,'Policy Characteristics'!$C:$C,0))),"",INDEX('Policy Characteristics'!L:L,MATCH($C606,'Policy Characteristics'!$C:$C,0)))</f>
        <v>industry-elec-and-hydrogen.html</v>
      </c>
    </row>
    <row r="607" spans="1:18" x14ac:dyDescent="0.75">
      <c r="A607" s="446" t="str">
        <f>IF(ISBLANK(INDEX('Policy Characteristics'!A:A,MATCH($C607,'Policy Characteristics'!$C:$C,0))),"",INDEX('Policy Characteristics'!A:A,MATCH($C607,'Policy Characteristics'!$C:$C,0)))</f>
        <v>Industry</v>
      </c>
      <c r="B607" s="467" t="str">
        <f>IF(ISBLANK(INDEX('Policy Characteristics'!B:B,MATCH($C607,'Policy Characteristics'!$C:$C,0))),"",INDEX('Policy Characteristics'!B:B,MATCH($C607,'Policy Characteristics'!$C:$C,0)))</f>
        <v>Electrification</v>
      </c>
      <c r="C607" s="446" t="str">
        <f t="shared" si="32"/>
        <v>Fraction of Eligible Industrial Energy Use Shifted to Electricity</v>
      </c>
      <c r="D607" s="294" t="s">
        <v>3065</v>
      </c>
      <c r="E607" t="s">
        <v>3673</v>
      </c>
      <c r="F607" t="s">
        <v>2760</v>
      </c>
      <c r="G607" s="339" t="s">
        <v>3673</v>
      </c>
      <c r="H607" s="20">
        <v>1849</v>
      </c>
      <c r="I607" s="468" t="s">
        <v>43</v>
      </c>
      <c r="J607" s="469" t="str">
        <f>IF(ISBLANK(INDEX('Policy Characteristics'!D:D,MATCH($C607,'Policy Characteristics'!$C:$C,0))),"",INDEX('Policy Characteristics'!D:D,MATCH($C607,'Policy Characteristics'!$C:$C,0)))</f>
        <v>Electrification</v>
      </c>
      <c r="K607" s="446" t="str">
        <f>IF(ISBLANK(INDEX('Policy Characteristics'!E:E,MATCH($C607,'Policy Characteristics'!$C:$C,0))),"",INDEX('Policy Characteristics'!E:E,MATCH($C607,'Policy Characteristics'!$C:$C,0)))</f>
        <v>indst shift to electricity</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446" t="str">
        <f>IF(ISBLANK(INDEX('Policy Characteristics'!I:I,MATCH($C607,'Policy Characteristics'!$C:$C,0))),"",INDEX('Policy Characteristics'!I:I,MATCH($C607,'Policy Characteristics'!$C:$C,0)))</f>
        <v>% of fuel shifted</v>
      </c>
      <c r="P607" s="44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46" t="str">
        <f>IF(ISBLANK(INDEX('Policy Characteristics'!K:K,MATCH($C607,'Policy Characteristics'!$C:$C,0))),"",INDEX('Policy Characteristics'!K:K,MATCH($C607,'Policy Characteristics'!$C:$C,0)))</f>
        <v>industry-ag-main.html#fuel-switching</v>
      </c>
      <c r="R607" s="446" t="str">
        <f>IF(ISBLANK(INDEX('Policy Characteristics'!L:L,MATCH($C607,'Policy Characteristics'!$C:$C,0))),"",INDEX('Policy Characteristics'!L:L,MATCH($C607,'Policy Characteristics'!$C:$C,0)))</f>
        <v>industry-elec-and-hydrogen.html</v>
      </c>
    </row>
    <row r="608" spans="1:18" x14ac:dyDescent="0.75">
      <c r="A608" s="446" t="str">
        <f>IF(ISBLANK(INDEX('Policy Characteristics'!A:A,MATCH($C608,'Policy Characteristics'!$C:$C,0))),"",INDEX('Policy Characteristics'!A:A,MATCH($C608,'Policy Characteristics'!$C:$C,0)))</f>
        <v>Industry</v>
      </c>
      <c r="B608" s="467" t="str">
        <f>IF(ISBLANK(INDEX('Policy Characteristics'!B:B,MATCH($C608,'Policy Characteristics'!$C:$C,0))),"",INDEX('Policy Characteristics'!B:B,MATCH($C608,'Policy Characteristics'!$C:$C,0)))</f>
        <v>Electrification</v>
      </c>
      <c r="C608" s="446" t="str">
        <f t="shared" si="32"/>
        <v>Fraction of Eligible Industrial Energy Use Shifted to Electricity</v>
      </c>
      <c r="D608" s="294" t="s">
        <v>3066</v>
      </c>
      <c r="E608" t="s">
        <v>3515</v>
      </c>
      <c r="F608" t="s">
        <v>3030</v>
      </c>
      <c r="G608" s="339" t="s">
        <v>3522</v>
      </c>
      <c r="H608" s="20">
        <v>1850</v>
      </c>
      <c r="I608" s="468" t="s">
        <v>43</v>
      </c>
      <c r="J608" s="469" t="str">
        <f>IF(ISBLANK(INDEX('Policy Characteristics'!D:D,MATCH($C608,'Policy Characteristics'!$C:$C,0))),"",INDEX('Policy Characteristics'!D:D,MATCH($C608,'Policy Characteristics'!$C:$C,0)))</f>
        <v>Electrification</v>
      </c>
      <c r="K608" s="446" t="str">
        <f>IF(ISBLANK(INDEX('Policy Characteristics'!E:E,MATCH($C608,'Policy Characteristics'!$C:$C,0))),"",INDEX('Policy Characteristics'!E:E,MATCH($C608,'Policy Characteristics'!$C:$C,0)))</f>
        <v>indst shift to electricity</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446" t="str">
        <f>IF(ISBLANK(INDEX('Policy Characteristics'!I:I,MATCH($C608,'Policy Characteristics'!$C:$C,0))),"",INDEX('Policy Characteristics'!I:I,MATCH($C608,'Policy Characteristics'!$C:$C,0)))</f>
        <v>% of fuel shifted</v>
      </c>
      <c r="P608" s="44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46" t="str">
        <f>IF(ISBLANK(INDEX('Policy Characteristics'!K:K,MATCH($C608,'Policy Characteristics'!$C:$C,0))),"",INDEX('Policy Characteristics'!K:K,MATCH($C608,'Policy Characteristics'!$C:$C,0)))</f>
        <v>industry-ag-main.html#fuel-switching</v>
      </c>
      <c r="R608" s="446" t="str">
        <f>IF(ISBLANK(INDEX('Policy Characteristics'!L:L,MATCH($C608,'Policy Characteristics'!$C:$C,0))),"",INDEX('Policy Characteristics'!L:L,MATCH($C608,'Policy Characteristics'!$C:$C,0)))</f>
        <v>industry-elec-and-hydrogen.html</v>
      </c>
    </row>
    <row r="609" spans="1:18" x14ac:dyDescent="0.75">
      <c r="A609" s="446" t="str">
        <f>IF(ISBLANK(INDEX('Policy Characteristics'!A:A,MATCH($C609,'Policy Characteristics'!$C:$C,0))),"",INDEX('Policy Characteristics'!A:A,MATCH($C609,'Policy Characteristics'!$C:$C,0)))</f>
        <v>Industry</v>
      </c>
      <c r="B609" s="467" t="str">
        <f>IF(ISBLANK(INDEX('Policy Characteristics'!B:B,MATCH($C609,'Policy Characteristics'!$C:$C,0))),"",INDEX('Policy Characteristics'!B:B,MATCH($C609,'Policy Characteristics'!$C:$C,0)))</f>
        <v>Electrification</v>
      </c>
      <c r="C609" s="446" t="str">
        <f t="shared" si="32"/>
        <v>Fraction of Eligible Industrial Energy Use Shifted to Electricity</v>
      </c>
      <c r="D609" s="294" t="s">
        <v>3066</v>
      </c>
      <c r="E609" t="s">
        <v>3516</v>
      </c>
      <c r="F609" t="s">
        <v>3030</v>
      </c>
      <c r="G609" s="339" t="s">
        <v>3523</v>
      </c>
      <c r="H609" s="20">
        <v>1851</v>
      </c>
      <c r="I609" s="468" t="s">
        <v>43</v>
      </c>
      <c r="J609" s="469" t="str">
        <f>IF(ISBLANK(INDEX('Policy Characteristics'!D:D,MATCH($C609,'Policy Characteristics'!$C:$C,0))),"",INDEX('Policy Characteristics'!D:D,MATCH($C609,'Policy Characteristics'!$C:$C,0)))</f>
        <v>Electrification</v>
      </c>
      <c r="K609" s="446" t="str">
        <f>IF(ISBLANK(INDEX('Policy Characteristics'!E:E,MATCH($C609,'Policy Characteristics'!$C:$C,0))),"",INDEX('Policy Characteristics'!E:E,MATCH($C609,'Policy Characteristics'!$C:$C,0)))</f>
        <v>indst shift to electricity</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446" t="str">
        <f>IF(ISBLANK(INDEX('Policy Characteristics'!I:I,MATCH($C609,'Policy Characteristics'!$C:$C,0))),"",INDEX('Policy Characteristics'!I:I,MATCH($C609,'Policy Characteristics'!$C:$C,0)))</f>
        <v>% of fuel shifted</v>
      </c>
      <c r="P609" s="44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46" t="str">
        <f>IF(ISBLANK(INDEX('Policy Characteristics'!K:K,MATCH($C609,'Policy Characteristics'!$C:$C,0))),"",INDEX('Policy Characteristics'!K:K,MATCH($C609,'Policy Characteristics'!$C:$C,0)))</f>
        <v>industry-ag-main.html#fuel-switching</v>
      </c>
      <c r="R609" s="446" t="str">
        <f>IF(ISBLANK(INDEX('Policy Characteristics'!L:L,MATCH($C609,'Policy Characteristics'!$C:$C,0))),"",INDEX('Policy Characteristics'!L:L,MATCH($C609,'Policy Characteristics'!$C:$C,0)))</f>
        <v>industry-elec-and-hydrogen.html</v>
      </c>
    </row>
    <row r="610" spans="1:18" x14ac:dyDescent="0.75">
      <c r="A610" s="446" t="str">
        <f>IF(ISBLANK(INDEX('Policy Characteristics'!A:A,MATCH($C610,'Policy Characteristics'!$C:$C,0))),"",INDEX('Policy Characteristics'!A:A,MATCH($C610,'Policy Characteristics'!$C:$C,0)))</f>
        <v>Industry</v>
      </c>
      <c r="B610" s="467" t="str">
        <f>IF(ISBLANK(INDEX('Policy Characteristics'!B:B,MATCH($C610,'Policy Characteristics'!$C:$C,0))),"",INDEX('Policy Characteristics'!B:B,MATCH($C610,'Policy Characteristics'!$C:$C,0)))</f>
        <v>Electrification</v>
      </c>
      <c r="C610" s="446" t="str">
        <f t="shared" si="32"/>
        <v>Fraction of Eligible Industrial Energy Use Shifted to Electricity</v>
      </c>
      <c r="D610" s="294" t="s">
        <v>3066</v>
      </c>
      <c r="E610" t="s">
        <v>3517</v>
      </c>
      <c r="F610" t="s">
        <v>3030</v>
      </c>
      <c r="G610" s="339" t="s">
        <v>3524</v>
      </c>
      <c r="H610" s="20">
        <v>1852</v>
      </c>
      <c r="I610" s="468" t="s">
        <v>43</v>
      </c>
      <c r="J610" s="469" t="str">
        <f>IF(ISBLANK(INDEX('Policy Characteristics'!D:D,MATCH($C610,'Policy Characteristics'!$C:$C,0))),"",INDEX('Policy Characteristics'!D:D,MATCH($C610,'Policy Characteristics'!$C:$C,0)))</f>
        <v>Electrification</v>
      </c>
      <c r="K610" s="446" t="str">
        <f>IF(ISBLANK(INDEX('Policy Characteristics'!E:E,MATCH($C610,'Policy Characteristics'!$C:$C,0))),"",INDEX('Policy Characteristics'!E:E,MATCH($C610,'Policy Characteristics'!$C:$C,0)))</f>
        <v>indst shift to electricity</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446" t="str">
        <f>IF(ISBLANK(INDEX('Policy Characteristics'!I:I,MATCH($C610,'Policy Characteristics'!$C:$C,0))),"",INDEX('Policy Characteristics'!I:I,MATCH($C610,'Policy Characteristics'!$C:$C,0)))</f>
        <v>% of fuel shifted</v>
      </c>
      <c r="P610" s="44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46" t="str">
        <f>IF(ISBLANK(INDEX('Policy Characteristics'!K:K,MATCH($C610,'Policy Characteristics'!$C:$C,0))),"",INDEX('Policy Characteristics'!K:K,MATCH($C610,'Policy Characteristics'!$C:$C,0)))</f>
        <v>industry-ag-main.html#fuel-switching</v>
      </c>
      <c r="R610" s="446" t="str">
        <f>IF(ISBLANK(INDEX('Policy Characteristics'!L:L,MATCH($C610,'Policy Characteristics'!$C:$C,0))),"",INDEX('Policy Characteristics'!L:L,MATCH($C610,'Policy Characteristics'!$C:$C,0)))</f>
        <v>industry-elec-and-hydrogen.html</v>
      </c>
    </row>
    <row r="611" spans="1:18" x14ac:dyDescent="0.75">
      <c r="A611" s="446" t="str">
        <f>IF(ISBLANK(INDEX('Policy Characteristics'!A:A,MATCH($C611,'Policy Characteristics'!$C:$C,0))),"",INDEX('Policy Characteristics'!A:A,MATCH($C611,'Policy Characteristics'!$C:$C,0)))</f>
        <v>Industry</v>
      </c>
      <c r="B611" s="467" t="str">
        <f>IF(ISBLANK(INDEX('Policy Characteristics'!B:B,MATCH($C611,'Policy Characteristics'!$C:$C,0))),"",INDEX('Policy Characteristics'!B:B,MATCH($C611,'Policy Characteristics'!$C:$C,0)))</f>
        <v>Electrification</v>
      </c>
      <c r="C611" s="446" t="str">
        <f t="shared" si="32"/>
        <v>Fraction of Eligible Industrial Energy Use Shifted to Electricity</v>
      </c>
      <c r="D611" s="294" t="s">
        <v>3066</v>
      </c>
      <c r="E611" t="s">
        <v>3518</v>
      </c>
      <c r="F611" t="s">
        <v>3030</v>
      </c>
      <c r="G611" s="339" t="s">
        <v>3525</v>
      </c>
      <c r="H611" s="20">
        <v>1853</v>
      </c>
      <c r="I611" s="468" t="s">
        <v>43</v>
      </c>
      <c r="J611" s="469" t="str">
        <f>IF(ISBLANK(INDEX('Policy Characteristics'!D:D,MATCH($C611,'Policy Characteristics'!$C:$C,0))),"",INDEX('Policy Characteristics'!D:D,MATCH($C611,'Policy Characteristics'!$C:$C,0)))</f>
        <v>Electrification</v>
      </c>
      <c r="K611" s="446" t="str">
        <f>IF(ISBLANK(INDEX('Policy Characteristics'!E:E,MATCH($C611,'Policy Characteristics'!$C:$C,0))),"",INDEX('Policy Characteristics'!E:E,MATCH($C611,'Policy Characteristics'!$C:$C,0)))</f>
        <v>indst shift to electricity</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446" t="str">
        <f>IF(ISBLANK(INDEX('Policy Characteristics'!I:I,MATCH($C611,'Policy Characteristics'!$C:$C,0))),"",INDEX('Policy Characteristics'!I:I,MATCH($C611,'Policy Characteristics'!$C:$C,0)))</f>
        <v>% of fuel shifted</v>
      </c>
      <c r="P611" s="44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46" t="str">
        <f>IF(ISBLANK(INDEX('Policy Characteristics'!K:K,MATCH($C611,'Policy Characteristics'!$C:$C,0))),"",INDEX('Policy Characteristics'!K:K,MATCH($C611,'Policy Characteristics'!$C:$C,0)))</f>
        <v>industry-ag-main.html#fuel-switching</v>
      </c>
      <c r="R611" s="446" t="str">
        <f>IF(ISBLANK(INDEX('Policy Characteristics'!L:L,MATCH($C611,'Policy Characteristics'!$C:$C,0))),"",INDEX('Policy Characteristics'!L:L,MATCH($C611,'Policy Characteristics'!$C:$C,0)))</f>
        <v>industry-elec-and-hydrogen.html</v>
      </c>
    </row>
    <row r="612" spans="1:18" x14ac:dyDescent="0.75">
      <c r="A612" s="446" t="str">
        <f>IF(ISBLANK(INDEX('Policy Characteristics'!A:A,MATCH($C612,'Policy Characteristics'!$C:$C,0))),"",INDEX('Policy Characteristics'!A:A,MATCH($C612,'Policy Characteristics'!$C:$C,0)))</f>
        <v>Industry</v>
      </c>
      <c r="B612" s="467" t="str">
        <f>IF(ISBLANK(INDEX('Policy Characteristics'!B:B,MATCH($C612,'Policy Characteristics'!$C:$C,0))),"",INDEX('Policy Characteristics'!B:B,MATCH($C612,'Policy Characteristics'!$C:$C,0)))</f>
        <v>Electrification</v>
      </c>
      <c r="C612" s="446" t="str">
        <f t="shared" si="32"/>
        <v>Fraction of Eligible Industrial Energy Use Shifted to Electricity</v>
      </c>
      <c r="D612" s="294" t="s">
        <v>3066</v>
      </c>
      <c r="E612" t="s">
        <v>3519</v>
      </c>
      <c r="F612" t="s">
        <v>3030</v>
      </c>
      <c r="G612" s="339" t="s">
        <v>3526</v>
      </c>
      <c r="H612" s="20">
        <v>1854</v>
      </c>
      <c r="I612" s="468" t="s">
        <v>43</v>
      </c>
      <c r="J612" s="469" t="str">
        <f>IF(ISBLANK(INDEX('Policy Characteristics'!D:D,MATCH($C612,'Policy Characteristics'!$C:$C,0))),"",INDEX('Policy Characteristics'!D:D,MATCH($C612,'Policy Characteristics'!$C:$C,0)))</f>
        <v>Electrification</v>
      </c>
      <c r="K612" s="446" t="str">
        <f>IF(ISBLANK(INDEX('Policy Characteristics'!E:E,MATCH($C612,'Policy Characteristics'!$C:$C,0))),"",INDEX('Policy Characteristics'!E:E,MATCH($C612,'Policy Characteristics'!$C:$C,0)))</f>
        <v>indst shift to electricity</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446" t="str">
        <f>IF(ISBLANK(INDEX('Policy Characteristics'!I:I,MATCH($C612,'Policy Characteristics'!$C:$C,0))),"",INDEX('Policy Characteristics'!I:I,MATCH($C612,'Policy Characteristics'!$C:$C,0)))</f>
        <v>% of fuel shifted</v>
      </c>
      <c r="P612" s="44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46" t="str">
        <f>IF(ISBLANK(INDEX('Policy Characteristics'!K:K,MATCH($C612,'Policy Characteristics'!$C:$C,0))),"",INDEX('Policy Characteristics'!K:K,MATCH($C612,'Policy Characteristics'!$C:$C,0)))</f>
        <v>industry-ag-main.html#fuel-switching</v>
      </c>
      <c r="R612" s="446" t="str">
        <f>IF(ISBLANK(INDEX('Policy Characteristics'!L:L,MATCH($C612,'Policy Characteristics'!$C:$C,0))),"",INDEX('Policy Characteristics'!L:L,MATCH($C612,'Policy Characteristics'!$C:$C,0)))</f>
        <v>industry-elec-and-hydrogen.html</v>
      </c>
    </row>
    <row r="613" spans="1:18" x14ac:dyDescent="0.75">
      <c r="A613" s="446" t="str">
        <f>IF(ISBLANK(INDEX('Policy Characteristics'!A:A,MATCH($C613,'Policy Characteristics'!$C:$C,0))),"",INDEX('Policy Characteristics'!A:A,MATCH($C613,'Policy Characteristics'!$C:$C,0)))</f>
        <v>Industry</v>
      </c>
      <c r="B613" s="467" t="str">
        <f>IF(ISBLANK(INDEX('Policy Characteristics'!B:B,MATCH($C613,'Policy Characteristics'!$C:$C,0))),"",INDEX('Policy Characteristics'!B:B,MATCH($C613,'Policy Characteristics'!$C:$C,0)))</f>
        <v>Electrification</v>
      </c>
      <c r="C613" s="446" t="str">
        <f t="shared" si="32"/>
        <v>Fraction of Eligible Industrial Energy Use Shifted to Electricity</v>
      </c>
      <c r="D613" s="294" t="s">
        <v>3066</v>
      </c>
      <c r="E613" t="s">
        <v>3520</v>
      </c>
      <c r="F613" t="s">
        <v>3030</v>
      </c>
      <c r="G613" s="339" t="s">
        <v>3527</v>
      </c>
      <c r="H613" s="20">
        <v>1855</v>
      </c>
      <c r="I613" s="468" t="s">
        <v>43</v>
      </c>
      <c r="J613" s="469" t="str">
        <f>IF(ISBLANK(INDEX('Policy Characteristics'!D:D,MATCH($C613,'Policy Characteristics'!$C:$C,0))),"",INDEX('Policy Characteristics'!D:D,MATCH($C613,'Policy Characteristics'!$C:$C,0)))</f>
        <v>Electrification</v>
      </c>
      <c r="K613" s="446" t="str">
        <f>IF(ISBLANK(INDEX('Policy Characteristics'!E:E,MATCH($C613,'Policy Characteristics'!$C:$C,0))),"",INDEX('Policy Characteristics'!E:E,MATCH($C613,'Policy Characteristics'!$C:$C,0)))</f>
        <v>indst shift to electricity</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446" t="str">
        <f>IF(ISBLANK(INDEX('Policy Characteristics'!I:I,MATCH($C613,'Policy Characteristics'!$C:$C,0))),"",INDEX('Policy Characteristics'!I:I,MATCH($C613,'Policy Characteristics'!$C:$C,0)))</f>
        <v>% of fuel shifted</v>
      </c>
      <c r="P613" s="44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46" t="str">
        <f>IF(ISBLANK(INDEX('Policy Characteristics'!K:K,MATCH($C613,'Policy Characteristics'!$C:$C,0))),"",INDEX('Policy Characteristics'!K:K,MATCH($C613,'Policy Characteristics'!$C:$C,0)))</f>
        <v>industry-ag-main.html#fuel-switching</v>
      </c>
      <c r="R613" s="446" t="str">
        <f>IF(ISBLANK(INDEX('Policy Characteristics'!L:L,MATCH($C613,'Policy Characteristics'!$C:$C,0))),"",INDEX('Policy Characteristics'!L:L,MATCH($C613,'Policy Characteristics'!$C:$C,0)))</f>
        <v>industry-elec-and-hydrogen.html</v>
      </c>
    </row>
    <row r="614" spans="1:18" x14ac:dyDescent="0.75">
      <c r="A614" s="446" t="str">
        <f>IF(ISBLANK(INDEX('Policy Characteristics'!A:A,MATCH($C614,'Policy Characteristics'!$C:$C,0))),"",INDEX('Policy Characteristics'!A:A,MATCH($C614,'Policy Characteristics'!$C:$C,0)))</f>
        <v>Industry</v>
      </c>
      <c r="B614" s="467" t="str">
        <f>IF(ISBLANK(INDEX('Policy Characteristics'!B:B,MATCH($C614,'Policy Characteristics'!$C:$C,0))),"",INDEX('Policy Characteristics'!B:B,MATCH($C614,'Policy Characteristics'!$C:$C,0)))</f>
        <v>Electrification</v>
      </c>
      <c r="C614" s="446" t="str">
        <f t="shared" si="32"/>
        <v>Fraction of Eligible Industrial Energy Use Shifted to Electricity</v>
      </c>
      <c r="D614" s="294" t="s">
        <v>3066</v>
      </c>
      <c r="E614" t="s">
        <v>3521</v>
      </c>
      <c r="F614" t="s">
        <v>3030</v>
      </c>
      <c r="G614" s="339" t="s">
        <v>3528</v>
      </c>
      <c r="H614" s="20">
        <v>1856</v>
      </c>
      <c r="I614" s="468" t="s">
        <v>43</v>
      </c>
      <c r="J614" s="469" t="str">
        <f>IF(ISBLANK(INDEX('Policy Characteristics'!D:D,MATCH($C614,'Policy Characteristics'!$C:$C,0))),"",INDEX('Policy Characteristics'!D:D,MATCH($C614,'Policy Characteristics'!$C:$C,0)))</f>
        <v>Electrification</v>
      </c>
      <c r="K614" s="446" t="str">
        <f>IF(ISBLANK(INDEX('Policy Characteristics'!E:E,MATCH($C614,'Policy Characteristics'!$C:$C,0))),"",INDEX('Policy Characteristics'!E:E,MATCH($C614,'Policy Characteristics'!$C:$C,0)))</f>
        <v>indst shift to electricity</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446" t="str">
        <f>IF(ISBLANK(INDEX('Policy Characteristics'!I:I,MATCH($C614,'Policy Characteristics'!$C:$C,0))),"",INDEX('Policy Characteristics'!I:I,MATCH($C614,'Policy Characteristics'!$C:$C,0)))</f>
        <v>% of fuel shifted</v>
      </c>
      <c r="P614" s="44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46" t="str">
        <f>IF(ISBLANK(INDEX('Policy Characteristics'!K:K,MATCH($C614,'Policy Characteristics'!$C:$C,0))),"",INDEX('Policy Characteristics'!K:K,MATCH($C614,'Policy Characteristics'!$C:$C,0)))</f>
        <v>industry-ag-main.html#fuel-switching</v>
      </c>
      <c r="R614" s="446" t="str">
        <f>IF(ISBLANK(INDEX('Policy Characteristics'!L:L,MATCH($C614,'Policy Characteristics'!$C:$C,0))),"",INDEX('Policy Characteristics'!L:L,MATCH($C614,'Policy Characteristics'!$C:$C,0)))</f>
        <v>industry-elec-and-hydrogen.html</v>
      </c>
    </row>
    <row r="615" spans="1:18" x14ac:dyDescent="0.75">
      <c r="A615" s="446" t="str">
        <f>IF(ISBLANK(INDEX('Policy Characteristics'!A:A,MATCH($C615,'Policy Characteristics'!$C:$C,0))),"",INDEX('Policy Characteristics'!A:A,MATCH($C615,'Policy Characteristics'!$C:$C,0)))</f>
        <v>Industry</v>
      </c>
      <c r="B615" s="467" t="str">
        <f>IF(ISBLANK(INDEX('Policy Characteristics'!B:B,MATCH($C615,'Policy Characteristics'!$C:$C,0))),"",INDEX('Policy Characteristics'!B:B,MATCH($C615,'Policy Characteristics'!$C:$C,0)))</f>
        <v>Electrification</v>
      </c>
      <c r="C615" s="446" t="str">
        <f t="shared" si="32"/>
        <v>Fraction of Eligible Industrial Energy Use Shifted to Electricity</v>
      </c>
      <c r="D615" s="294" t="s">
        <v>3066</v>
      </c>
      <c r="E615" t="s">
        <v>3673</v>
      </c>
      <c r="F615" t="s">
        <v>3030</v>
      </c>
      <c r="G615" s="339" t="s">
        <v>3673</v>
      </c>
      <c r="H615" s="20">
        <v>1857</v>
      </c>
      <c r="I615" s="468" t="s">
        <v>43</v>
      </c>
      <c r="J615" s="469" t="str">
        <f>IF(ISBLANK(INDEX('Policy Characteristics'!D:D,MATCH($C615,'Policy Characteristics'!$C:$C,0))),"",INDEX('Policy Characteristics'!D:D,MATCH($C615,'Policy Characteristics'!$C:$C,0)))</f>
        <v>Electrification</v>
      </c>
      <c r="K615" s="446" t="str">
        <f>IF(ISBLANK(INDEX('Policy Characteristics'!E:E,MATCH($C615,'Policy Characteristics'!$C:$C,0))),"",INDEX('Policy Characteristics'!E:E,MATCH($C615,'Policy Characteristics'!$C:$C,0)))</f>
        <v>indst shift to electricity</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446" t="str">
        <f>IF(ISBLANK(INDEX('Policy Characteristics'!I:I,MATCH($C615,'Policy Characteristics'!$C:$C,0))),"",INDEX('Policy Characteristics'!I:I,MATCH($C615,'Policy Characteristics'!$C:$C,0)))</f>
        <v>% of fuel shifted</v>
      </c>
      <c r="P615" s="44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46" t="str">
        <f>IF(ISBLANK(INDEX('Policy Characteristics'!K:K,MATCH($C615,'Policy Characteristics'!$C:$C,0))),"",INDEX('Policy Characteristics'!K:K,MATCH($C615,'Policy Characteristics'!$C:$C,0)))</f>
        <v>industry-ag-main.html#fuel-switching</v>
      </c>
      <c r="R615" s="446" t="str">
        <f>IF(ISBLANK(INDEX('Policy Characteristics'!L:L,MATCH($C615,'Policy Characteristics'!$C:$C,0))),"",INDEX('Policy Characteristics'!L:L,MATCH($C615,'Policy Characteristics'!$C:$C,0)))</f>
        <v>industry-elec-and-hydrogen.html</v>
      </c>
    </row>
    <row r="616" spans="1:18" x14ac:dyDescent="0.75">
      <c r="A616" s="446" t="str">
        <f>IF(ISBLANK(INDEX('Policy Characteristics'!A:A,MATCH($C616,'Policy Characteristics'!$C:$C,0))),"",INDEX('Policy Characteristics'!A:A,MATCH($C616,'Policy Characteristics'!$C:$C,0)))</f>
        <v>Industry</v>
      </c>
      <c r="B616" s="467" t="str">
        <f>IF(ISBLANK(INDEX('Policy Characteristics'!B:B,MATCH($C616,'Policy Characteristics'!$C:$C,0))),"",INDEX('Policy Characteristics'!B:B,MATCH($C616,'Policy Characteristics'!$C:$C,0)))</f>
        <v>Electrification</v>
      </c>
      <c r="C616" s="446" t="str">
        <f t="shared" si="32"/>
        <v>Fraction of Eligible Industrial Energy Use Shifted to Electricity</v>
      </c>
      <c r="D616" s="294" t="s">
        <v>3067</v>
      </c>
      <c r="E616" t="s">
        <v>3515</v>
      </c>
      <c r="F616" t="s">
        <v>3031</v>
      </c>
      <c r="G616" s="339" t="s">
        <v>3522</v>
      </c>
      <c r="H616" s="20">
        <v>1858</v>
      </c>
      <c r="I616" s="468" t="s">
        <v>43</v>
      </c>
      <c r="J616" s="469" t="str">
        <f>IF(ISBLANK(INDEX('Policy Characteristics'!D:D,MATCH($C616,'Policy Characteristics'!$C:$C,0))),"",INDEX('Policy Characteristics'!D:D,MATCH($C616,'Policy Characteristics'!$C:$C,0)))</f>
        <v>Electrification</v>
      </c>
      <c r="K616" s="446" t="str">
        <f>IF(ISBLANK(INDEX('Policy Characteristics'!E:E,MATCH($C616,'Policy Characteristics'!$C:$C,0))),"",INDEX('Policy Characteristics'!E:E,MATCH($C616,'Policy Characteristics'!$C:$C,0)))</f>
        <v>indst shift to electricity</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446" t="str">
        <f>IF(ISBLANK(INDEX('Policy Characteristics'!I:I,MATCH($C616,'Policy Characteristics'!$C:$C,0))),"",INDEX('Policy Characteristics'!I:I,MATCH($C616,'Policy Characteristics'!$C:$C,0)))</f>
        <v>% of fuel shifted</v>
      </c>
      <c r="P616" s="44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46" t="str">
        <f>IF(ISBLANK(INDEX('Policy Characteristics'!K:K,MATCH($C616,'Policy Characteristics'!$C:$C,0))),"",INDEX('Policy Characteristics'!K:K,MATCH($C616,'Policy Characteristics'!$C:$C,0)))</f>
        <v>industry-ag-main.html#fuel-switching</v>
      </c>
      <c r="R616" s="446" t="str">
        <f>IF(ISBLANK(INDEX('Policy Characteristics'!L:L,MATCH($C616,'Policy Characteristics'!$C:$C,0))),"",INDEX('Policy Characteristics'!L:L,MATCH($C616,'Policy Characteristics'!$C:$C,0)))</f>
        <v>industry-elec-and-hydrogen.html</v>
      </c>
    </row>
    <row r="617" spans="1:18" x14ac:dyDescent="0.75">
      <c r="A617" s="446" t="str">
        <f>IF(ISBLANK(INDEX('Policy Characteristics'!A:A,MATCH($C617,'Policy Characteristics'!$C:$C,0))),"",INDEX('Policy Characteristics'!A:A,MATCH($C617,'Policy Characteristics'!$C:$C,0)))</f>
        <v>Industry</v>
      </c>
      <c r="B617" s="467" t="str">
        <f>IF(ISBLANK(INDEX('Policy Characteristics'!B:B,MATCH($C617,'Policy Characteristics'!$C:$C,0))),"",INDEX('Policy Characteristics'!B:B,MATCH($C617,'Policy Characteristics'!$C:$C,0)))</f>
        <v>Electrification</v>
      </c>
      <c r="C617" s="446" t="str">
        <f t="shared" si="32"/>
        <v>Fraction of Eligible Industrial Energy Use Shifted to Electricity</v>
      </c>
      <c r="D617" s="294" t="s">
        <v>3067</v>
      </c>
      <c r="E617" t="s">
        <v>3516</v>
      </c>
      <c r="F617" t="s">
        <v>3031</v>
      </c>
      <c r="G617" s="339" t="s">
        <v>3523</v>
      </c>
      <c r="H617" s="20">
        <v>1859</v>
      </c>
      <c r="I617" s="468" t="s">
        <v>43</v>
      </c>
      <c r="J617" s="469" t="str">
        <f>IF(ISBLANK(INDEX('Policy Characteristics'!D:D,MATCH($C617,'Policy Characteristics'!$C:$C,0))),"",INDEX('Policy Characteristics'!D:D,MATCH($C617,'Policy Characteristics'!$C:$C,0)))</f>
        <v>Electrification</v>
      </c>
      <c r="K617" s="446" t="str">
        <f>IF(ISBLANK(INDEX('Policy Characteristics'!E:E,MATCH($C617,'Policy Characteristics'!$C:$C,0))),"",INDEX('Policy Characteristics'!E:E,MATCH($C617,'Policy Characteristics'!$C:$C,0)))</f>
        <v>indst shift to electricity</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446" t="str">
        <f>IF(ISBLANK(INDEX('Policy Characteristics'!I:I,MATCH($C617,'Policy Characteristics'!$C:$C,0))),"",INDEX('Policy Characteristics'!I:I,MATCH($C617,'Policy Characteristics'!$C:$C,0)))</f>
        <v>% of fuel shifted</v>
      </c>
      <c r="P617" s="44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46" t="str">
        <f>IF(ISBLANK(INDEX('Policy Characteristics'!K:K,MATCH($C617,'Policy Characteristics'!$C:$C,0))),"",INDEX('Policy Characteristics'!K:K,MATCH($C617,'Policy Characteristics'!$C:$C,0)))</f>
        <v>industry-ag-main.html#fuel-switching</v>
      </c>
      <c r="R617" s="446" t="str">
        <f>IF(ISBLANK(INDEX('Policy Characteristics'!L:L,MATCH($C617,'Policy Characteristics'!$C:$C,0))),"",INDEX('Policy Characteristics'!L:L,MATCH($C617,'Policy Characteristics'!$C:$C,0)))</f>
        <v>industry-elec-and-hydrogen.html</v>
      </c>
    </row>
    <row r="618" spans="1:18" x14ac:dyDescent="0.75">
      <c r="A618" s="446" t="str">
        <f>IF(ISBLANK(INDEX('Policy Characteristics'!A:A,MATCH($C618,'Policy Characteristics'!$C:$C,0))),"",INDEX('Policy Characteristics'!A:A,MATCH($C618,'Policy Characteristics'!$C:$C,0)))</f>
        <v>Industry</v>
      </c>
      <c r="B618" s="467" t="str">
        <f>IF(ISBLANK(INDEX('Policy Characteristics'!B:B,MATCH($C618,'Policy Characteristics'!$C:$C,0))),"",INDEX('Policy Characteristics'!B:B,MATCH($C618,'Policy Characteristics'!$C:$C,0)))</f>
        <v>Electrification</v>
      </c>
      <c r="C618" s="446" t="str">
        <f t="shared" si="32"/>
        <v>Fraction of Eligible Industrial Energy Use Shifted to Electricity</v>
      </c>
      <c r="D618" s="294" t="s">
        <v>3067</v>
      </c>
      <c r="E618" t="s">
        <v>3517</v>
      </c>
      <c r="F618" t="s">
        <v>3031</v>
      </c>
      <c r="G618" s="339" t="s">
        <v>3524</v>
      </c>
      <c r="H618" s="20">
        <v>1860</v>
      </c>
      <c r="I618" s="468" t="s">
        <v>43</v>
      </c>
      <c r="J618" s="469" t="str">
        <f>IF(ISBLANK(INDEX('Policy Characteristics'!D:D,MATCH($C618,'Policy Characteristics'!$C:$C,0))),"",INDEX('Policy Characteristics'!D:D,MATCH($C618,'Policy Characteristics'!$C:$C,0)))</f>
        <v>Electrification</v>
      </c>
      <c r="K618" s="446" t="str">
        <f>IF(ISBLANK(INDEX('Policy Characteristics'!E:E,MATCH($C618,'Policy Characteristics'!$C:$C,0))),"",INDEX('Policy Characteristics'!E:E,MATCH($C618,'Policy Characteristics'!$C:$C,0)))</f>
        <v>indst shift to electricity</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446" t="str">
        <f>IF(ISBLANK(INDEX('Policy Characteristics'!I:I,MATCH($C618,'Policy Characteristics'!$C:$C,0))),"",INDEX('Policy Characteristics'!I:I,MATCH($C618,'Policy Characteristics'!$C:$C,0)))</f>
        <v>% of fuel shifted</v>
      </c>
      <c r="P618" s="44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46" t="str">
        <f>IF(ISBLANK(INDEX('Policy Characteristics'!K:K,MATCH($C618,'Policy Characteristics'!$C:$C,0))),"",INDEX('Policy Characteristics'!K:K,MATCH($C618,'Policy Characteristics'!$C:$C,0)))</f>
        <v>industry-ag-main.html#fuel-switching</v>
      </c>
      <c r="R618" s="446" t="str">
        <f>IF(ISBLANK(INDEX('Policy Characteristics'!L:L,MATCH($C618,'Policy Characteristics'!$C:$C,0))),"",INDEX('Policy Characteristics'!L:L,MATCH($C618,'Policy Characteristics'!$C:$C,0)))</f>
        <v>industry-elec-and-hydrogen.html</v>
      </c>
    </row>
    <row r="619" spans="1:18" x14ac:dyDescent="0.75">
      <c r="A619" s="446" t="str">
        <f>IF(ISBLANK(INDEX('Policy Characteristics'!A:A,MATCH($C619,'Policy Characteristics'!$C:$C,0))),"",INDEX('Policy Characteristics'!A:A,MATCH($C619,'Policy Characteristics'!$C:$C,0)))</f>
        <v>Industry</v>
      </c>
      <c r="B619" s="467" t="str">
        <f>IF(ISBLANK(INDEX('Policy Characteristics'!B:B,MATCH($C619,'Policy Characteristics'!$C:$C,0))),"",INDEX('Policy Characteristics'!B:B,MATCH($C619,'Policy Characteristics'!$C:$C,0)))</f>
        <v>Electrification</v>
      </c>
      <c r="C619" s="446" t="str">
        <f t="shared" ref="C619:C620" si="33">C$592</f>
        <v>Fraction of Eligible Industrial Energy Use Shifted to Electricity</v>
      </c>
      <c r="D619" s="294" t="s">
        <v>3067</v>
      </c>
      <c r="E619" t="s">
        <v>3518</v>
      </c>
      <c r="F619" t="s">
        <v>3031</v>
      </c>
      <c r="G619" s="339" t="s">
        <v>3525</v>
      </c>
      <c r="H619" s="20">
        <v>1861</v>
      </c>
      <c r="I619" s="468" t="s">
        <v>43</v>
      </c>
      <c r="J619" s="469" t="str">
        <f>IF(ISBLANK(INDEX('Policy Characteristics'!D:D,MATCH($C619,'Policy Characteristics'!$C:$C,0))),"",INDEX('Policy Characteristics'!D:D,MATCH($C619,'Policy Characteristics'!$C:$C,0)))</f>
        <v>Electrification</v>
      </c>
      <c r="K619" s="446" t="str">
        <f>IF(ISBLANK(INDEX('Policy Characteristics'!E:E,MATCH($C619,'Policy Characteristics'!$C:$C,0))),"",INDEX('Policy Characteristics'!E:E,MATCH($C619,'Policy Characteristics'!$C:$C,0)))</f>
        <v>indst shift to electricity</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446" t="str">
        <f>IF(ISBLANK(INDEX('Policy Characteristics'!I:I,MATCH($C619,'Policy Characteristics'!$C:$C,0))),"",INDEX('Policy Characteristics'!I:I,MATCH($C619,'Policy Characteristics'!$C:$C,0)))</f>
        <v>% of fuel shifted</v>
      </c>
      <c r="P619" s="44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46" t="str">
        <f>IF(ISBLANK(INDEX('Policy Characteristics'!K:K,MATCH($C619,'Policy Characteristics'!$C:$C,0))),"",INDEX('Policy Characteristics'!K:K,MATCH($C619,'Policy Characteristics'!$C:$C,0)))</f>
        <v>industry-ag-main.html#fuel-switching</v>
      </c>
      <c r="R619" s="446" t="str">
        <f>IF(ISBLANK(INDEX('Policy Characteristics'!L:L,MATCH($C619,'Policy Characteristics'!$C:$C,0))),"",INDEX('Policy Characteristics'!L:L,MATCH($C619,'Policy Characteristics'!$C:$C,0)))</f>
        <v>industry-elec-and-hydrogen.html</v>
      </c>
    </row>
    <row r="620" spans="1:18" x14ac:dyDescent="0.75">
      <c r="A620" s="446" t="str">
        <f>IF(ISBLANK(INDEX('Policy Characteristics'!A:A,MATCH($C620,'Policy Characteristics'!$C:$C,0))),"",INDEX('Policy Characteristics'!A:A,MATCH($C620,'Policy Characteristics'!$C:$C,0)))</f>
        <v>Industry</v>
      </c>
      <c r="B620" s="467" t="str">
        <f>IF(ISBLANK(INDEX('Policy Characteristics'!B:B,MATCH($C620,'Policy Characteristics'!$C:$C,0))),"",INDEX('Policy Characteristics'!B:B,MATCH($C620,'Policy Characteristics'!$C:$C,0)))</f>
        <v>Electrification</v>
      </c>
      <c r="C620" s="446" t="str">
        <f t="shared" si="33"/>
        <v>Fraction of Eligible Industrial Energy Use Shifted to Electricity</v>
      </c>
      <c r="D620" s="294" t="s">
        <v>3067</v>
      </c>
      <c r="E620" t="s">
        <v>3519</v>
      </c>
      <c r="F620" t="s">
        <v>3031</v>
      </c>
      <c r="G620" s="339" t="s">
        <v>3526</v>
      </c>
      <c r="H620" s="20">
        <v>1862</v>
      </c>
      <c r="I620" s="468" t="s">
        <v>43</v>
      </c>
      <c r="J620" s="469" t="str">
        <f>IF(ISBLANK(INDEX('Policy Characteristics'!D:D,MATCH($C620,'Policy Characteristics'!$C:$C,0))),"",INDEX('Policy Characteristics'!D:D,MATCH($C620,'Policy Characteristics'!$C:$C,0)))</f>
        <v>Electrification</v>
      </c>
      <c r="K620" s="446" t="str">
        <f>IF(ISBLANK(INDEX('Policy Characteristics'!E:E,MATCH($C620,'Policy Characteristics'!$C:$C,0))),"",INDEX('Policy Characteristics'!E:E,MATCH($C620,'Policy Characteristics'!$C:$C,0)))</f>
        <v>indst shift to electricity</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446" t="str">
        <f>IF(ISBLANK(INDEX('Policy Characteristics'!I:I,MATCH($C620,'Policy Characteristics'!$C:$C,0))),"",INDEX('Policy Characteristics'!I:I,MATCH($C620,'Policy Characteristics'!$C:$C,0)))</f>
        <v>% of fuel shifted</v>
      </c>
      <c r="P620" s="44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46" t="str">
        <f>IF(ISBLANK(INDEX('Policy Characteristics'!K:K,MATCH($C620,'Policy Characteristics'!$C:$C,0))),"",INDEX('Policy Characteristics'!K:K,MATCH($C620,'Policy Characteristics'!$C:$C,0)))</f>
        <v>industry-ag-main.html#fuel-switching</v>
      </c>
      <c r="R620" s="446" t="str">
        <f>IF(ISBLANK(INDEX('Policy Characteristics'!L:L,MATCH($C620,'Policy Characteristics'!$C:$C,0))),"",INDEX('Policy Characteristics'!L:L,MATCH($C620,'Policy Characteristics'!$C:$C,0)))</f>
        <v>industry-elec-and-hydrogen.html</v>
      </c>
    </row>
    <row r="621" spans="1:18" x14ac:dyDescent="0.75">
      <c r="A621" s="446" t="str">
        <f>IF(ISBLANK(INDEX('Policy Characteristics'!A:A,MATCH($C621,'Policy Characteristics'!$C:$C,0))),"",INDEX('Policy Characteristics'!A:A,MATCH($C621,'Policy Characteristics'!$C:$C,0)))</f>
        <v>Industry</v>
      </c>
      <c r="B621" s="467" t="str">
        <f>IF(ISBLANK(INDEX('Policy Characteristics'!B:B,MATCH($C621,'Policy Characteristics'!$C:$C,0))),"",INDEX('Policy Characteristics'!B:B,MATCH($C621,'Policy Characteristics'!$C:$C,0)))</f>
        <v>Electrification</v>
      </c>
      <c r="C621" s="446" t="str">
        <f t="shared" ref="C621:C656" si="34">C$592</f>
        <v>Fraction of Eligible Industrial Energy Use Shifted to Electricity</v>
      </c>
      <c r="D621" s="294" t="s">
        <v>3067</v>
      </c>
      <c r="E621" t="s">
        <v>3520</v>
      </c>
      <c r="F621" t="s">
        <v>3031</v>
      </c>
      <c r="G621" s="339" t="s">
        <v>3527</v>
      </c>
      <c r="H621" s="20">
        <v>1863</v>
      </c>
      <c r="I621" s="468" t="s">
        <v>43</v>
      </c>
      <c r="J621" s="469" t="str">
        <f>IF(ISBLANK(INDEX('Policy Characteristics'!D:D,MATCH($C621,'Policy Characteristics'!$C:$C,0))),"",INDEX('Policy Characteristics'!D:D,MATCH($C621,'Policy Characteristics'!$C:$C,0)))</f>
        <v>Electrification</v>
      </c>
      <c r="K621" s="446" t="str">
        <f>IF(ISBLANK(INDEX('Policy Characteristics'!E:E,MATCH($C621,'Policy Characteristics'!$C:$C,0))),"",INDEX('Policy Characteristics'!E:E,MATCH($C621,'Policy Characteristics'!$C:$C,0)))</f>
        <v>indst shift to electricity</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446" t="str">
        <f>IF(ISBLANK(INDEX('Policy Characteristics'!I:I,MATCH($C621,'Policy Characteristics'!$C:$C,0))),"",INDEX('Policy Characteristics'!I:I,MATCH($C621,'Policy Characteristics'!$C:$C,0)))</f>
        <v>% of fuel shifted</v>
      </c>
      <c r="P621" s="44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46" t="str">
        <f>IF(ISBLANK(INDEX('Policy Characteristics'!K:K,MATCH($C621,'Policy Characteristics'!$C:$C,0))),"",INDEX('Policy Characteristics'!K:K,MATCH($C621,'Policy Characteristics'!$C:$C,0)))</f>
        <v>industry-ag-main.html#fuel-switching</v>
      </c>
      <c r="R621" s="446" t="str">
        <f>IF(ISBLANK(INDEX('Policy Characteristics'!L:L,MATCH($C621,'Policy Characteristics'!$C:$C,0))),"",INDEX('Policy Characteristics'!L:L,MATCH($C621,'Policy Characteristics'!$C:$C,0)))</f>
        <v>industry-elec-and-hydrogen.html</v>
      </c>
    </row>
    <row r="622" spans="1:18" x14ac:dyDescent="0.75">
      <c r="A622" s="446" t="str">
        <f>IF(ISBLANK(INDEX('Policy Characteristics'!A:A,MATCH($C622,'Policy Characteristics'!$C:$C,0))),"",INDEX('Policy Characteristics'!A:A,MATCH($C622,'Policy Characteristics'!$C:$C,0)))</f>
        <v>Industry</v>
      </c>
      <c r="B622" s="467" t="str">
        <f>IF(ISBLANK(INDEX('Policy Characteristics'!B:B,MATCH($C622,'Policy Characteristics'!$C:$C,0))),"",INDEX('Policy Characteristics'!B:B,MATCH($C622,'Policy Characteristics'!$C:$C,0)))</f>
        <v>Electrification</v>
      </c>
      <c r="C622" s="446" t="str">
        <f t="shared" si="34"/>
        <v>Fraction of Eligible Industrial Energy Use Shifted to Electricity</v>
      </c>
      <c r="D622" s="294" t="s">
        <v>3067</v>
      </c>
      <c r="E622" t="s">
        <v>3521</v>
      </c>
      <c r="F622" t="s">
        <v>3031</v>
      </c>
      <c r="G622" s="339" t="s">
        <v>3528</v>
      </c>
      <c r="H622" s="20">
        <v>1864</v>
      </c>
      <c r="I622" s="468" t="s">
        <v>43</v>
      </c>
      <c r="J622" s="469" t="str">
        <f>IF(ISBLANK(INDEX('Policy Characteristics'!D:D,MATCH($C622,'Policy Characteristics'!$C:$C,0))),"",INDEX('Policy Characteristics'!D:D,MATCH($C622,'Policy Characteristics'!$C:$C,0)))</f>
        <v>Electrification</v>
      </c>
      <c r="K622" s="446" t="str">
        <f>IF(ISBLANK(INDEX('Policy Characteristics'!E:E,MATCH($C622,'Policy Characteristics'!$C:$C,0))),"",INDEX('Policy Characteristics'!E:E,MATCH($C622,'Policy Characteristics'!$C:$C,0)))</f>
        <v>indst shift to electricity</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446" t="str">
        <f>IF(ISBLANK(INDEX('Policy Characteristics'!I:I,MATCH($C622,'Policy Characteristics'!$C:$C,0))),"",INDEX('Policy Characteristics'!I:I,MATCH($C622,'Policy Characteristics'!$C:$C,0)))</f>
        <v>% of fuel shifted</v>
      </c>
      <c r="P622" s="44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46" t="str">
        <f>IF(ISBLANK(INDEX('Policy Characteristics'!K:K,MATCH($C622,'Policy Characteristics'!$C:$C,0))),"",INDEX('Policy Characteristics'!K:K,MATCH($C622,'Policy Characteristics'!$C:$C,0)))</f>
        <v>industry-ag-main.html#fuel-switching</v>
      </c>
      <c r="R622" s="446" t="str">
        <f>IF(ISBLANK(INDEX('Policy Characteristics'!L:L,MATCH($C622,'Policy Characteristics'!$C:$C,0))),"",INDEX('Policy Characteristics'!L:L,MATCH($C622,'Policy Characteristics'!$C:$C,0)))</f>
        <v>industry-elec-and-hydrogen.html</v>
      </c>
    </row>
    <row r="623" spans="1:18" x14ac:dyDescent="0.75">
      <c r="A623" s="446" t="str">
        <f>IF(ISBLANK(INDEX('Policy Characteristics'!A:A,MATCH($C623,'Policy Characteristics'!$C:$C,0))),"",INDEX('Policy Characteristics'!A:A,MATCH($C623,'Policy Characteristics'!$C:$C,0)))</f>
        <v>Industry</v>
      </c>
      <c r="B623" s="467" t="str">
        <f>IF(ISBLANK(INDEX('Policy Characteristics'!B:B,MATCH($C623,'Policy Characteristics'!$C:$C,0))),"",INDEX('Policy Characteristics'!B:B,MATCH($C623,'Policy Characteristics'!$C:$C,0)))</f>
        <v>Electrification</v>
      </c>
      <c r="C623" s="446" t="str">
        <f t="shared" si="34"/>
        <v>Fraction of Eligible Industrial Energy Use Shifted to Electricity</v>
      </c>
      <c r="D623" s="294" t="s">
        <v>3067</v>
      </c>
      <c r="E623" t="s">
        <v>3673</v>
      </c>
      <c r="F623" t="s">
        <v>3031</v>
      </c>
      <c r="G623" s="339" t="s">
        <v>3673</v>
      </c>
      <c r="H623" s="20">
        <v>1865</v>
      </c>
      <c r="I623" s="468" t="s">
        <v>43</v>
      </c>
      <c r="J623" s="469" t="str">
        <f>IF(ISBLANK(INDEX('Policy Characteristics'!D:D,MATCH($C623,'Policy Characteristics'!$C:$C,0))),"",INDEX('Policy Characteristics'!D:D,MATCH($C623,'Policy Characteristics'!$C:$C,0)))</f>
        <v>Electrification</v>
      </c>
      <c r="K623" s="446" t="str">
        <f>IF(ISBLANK(INDEX('Policy Characteristics'!E:E,MATCH($C623,'Policy Characteristics'!$C:$C,0))),"",INDEX('Policy Characteristics'!E:E,MATCH($C623,'Policy Characteristics'!$C:$C,0)))</f>
        <v>indst shift to electricity</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446" t="str">
        <f>IF(ISBLANK(INDEX('Policy Characteristics'!I:I,MATCH($C623,'Policy Characteristics'!$C:$C,0))),"",INDEX('Policy Characteristics'!I:I,MATCH($C623,'Policy Characteristics'!$C:$C,0)))</f>
        <v>% of fuel shifted</v>
      </c>
      <c r="P623" s="44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46" t="str">
        <f>IF(ISBLANK(INDEX('Policy Characteristics'!K:K,MATCH($C623,'Policy Characteristics'!$C:$C,0))),"",INDEX('Policy Characteristics'!K:K,MATCH($C623,'Policy Characteristics'!$C:$C,0)))</f>
        <v>industry-ag-main.html#fuel-switching</v>
      </c>
      <c r="R623" s="446" t="str">
        <f>IF(ISBLANK(INDEX('Policy Characteristics'!L:L,MATCH($C623,'Policy Characteristics'!$C:$C,0))),"",INDEX('Policy Characteristics'!L:L,MATCH($C623,'Policy Characteristics'!$C:$C,0)))</f>
        <v>industry-elec-and-hydrogen.html</v>
      </c>
    </row>
    <row r="624" spans="1:18" x14ac:dyDescent="0.75">
      <c r="A624" s="446" t="str">
        <f>IF(ISBLANK(INDEX('Policy Characteristics'!A:A,MATCH($C624,'Policy Characteristics'!$C:$C,0))),"",INDEX('Policy Characteristics'!A:A,MATCH($C624,'Policy Characteristics'!$C:$C,0)))</f>
        <v>Industry</v>
      </c>
      <c r="B624" s="467" t="str">
        <f>IF(ISBLANK(INDEX('Policy Characteristics'!B:B,MATCH($C624,'Policy Characteristics'!$C:$C,0))),"",INDEX('Policy Characteristics'!B:B,MATCH($C624,'Policy Characteristics'!$C:$C,0)))</f>
        <v>Electrification</v>
      </c>
      <c r="C624" s="446" t="str">
        <f t="shared" si="34"/>
        <v>Fraction of Eligible Industrial Energy Use Shifted to Electricity</v>
      </c>
      <c r="D624" s="294" t="s">
        <v>3068</v>
      </c>
      <c r="E624" t="s">
        <v>3515</v>
      </c>
      <c r="F624" t="s">
        <v>3032</v>
      </c>
      <c r="G624" s="339" t="s">
        <v>3522</v>
      </c>
      <c r="H624" s="20">
        <v>1866</v>
      </c>
      <c r="I624" s="468" t="s">
        <v>43</v>
      </c>
      <c r="J624" s="469" t="str">
        <f>IF(ISBLANK(INDEX('Policy Characteristics'!D:D,MATCH($C624,'Policy Characteristics'!$C:$C,0))),"",INDEX('Policy Characteristics'!D:D,MATCH($C624,'Policy Characteristics'!$C:$C,0)))</f>
        <v>Electrification</v>
      </c>
      <c r="K624" s="446" t="str">
        <f>IF(ISBLANK(INDEX('Policy Characteristics'!E:E,MATCH($C624,'Policy Characteristics'!$C:$C,0))),"",INDEX('Policy Characteristics'!E:E,MATCH($C624,'Policy Characteristics'!$C:$C,0)))</f>
        <v>indst shift to electricity</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446" t="str">
        <f>IF(ISBLANK(INDEX('Policy Characteristics'!I:I,MATCH($C624,'Policy Characteristics'!$C:$C,0))),"",INDEX('Policy Characteristics'!I:I,MATCH($C624,'Policy Characteristics'!$C:$C,0)))</f>
        <v>% of fuel shifted</v>
      </c>
      <c r="P624" s="44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46" t="str">
        <f>IF(ISBLANK(INDEX('Policy Characteristics'!K:K,MATCH($C624,'Policy Characteristics'!$C:$C,0))),"",INDEX('Policy Characteristics'!K:K,MATCH($C624,'Policy Characteristics'!$C:$C,0)))</f>
        <v>industry-ag-main.html#fuel-switching</v>
      </c>
      <c r="R624" s="446" t="str">
        <f>IF(ISBLANK(INDEX('Policy Characteristics'!L:L,MATCH($C624,'Policy Characteristics'!$C:$C,0))),"",INDEX('Policy Characteristics'!L:L,MATCH($C624,'Policy Characteristics'!$C:$C,0)))</f>
        <v>industry-elec-and-hydrogen.html</v>
      </c>
    </row>
    <row r="625" spans="1:18" x14ac:dyDescent="0.75">
      <c r="A625" s="446" t="str">
        <f>IF(ISBLANK(INDEX('Policy Characteristics'!A:A,MATCH($C625,'Policy Characteristics'!$C:$C,0))),"",INDEX('Policy Characteristics'!A:A,MATCH($C625,'Policy Characteristics'!$C:$C,0)))</f>
        <v>Industry</v>
      </c>
      <c r="B625" s="467" t="str">
        <f>IF(ISBLANK(INDEX('Policy Characteristics'!B:B,MATCH($C625,'Policy Characteristics'!$C:$C,0))),"",INDEX('Policy Characteristics'!B:B,MATCH($C625,'Policy Characteristics'!$C:$C,0)))</f>
        <v>Electrification</v>
      </c>
      <c r="C625" s="446" t="str">
        <f t="shared" si="34"/>
        <v>Fraction of Eligible Industrial Energy Use Shifted to Electricity</v>
      </c>
      <c r="D625" s="294" t="s">
        <v>3068</v>
      </c>
      <c r="E625" t="s">
        <v>3516</v>
      </c>
      <c r="F625" t="s">
        <v>3032</v>
      </c>
      <c r="G625" s="339" t="s">
        <v>3523</v>
      </c>
      <c r="H625" s="20">
        <v>1867</v>
      </c>
      <c r="I625" s="468" t="s">
        <v>43</v>
      </c>
      <c r="J625" s="469" t="str">
        <f>IF(ISBLANK(INDEX('Policy Characteristics'!D:D,MATCH($C625,'Policy Characteristics'!$C:$C,0))),"",INDEX('Policy Characteristics'!D:D,MATCH($C625,'Policy Characteristics'!$C:$C,0)))</f>
        <v>Electrification</v>
      </c>
      <c r="K625" s="446" t="str">
        <f>IF(ISBLANK(INDEX('Policy Characteristics'!E:E,MATCH($C625,'Policy Characteristics'!$C:$C,0))),"",INDEX('Policy Characteristics'!E:E,MATCH($C625,'Policy Characteristics'!$C:$C,0)))</f>
        <v>indst shift to electricity</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446" t="str">
        <f>IF(ISBLANK(INDEX('Policy Characteristics'!I:I,MATCH($C625,'Policy Characteristics'!$C:$C,0))),"",INDEX('Policy Characteristics'!I:I,MATCH($C625,'Policy Characteristics'!$C:$C,0)))</f>
        <v>% of fuel shifted</v>
      </c>
      <c r="P625" s="44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46" t="str">
        <f>IF(ISBLANK(INDEX('Policy Characteristics'!K:K,MATCH($C625,'Policy Characteristics'!$C:$C,0))),"",INDEX('Policy Characteristics'!K:K,MATCH($C625,'Policy Characteristics'!$C:$C,0)))</f>
        <v>industry-ag-main.html#fuel-switching</v>
      </c>
      <c r="R625" s="446" t="str">
        <f>IF(ISBLANK(INDEX('Policy Characteristics'!L:L,MATCH($C625,'Policy Characteristics'!$C:$C,0))),"",INDEX('Policy Characteristics'!L:L,MATCH($C625,'Policy Characteristics'!$C:$C,0)))</f>
        <v>industry-elec-and-hydrogen.html</v>
      </c>
    </row>
    <row r="626" spans="1:18" x14ac:dyDescent="0.75">
      <c r="A626" s="446" t="str">
        <f>IF(ISBLANK(INDEX('Policy Characteristics'!A:A,MATCH($C626,'Policy Characteristics'!$C:$C,0))),"",INDEX('Policy Characteristics'!A:A,MATCH($C626,'Policy Characteristics'!$C:$C,0)))</f>
        <v>Industry</v>
      </c>
      <c r="B626" s="467" t="str">
        <f>IF(ISBLANK(INDEX('Policy Characteristics'!B:B,MATCH($C626,'Policy Characteristics'!$C:$C,0))),"",INDEX('Policy Characteristics'!B:B,MATCH($C626,'Policy Characteristics'!$C:$C,0)))</f>
        <v>Electrification</v>
      </c>
      <c r="C626" s="446" t="str">
        <f t="shared" si="34"/>
        <v>Fraction of Eligible Industrial Energy Use Shifted to Electricity</v>
      </c>
      <c r="D626" s="294" t="s">
        <v>3068</v>
      </c>
      <c r="E626" t="s">
        <v>3517</v>
      </c>
      <c r="F626" t="s">
        <v>3032</v>
      </c>
      <c r="G626" s="339" t="s">
        <v>3524</v>
      </c>
      <c r="H626" s="20">
        <v>1868</v>
      </c>
      <c r="I626" s="468" t="s">
        <v>43</v>
      </c>
      <c r="J626" s="469" t="str">
        <f>IF(ISBLANK(INDEX('Policy Characteristics'!D:D,MATCH($C626,'Policy Characteristics'!$C:$C,0))),"",INDEX('Policy Characteristics'!D:D,MATCH($C626,'Policy Characteristics'!$C:$C,0)))</f>
        <v>Electrification</v>
      </c>
      <c r="K626" s="446" t="str">
        <f>IF(ISBLANK(INDEX('Policy Characteristics'!E:E,MATCH($C626,'Policy Characteristics'!$C:$C,0))),"",INDEX('Policy Characteristics'!E:E,MATCH($C626,'Policy Characteristics'!$C:$C,0)))</f>
        <v>indst shift to electricity</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446" t="str">
        <f>IF(ISBLANK(INDEX('Policy Characteristics'!I:I,MATCH($C626,'Policy Characteristics'!$C:$C,0))),"",INDEX('Policy Characteristics'!I:I,MATCH($C626,'Policy Characteristics'!$C:$C,0)))</f>
        <v>% of fuel shifted</v>
      </c>
      <c r="P626" s="44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46" t="str">
        <f>IF(ISBLANK(INDEX('Policy Characteristics'!K:K,MATCH($C626,'Policy Characteristics'!$C:$C,0))),"",INDEX('Policy Characteristics'!K:K,MATCH($C626,'Policy Characteristics'!$C:$C,0)))</f>
        <v>industry-ag-main.html#fuel-switching</v>
      </c>
      <c r="R626" s="446" t="str">
        <f>IF(ISBLANK(INDEX('Policy Characteristics'!L:L,MATCH($C626,'Policy Characteristics'!$C:$C,0))),"",INDEX('Policy Characteristics'!L:L,MATCH($C626,'Policy Characteristics'!$C:$C,0)))</f>
        <v>industry-elec-and-hydrogen.html</v>
      </c>
    </row>
    <row r="627" spans="1:18" x14ac:dyDescent="0.75">
      <c r="A627" s="446" t="str">
        <f>IF(ISBLANK(INDEX('Policy Characteristics'!A:A,MATCH($C627,'Policy Characteristics'!$C:$C,0))),"",INDEX('Policy Characteristics'!A:A,MATCH($C627,'Policy Characteristics'!$C:$C,0)))</f>
        <v>Industry</v>
      </c>
      <c r="B627" s="467" t="str">
        <f>IF(ISBLANK(INDEX('Policy Characteristics'!B:B,MATCH($C627,'Policy Characteristics'!$C:$C,0))),"",INDEX('Policy Characteristics'!B:B,MATCH($C627,'Policy Characteristics'!$C:$C,0)))</f>
        <v>Electrification</v>
      </c>
      <c r="C627" s="446" t="str">
        <f t="shared" si="34"/>
        <v>Fraction of Eligible Industrial Energy Use Shifted to Electricity</v>
      </c>
      <c r="D627" s="294" t="s">
        <v>3068</v>
      </c>
      <c r="E627" t="s">
        <v>3518</v>
      </c>
      <c r="F627" t="s">
        <v>3032</v>
      </c>
      <c r="G627" s="339" t="s">
        <v>3525</v>
      </c>
      <c r="H627" s="20">
        <v>1869</v>
      </c>
      <c r="I627" s="468" t="s">
        <v>43</v>
      </c>
      <c r="J627" s="469" t="str">
        <f>IF(ISBLANK(INDEX('Policy Characteristics'!D:D,MATCH($C627,'Policy Characteristics'!$C:$C,0))),"",INDEX('Policy Characteristics'!D:D,MATCH($C627,'Policy Characteristics'!$C:$C,0)))</f>
        <v>Electrification</v>
      </c>
      <c r="K627" s="446" t="str">
        <f>IF(ISBLANK(INDEX('Policy Characteristics'!E:E,MATCH($C627,'Policy Characteristics'!$C:$C,0))),"",INDEX('Policy Characteristics'!E:E,MATCH($C627,'Policy Characteristics'!$C:$C,0)))</f>
        <v>indst shift to electricity</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446" t="str">
        <f>IF(ISBLANK(INDEX('Policy Characteristics'!I:I,MATCH($C627,'Policy Characteristics'!$C:$C,0))),"",INDEX('Policy Characteristics'!I:I,MATCH($C627,'Policy Characteristics'!$C:$C,0)))</f>
        <v>% of fuel shifted</v>
      </c>
      <c r="P627" s="44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46" t="str">
        <f>IF(ISBLANK(INDEX('Policy Characteristics'!K:K,MATCH($C627,'Policy Characteristics'!$C:$C,0))),"",INDEX('Policy Characteristics'!K:K,MATCH($C627,'Policy Characteristics'!$C:$C,0)))</f>
        <v>industry-ag-main.html#fuel-switching</v>
      </c>
      <c r="R627" s="446" t="str">
        <f>IF(ISBLANK(INDEX('Policy Characteristics'!L:L,MATCH($C627,'Policy Characteristics'!$C:$C,0))),"",INDEX('Policy Characteristics'!L:L,MATCH($C627,'Policy Characteristics'!$C:$C,0)))</f>
        <v>industry-elec-and-hydrogen.html</v>
      </c>
    </row>
    <row r="628" spans="1:18" x14ac:dyDescent="0.75">
      <c r="A628" s="446" t="str">
        <f>IF(ISBLANK(INDEX('Policy Characteristics'!A:A,MATCH($C628,'Policy Characteristics'!$C:$C,0))),"",INDEX('Policy Characteristics'!A:A,MATCH($C628,'Policy Characteristics'!$C:$C,0)))</f>
        <v>Industry</v>
      </c>
      <c r="B628" s="467" t="str">
        <f>IF(ISBLANK(INDEX('Policy Characteristics'!B:B,MATCH($C628,'Policy Characteristics'!$C:$C,0))),"",INDEX('Policy Characteristics'!B:B,MATCH($C628,'Policy Characteristics'!$C:$C,0)))</f>
        <v>Electrification</v>
      </c>
      <c r="C628" s="446" t="str">
        <f t="shared" si="34"/>
        <v>Fraction of Eligible Industrial Energy Use Shifted to Electricity</v>
      </c>
      <c r="D628" s="294" t="s">
        <v>3068</v>
      </c>
      <c r="E628" t="s">
        <v>3519</v>
      </c>
      <c r="F628" t="s">
        <v>3032</v>
      </c>
      <c r="G628" s="339" t="s">
        <v>3526</v>
      </c>
      <c r="H628" s="20">
        <v>1870</v>
      </c>
      <c r="I628" s="468" t="s">
        <v>43</v>
      </c>
      <c r="J628" s="469" t="str">
        <f>IF(ISBLANK(INDEX('Policy Characteristics'!D:D,MATCH($C628,'Policy Characteristics'!$C:$C,0))),"",INDEX('Policy Characteristics'!D:D,MATCH($C628,'Policy Characteristics'!$C:$C,0)))</f>
        <v>Electrification</v>
      </c>
      <c r="K628" s="446" t="str">
        <f>IF(ISBLANK(INDEX('Policy Characteristics'!E:E,MATCH($C628,'Policy Characteristics'!$C:$C,0))),"",INDEX('Policy Characteristics'!E:E,MATCH($C628,'Policy Characteristics'!$C:$C,0)))</f>
        <v>indst shift to electricity</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446" t="str">
        <f>IF(ISBLANK(INDEX('Policy Characteristics'!I:I,MATCH($C628,'Policy Characteristics'!$C:$C,0))),"",INDEX('Policy Characteristics'!I:I,MATCH($C628,'Policy Characteristics'!$C:$C,0)))</f>
        <v>% of fuel shifted</v>
      </c>
      <c r="P628" s="44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46" t="str">
        <f>IF(ISBLANK(INDEX('Policy Characteristics'!K:K,MATCH($C628,'Policy Characteristics'!$C:$C,0))),"",INDEX('Policy Characteristics'!K:K,MATCH($C628,'Policy Characteristics'!$C:$C,0)))</f>
        <v>industry-ag-main.html#fuel-switching</v>
      </c>
      <c r="R628" s="446" t="str">
        <f>IF(ISBLANK(INDEX('Policy Characteristics'!L:L,MATCH($C628,'Policy Characteristics'!$C:$C,0))),"",INDEX('Policy Characteristics'!L:L,MATCH($C628,'Policy Characteristics'!$C:$C,0)))</f>
        <v>industry-elec-and-hydrogen.html</v>
      </c>
    </row>
    <row r="629" spans="1:18" x14ac:dyDescent="0.75">
      <c r="A629" s="446" t="str">
        <f>IF(ISBLANK(INDEX('Policy Characteristics'!A:A,MATCH($C629,'Policy Characteristics'!$C:$C,0))),"",INDEX('Policy Characteristics'!A:A,MATCH($C629,'Policy Characteristics'!$C:$C,0)))</f>
        <v>Industry</v>
      </c>
      <c r="B629" s="467" t="str">
        <f>IF(ISBLANK(INDEX('Policy Characteristics'!B:B,MATCH($C629,'Policy Characteristics'!$C:$C,0))),"",INDEX('Policy Characteristics'!B:B,MATCH($C629,'Policy Characteristics'!$C:$C,0)))</f>
        <v>Electrification</v>
      </c>
      <c r="C629" s="446" t="str">
        <f t="shared" si="34"/>
        <v>Fraction of Eligible Industrial Energy Use Shifted to Electricity</v>
      </c>
      <c r="D629" s="294" t="s">
        <v>3068</v>
      </c>
      <c r="E629" t="s">
        <v>3520</v>
      </c>
      <c r="F629" t="s">
        <v>3032</v>
      </c>
      <c r="G629" s="339" t="s">
        <v>3527</v>
      </c>
      <c r="H629" s="20">
        <v>1871</v>
      </c>
      <c r="I629" s="468" t="s">
        <v>43</v>
      </c>
      <c r="J629" s="469" t="str">
        <f>IF(ISBLANK(INDEX('Policy Characteristics'!D:D,MATCH($C629,'Policy Characteristics'!$C:$C,0))),"",INDEX('Policy Characteristics'!D:D,MATCH($C629,'Policy Characteristics'!$C:$C,0)))</f>
        <v>Electrification</v>
      </c>
      <c r="K629" s="446" t="str">
        <f>IF(ISBLANK(INDEX('Policy Characteristics'!E:E,MATCH($C629,'Policy Characteristics'!$C:$C,0))),"",INDEX('Policy Characteristics'!E:E,MATCH($C629,'Policy Characteristics'!$C:$C,0)))</f>
        <v>indst shift to electricity</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446" t="str">
        <f>IF(ISBLANK(INDEX('Policy Characteristics'!I:I,MATCH($C629,'Policy Characteristics'!$C:$C,0))),"",INDEX('Policy Characteristics'!I:I,MATCH($C629,'Policy Characteristics'!$C:$C,0)))</f>
        <v>% of fuel shifted</v>
      </c>
      <c r="P629" s="44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46" t="str">
        <f>IF(ISBLANK(INDEX('Policy Characteristics'!K:K,MATCH($C629,'Policy Characteristics'!$C:$C,0))),"",INDEX('Policy Characteristics'!K:K,MATCH($C629,'Policy Characteristics'!$C:$C,0)))</f>
        <v>industry-ag-main.html#fuel-switching</v>
      </c>
      <c r="R629" s="446" t="str">
        <f>IF(ISBLANK(INDEX('Policy Characteristics'!L:L,MATCH($C629,'Policy Characteristics'!$C:$C,0))),"",INDEX('Policy Characteristics'!L:L,MATCH($C629,'Policy Characteristics'!$C:$C,0)))</f>
        <v>industry-elec-and-hydrogen.html</v>
      </c>
    </row>
    <row r="630" spans="1:18" x14ac:dyDescent="0.75">
      <c r="A630" s="446" t="str">
        <f>IF(ISBLANK(INDEX('Policy Characteristics'!A:A,MATCH($C630,'Policy Characteristics'!$C:$C,0))),"",INDEX('Policy Characteristics'!A:A,MATCH($C630,'Policy Characteristics'!$C:$C,0)))</f>
        <v>Industry</v>
      </c>
      <c r="B630" s="467" t="str">
        <f>IF(ISBLANK(INDEX('Policy Characteristics'!B:B,MATCH($C630,'Policy Characteristics'!$C:$C,0))),"",INDEX('Policy Characteristics'!B:B,MATCH($C630,'Policy Characteristics'!$C:$C,0)))</f>
        <v>Electrification</v>
      </c>
      <c r="C630" s="446" t="str">
        <f t="shared" si="34"/>
        <v>Fraction of Eligible Industrial Energy Use Shifted to Electricity</v>
      </c>
      <c r="D630" s="294" t="s">
        <v>3068</v>
      </c>
      <c r="E630" t="s">
        <v>3521</v>
      </c>
      <c r="F630" t="s">
        <v>3032</v>
      </c>
      <c r="G630" s="339" t="s">
        <v>3528</v>
      </c>
      <c r="H630" s="20">
        <v>1872</v>
      </c>
      <c r="I630" s="468" t="s">
        <v>43</v>
      </c>
      <c r="J630" s="469" t="str">
        <f>IF(ISBLANK(INDEX('Policy Characteristics'!D:D,MATCH($C630,'Policy Characteristics'!$C:$C,0))),"",INDEX('Policy Characteristics'!D:D,MATCH($C630,'Policy Characteristics'!$C:$C,0)))</f>
        <v>Electrification</v>
      </c>
      <c r="K630" s="446" t="str">
        <f>IF(ISBLANK(INDEX('Policy Characteristics'!E:E,MATCH($C630,'Policy Characteristics'!$C:$C,0))),"",INDEX('Policy Characteristics'!E:E,MATCH($C630,'Policy Characteristics'!$C:$C,0)))</f>
        <v>indst shift to electricity</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446" t="str">
        <f>IF(ISBLANK(INDEX('Policy Characteristics'!I:I,MATCH($C630,'Policy Characteristics'!$C:$C,0))),"",INDEX('Policy Characteristics'!I:I,MATCH($C630,'Policy Characteristics'!$C:$C,0)))</f>
        <v>% of fuel shifted</v>
      </c>
      <c r="P630" s="44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46" t="str">
        <f>IF(ISBLANK(INDEX('Policy Characteristics'!K:K,MATCH($C630,'Policy Characteristics'!$C:$C,0))),"",INDEX('Policy Characteristics'!K:K,MATCH($C630,'Policy Characteristics'!$C:$C,0)))</f>
        <v>industry-ag-main.html#fuel-switching</v>
      </c>
      <c r="R630" s="446" t="str">
        <f>IF(ISBLANK(INDEX('Policy Characteristics'!L:L,MATCH($C630,'Policy Characteristics'!$C:$C,0))),"",INDEX('Policy Characteristics'!L:L,MATCH($C630,'Policy Characteristics'!$C:$C,0)))</f>
        <v>industry-elec-and-hydrogen.html</v>
      </c>
    </row>
    <row r="631" spans="1:18" x14ac:dyDescent="0.75">
      <c r="A631" s="446" t="str">
        <f>IF(ISBLANK(INDEX('Policy Characteristics'!A:A,MATCH($C631,'Policy Characteristics'!$C:$C,0))),"",INDEX('Policy Characteristics'!A:A,MATCH($C631,'Policy Characteristics'!$C:$C,0)))</f>
        <v>Industry</v>
      </c>
      <c r="B631" s="467" t="str">
        <f>IF(ISBLANK(INDEX('Policy Characteristics'!B:B,MATCH($C631,'Policy Characteristics'!$C:$C,0))),"",INDEX('Policy Characteristics'!B:B,MATCH($C631,'Policy Characteristics'!$C:$C,0)))</f>
        <v>Electrification</v>
      </c>
      <c r="C631" s="446" t="str">
        <f t="shared" si="34"/>
        <v>Fraction of Eligible Industrial Energy Use Shifted to Electricity</v>
      </c>
      <c r="D631" s="294" t="s">
        <v>3068</v>
      </c>
      <c r="E631" t="s">
        <v>3673</v>
      </c>
      <c r="F631" t="s">
        <v>3032</v>
      </c>
      <c r="G631" s="339" t="s">
        <v>3673</v>
      </c>
      <c r="H631" s="20">
        <v>1873</v>
      </c>
      <c r="I631" s="468" t="s">
        <v>43</v>
      </c>
      <c r="J631" s="469" t="str">
        <f>IF(ISBLANK(INDEX('Policy Characteristics'!D:D,MATCH($C631,'Policy Characteristics'!$C:$C,0))),"",INDEX('Policy Characteristics'!D:D,MATCH($C631,'Policy Characteristics'!$C:$C,0)))</f>
        <v>Electrification</v>
      </c>
      <c r="K631" s="446" t="str">
        <f>IF(ISBLANK(INDEX('Policy Characteristics'!E:E,MATCH($C631,'Policy Characteristics'!$C:$C,0))),"",INDEX('Policy Characteristics'!E:E,MATCH($C631,'Policy Characteristics'!$C:$C,0)))</f>
        <v>indst shift to electricity</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446" t="str">
        <f>IF(ISBLANK(INDEX('Policy Characteristics'!I:I,MATCH($C631,'Policy Characteristics'!$C:$C,0))),"",INDEX('Policy Characteristics'!I:I,MATCH($C631,'Policy Characteristics'!$C:$C,0)))</f>
        <v>% of fuel shifted</v>
      </c>
      <c r="P631" s="44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46" t="str">
        <f>IF(ISBLANK(INDEX('Policy Characteristics'!K:K,MATCH($C631,'Policy Characteristics'!$C:$C,0))),"",INDEX('Policy Characteristics'!K:K,MATCH($C631,'Policy Characteristics'!$C:$C,0)))</f>
        <v>industry-ag-main.html#fuel-switching</v>
      </c>
      <c r="R631" s="446" t="str">
        <f>IF(ISBLANK(INDEX('Policy Characteristics'!L:L,MATCH($C631,'Policy Characteristics'!$C:$C,0))),"",INDEX('Policy Characteristics'!L:L,MATCH($C631,'Policy Characteristics'!$C:$C,0)))</f>
        <v>industry-elec-and-hydrogen.html</v>
      </c>
    </row>
    <row r="632" spans="1:18" x14ac:dyDescent="0.75">
      <c r="A632" s="446" t="str">
        <f>IF(ISBLANK(INDEX('Policy Characteristics'!A:A,MATCH($C632,'Policy Characteristics'!$C:$C,0))),"",INDEX('Policy Characteristics'!A:A,MATCH($C632,'Policy Characteristics'!$C:$C,0)))</f>
        <v>Industry</v>
      </c>
      <c r="B632" s="467" t="str">
        <f>IF(ISBLANK(INDEX('Policy Characteristics'!B:B,MATCH($C632,'Policy Characteristics'!$C:$C,0))),"",INDEX('Policy Characteristics'!B:B,MATCH($C632,'Policy Characteristics'!$C:$C,0)))</f>
        <v>Electrification</v>
      </c>
      <c r="C632" s="446" t="str">
        <f t="shared" si="34"/>
        <v>Fraction of Eligible Industrial Energy Use Shifted to Electricity</v>
      </c>
      <c r="D632" s="294" t="s">
        <v>3069</v>
      </c>
      <c r="E632" t="s">
        <v>3515</v>
      </c>
      <c r="F632" t="s">
        <v>3033</v>
      </c>
      <c r="G632" s="339" t="s">
        <v>3522</v>
      </c>
      <c r="H632" s="20">
        <v>1874</v>
      </c>
      <c r="I632" s="468" t="s">
        <v>43</v>
      </c>
      <c r="J632" s="469" t="str">
        <f>IF(ISBLANK(INDEX('Policy Characteristics'!D:D,MATCH($C632,'Policy Characteristics'!$C:$C,0))),"",INDEX('Policy Characteristics'!D:D,MATCH($C632,'Policy Characteristics'!$C:$C,0)))</f>
        <v>Electrification</v>
      </c>
      <c r="K632" s="446" t="str">
        <f>IF(ISBLANK(INDEX('Policy Characteristics'!E:E,MATCH($C632,'Policy Characteristics'!$C:$C,0))),"",INDEX('Policy Characteristics'!E:E,MATCH($C632,'Policy Characteristics'!$C:$C,0)))</f>
        <v>indst shift to electricity</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0.01</v>
      </c>
      <c r="O632" s="446" t="str">
        <f>IF(ISBLANK(INDEX('Policy Characteristics'!I:I,MATCH($C632,'Policy Characteristics'!$C:$C,0))),"",INDEX('Policy Characteristics'!I:I,MATCH($C632,'Policy Characteristics'!$C:$C,0)))</f>
        <v>% of fuel shifted</v>
      </c>
      <c r="P632" s="44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46" t="str">
        <f>IF(ISBLANK(INDEX('Policy Characteristics'!K:K,MATCH($C632,'Policy Characteristics'!$C:$C,0))),"",INDEX('Policy Characteristics'!K:K,MATCH($C632,'Policy Characteristics'!$C:$C,0)))</f>
        <v>industry-ag-main.html#fuel-switching</v>
      </c>
      <c r="R632" s="446" t="str">
        <f>IF(ISBLANK(INDEX('Policy Characteristics'!L:L,MATCH($C632,'Policy Characteristics'!$C:$C,0))),"",INDEX('Policy Characteristics'!L:L,MATCH($C632,'Policy Characteristics'!$C:$C,0)))</f>
        <v>industry-elec-and-hydrogen.html</v>
      </c>
    </row>
    <row r="633" spans="1:18" x14ac:dyDescent="0.75">
      <c r="A633" s="446" t="str">
        <f>IF(ISBLANK(INDEX('Policy Characteristics'!A:A,MATCH($C633,'Policy Characteristics'!$C:$C,0))),"",INDEX('Policy Characteristics'!A:A,MATCH($C633,'Policy Characteristics'!$C:$C,0)))</f>
        <v>Industry</v>
      </c>
      <c r="B633" s="467" t="str">
        <f>IF(ISBLANK(INDEX('Policy Characteristics'!B:B,MATCH($C633,'Policy Characteristics'!$C:$C,0))),"",INDEX('Policy Characteristics'!B:B,MATCH($C633,'Policy Characteristics'!$C:$C,0)))</f>
        <v>Electrification</v>
      </c>
      <c r="C633" s="446" t="str">
        <f t="shared" si="34"/>
        <v>Fraction of Eligible Industrial Energy Use Shifted to Electricity</v>
      </c>
      <c r="D633" s="294" t="s">
        <v>3069</v>
      </c>
      <c r="E633" t="s">
        <v>3516</v>
      </c>
      <c r="F633" t="s">
        <v>3033</v>
      </c>
      <c r="G633" s="339" t="s">
        <v>3523</v>
      </c>
      <c r="H633" s="20">
        <v>1875</v>
      </c>
      <c r="I633" s="468" t="s">
        <v>43</v>
      </c>
      <c r="J633" s="469" t="str">
        <f>IF(ISBLANK(INDEX('Policy Characteristics'!D:D,MATCH($C633,'Policy Characteristics'!$C:$C,0))),"",INDEX('Policy Characteristics'!D:D,MATCH($C633,'Policy Characteristics'!$C:$C,0)))</f>
        <v>Electrification</v>
      </c>
      <c r="K633" s="446" t="str">
        <f>IF(ISBLANK(INDEX('Policy Characteristics'!E:E,MATCH($C633,'Policy Characteristics'!$C:$C,0))),"",INDEX('Policy Characteristics'!E:E,MATCH($C633,'Policy Characteristics'!$C:$C,0)))</f>
        <v>indst shift to electricity</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0.01</v>
      </c>
      <c r="O633" s="446" t="str">
        <f>IF(ISBLANK(INDEX('Policy Characteristics'!I:I,MATCH($C633,'Policy Characteristics'!$C:$C,0))),"",INDEX('Policy Characteristics'!I:I,MATCH($C633,'Policy Characteristics'!$C:$C,0)))</f>
        <v>% of fuel shifted</v>
      </c>
      <c r="P633" s="44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46" t="str">
        <f>IF(ISBLANK(INDEX('Policy Characteristics'!K:K,MATCH($C633,'Policy Characteristics'!$C:$C,0))),"",INDEX('Policy Characteristics'!K:K,MATCH($C633,'Policy Characteristics'!$C:$C,0)))</f>
        <v>industry-ag-main.html#fuel-switching</v>
      </c>
      <c r="R633" s="446" t="str">
        <f>IF(ISBLANK(INDEX('Policy Characteristics'!L:L,MATCH($C633,'Policy Characteristics'!$C:$C,0))),"",INDEX('Policy Characteristics'!L:L,MATCH($C633,'Policy Characteristics'!$C:$C,0)))</f>
        <v>industry-elec-and-hydrogen.html</v>
      </c>
    </row>
    <row r="634" spans="1:18" x14ac:dyDescent="0.75">
      <c r="A634" s="446" t="str">
        <f>IF(ISBLANK(INDEX('Policy Characteristics'!A:A,MATCH($C634,'Policy Characteristics'!$C:$C,0))),"",INDEX('Policy Characteristics'!A:A,MATCH($C634,'Policy Characteristics'!$C:$C,0)))</f>
        <v>Industry</v>
      </c>
      <c r="B634" s="467" t="str">
        <f>IF(ISBLANK(INDEX('Policy Characteristics'!B:B,MATCH($C634,'Policy Characteristics'!$C:$C,0))),"",INDEX('Policy Characteristics'!B:B,MATCH($C634,'Policy Characteristics'!$C:$C,0)))</f>
        <v>Electrification</v>
      </c>
      <c r="C634" s="446" t="str">
        <f t="shared" si="34"/>
        <v>Fraction of Eligible Industrial Energy Use Shifted to Electricity</v>
      </c>
      <c r="D634" s="294" t="s">
        <v>3069</v>
      </c>
      <c r="E634" t="s">
        <v>3517</v>
      </c>
      <c r="F634" t="s">
        <v>3033</v>
      </c>
      <c r="G634" s="339" t="s">
        <v>3524</v>
      </c>
      <c r="H634" s="20">
        <v>1876</v>
      </c>
      <c r="I634" s="468" t="s">
        <v>43</v>
      </c>
      <c r="J634" s="469" t="str">
        <f>IF(ISBLANK(INDEX('Policy Characteristics'!D:D,MATCH($C634,'Policy Characteristics'!$C:$C,0))),"",INDEX('Policy Characteristics'!D:D,MATCH($C634,'Policy Characteristics'!$C:$C,0)))</f>
        <v>Electrification</v>
      </c>
      <c r="K634" s="446" t="str">
        <f>IF(ISBLANK(INDEX('Policy Characteristics'!E:E,MATCH($C634,'Policy Characteristics'!$C:$C,0))),"",INDEX('Policy Characteristics'!E:E,MATCH($C634,'Policy Characteristics'!$C:$C,0)))</f>
        <v>indst shift to electricity</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0.01</v>
      </c>
      <c r="O634" s="446" t="str">
        <f>IF(ISBLANK(INDEX('Policy Characteristics'!I:I,MATCH($C634,'Policy Characteristics'!$C:$C,0))),"",INDEX('Policy Characteristics'!I:I,MATCH($C634,'Policy Characteristics'!$C:$C,0)))</f>
        <v>% of fuel shifted</v>
      </c>
      <c r="P634" s="44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46" t="str">
        <f>IF(ISBLANK(INDEX('Policy Characteristics'!K:K,MATCH($C634,'Policy Characteristics'!$C:$C,0))),"",INDEX('Policy Characteristics'!K:K,MATCH($C634,'Policy Characteristics'!$C:$C,0)))</f>
        <v>industry-ag-main.html#fuel-switching</v>
      </c>
      <c r="R634" s="446" t="str">
        <f>IF(ISBLANK(INDEX('Policy Characteristics'!L:L,MATCH($C634,'Policy Characteristics'!$C:$C,0))),"",INDEX('Policy Characteristics'!L:L,MATCH($C634,'Policy Characteristics'!$C:$C,0)))</f>
        <v>industry-elec-and-hydrogen.html</v>
      </c>
    </row>
    <row r="635" spans="1:18" x14ac:dyDescent="0.75">
      <c r="A635" s="446" t="str">
        <f>IF(ISBLANK(INDEX('Policy Characteristics'!A:A,MATCH($C635,'Policy Characteristics'!$C:$C,0))),"",INDEX('Policy Characteristics'!A:A,MATCH($C635,'Policy Characteristics'!$C:$C,0)))</f>
        <v>Industry</v>
      </c>
      <c r="B635" s="467" t="str">
        <f>IF(ISBLANK(INDEX('Policy Characteristics'!B:B,MATCH($C635,'Policy Characteristics'!$C:$C,0))),"",INDEX('Policy Characteristics'!B:B,MATCH($C635,'Policy Characteristics'!$C:$C,0)))</f>
        <v>Electrification</v>
      </c>
      <c r="C635" s="446" t="str">
        <f t="shared" si="34"/>
        <v>Fraction of Eligible Industrial Energy Use Shifted to Electricity</v>
      </c>
      <c r="D635" s="294" t="s">
        <v>3069</v>
      </c>
      <c r="E635" t="s">
        <v>3518</v>
      </c>
      <c r="F635" t="s">
        <v>3033</v>
      </c>
      <c r="G635" s="339" t="s">
        <v>3525</v>
      </c>
      <c r="H635" s="20">
        <v>1877</v>
      </c>
      <c r="I635" s="468" t="s">
        <v>43</v>
      </c>
      <c r="J635" s="469" t="str">
        <f>IF(ISBLANK(INDEX('Policy Characteristics'!D:D,MATCH($C635,'Policy Characteristics'!$C:$C,0))),"",INDEX('Policy Characteristics'!D:D,MATCH($C635,'Policy Characteristics'!$C:$C,0)))</f>
        <v>Electrification</v>
      </c>
      <c r="K635" s="446" t="str">
        <f>IF(ISBLANK(INDEX('Policy Characteristics'!E:E,MATCH($C635,'Policy Characteristics'!$C:$C,0))),"",INDEX('Policy Characteristics'!E:E,MATCH($C635,'Policy Characteristics'!$C:$C,0)))</f>
        <v>indst shift to electricity</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0.01</v>
      </c>
      <c r="O635" s="446" t="str">
        <f>IF(ISBLANK(INDEX('Policy Characteristics'!I:I,MATCH($C635,'Policy Characteristics'!$C:$C,0))),"",INDEX('Policy Characteristics'!I:I,MATCH($C635,'Policy Characteristics'!$C:$C,0)))</f>
        <v>% of fuel shifted</v>
      </c>
      <c r="P635" s="44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46" t="str">
        <f>IF(ISBLANK(INDEX('Policy Characteristics'!K:K,MATCH($C635,'Policy Characteristics'!$C:$C,0))),"",INDEX('Policy Characteristics'!K:K,MATCH($C635,'Policy Characteristics'!$C:$C,0)))</f>
        <v>industry-ag-main.html#fuel-switching</v>
      </c>
      <c r="R635" s="446" t="str">
        <f>IF(ISBLANK(INDEX('Policy Characteristics'!L:L,MATCH($C635,'Policy Characteristics'!$C:$C,0))),"",INDEX('Policy Characteristics'!L:L,MATCH($C635,'Policy Characteristics'!$C:$C,0)))</f>
        <v>industry-elec-and-hydrogen.html</v>
      </c>
    </row>
    <row r="636" spans="1:18" x14ac:dyDescent="0.75">
      <c r="A636" s="446" t="str">
        <f>IF(ISBLANK(INDEX('Policy Characteristics'!A:A,MATCH($C636,'Policy Characteristics'!$C:$C,0))),"",INDEX('Policy Characteristics'!A:A,MATCH($C636,'Policy Characteristics'!$C:$C,0)))</f>
        <v>Industry</v>
      </c>
      <c r="B636" s="467" t="str">
        <f>IF(ISBLANK(INDEX('Policy Characteristics'!B:B,MATCH($C636,'Policy Characteristics'!$C:$C,0))),"",INDEX('Policy Characteristics'!B:B,MATCH($C636,'Policy Characteristics'!$C:$C,0)))</f>
        <v>Electrification</v>
      </c>
      <c r="C636" s="446" t="str">
        <f t="shared" si="34"/>
        <v>Fraction of Eligible Industrial Energy Use Shifted to Electricity</v>
      </c>
      <c r="D636" s="294" t="s">
        <v>3069</v>
      </c>
      <c r="E636" t="s">
        <v>3519</v>
      </c>
      <c r="F636" t="s">
        <v>3033</v>
      </c>
      <c r="G636" s="339" t="s">
        <v>3526</v>
      </c>
      <c r="H636" s="20">
        <v>1878</v>
      </c>
      <c r="I636" s="468" t="s">
        <v>43</v>
      </c>
      <c r="J636" s="469" t="str">
        <f>IF(ISBLANK(INDEX('Policy Characteristics'!D:D,MATCH($C636,'Policy Characteristics'!$C:$C,0))),"",INDEX('Policy Characteristics'!D:D,MATCH($C636,'Policy Characteristics'!$C:$C,0)))</f>
        <v>Electrification</v>
      </c>
      <c r="K636" s="446" t="str">
        <f>IF(ISBLANK(INDEX('Policy Characteristics'!E:E,MATCH($C636,'Policy Characteristics'!$C:$C,0))),"",INDEX('Policy Characteristics'!E:E,MATCH($C636,'Policy Characteristics'!$C:$C,0)))</f>
        <v>indst shift to electricity</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0.01</v>
      </c>
      <c r="O636" s="446" t="str">
        <f>IF(ISBLANK(INDEX('Policy Characteristics'!I:I,MATCH($C636,'Policy Characteristics'!$C:$C,0))),"",INDEX('Policy Characteristics'!I:I,MATCH($C636,'Policy Characteristics'!$C:$C,0)))</f>
        <v>% of fuel shifted</v>
      </c>
      <c r="P636" s="44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46" t="str">
        <f>IF(ISBLANK(INDEX('Policy Characteristics'!K:K,MATCH($C636,'Policy Characteristics'!$C:$C,0))),"",INDEX('Policy Characteristics'!K:K,MATCH($C636,'Policy Characteristics'!$C:$C,0)))</f>
        <v>industry-ag-main.html#fuel-switching</v>
      </c>
      <c r="R636" s="446" t="str">
        <f>IF(ISBLANK(INDEX('Policy Characteristics'!L:L,MATCH($C636,'Policy Characteristics'!$C:$C,0))),"",INDEX('Policy Characteristics'!L:L,MATCH($C636,'Policy Characteristics'!$C:$C,0)))</f>
        <v>industry-elec-and-hydrogen.html</v>
      </c>
    </row>
    <row r="637" spans="1:18" x14ac:dyDescent="0.75">
      <c r="A637" s="446" t="str">
        <f>IF(ISBLANK(INDEX('Policy Characteristics'!A:A,MATCH($C637,'Policy Characteristics'!$C:$C,0))),"",INDEX('Policy Characteristics'!A:A,MATCH($C637,'Policy Characteristics'!$C:$C,0)))</f>
        <v>Industry</v>
      </c>
      <c r="B637" s="467" t="str">
        <f>IF(ISBLANK(INDEX('Policy Characteristics'!B:B,MATCH($C637,'Policy Characteristics'!$C:$C,0))),"",INDEX('Policy Characteristics'!B:B,MATCH($C637,'Policy Characteristics'!$C:$C,0)))</f>
        <v>Electrification</v>
      </c>
      <c r="C637" s="446" t="str">
        <f t="shared" si="34"/>
        <v>Fraction of Eligible Industrial Energy Use Shifted to Electricity</v>
      </c>
      <c r="D637" s="294" t="s">
        <v>3069</v>
      </c>
      <c r="E637" t="s">
        <v>3520</v>
      </c>
      <c r="F637" t="s">
        <v>3033</v>
      </c>
      <c r="G637" s="339" t="s">
        <v>3527</v>
      </c>
      <c r="H637" s="20">
        <v>1879</v>
      </c>
      <c r="I637" s="468" t="s">
        <v>43</v>
      </c>
      <c r="J637" s="469" t="str">
        <f>IF(ISBLANK(INDEX('Policy Characteristics'!D:D,MATCH($C637,'Policy Characteristics'!$C:$C,0))),"",INDEX('Policy Characteristics'!D:D,MATCH($C637,'Policy Characteristics'!$C:$C,0)))</f>
        <v>Electrification</v>
      </c>
      <c r="K637" s="446" t="str">
        <f>IF(ISBLANK(INDEX('Policy Characteristics'!E:E,MATCH($C637,'Policy Characteristics'!$C:$C,0))),"",INDEX('Policy Characteristics'!E:E,MATCH($C637,'Policy Characteristics'!$C:$C,0)))</f>
        <v>indst shift to electricity</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0.01</v>
      </c>
      <c r="O637" s="446" t="str">
        <f>IF(ISBLANK(INDEX('Policy Characteristics'!I:I,MATCH($C637,'Policy Characteristics'!$C:$C,0))),"",INDEX('Policy Characteristics'!I:I,MATCH($C637,'Policy Characteristics'!$C:$C,0)))</f>
        <v>% of fuel shifted</v>
      </c>
      <c r="P637" s="44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46" t="str">
        <f>IF(ISBLANK(INDEX('Policy Characteristics'!K:K,MATCH($C637,'Policy Characteristics'!$C:$C,0))),"",INDEX('Policy Characteristics'!K:K,MATCH($C637,'Policy Characteristics'!$C:$C,0)))</f>
        <v>industry-ag-main.html#fuel-switching</v>
      </c>
      <c r="R637" s="446" t="str">
        <f>IF(ISBLANK(INDEX('Policy Characteristics'!L:L,MATCH($C637,'Policy Characteristics'!$C:$C,0))),"",INDEX('Policy Characteristics'!L:L,MATCH($C637,'Policy Characteristics'!$C:$C,0)))</f>
        <v>industry-elec-and-hydrogen.html</v>
      </c>
    </row>
    <row r="638" spans="1:18" x14ac:dyDescent="0.75">
      <c r="A638" s="446" t="str">
        <f>IF(ISBLANK(INDEX('Policy Characteristics'!A:A,MATCH($C638,'Policy Characteristics'!$C:$C,0))),"",INDEX('Policy Characteristics'!A:A,MATCH($C638,'Policy Characteristics'!$C:$C,0)))</f>
        <v>Industry</v>
      </c>
      <c r="B638" s="467" t="str">
        <f>IF(ISBLANK(INDEX('Policy Characteristics'!B:B,MATCH($C638,'Policy Characteristics'!$C:$C,0))),"",INDEX('Policy Characteristics'!B:B,MATCH($C638,'Policy Characteristics'!$C:$C,0)))</f>
        <v>Electrification</v>
      </c>
      <c r="C638" s="446" t="str">
        <f t="shared" si="34"/>
        <v>Fraction of Eligible Industrial Energy Use Shifted to Electricity</v>
      </c>
      <c r="D638" s="294" t="s">
        <v>3069</v>
      </c>
      <c r="E638" t="s">
        <v>3521</v>
      </c>
      <c r="F638" t="s">
        <v>3033</v>
      </c>
      <c r="G638" s="339" t="s">
        <v>3528</v>
      </c>
      <c r="H638" s="20">
        <v>1880</v>
      </c>
      <c r="I638" s="468" t="s">
        <v>43</v>
      </c>
      <c r="J638" s="469" t="str">
        <f>IF(ISBLANK(INDEX('Policy Characteristics'!D:D,MATCH($C638,'Policy Characteristics'!$C:$C,0))),"",INDEX('Policy Characteristics'!D:D,MATCH($C638,'Policy Characteristics'!$C:$C,0)))</f>
        <v>Electrification</v>
      </c>
      <c r="K638" s="446" t="str">
        <f>IF(ISBLANK(INDEX('Policy Characteristics'!E:E,MATCH($C638,'Policy Characteristics'!$C:$C,0))),"",INDEX('Policy Characteristics'!E:E,MATCH($C638,'Policy Characteristics'!$C:$C,0)))</f>
        <v>indst shift to electricity</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0.01</v>
      </c>
      <c r="O638" s="446" t="str">
        <f>IF(ISBLANK(INDEX('Policy Characteristics'!I:I,MATCH($C638,'Policy Characteristics'!$C:$C,0))),"",INDEX('Policy Characteristics'!I:I,MATCH($C638,'Policy Characteristics'!$C:$C,0)))</f>
        <v>% of fuel shifted</v>
      </c>
      <c r="P638" s="44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46" t="str">
        <f>IF(ISBLANK(INDEX('Policy Characteristics'!K:K,MATCH($C638,'Policy Characteristics'!$C:$C,0))),"",INDEX('Policy Characteristics'!K:K,MATCH($C638,'Policy Characteristics'!$C:$C,0)))</f>
        <v>industry-ag-main.html#fuel-switching</v>
      </c>
      <c r="R638" s="446" t="str">
        <f>IF(ISBLANK(INDEX('Policy Characteristics'!L:L,MATCH($C638,'Policy Characteristics'!$C:$C,0))),"",INDEX('Policy Characteristics'!L:L,MATCH($C638,'Policy Characteristics'!$C:$C,0)))</f>
        <v>industry-elec-and-hydrogen.html</v>
      </c>
    </row>
    <row r="639" spans="1:18" x14ac:dyDescent="0.75">
      <c r="A639" s="446" t="str">
        <f>IF(ISBLANK(INDEX('Policy Characteristics'!A:A,MATCH($C639,'Policy Characteristics'!$C:$C,0))),"",INDEX('Policy Characteristics'!A:A,MATCH($C639,'Policy Characteristics'!$C:$C,0)))</f>
        <v>Industry</v>
      </c>
      <c r="B639" s="467" t="str">
        <f>IF(ISBLANK(INDEX('Policy Characteristics'!B:B,MATCH($C639,'Policy Characteristics'!$C:$C,0))),"",INDEX('Policy Characteristics'!B:B,MATCH($C639,'Policy Characteristics'!$C:$C,0)))</f>
        <v>Electrification</v>
      </c>
      <c r="C639" s="446" t="str">
        <f t="shared" si="34"/>
        <v>Fraction of Eligible Industrial Energy Use Shifted to Electricity</v>
      </c>
      <c r="D639" s="294" t="s">
        <v>3069</v>
      </c>
      <c r="E639" t="s">
        <v>3673</v>
      </c>
      <c r="F639" t="s">
        <v>3033</v>
      </c>
      <c r="G639" s="339" t="s">
        <v>3673</v>
      </c>
      <c r="H639" s="20">
        <v>1881</v>
      </c>
      <c r="I639" s="468" t="s">
        <v>43</v>
      </c>
      <c r="J639" s="469" t="str">
        <f>IF(ISBLANK(INDEX('Policy Characteristics'!D:D,MATCH($C639,'Policy Characteristics'!$C:$C,0))),"",INDEX('Policy Characteristics'!D:D,MATCH($C639,'Policy Characteristics'!$C:$C,0)))</f>
        <v>Electrification</v>
      </c>
      <c r="K639" s="446" t="str">
        <f>IF(ISBLANK(INDEX('Policy Characteristics'!E:E,MATCH($C639,'Policy Characteristics'!$C:$C,0))),"",INDEX('Policy Characteristics'!E:E,MATCH($C639,'Policy Characteristics'!$C:$C,0)))</f>
        <v>indst shift to electricity</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0.01</v>
      </c>
      <c r="O639" s="446" t="str">
        <f>IF(ISBLANK(INDEX('Policy Characteristics'!I:I,MATCH($C639,'Policy Characteristics'!$C:$C,0))),"",INDEX('Policy Characteristics'!I:I,MATCH($C639,'Policy Characteristics'!$C:$C,0)))</f>
        <v>% of fuel shifted</v>
      </c>
      <c r="P639" s="44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46" t="str">
        <f>IF(ISBLANK(INDEX('Policy Characteristics'!K:K,MATCH($C639,'Policy Characteristics'!$C:$C,0))),"",INDEX('Policy Characteristics'!K:K,MATCH($C639,'Policy Characteristics'!$C:$C,0)))</f>
        <v>industry-ag-main.html#fuel-switching</v>
      </c>
      <c r="R639" s="446" t="str">
        <f>IF(ISBLANK(INDEX('Policy Characteristics'!L:L,MATCH($C639,'Policy Characteristics'!$C:$C,0))),"",INDEX('Policy Characteristics'!L:L,MATCH($C639,'Policy Characteristics'!$C:$C,0)))</f>
        <v>industry-elec-and-hydrogen.html</v>
      </c>
    </row>
    <row r="640" spans="1:18" x14ac:dyDescent="0.75">
      <c r="A640" s="446" t="str">
        <f>IF(ISBLANK(INDEX('Policy Characteristics'!A:A,MATCH($C640,'Policy Characteristics'!$C:$C,0))),"",INDEX('Policy Characteristics'!A:A,MATCH($C640,'Policy Characteristics'!$C:$C,0)))</f>
        <v>Industry</v>
      </c>
      <c r="B640" s="467" t="str">
        <f>IF(ISBLANK(INDEX('Policy Characteristics'!B:B,MATCH($C640,'Policy Characteristics'!$C:$C,0))),"",INDEX('Policy Characteristics'!B:B,MATCH($C640,'Policy Characteristics'!$C:$C,0)))</f>
        <v>Electrification</v>
      </c>
      <c r="C640" s="446" t="str">
        <f t="shared" si="34"/>
        <v>Fraction of Eligible Industrial Energy Use Shifted to Electricity</v>
      </c>
      <c r="D640" s="294" t="s">
        <v>3070</v>
      </c>
      <c r="E640" t="s">
        <v>3515</v>
      </c>
      <c r="F640" t="s">
        <v>3034</v>
      </c>
      <c r="G640" s="339" t="s">
        <v>3522</v>
      </c>
      <c r="H640" s="20">
        <v>1882</v>
      </c>
      <c r="I640" s="468" t="s">
        <v>43</v>
      </c>
      <c r="J640" s="469" t="str">
        <f>IF(ISBLANK(INDEX('Policy Characteristics'!D:D,MATCH($C640,'Policy Characteristics'!$C:$C,0))),"",INDEX('Policy Characteristics'!D:D,MATCH($C640,'Policy Characteristics'!$C:$C,0)))</f>
        <v>Electrification</v>
      </c>
      <c r="K640" s="446" t="str">
        <f>IF(ISBLANK(INDEX('Policy Characteristics'!E:E,MATCH($C640,'Policy Characteristics'!$C:$C,0))),"",INDEX('Policy Characteristics'!E:E,MATCH($C640,'Policy Characteristics'!$C:$C,0)))</f>
        <v>indst shift to electricity</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0.01</v>
      </c>
      <c r="O640" s="446" t="str">
        <f>IF(ISBLANK(INDEX('Policy Characteristics'!I:I,MATCH($C640,'Policy Characteristics'!$C:$C,0))),"",INDEX('Policy Characteristics'!I:I,MATCH($C640,'Policy Characteristics'!$C:$C,0)))</f>
        <v>% of fuel shifted</v>
      </c>
      <c r="P640" s="44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46" t="str">
        <f>IF(ISBLANK(INDEX('Policy Characteristics'!K:K,MATCH($C640,'Policy Characteristics'!$C:$C,0))),"",INDEX('Policy Characteristics'!K:K,MATCH($C640,'Policy Characteristics'!$C:$C,0)))</f>
        <v>industry-ag-main.html#fuel-switching</v>
      </c>
      <c r="R640" s="446" t="str">
        <f>IF(ISBLANK(INDEX('Policy Characteristics'!L:L,MATCH($C640,'Policy Characteristics'!$C:$C,0))),"",INDEX('Policy Characteristics'!L:L,MATCH($C640,'Policy Characteristics'!$C:$C,0)))</f>
        <v>industry-elec-and-hydrogen.html</v>
      </c>
    </row>
    <row r="641" spans="1:18" x14ac:dyDescent="0.75">
      <c r="A641" s="446" t="str">
        <f>IF(ISBLANK(INDEX('Policy Characteristics'!A:A,MATCH($C641,'Policy Characteristics'!$C:$C,0))),"",INDEX('Policy Characteristics'!A:A,MATCH($C641,'Policy Characteristics'!$C:$C,0)))</f>
        <v>Industry</v>
      </c>
      <c r="B641" s="467" t="str">
        <f>IF(ISBLANK(INDEX('Policy Characteristics'!B:B,MATCH($C641,'Policy Characteristics'!$C:$C,0))),"",INDEX('Policy Characteristics'!B:B,MATCH($C641,'Policy Characteristics'!$C:$C,0)))</f>
        <v>Electrification</v>
      </c>
      <c r="C641" s="446" t="str">
        <f t="shared" si="34"/>
        <v>Fraction of Eligible Industrial Energy Use Shifted to Electricity</v>
      </c>
      <c r="D641" s="294" t="s">
        <v>3070</v>
      </c>
      <c r="E641" t="s">
        <v>3516</v>
      </c>
      <c r="F641" t="s">
        <v>3034</v>
      </c>
      <c r="G641" s="339" t="s">
        <v>3523</v>
      </c>
      <c r="H641" s="20">
        <v>1883</v>
      </c>
      <c r="I641" s="468" t="s">
        <v>43</v>
      </c>
      <c r="J641" s="469" t="str">
        <f>IF(ISBLANK(INDEX('Policy Characteristics'!D:D,MATCH($C641,'Policy Characteristics'!$C:$C,0))),"",INDEX('Policy Characteristics'!D:D,MATCH($C641,'Policy Characteristics'!$C:$C,0)))</f>
        <v>Electrification</v>
      </c>
      <c r="K641" s="446" t="str">
        <f>IF(ISBLANK(INDEX('Policy Characteristics'!E:E,MATCH($C641,'Policy Characteristics'!$C:$C,0))),"",INDEX('Policy Characteristics'!E:E,MATCH($C641,'Policy Characteristics'!$C:$C,0)))</f>
        <v>indst shift to electricity</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0.01</v>
      </c>
      <c r="O641" s="446" t="str">
        <f>IF(ISBLANK(INDEX('Policy Characteristics'!I:I,MATCH($C641,'Policy Characteristics'!$C:$C,0))),"",INDEX('Policy Characteristics'!I:I,MATCH($C641,'Policy Characteristics'!$C:$C,0)))</f>
        <v>% of fuel shifted</v>
      </c>
      <c r="P641" s="44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46" t="str">
        <f>IF(ISBLANK(INDEX('Policy Characteristics'!K:K,MATCH($C641,'Policy Characteristics'!$C:$C,0))),"",INDEX('Policy Characteristics'!K:K,MATCH($C641,'Policy Characteristics'!$C:$C,0)))</f>
        <v>industry-ag-main.html#fuel-switching</v>
      </c>
      <c r="R641" s="446" t="str">
        <f>IF(ISBLANK(INDEX('Policy Characteristics'!L:L,MATCH($C641,'Policy Characteristics'!$C:$C,0))),"",INDEX('Policy Characteristics'!L:L,MATCH($C641,'Policy Characteristics'!$C:$C,0)))</f>
        <v>industry-elec-and-hydrogen.html</v>
      </c>
    </row>
    <row r="642" spans="1:18" x14ac:dyDescent="0.75">
      <c r="A642" s="446" t="str">
        <f>IF(ISBLANK(INDEX('Policy Characteristics'!A:A,MATCH($C642,'Policy Characteristics'!$C:$C,0))),"",INDEX('Policy Characteristics'!A:A,MATCH($C642,'Policy Characteristics'!$C:$C,0)))</f>
        <v>Industry</v>
      </c>
      <c r="B642" s="467" t="str">
        <f>IF(ISBLANK(INDEX('Policy Characteristics'!B:B,MATCH($C642,'Policy Characteristics'!$C:$C,0))),"",INDEX('Policy Characteristics'!B:B,MATCH($C642,'Policy Characteristics'!$C:$C,0)))</f>
        <v>Electrification</v>
      </c>
      <c r="C642" s="446" t="str">
        <f t="shared" si="34"/>
        <v>Fraction of Eligible Industrial Energy Use Shifted to Electricity</v>
      </c>
      <c r="D642" s="294" t="s">
        <v>3070</v>
      </c>
      <c r="E642" t="s">
        <v>3517</v>
      </c>
      <c r="F642" t="s">
        <v>3034</v>
      </c>
      <c r="G642" s="339" t="s">
        <v>3524</v>
      </c>
      <c r="H642" s="20">
        <v>1884</v>
      </c>
      <c r="I642" s="468" t="s">
        <v>43</v>
      </c>
      <c r="J642" s="469" t="str">
        <f>IF(ISBLANK(INDEX('Policy Characteristics'!D:D,MATCH($C642,'Policy Characteristics'!$C:$C,0))),"",INDEX('Policy Characteristics'!D:D,MATCH($C642,'Policy Characteristics'!$C:$C,0)))</f>
        <v>Electrification</v>
      </c>
      <c r="K642" s="446" t="str">
        <f>IF(ISBLANK(INDEX('Policy Characteristics'!E:E,MATCH($C642,'Policy Characteristics'!$C:$C,0))),"",INDEX('Policy Characteristics'!E:E,MATCH($C642,'Policy Characteristics'!$C:$C,0)))</f>
        <v>indst shift to electricity</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0.01</v>
      </c>
      <c r="O642" s="446" t="str">
        <f>IF(ISBLANK(INDEX('Policy Characteristics'!I:I,MATCH($C642,'Policy Characteristics'!$C:$C,0))),"",INDEX('Policy Characteristics'!I:I,MATCH($C642,'Policy Characteristics'!$C:$C,0)))</f>
        <v>% of fuel shifted</v>
      </c>
      <c r="P642" s="44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46" t="str">
        <f>IF(ISBLANK(INDEX('Policy Characteristics'!K:K,MATCH($C642,'Policy Characteristics'!$C:$C,0))),"",INDEX('Policy Characteristics'!K:K,MATCH($C642,'Policy Characteristics'!$C:$C,0)))</f>
        <v>industry-ag-main.html#fuel-switching</v>
      </c>
      <c r="R642" s="446" t="str">
        <f>IF(ISBLANK(INDEX('Policy Characteristics'!L:L,MATCH($C642,'Policy Characteristics'!$C:$C,0))),"",INDEX('Policy Characteristics'!L:L,MATCH($C642,'Policy Characteristics'!$C:$C,0)))</f>
        <v>industry-elec-and-hydrogen.html</v>
      </c>
    </row>
    <row r="643" spans="1:18" x14ac:dyDescent="0.75">
      <c r="A643" s="446" t="str">
        <f>IF(ISBLANK(INDEX('Policy Characteristics'!A:A,MATCH($C643,'Policy Characteristics'!$C:$C,0))),"",INDEX('Policy Characteristics'!A:A,MATCH($C643,'Policy Characteristics'!$C:$C,0)))</f>
        <v>Industry</v>
      </c>
      <c r="B643" s="467" t="str">
        <f>IF(ISBLANK(INDEX('Policy Characteristics'!B:B,MATCH($C643,'Policy Characteristics'!$C:$C,0))),"",INDEX('Policy Characteristics'!B:B,MATCH($C643,'Policy Characteristics'!$C:$C,0)))</f>
        <v>Electrification</v>
      </c>
      <c r="C643" s="446" t="str">
        <f t="shared" si="34"/>
        <v>Fraction of Eligible Industrial Energy Use Shifted to Electricity</v>
      </c>
      <c r="D643" s="294" t="s">
        <v>3070</v>
      </c>
      <c r="E643" t="s">
        <v>3518</v>
      </c>
      <c r="F643" t="s">
        <v>3034</v>
      </c>
      <c r="G643" s="339" t="s">
        <v>3525</v>
      </c>
      <c r="H643" s="20">
        <v>1885</v>
      </c>
      <c r="I643" s="468" t="s">
        <v>43</v>
      </c>
      <c r="J643" s="469" t="str">
        <f>IF(ISBLANK(INDEX('Policy Characteristics'!D:D,MATCH($C643,'Policy Characteristics'!$C:$C,0))),"",INDEX('Policy Characteristics'!D:D,MATCH($C643,'Policy Characteristics'!$C:$C,0)))</f>
        <v>Electrification</v>
      </c>
      <c r="K643" s="446" t="str">
        <f>IF(ISBLANK(INDEX('Policy Characteristics'!E:E,MATCH($C643,'Policy Characteristics'!$C:$C,0))),"",INDEX('Policy Characteristics'!E:E,MATCH($C643,'Policy Characteristics'!$C:$C,0)))</f>
        <v>indst shift to electricity</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0.01</v>
      </c>
      <c r="O643" s="446" t="str">
        <f>IF(ISBLANK(INDEX('Policy Characteristics'!I:I,MATCH($C643,'Policy Characteristics'!$C:$C,0))),"",INDEX('Policy Characteristics'!I:I,MATCH($C643,'Policy Characteristics'!$C:$C,0)))</f>
        <v>% of fuel shifted</v>
      </c>
      <c r="P643" s="44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46" t="str">
        <f>IF(ISBLANK(INDEX('Policy Characteristics'!K:K,MATCH($C643,'Policy Characteristics'!$C:$C,0))),"",INDEX('Policy Characteristics'!K:K,MATCH($C643,'Policy Characteristics'!$C:$C,0)))</f>
        <v>industry-ag-main.html#fuel-switching</v>
      </c>
      <c r="R643" s="446" t="str">
        <f>IF(ISBLANK(INDEX('Policy Characteristics'!L:L,MATCH($C643,'Policy Characteristics'!$C:$C,0))),"",INDEX('Policy Characteristics'!L:L,MATCH($C643,'Policy Characteristics'!$C:$C,0)))</f>
        <v>industry-elec-and-hydrogen.html</v>
      </c>
    </row>
    <row r="644" spans="1:18" x14ac:dyDescent="0.75">
      <c r="A644" s="446" t="str">
        <f>IF(ISBLANK(INDEX('Policy Characteristics'!A:A,MATCH($C644,'Policy Characteristics'!$C:$C,0))),"",INDEX('Policy Characteristics'!A:A,MATCH($C644,'Policy Characteristics'!$C:$C,0)))</f>
        <v>Industry</v>
      </c>
      <c r="B644" s="467" t="str">
        <f>IF(ISBLANK(INDEX('Policy Characteristics'!B:B,MATCH($C644,'Policy Characteristics'!$C:$C,0))),"",INDEX('Policy Characteristics'!B:B,MATCH($C644,'Policy Characteristics'!$C:$C,0)))</f>
        <v>Electrification</v>
      </c>
      <c r="C644" s="446" t="str">
        <f t="shared" si="34"/>
        <v>Fraction of Eligible Industrial Energy Use Shifted to Electricity</v>
      </c>
      <c r="D644" s="294" t="s">
        <v>3070</v>
      </c>
      <c r="E644" t="s">
        <v>3519</v>
      </c>
      <c r="F644" t="s">
        <v>3034</v>
      </c>
      <c r="G644" s="339" t="s">
        <v>3526</v>
      </c>
      <c r="H644" s="20">
        <v>1886</v>
      </c>
      <c r="I644" s="468" t="s">
        <v>43</v>
      </c>
      <c r="J644" s="469" t="str">
        <f>IF(ISBLANK(INDEX('Policy Characteristics'!D:D,MATCH($C644,'Policy Characteristics'!$C:$C,0))),"",INDEX('Policy Characteristics'!D:D,MATCH($C644,'Policy Characteristics'!$C:$C,0)))</f>
        <v>Electrification</v>
      </c>
      <c r="K644" s="446" t="str">
        <f>IF(ISBLANK(INDEX('Policy Characteristics'!E:E,MATCH($C644,'Policy Characteristics'!$C:$C,0))),"",INDEX('Policy Characteristics'!E:E,MATCH($C644,'Policy Characteristics'!$C:$C,0)))</f>
        <v>indst shift to electricity</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0.01</v>
      </c>
      <c r="O644" s="446" t="str">
        <f>IF(ISBLANK(INDEX('Policy Characteristics'!I:I,MATCH($C644,'Policy Characteristics'!$C:$C,0))),"",INDEX('Policy Characteristics'!I:I,MATCH($C644,'Policy Characteristics'!$C:$C,0)))</f>
        <v>% of fuel shifted</v>
      </c>
      <c r="P644" s="44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46" t="str">
        <f>IF(ISBLANK(INDEX('Policy Characteristics'!K:K,MATCH($C644,'Policy Characteristics'!$C:$C,0))),"",INDEX('Policy Characteristics'!K:K,MATCH($C644,'Policy Characteristics'!$C:$C,0)))</f>
        <v>industry-ag-main.html#fuel-switching</v>
      </c>
      <c r="R644" s="446" t="str">
        <f>IF(ISBLANK(INDEX('Policy Characteristics'!L:L,MATCH($C644,'Policy Characteristics'!$C:$C,0))),"",INDEX('Policy Characteristics'!L:L,MATCH($C644,'Policy Characteristics'!$C:$C,0)))</f>
        <v>industry-elec-and-hydrogen.html</v>
      </c>
    </row>
    <row r="645" spans="1:18" x14ac:dyDescent="0.75">
      <c r="A645" s="446" t="str">
        <f>IF(ISBLANK(INDEX('Policy Characteristics'!A:A,MATCH($C645,'Policy Characteristics'!$C:$C,0))),"",INDEX('Policy Characteristics'!A:A,MATCH($C645,'Policy Characteristics'!$C:$C,0)))</f>
        <v>Industry</v>
      </c>
      <c r="B645" s="467" t="str">
        <f>IF(ISBLANK(INDEX('Policy Characteristics'!B:B,MATCH($C645,'Policy Characteristics'!$C:$C,0))),"",INDEX('Policy Characteristics'!B:B,MATCH($C645,'Policy Characteristics'!$C:$C,0)))</f>
        <v>Electrification</v>
      </c>
      <c r="C645" s="446" t="str">
        <f t="shared" si="34"/>
        <v>Fraction of Eligible Industrial Energy Use Shifted to Electricity</v>
      </c>
      <c r="D645" s="294" t="s">
        <v>3070</v>
      </c>
      <c r="E645" t="s">
        <v>3520</v>
      </c>
      <c r="F645" t="s">
        <v>3034</v>
      </c>
      <c r="G645" s="339" t="s">
        <v>3527</v>
      </c>
      <c r="H645" s="20">
        <v>1887</v>
      </c>
      <c r="I645" s="468" t="s">
        <v>43</v>
      </c>
      <c r="J645" s="469" t="str">
        <f>IF(ISBLANK(INDEX('Policy Characteristics'!D:D,MATCH($C645,'Policy Characteristics'!$C:$C,0))),"",INDEX('Policy Characteristics'!D:D,MATCH($C645,'Policy Characteristics'!$C:$C,0)))</f>
        <v>Electrification</v>
      </c>
      <c r="K645" s="446" t="str">
        <f>IF(ISBLANK(INDEX('Policy Characteristics'!E:E,MATCH($C645,'Policy Characteristics'!$C:$C,0))),"",INDEX('Policy Characteristics'!E:E,MATCH($C645,'Policy Characteristics'!$C:$C,0)))</f>
        <v>indst shift to electricity</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0.01</v>
      </c>
      <c r="O645" s="446" t="str">
        <f>IF(ISBLANK(INDEX('Policy Characteristics'!I:I,MATCH($C645,'Policy Characteristics'!$C:$C,0))),"",INDEX('Policy Characteristics'!I:I,MATCH($C645,'Policy Characteristics'!$C:$C,0)))</f>
        <v>% of fuel shifted</v>
      </c>
      <c r="P645" s="44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46" t="str">
        <f>IF(ISBLANK(INDEX('Policy Characteristics'!K:K,MATCH($C645,'Policy Characteristics'!$C:$C,0))),"",INDEX('Policy Characteristics'!K:K,MATCH($C645,'Policy Characteristics'!$C:$C,0)))</f>
        <v>industry-ag-main.html#fuel-switching</v>
      </c>
      <c r="R645" s="446" t="str">
        <f>IF(ISBLANK(INDEX('Policy Characteristics'!L:L,MATCH($C645,'Policy Characteristics'!$C:$C,0))),"",INDEX('Policy Characteristics'!L:L,MATCH($C645,'Policy Characteristics'!$C:$C,0)))</f>
        <v>industry-elec-and-hydrogen.html</v>
      </c>
    </row>
    <row r="646" spans="1:18" x14ac:dyDescent="0.75">
      <c r="A646" s="446" t="str">
        <f>IF(ISBLANK(INDEX('Policy Characteristics'!A:A,MATCH($C646,'Policy Characteristics'!$C:$C,0))),"",INDEX('Policy Characteristics'!A:A,MATCH($C646,'Policy Characteristics'!$C:$C,0)))</f>
        <v>Industry</v>
      </c>
      <c r="B646" s="467" t="str">
        <f>IF(ISBLANK(INDEX('Policy Characteristics'!B:B,MATCH($C646,'Policy Characteristics'!$C:$C,0))),"",INDEX('Policy Characteristics'!B:B,MATCH($C646,'Policy Characteristics'!$C:$C,0)))</f>
        <v>Electrification</v>
      </c>
      <c r="C646" s="446" t="str">
        <f t="shared" si="34"/>
        <v>Fraction of Eligible Industrial Energy Use Shifted to Electricity</v>
      </c>
      <c r="D646" s="294" t="s">
        <v>3070</v>
      </c>
      <c r="E646" t="s">
        <v>3521</v>
      </c>
      <c r="F646" t="s">
        <v>3034</v>
      </c>
      <c r="G646" s="339" t="s">
        <v>3528</v>
      </c>
      <c r="H646" s="20">
        <v>1888</v>
      </c>
      <c r="I646" s="468" t="s">
        <v>43</v>
      </c>
      <c r="J646" s="469" t="str">
        <f>IF(ISBLANK(INDEX('Policy Characteristics'!D:D,MATCH($C646,'Policy Characteristics'!$C:$C,0))),"",INDEX('Policy Characteristics'!D:D,MATCH($C646,'Policy Characteristics'!$C:$C,0)))</f>
        <v>Electrification</v>
      </c>
      <c r="K646" s="446" t="str">
        <f>IF(ISBLANK(INDEX('Policy Characteristics'!E:E,MATCH($C646,'Policy Characteristics'!$C:$C,0))),"",INDEX('Policy Characteristics'!E:E,MATCH($C646,'Policy Characteristics'!$C:$C,0)))</f>
        <v>indst shift to electricity</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0.01</v>
      </c>
      <c r="O646" s="446" t="str">
        <f>IF(ISBLANK(INDEX('Policy Characteristics'!I:I,MATCH($C646,'Policy Characteristics'!$C:$C,0))),"",INDEX('Policy Characteristics'!I:I,MATCH($C646,'Policy Characteristics'!$C:$C,0)))</f>
        <v>% of fuel shifted</v>
      </c>
      <c r="P646" s="44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46" t="str">
        <f>IF(ISBLANK(INDEX('Policy Characteristics'!K:K,MATCH($C646,'Policy Characteristics'!$C:$C,0))),"",INDEX('Policy Characteristics'!K:K,MATCH($C646,'Policy Characteristics'!$C:$C,0)))</f>
        <v>industry-ag-main.html#fuel-switching</v>
      </c>
      <c r="R646" s="446" t="str">
        <f>IF(ISBLANK(INDEX('Policy Characteristics'!L:L,MATCH($C646,'Policy Characteristics'!$C:$C,0))),"",INDEX('Policy Characteristics'!L:L,MATCH($C646,'Policy Characteristics'!$C:$C,0)))</f>
        <v>industry-elec-and-hydrogen.html</v>
      </c>
    </row>
    <row r="647" spans="1:18" x14ac:dyDescent="0.75">
      <c r="A647" s="446" t="str">
        <f>IF(ISBLANK(INDEX('Policy Characteristics'!A:A,MATCH($C647,'Policy Characteristics'!$C:$C,0))),"",INDEX('Policy Characteristics'!A:A,MATCH($C647,'Policy Characteristics'!$C:$C,0)))</f>
        <v>Industry</v>
      </c>
      <c r="B647" s="467" t="str">
        <f>IF(ISBLANK(INDEX('Policy Characteristics'!B:B,MATCH($C647,'Policy Characteristics'!$C:$C,0))),"",INDEX('Policy Characteristics'!B:B,MATCH($C647,'Policy Characteristics'!$C:$C,0)))</f>
        <v>Electrification</v>
      </c>
      <c r="C647" s="446" t="str">
        <f t="shared" si="34"/>
        <v>Fraction of Eligible Industrial Energy Use Shifted to Electricity</v>
      </c>
      <c r="D647" s="294" t="s">
        <v>3070</v>
      </c>
      <c r="E647" t="s">
        <v>3673</v>
      </c>
      <c r="F647" t="s">
        <v>3034</v>
      </c>
      <c r="G647" s="339" t="s">
        <v>3673</v>
      </c>
      <c r="H647" s="20">
        <v>1889</v>
      </c>
      <c r="I647" s="468" t="s">
        <v>43</v>
      </c>
      <c r="J647" s="469" t="str">
        <f>IF(ISBLANK(INDEX('Policy Characteristics'!D:D,MATCH($C647,'Policy Characteristics'!$C:$C,0))),"",INDEX('Policy Characteristics'!D:D,MATCH($C647,'Policy Characteristics'!$C:$C,0)))</f>
        <v>Electrification</v>
      </c>
      <c r="K647" s="446" t="str">
        <f>IF(ISBLANK(INDEX('Policy Characteristics'!E:E,MATCH($C647,'Policy Characteristics'!$C:$C,0))),"",INDEX('Policy Characteristics'!E:E,MATCH($C647,'Policy Characteristics'!$C:$C,0)))</f>
        <v>indst shift to electricity</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0.01</v>
      </c>
      <c r="O647" s="446" t="str">
        <f>IF(ISBLANK(INDEX('Policy Characteristics'!I:I,MATCH($C647,'Policy Characteristics'!$C:$C,0))),"",INDEX('Policy Characteristics'!I:I,MATCH($C647,'Policy Characteristics'!$C:$C,0)))</f>
        <v>% of fuel shifted</v>
      </c>
      <c r="P647" s="44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46" t="str">
        <f>IF(ISBLANK(INDEX('Policy Characteristics'!K:K,MATCH($C647,'Policy Characteristics'!$C:$C,0))),"",INDEX('Policy Characteristics'!K:K,MATCH($C647,'Policy Characteristics'!$C:$C,0)))</f>
        <v>industry-ag-main.html#fuel-switching</v>
      </c>
      <c r="R647" s="446" t="str">
        <f>IF(ISBLANK(INDEX('Policy Characteristics'!L:L,MATCH($C647,'Policy Characteristics'!$C:$C,0))),"",INDEX('Policy Characteristics'!L:L,MATCH($C647,'Policy Characteristics'!$C:$C,0)))</f>
        <v>industry-elec-and-hydrogen.html</v>
      </c>
    </row>
    <row r="648" spans="1:18" x14ac:dyDescent="0.75">
      <c r="A648" s="446" t="str">
        <f>IF(ISBLANK(INDEX('Policy Characteristics'!A:A,MATCH($C648,'Policy Characteristics'!$C:$C,0))),"",INDEX('Policy Characteristics'!A:A,MATCH($C648,'Policy Characteristics'!$C:$C,0)))</f>
        <v>Industry</v>
      </c>
      <c r="B648" s="467" t="str">
        <f>IF(ISBLANK(INDEX('Policy Characteristics'!B:B,MATCH($C648,'Policy Characteristics'!$C:$C,0))),"",INDEX('Policy Characteristics'!B:B,MATCH($C648,'Policy Characteristics'!$C:$C,0)))</f>
        <v>Electrification</v>
      </c>
      <c r="C648" s="446" t="str">
        <f t="shared" si="34"/>
        <v>Fraction of Eligible Industrial Energy Use Shifted to Electricity</v>
      </c>
      <c r="D648" s="294" t="s">
        <v>3071</v>
      </c>
      <c r="E648" t="s">
        <v>3515</v>
      </c>
      <c r="F648" t="s">
        <v>3035</v>
      </c>
      <c r="G648" s="339" t="s">
        <v>3522</v>
      </c>
      <c r="H648" s="20">
        <v>1890</v>
      </c>
      <c r="I648" s="468" t="s">
        <v>43</v>
      </c>
      <c r="J648" s="469" t="str">
        <f>IF(ISBLANK(INDEX('Policy Characteristics'!D:D,MATCH($C648,'Policy Characteristics'!$C:$C,0))),"",INDEX('Policy Characteristics'!D:D,MATCH($C648,'Policy Characteristics'!$C:$C,0)))</f>
        <v>Electrification</v>
      </c>
      <c r="K648" s="446" t="str">
        <f>IF(ISBLANK(INDEX('Policy Characteristics'!E:E,MATCH($C648,'Policy Characteristics'!$C:$C,0))),"",INDEX('Policy Characteristics'!E:E,MATCH($C648,'Policy Characteristics'!$C:$C,0)))</f>
        <v>indst shift to electricity</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0.01</v>
      </c>
      <c r="O648" s="446" t="str">
        <f>IF(ISBLANK(INDEX('Policy Characteristics'!I:I,MATCH($C648,'Policy Characteristics'!$C:$C,0))),"",INDEX('Policy Characteristics'!I:I,MATCH($C648,'Policy Characteristics'!$C:$C,0)))</f>
        <v>% of fuel shifted</v>
      </c>
      <c r="P648" s="44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46" t="str">
        <f>IF(ISBLANK(INDEX('Policy Characteristics'!K:K,MATCH($C648,'Policy Characteristics'!$C:$C,0))),"",INDEX('Policy Characteristics'!K:K,MATCH($C648,'Policy Characteristics'!$C:$C,0)))</f>
        <v>industry-ag-main.html#fuel-switching</v>
      </c>
      <c r="R648" s="446" t="str">
        <f>IF(ISBLANK(INDEX('Policy Characteristics'!L:L,MATCH($C648,'Policy Characteristics'!$C:$C,0))),"",INDEX('Policy Characteristics'!L:L,MATCH($C648,'Policy Characteristics'!$C:$C,0)))</f>
        <v>industry-elec-and-hydrogen.html</v>
      </c>
    </row>
    <row r="649" spans="1:18" x14ac:dyDescent="0.75">
      <c r="A649" s="446" t="str">
        <f>IF(ISBLANK(INDEX('Policy Characteristics'!A:A,MATCH($C649,'Policy Characteristics'!$C:$C,0))),"",INDEX('Policy Characteristics'!A:A,MATCH($C649,'Policy Characteristics'!$C:$C,0)))</f>
        <v>Industry</v>
      </c>
      <c r="B649" s="467" t="str">
        <f>IF(ISBLANK(INDEX('Policy Characteristics'!B:B,MATCH($C649,'Policy Characteristics'!$C:$C,0))),"",INDEX('Policy Characteristics'!B:B,MATCH($C649,'Policy Characteristics'!$C:$C,0)))</f>
        <v>Electrification</v>
      </c>
      <c r="C649" s="446" t="str">
        <f t="shared" si="34"/>
        <v>Fraction of Eligible Industrial Energy Use Shifted to Electricity</v>
      </c>
      <c r="D649" s="294" t="s">
        <v>3071</v>
      </c>
      <c r="E649" t="s">
        <v>3516</v>
      </c>
      <c r="F649" t="s">
        <v>3035</v>
      </c>
      <c r="G649" s="339" t="s">
        <v>3523</v>
      </c>
      <c r="H649" s="20">
        <v>1891</v>
      </c>
      <c r="I649" s="468" t="s">
        <v>43</v>
      </c>
      <c r="J649" s="469" t="str">
        <f>IF(ISBLANK(INDEX('Policy Characteristics'!D:D,MATCH($C649,'Policy Characteristics'!$C:$C,0))),"",INDEX('Policy Characteristics'!D:D,MATCH($C649,'Policy Characteristics'!$C:$C,0)))</f>
        <v>Electrification</v>
      </c>
      <c r="K649" s="446" t="str">
        <f>IF(ISBLANK(INDEX('Policy Characteristics'!E:E,MATCH($C649,'Policy Characteristics'!$C:$C,0))),"",INDEX('Policy Characteristics'!E:E,MATCH($C649,'Policy Characteristics'!$C:$C,0)))</f>
        <v>indst shift to electricity</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0.01</v>
      </c>
      <c r="O649" s="446" t="str">
        <f>IF(ISBLANK(INDEX('Policy Characteristics'!I:I,MATCH($C649,'Policy Characteristics'!$C:$C,0))),"",INDEX('Policy Characteristics'!I:I,MATCH($C649,'Policy Characteristics'!$C:$C,0)))</f>
        <v>% of fuel shifted</v>
      </c>
      <c r="P649" s="44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46" t="str">
        <f>IF(ISBLANK(INDEX('Policy Characteristics'!K:K,MATCH($C649,'Policy Characteristics'!$C:$C,0))),"",INDEX('Policy Characteristics'!K:K,MATCH($C649,'Policy Characteristics'!$C:$C,0)))</f>
        <v>industry-ag-main.html#fuel-switching</v>
      </c>
      <c r="R649" s="446" t="str">
        <f>IF(ISBLANK(INDEX('Policy Characteristics'!L:L,MATCH($C649,'Policy Characteristics'!$C:$C,0))),"",INDEX('Policy Characteristics'!L:L,MATCH($C649,'Policy Characteristics'!$C:$C,0)))</f>
        <v>industry-elec-and-hydrogen.html</v>
      </c>
    </row>
    <row r="650" spans="1:18" x14ac:dyDescent="0.75">
      <c r="A650" s="446" t="str">
        <f>IF(ISBLANK(INDEX('Policy Characteristics'!A:A,MATCH($C650,'Policy Characteristics'!$C:$C,0))),"",INDEX('Policy Characteristics'!A:A,MATCH($C650,'Policy Characteristics'!$C:$C,0)))</f>
        <v>Industry</v>
      </c>
      <c r="B650" s="467" t="str">
        <f>IF(ISBLANK(INDEX('Policy Characteristics'!B:B,MATCH($C650,'Policy Characteristics'!$C:$C,0))),"",INDEX('Policy Characteristics'!B:B,MATCH($C650,'Policy Characteristics'!$C:$C,0)))</f>
        <v>Electrification</v>
      </c>
      <c r="C650" s="446" t="str">
        <f t="shared" si="34"/>
        <v>Fraction of Eligible Industrial Energy Use Shifted to Electricity</v>
      </c>
      <c r="D650" s="294" t="s">
        <v>3071</v>
      </c>
      <c r="E650" t="s">
        <v>3517</v>
      </c>
      <c r="F650" t="s">
        <v>3035</v>
      </c>
      <c r="G650" s="339" t="s">
        <v>3524</v>
      </c>
      <c r="H650" s="20">
        <v>1892</v>
      </c>
      <c r="I650" s="468" t="s">
        <v>43</v>
      </c>
      <c r="J650" s="469" t="str">
        <f>IF(ISBLANK(INDEX('Policy Characteristics'!D:D,MATCH($C650,'Policy Characteristics'!$C:$C,0))),"",INDEX('Policy Characteristics'!D:D,MATCH($C650,'Policy Characteristics'!$C:$C,0)))</f>
        <v>Electrification</v>
      </c>
      <c r="K650" s="446" t="str">
        <f>IF(ISBLANK(INDEX('Policy Characteristics'!E:E,MATCH($C650,'Policy Characteristics'!$C:$C,0))),"",INDEX('Policy Characteristics'!E:E,MATCH($C650,'Policy Characteristics'!$C:$C,0)))</f>
        <v>indst shift to electricity</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0.01</v>
      </c>
      <c r="O650" s="446" t="str">
        <f>IF(ISBLANK(INDEX('Policy Characteristics'!I:I,MATCH($C650,'Policy Characteristics'!$C:$C,0))),"",INDEX('Policy Characteristics'!I:I,MATCH($C650,'Policy Characteristics'!$C:$C,0)))</f>
        <v>% of fuel shifted</v>
      </c>
      <c r="P650" s="44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46" t="str">
        <f>IF(ISBLANK(INDEX('Policy Characteristics'!K:K,MATCH($C650,'Policy Characteristics'!$C:$C,0))),"",INDEX('Policy Characteristics'!K:K,MATCH($C650,'Policy Characteristics'!$C:$C,0)))</f>
        <v>industry-ag-main.html#fuel-switching</v>
      </c>
      <c r="R650" s="446" t="str">
        <f>IF(ISBLANK(INDEX('Policy Characteristics'!L:L,MATCH($C650,'Policy Characteristics'!$C:$C,0))),"",INDEX('Policy Characteristics'!L:L,MATCH($C650,'Policy Characteristics'!$C:$C,0)))</f>
        <v>industry-elec-and-hydrogen.html</v>
      </c>
    </row>
    <row r="651" spans="1:18" x14ac:dyDescent="0.75">
      <c r="A651" s="446" t="str">
        <f>IF(ISBLANK(INDEX('Policy Characteristics'!A:A,MATCH($C651,'Policy Characteristics'!$C:$C,0))),"",INDEX('Policy Characteristics'!A:A,MATCH($C651,'Policy Characteristics'!$C:$C,0)))</f>
        <v>Industry</v>
      </c>
      <c r="B651" s="467" t="str">
        <f>IF(ISBLANK(INDEX('Policy Characteristics'!B:B,MATCH($C651,'Policy Characteristics'!$C:$C,0))),"",INDEX('Policy Characteristics'!B:B,MATCH($C651,'Policy Characteristics'!$C:$C,0)))</f>
        <v>Electrification</v>
      </c>
      <c r="C651" s="446" t="str">
        <f t="shared" si="34"/>
        <v>Fraction of Eligible Industrial Energy Use Shifted to Electricity</v>
      </c>
      <c r="D651" s="294" t="s">
        <v>3071</v>
      </c>
      <c r="E651" t="s">
        <v>3518</v>
      </c>
      <c r="F651" t="s">
        <v>3035</v>
      </c>
      <c r="G651" s="339" t="s">
        <v>3525</v>
      </c>
      <c r="H651" s="20">
        <v>1893</v>
      </c>
      <c r="I651" s="468" t="s">
        <v>43</v>
      </c>
      <c r="J651" s="469" t="str">
        <f>IF(ISBLANK(INDEX('Policy Characteristics'!D:D,MATCH($C651,'Policy Characteristics'!$C:$C,0))),"",INDEX('Policy Characteristics'!D:D,MATCH($C651,'Policy Characteristics'!$C:$C,0)))</f>
        <v>Electrification</v>
      </c>
      <c r="K651" s="446" t="str">
        <f>IF(ISBLANK(INDEX('Policy Characteristics'!E:E,MATCH($C651,'Policy Characteristics'!$C:$C,0))),"",INDEX('Policy Characteristics'!E:E,MATCH($C651,'Policy Characteristics'!$C:$C,0)))</f>
        <v>indst shift to electricity</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0.01</v>
      </c>
      <c r="O651" s="446" t="str">
        <f>IF(ISBLANK(INDEX('Policy Characteristics'!I:I,MATCH($C651,'Policy Characteristics'!$C:$C,0))),"",INDEX('Policy Characteristics'!I:I,MATCH($C651,'Policy Characteristics'!$C:$C,0)))</f>
        <v>% of fuel shifted</v>
      </c>
      <c r="P651" s="44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46" t="str">
        <f>IF(ISBLANK(INDEX('Policy Characteristics'!K:K,MATCH($C651,'Policy Characteristics'!$C:$C,0))),"",INDEX('Policy Characteristics'!K:K,MATCH($C651,'Policy Characteristics'!$C:$C,0)))</f>
        <v>industry-ag-main.html#fuel-switching</v>
      </c>
      <c r="R651" s="446" t="str">
        <f>IF(ISBLANK(INDEX('Policy Characteristics'!L:L,MATCH($C651,'Policy Characteristics'!$C:$C,0))),"",INDEX('Policy Characteristics'!L:L,MATCH($C651,'Policy Characteristics'!$C:$C,0)))</f>
        <v>industry-elec-and-hydrogen.html</v>
      </c>
    </row>
    <row r="652" spans="1:18" x14ac:dyDescent="0.75">
      <c r="A652" s="446" t="str">
        <f>IF(ISBLANK(INDEX('Policy Characteristics'!A:A,MATCH($C652,'Policy Characteristics'!$C:$C,0))),"",INDEX('Policy Characteristics'!A:A,MATCH($C652,'Policy Characteristics'!$C:$C,0)))</f>
        <v>Industry</v>
      </c>
      <c r="B652" s="467" t="str">
        <f>IF(ISBLANK(INDEX('Policy Characteristics'!B:B,MATCH($C652,'Policy Characteristics'!$C:$C,0))),"",INDEX('Policy Characteristics'!B:B,MATCH($C652,'Policy Characteristics'!$C:$C,0)))</f>
        <v>Electrification</v>
      </c>
      <c r="C652" s="446" t="str">
        <f t="shared" si="34"/>
        <v>Fraction of Eligible Industrial Energy Use Shifted to Electricity</v>
      </c>
      <c r="D652" s="294" t="s">
        <v>3071</v>
      </c>
      <c r="E652" t="s">
        <v>3519</v>
      </c>
      <c r="F652" t="s">
        <v>3035</v>
      </c>
      <c r="G652" s="339" t="s">
        <v>3526</v>
      </c>
      <c r="H652" s="20">
        <v>1894</v>
      </c>
      <c r="I652" s="468" t="s">
        <v>43</v>
      </c>
      <c r="J652" s="469" t="str">
        <f>IF(ISBLANK(INDEX('Policy Characteristics'!D:D,MATCH($C652,'Policy Characteristics'!$C:$C,0))),"",INDEX('Policy Characteristics'!D:D,MATCH($C652,'Policy Characteristics'!$C:$C,0)))</f>
        <v>Electrification</v>
      </c>
      <c r="K652" s="446" t="str">
        <f>IF(ISBLANK(INDEX('Policy Characteristics'!E:E,MATCH($C652,'Policy Characteristics'!$C:$C,0))),"",INDEX('Policy Characteristics'!E:E,MATCH($C652,'Policy Characteristics'!$C:$C,0)))</f>
        <v>indst shift to electricity</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0.01</v>
      </c>
      <c r="O652" s="446" t="str">
        <f>IF(ISBLANK(INDEX('Policy Characteristics'!I:I,MATCH($C652,'Policy Characteristics'!$C:$C,0))),"",INDEX('Policy Characteristics'!I:I,MATCH($C652,'Policy Characteristics'!$C:$C,0)))</f>
        <v>% of fuel shifted</v>
      </c>
      <c r="P652" s="44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46" t="str">
        <f>IF(ISBLANK(INDEX('Policy Characteristics'!K:K,MATCH($C652,'Policy Characteristics'!$C:$C,0))),"",INDEX('Policy Characteristics'!K:K,MATCH($C652,'Policy Characteristics'!$C:$C,0)))</f>
        <v>industry-ag-main.html#fuel-switching</v>
      </c>
      <c r="R652" s="446" t="str">
        <f>IF(ISBLANK(INDEX('Policy Characteristics'!L:L,MATCH($C652,'Policy Characteristics'!$C:$C,0))),"",INDEX('Policy Characteristics'!L:L,MATCH($C652,'Policy Characteristics'!$C:$C,0)))</f>
        <v>industry-elec-and-hydrogen.html</v>
      </c>
    </row>
    <row r="653" spans="1:18" x14ac:dyDescent="0.75">
      <c r="A653" s="446" t="str">
        <f>IF(ISBLANK(INDEX('Policy Characteristics'!A:A,MATCH($C653,'Policy Characteristics'!$C:$C,0))),"",INDEX('Policy Characteristics'!A:A,MATCH($C653,'Policy Characteristics'!$C:$C,0)))</f>
        <v>Industry</v>
      </c>
      <c r="B653" s="467" t="str">
        <f>IF(ISBLANK(INDEX('Policy Characteristics'!B:B,MATCH($C653,'Policy Characteristics'!$C:$C,0))),"",INDEX('Policy Characteristics'!B:B,MATCH($C653,'Policy Characteristics'!$C:$C,0)))</f>
        <v>Electrification</v>
      </c>
      <c r="C653" s="446" t="str">
        <f t="shared" si="34"/>
        <v>Fraction of Eligible Industrial Energy Use Shifted to Electricity</v>
      </c>
      <c r="D653" s="294" t="s">
        <v>3071</v>
      </c>
      <c r="E653" t="s">
        <v>3520</v>
      </c>
      <c r="F653" t="s">
        <v>3035</v>
      </c>
      <c r="G653" s="339" t="s">
        <v>3527</v>
      </c>
      <c r="H653" s="20">
        <v>1895</v>
      </c>
      <c r="I653" s="468" t="s">
        <v>43</v>
      </c>
      <c r="J653" s="469" t="str">
        <f>IF(ISBLANK(INDEX('Policy Characteristics'!D:D,MATCH($C653,'Policy Characteristics'!$C:$C,0))),"",INDEX('Policy Characteristics'!D:D,MATCH($C653,'Policy Characteristics'!$C:$C,0)))</f>
        <v>Electrification</v>
      </c>
      <c r="K653" s="446" t="str">
        <f>IF(ISBLANK(INDEX('Policy Characteristics'!E:E,MATCH($C653,'Policy Characteristics'!$C:$C,0))),"",INDEX('Policy Characteristics'!E:E,MATCH($C653,'Policy Characteristics'!$C:$C,0)))</f>
        <v>indst shift to electricity</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0.01</v>
      </c>
      <c r="O653" s="446" t="str">
        <f>IF(ISBLANK(INDEX('Policy Characteristics'!I:I,MATCH($C653,'Policy Characteristics'!$C:$C,0))),"",INDEX('Policy Characteristics'!I:I,MATCH($C653,'Policy Characteristics'!$C:$C,0)))</f>
        <v>% of fuel shifted</v>
      </c>
      <c r="P653" s="44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46" t="str">
        <f>IF(ISBLANK(INDEX('Policy Characteristics'!K:K,MATCH($C653,'Policy Characteristics'!$C:$C,0))),"",INDEX('Policy Characteristics'!K:K,MATCH($C653,'Policy Characteristics'!$C:$C,0)))</f>
        <v>industry-ag-main.html#fuel-switching</v>
      </c>
      <c r="R653" s="446" t="str">
        <f>IF(ISBLANK(INDEX('Policy Characteristics'!L:L,MATCH($C653,'Policy Characteristics'!$C:$C,0))),"",INDEX('Policy Characteristics'!L:L,MATCH($C653,'Policy Characteristics'!$C:$C,0)))</f>
        <v>industry-elec-and-hydrogen.html</v>
      </c>
    </row>
    <row r="654" spans="1:18" x14ac:dyDescent="0.75">
      <c r="A654" s="446" t="str">
        <f>IF(ISBLANK(INDEX('Policy Characteristics'!A:A,MATCH($C654,'Policy Characteristics'!$C:$C,0))),"",INDEX('Policy Characteristics'!A:A,MATCH($C654,'Policy Characteristics'!$C:$C,0)))</f>
        <v>Industry</v>
      </c>
      <c r="B654" s="467" t="str">
        <f>IF(ISBLANK(INDEX('Policy Characteristics'!B:B,MATCH($C654,'Policy Characteristics'!$C:$C,0))),"",INDEX('Policy Characteristics'!B:B,MATCH($C654,'Policy Characteristics'!$C:$C,0)))</f>
        <v>Electrification</v>
      </c>
      <c r="C654" s="446" t="str">
        <f t="shared" si="34"/>
        <v>Fraction of Eligible Industrial Energy Use Shifted to Electricity</v>
      </c>
      <c r="D654" s="294" t="s">
        <v>3071</v>
      </c>
      <c r="E654" t="s">
        <v>3521</v>
      </c>
      <c r="F654" t="s">
        <v>3035</v>
      </c>
      <c r="G654" s="339" t="s">
        <v>3528</v>
      </c>
      <c r="H654" s="20">
        <v>1896</v>
      </c>
      <c r="I654" s="468" t="s">
        <v>43</v>
      </c>
      <c r="J654" s="469" t="str">
        <f>IF(ISBLANK(INDEX('Policy Characteristics'!D:D,MATCH($C654,'Policy Characteristics'!$C:$C,0))),"",INDEX('Policy Characteristics'!D:D,MATCH($C654,'Policy Characteristics'!$C:$C,0)))</f>
        <v>Electrification</v>
      </c>
      <c r="K654" s="446" t="str">
        <f>IF(ISBLANK(INDEX('Policy Characteristics'!E:E,MATCH($C654,'Policy Characteristics'!$C:$C,0))),"",INDEX('Policy Characteristics'!E:E,MATCH($C654,'Policy Characteristics'!$C:$C,0)))</f>
        <v>indst shift to electricity</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0.01</v>
      </c>
      <c r="O654" s="446" t="str">
        <f>IF(ISBLANK(INDEX('Policy Characteristics'!I:I,MATCH($C654,'Policy Characteristics'!$C:$C,0))),"",INDEX('Policy Characteristics'!I:I,MATCH($C654,'Policy Characteristics'!$C:$C,0)))</f>
        <v>% of fuel shifted</v>
      </c>
      <c r="P654" s="44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46" t="str">
        <f>IF(ISBLANK(INDEX('Policy Characteristics'!K:K,MATCH($C654,'Policy Characteristics'!$C:$C,0))),"",INDEX('Policy Characteristics'!K:K,MATCH($C654,'Policy Characteristics'!$C:$C,0)))</f>
        <v>industry-ag-main.html#fuel-switching</v>
      </c>
      <c r="R654" s="446" t="str">
        <f>IF(ISBLANK(INDEX('Policy Characteristics'!L:L,MATCH($C654,'Policy Characteristics'!$C:$C,0))),"",INDEX('Policy Characteristics'!L:L,MATCH($C654,'Policy Characteristics'!$C:$C,0)))</f>
        <v>industry-elec-and-hydrogen.html</v>
      </c>
    </row>
    <row r="655" spans="1:18" x14ac:dyDescent="0.75">
      <c r="A655" s="446" t="str">
        <f>IF(ISBLANK(INDEX('Policy Characteristics'!A:A,MATCH($C655,'Policy Characteristics'!$C:$C,0))),"",INDEX('Policy Characteristics'!A:A,MATCH($C655,'Policy Characteristics'!$C:$C,0)))</f>
        <v>Industry</v>
      </c>
      <c r="B655" s="467" t="str">
        <f>IF(ISBLANK(INDEX('Policy Characteristics'!B:B,MATCH($C655,'Policy Characteristics'!$C:$C,0))),"",INDEX('Policy Characteristics'!B:B,MATCH($C655,'Policy Characteristics'!$C:$C,0)))</f>
        <v>Electrification</v>
      </c>
      <c r="C655" s="446" t="str">
        <f t="shared" si="34"/>
        <v>Fraction of Eligible Industrial Energy Use Shifted to Electricity</v>
      </c>
      <c r="D655" s="294" t="s">
        <v>3071</v>
      </c>
      <c r="E655" t="s">
        <v>3673</v>
      </c>
      <c r="F655" t="s">
        <v>3035</v>
      </c>
      <c r="G655" s="339" t="s">
        <v>3673</v>
      </c>
      <c r="H655" s="20">
        <v>1897</v>
      </c>
      <c r="I655" s="468" t="s">
        <v>43</v>
      </c>
      <c r="J655" s="469" t="str">
        <f>IF(ISBLANK(INDEX('Policy Characteristics'!D:D,MATCH($C655,'Policy Characteristics'!$C:$C,0))),"",INDEX('Policy Characteristics'!D:D,MATCH($C655,'Policy Characteristics'!$C:$C,0)))</f>
        <v>Electrification</v>
      </c>
      <c r="K655" s="446" t="str">
        <f>IF(ISBLANK(INDEX('Policy Characteristics'!E:E,MATCH($C655,'Policy Characteristics'!$C:$C,0))),"",INDEX('Policy Characteristics'!E:E,MATCH($C655,'Policy Characteristics'!$C:$C,0)))</f>
        <v>indst shift to electricity</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0.01</v>
      </c>
      <c r="O655" s="446" t="str">
        <f>IF(ISBLANK(INDEX('Policy Characteristics'!I:I,MATCH($C655,'Policy Characteristics'!$C:$C,0))),"",INDEX('Policy Characteristics'!I:I,MATCH($C655,'Policy Characteristics'!$C:$C,0)))</f>
        <v>% of fuel shifted</v>
      </c>
      <c r="P655" s="44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46" t="str">
        <f>IF(ISBLANK(INDEX('Policy Characteristics'!K:K,MATCH($C655,'Policy Characteristics'!$C:$C,0))),"",INDEX('Policy Characteristics'!K:K,MATCH($C655,'Policy Characteristics'!$C:$C,0)))</f>
        <v>industry-ag-main.html#fuel-switching</v>
      </c>
      <c r="R655" s="446" t="str">
        <f>IF(ISBLANK(INDEX('Policy Characteristics'!L:L,MATCH($C655,'Policy Characteristics'!$C:$C,0))),"",INDEX('Policy Characteristics'!L:L,MATCH($C655,'Policy Characteristics'!$C:$C,0)))</f>
        <v>industry-elec-and-hydrogen.html</v>
      </c>
    </row>
    <row r="656" spans="1:18" x14ac:dyDescent="0.75">
      <c r="A656" s="446" t="str">
        <f>IF(ISBLANK(INDEX('Policy Characteristics'!A:A,MATCH($C656,'Policy Characteristics'!$C:$C,0))),"",INDEX('Policy Characteristics'!A:A,MATCH($C656,'Policy Characteristics'!$C:$C,0)))</f>
        <v>Industry</v>
      </c>
      <c r="B656" s="467" t="str">
        <f>IF(ISBLANK(INDEX('Policy Characteristics'!B:B,MATCH($C656,'Policy Characteristics'!$C:$C,0))),"",INDEX('Policy Characteristics'!B:B,MATCH($C656,'Policy Characteristics'!$C:$C,0)))</f>
        <v>Electrification</v>
      </c>
      <c r="C656" s="446" t="str">
        <f t="shared" si="34"/>
        <v>Fraction of Eligible Industrial Energy Use Shifted to Electricity</v>
      </c>
      <c r="D656" s="294" t="s">
        <v>3072</v>
      </c>
      <c r="E656" t="s">
        <v>3515</v>
      </c>
      <c r="F656" t="s">
        <v>3036</v>
      </c>
      <c r="G656" s="339" t="s">
        <v>3522</v>
      </c>
      <c r="H656" s="20">
        <v>1898</v>
      </c>
      <c r="I656" s="468" t="s">
        <v>43</v>
      </c>
      <c r="J656" s="469" t="str">
        <f>IF(ISBLANK(INDEX('Policy Characteristics'!D:D,MATCH($C656,'Policy Characteristics'!$C:$C,0))),"",INDEX('Policy Characteristics'!D:D,MATCH($C656,'Policy Characteristics'!$C:$C,0)))</f>
        <v>Electrification</v>
      </c>
      <c r="K656" s="446" t="str">
        <f>IF(ISBLANK(INDEX('Policy Characteristics'!E:E,MATCH($C656,'Policy Characteristics'!$C:$C,0))),"",INDEX('Policy Characteristics'!E:E,MATCH($C656,'Policy Characteristics'!$C:$C,0)))</f>
        <v>indst shift to electricity</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0.01</v>
      </c>
      <c r="O656" s="446" t="str">
        <f>IF(ISBLANK(INDEX('Policy Characteristics'!I:I,MATCH($C656,'Policy Characteristics'!$C:$C,0))),"",INDEX('Policy Characteristics'!I:I,MATCH($C656,'Policy Characteristics'!$C:$C,0)))</f>
        <v>% of fuel shifted</v>
      </c>
      <c r="P656" s="44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46" t="str">
        <f>IF(ISBLANK(INDEX('Policy Characteristics'!K:K,MATCH($C656,'Policy Characteristics'!$C:$C,0))),"",INDEX('Policy Characteristics'!K:K,MATCH($C656,'Policy Characteristics'!$C:$C,0)))</f>
        <v>industry-ag-main.html#fuel-switching</v>
      </c>
      <c r="R656" s="446" t="str">
        <f>IF(ISBLANK(INDEX('Policy Characteristics'!L:L,MATCH($C656,'Policy Characteristics'!$C:$C,0))),"",INDEX('Policy Characteristics'!L:L,MATCH($C656,'Policy Characteristics'!$C:$C,0)))</f>
        <v>industry-elec-and-hydrogen.html</v>
      </c>
    </row>
    <row r="657" spans="1:18" x14ac:dyDescent="0.75">
      <c r="A657" s="446" t="str">
        <f>IF(ISBLANK(INDEX('Policy Characteristics'!A:A,MATCH($C657,'Policy Characteristics'!$C:$C,0))),"",INDEX('Policy Characteristics'!A:A,MATCH($C657,'Policy Characteristics'!$C:$C,0)))</f>
        <v>Industry</v>
      </c>
      <c r="B657" s="467" t="str">
        <f>IF(ISBLANK(INDEX('Policy Characteristics'!B:B,MATCH($C657,'Policy Characteristics'!$C:$C,0))),"",INDEX('Policy Characteristics'!B:B,MATCH($C657,'Policy Characteristics'!$C:$C,0)))</f>
        <v>Electrification</v>
      </c>
      <c r="C657" s="446" t="str">
        <f t="shared" ref="C657:C708" si="35">C$592</f>
        <v>Fraction of Eligible Industrial Energy Use Shifted to Electricity</v>
      </c>
      <c r="D657" s="294" t="s">
        <v>3072</v>
      </c>
      <c r="E657" t="s">
        <v>3516</v>
      </c>
      <c r="F657" t="s">
        <v>3036</v>
      </c>
      <c r="G657" s="339" t="s">
        <v>3523</v>
      </c>
      <c r="H657" s="20">
        <v>1899</v>
      </c>
      <c r="I657" s="468" t="s">
        <v>43</v>
      </c>
      <c r="J657" s="469" t="str">
        <f>IF(ISBLANK(INDEX('Policy Characteristics'!D:D,MATCH($C657,'Policy Characteristics'!$C:$C,0))),"",INDEX('Policy Characteristics'!D:D,MATCH($C657,'Policy Characteristics'!$C:$C,0)))</f>
        <v>Electrification</v>
      </c>
      <c r="K657" s="446" t="str">
        <f>IF(ISBLANK(INDEX('Policy Characteristics'!E:E,MATCH($C657,'Policy Characteristics'!$C:$C,0))),"",INDEX('Policy Characteristics'!E:E,MATCH($C657,'Policy Characteristics'!$C:$C,0)))</f>
        <v>indst shift to electricity</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446" t="str">
        <f>IF(ISBLANK(INDEX('Policy Characteristics'!I:I,MATCH($C657,'Policy Characteristics'!$C:$C,0))),"",INDEX('Policy Characteristics'!I:I,MATCH($C657,'Policy Characteristics'!$C:$C,0)))</f>
        <v>% of fuel shifted</v>
      </c>
      <c r="P657" s="44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46" t="str">
        <f>IF(ISBLANK(INDEX('Policy Characteristics'!K:K,MATCH($C657,'Policy Characteristics'!$C:$C,0))),"",INDEX('Policy Characteristics'!K:K,MATCH($C657,'Policy Characteristics'!$C:$C,0)))</f>
        <v>industry-ag-main.html#fuel-switching</v>
      </c>
      <c r="R657" s="446" t="str">
        <f>IF(ISBLANK(INDEX('Policy Characteristics'!L:L,MATCH($C657,'Policy Characteristics'!$C:$C,0))),"",INDEX('Policy Characteristics'!L:L,MATCH($C657,'Policy Characteristics'!$C:$C,0)))</f>
        <v>industry-elec-and-hydrogen.html</v>
      </c>
    </row>
    <row r="658" spans="1:18" x14ac:dyDescent="0.75">
      <c r="A658" s="446" t="str">
        <f>IF(ISBLANK(INDEX('Policy Characteristics'!A:A,MATCH($C658,'Policy Characteristics'!$C:$C,0))),"",INDEX('Policy Characteristics'!A:A,MATCH($C658,'Policy Characteristics'!$C:$C,0)))</f>
        <v>Industry</v>
      </c>
      <c r="B658" s="467" t="str">
        <f>IF(ISBLANK(INDEX('Policy Characteristics'!B:B,MATCH($C658,'Policy Characteristics'!$C:$C,0))),"",INDEX('Policy Characteristics'!B:B,MATCH($C658,'Policy Characteristics'!$C:$C,0)))</f>
        <v>Electrification</v>
      </c>
      <c r="C658" s="446" t="str">
        <f t="shared" si="35"/>
        <v>Fraction of Eligible Industrial Energy Use Shifted to Electricity</v>
      </c>
      <c r="D658" s="294" t="s">
        <v>3072</v>
      </c>
      <c r="E658" t="s">
        <v>3517</v>
      </c>
      <c r="F658" t="s">
        <v>3036</v>
      </c>
      <c r="G658" s="339" t="s">
        <v>3524</v>
      </c>
      <c r="H658" s="20">
        <v>1900</v>
      </c>
      <c r="I658" s="468" t="s">
        <v>43</v>
      </c>
      <c r="J658" s="469" t="str">
        <f>IF(ISBLANK(INDEX('Policy Characteristics'!D:D,MATCH($C658,'Policy Characteristics'!$C:$C,0))),"",INDEX('Policy Characteristics'!D:D,MATCH($C658,'Policy Characteristics'!$C:$C,0)))</f>
        <v>Electrification</v>
      </c>
      <c r="K658" s="446" t="str">
        <f>IF(ISBLANK(INDEX('Policy Characteristics'!E:E,MATCH($C658,'Policy Characteristics'!$C:$C,0))),"",INDEX('Policy Characteristics'!E:E,MATCH($C658,'Policy Characteristics'!$C:$C,0)))</f>
        <v>indst shift to electricity</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446" t="str">
        <f>IF(ISBLANK(INDEX('Policy Characteristics'!I:I,MATCH($C658,'Policy Characteristics'!$C:$C,0))),"",INDEX('Policy Characteristics'!I:I,MATCH($C658,'Policy Characteristics'!$C:$C,0)))</f>
        <v>% of fuel shifted</v>
      </c>
      <c r="P658" s="44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46" t="str">
        <f>IF(ISBLANK(INDEX('Policy Characteristics'!K:K,MATCH($C658,'Policy Characteristics'!$C:$C,0))),"",INDEX('Policy Characteristics'!K:K,MATCH($C658,'Policy Characteristics'!$C:$C,0)))</f>
        <v>industry-ag-main.html#fuel-switching</v>
      </c>
      <c r="R658" s="446" t="str">
        <f>IF(ISBLANK(INDEX('Policy Characteristics'!L:L,MATCH($C658,'Policy Characteristics'!$C:$C,0))),"",INDEX('Policy Characteristics'!L:L,MATCH($C658,'Policy Characteristics'!$C:$C,0)))</f>
        <v>industry-elec-and-hydrogen.html</v>
      </c>
    </row>
    <row r="659" spans="1:18" x14ac:dyDescent="0.75">
      <c r="A659" s="446" t="str">
        <f>IF(ISBLANK(INDEX('Policy Characteristics'!A:A,MATCH($C659,'Policy Characteristics'!$C:$C,0))),"",INDEX('Policy Characteristics'!A:A,MATCH($C659,'Policy Characteristics'!$C:$C,0)))</f>
        <v>Industry</v>
      </c>
      <c r="B659" s="467" t="str">
        <f>IF(ISBLANK(INDEX('Policy Characteristics'!B:B,MATCH($C659,'Policy Characteristics'!$C:$C,0))),"",INDEX('Policy Characteristics'!B:B,MATCH($C659,'Policy Characteristics'!$C:$C,0)))</f>
        <v>Electrification</v>
      </c>
      <c r="C659" s="446" t="str">
        <f t="shared" si="35"/>
        <v>Fraction of Eligible Industrial Energy Use Shifted to Electricity</v>
      </c>
      <c r="D659" s="294" t="s">
        <v>3072</v>
      </c>
      <c r="E659" t="s">
        <v>3518</v>
      </c>
      <c r="F659" t="s">
        <v>3036</v>
      </c>
      <c r="G659" s="339" t="s">
        <v>3525</v>
      </c>
      <c r="H659" s="20">
        <v>1901</v>
      </c>
      <c r="I659" s="468" t="s">
        <v>43</v>
      </c>
      <c r="J659" s="469" t="str">
        <f>IF(ISBLANK(INDEX('Policy Characteristics'!D:D,MATCH($C659,'Policy Characteristics'!$C:$C,0))),"",INDEX('Policy Characteristics'!D:D,MATCH($C659,'Policy Characteristics'!$C:$C,0)))</f>
        <v>Electrification</v>
      </c>
      <c r="K659" s="446" t="str">
        <f>IF(ISBLANK(INDEX('Policy Characteristics'!E:E,MATCH($C659,'Policy Characteristics'!$C:$C,0))),"",INDEX('Policy Characteristics'!E:E,MATCH($C659,'Policy Characteristics'!$C:$C,0)))</f>
        <v>indst shift to electricity</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446" t="str">
        <f>IF(ISBLANK(INDEX('Policy Characteristics'!I:I,MATCH($C659,'Policy Characteristics'!$C:$C,0))),"",INDEX('Policy Characteristics'!I:I,MATCH($C659,'Policy Characteristics'!$C:$C,0)))</f>
        <v>% of fuel shifted</v>
      </c>
      <c r="P659" s="44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46" t="str">
        <f>IF(ISBLANK(INDEX('Policy Characteristics'!K:K,MATCH($C659,'Policy Characteristics'!$C:$C,0))),"",INDEX('Policy Characteristics'!K:K,MATCH($C659,'Policy Characteristics'!$C:$C,0)))</f>
        <v>industry-ag-main.html#fuel-switching</v>
      </c>
      <c r="R659" s="446" t="str">
        <f>IF(ISBLANK(INDEX('Policy Characteristics'!L:L,MATCH($C659,'Policy Characteristics'!$C:$C,0))),"",INDEX('Policy Characteristics'!L:L,MATCH($C659,'Policy Characteristics'!$C:$C,0)))</f>
        <v>industry-elec-and-hydrogen.html</v>
      </c>
    </row>
    <row r="660" spans="1:18" x14ac:dyDescent="0.75">
      <c r="A660" s="446" t="str">
        <f>IF(ISBLANK(INDEX('Policy Characteristics'!A:A,MATCH($C660,'Policy Characteristics'!$C:$C,0))),"",INDEX('Policy Characteristics'!A:A,MATCH($C660,'Policy Characteristics'!$C:$C,0)))</f>
        <v>Industry</v>
      </c>
      <c r="B660" s="467" t="str">
        <f>IF(ISBLANK(INDEX('Policy Characteristics'!B:B,MATCH($C660,'Policy Characteristics'!$C:$C,0))),"",INDEX('Policy Characteristics'!B:B,MATCH($C660,'Policy Characteristics'!$C:$C,0)))</f>
        <v>Electrification</v>
      </c>
      <c r="C660" s="446" t="str">
        <f t="shared" si="35"/>
        <v>Fraction of Eligible Industrial Energy Use Shifted to Electricity</v>
      </c>
      <c r="D660" s="294" t="s">
        <v>3072</v>
      </c>
      <c r="E660" t="s">
        <v>3519</v>
      </c>
      <c r="F660" t="s">
        <v>3036</v>
      </c>
      <c r="G660" s="339" t="s">
        <v>3526</v>
      </c>
      <c r="H660" s="20">
        <v>1902</v>
      </c>
      <c r="I660" s="468" t="s">
        <v>43</v>
      </c>
      <c r="J660" s="469" t="str">
        <f>IF(ISBLANK(INDEX('Policy Characteristics'!D:D,MATCH($C660,'Policy Characteristics'!$C:$C,0))),"",INDEX('Policy Characteristics'!D:D,MATCH($C660,'Policy Characteristics'!$C:$C,0)))</f>
        <v>Electrification</v>
      </c>
      <c r="K660" s="44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446" t="str">
        <f>IF(ISBLANK(INDEX('Policy Characteristics'!I:I,MATCH($C660,'Policy Characteristics'!$C:$C,0))),"",INDEX('Policy Characteristics'!I:I,MATCH($C660,'Policy Characteristics'!$C:$C,0)))</f>
        <v>% of fuel shifted</v>
      </c>
      <c r="P660" s="44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46" t="str">
        <f>IF(ISBLANK(INDEX('Policy Characteristics'!K:K,MATCH($C660,'Policy Characteristics'!$C:$C,0))),"",INDEX('Policy Characteristics'!K:K,MATCH($C660,'Policy Characteristics'!$C:$C,0)))</f>
        <v>industry-ag-main.html#fuel-switching</v>
      </c>
      <c r="R660" s="446" t="str">
        <f>IF(ISBLANK(INDEX('Policy Characteristics'!L:L,MATCH($C660,'Policy Characteristics'!$C:$C,0))),"",INDEX('Policy Characteristics'!L:L,MATCH($C660,'Policy Characteristics'!$C:$C,0)))</f>
        <v>industry-elec-and-hydrogen.html</v>
      </c>
    </row>
    <row r="661" spans="1:18" x14ac:dyDescent="0.75">
      <c r="A661" s="446" t="str">
        <f>IF(ISBLANK(INDEX('Policy Characteristics'!A:A,MATCH($C661,'Policy Characteristics'!$C:$C,0))),"",INDEX('Policy Characteristics'!A:A,MATCH($C661,'Policy Characteristics'!$C:$C,0)))</f>
        <v>Industry</v>
      </c>
      <c r="B661" s="467" t="str">
        <f>IF(ISBLANK(INDEX('Policy Characteristics'!B:B,MATCH($C661,'Policy Characteristics'!$C:$C,0))),"",INDEX('Policy Characteristics'!B:B,MATCH($C661,'Policy Characteristics'!$C:$C,0)))</f>
        <v>Electrification</v>
      </c>
      <c r="C661" s="446" t="str">
        <f t="shared" si="35"/>
        <v>Fraction of Eligible Industrial Energy Use Shifted to Electricity</v>
      </c>
      <c r="D661" s="294" t="s">
        <v>3072</v>
      </c>
      <c r="E661" t="s">
        <v>3520</v>
      </c>
      <c r="F661" t="s">
        <v>3036</v>
      </c>
      <c r="G661" s="339" t="s">
        <v>3527</v>
      </c>
      <c r="H661" s="20">
        <v>1903</v>
      </c>
      <c r="I661" s="468" t="s">
        <v>43</v>
      </c>
      <c r="J661" s="469" t="str">
        <f>IF(ISBLANK(INDEX('Policy Characteristics'!D:D,MATCH($C661,'Policy Characteristics'!$C:$C,0))),"",INDEX('Policy Characteristics'!D:D,MATCH($C661,'Policy Characteristics'!$C:$C,0)))</f>
        <v>Electrification</v>
      </c>
      <c r="K661" s="44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446" t="str">
        <f>IF(ISBLANK(INDEX('Policy Characteristics'!I:I,MATCH($C661,'Policy Characteristics'!$C:$C,0))),"",INDEX('Policy Characteristics'!I:I,MATCH($C661,'Policy Characteristics'!$C:$C,0)))</f>
        <v>% of fuel shifted</v>
      </c>
      <c r="P661" s="44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46" t="str">
        <f>IF(ISBLANK(INDEX('Policy Characteristics'!K:K,MATCH($C661,'Policy Characteristics'!$C:$C,0))),"",INDEX('Policy Characteristics'!K:K,MATCH($C661,'Policy Characteristics'!$C:$C,0)))</f>
        <v>industry-ag-main.html#fuel-switching</v>
      </c>
      <c r="R661" s="446" t="str">
        <f>IF(ISBLANK(INDEX('Policy Characteristics'!L:L,MATCH($C661,'Policy Characteristics'!$C:$C,0))),"",INDEX('Policy Characteristics'!L:L,MATCH($C661,'Policy Characteristics'!$C:$C,0)))</f>
        <v>industry-elec-and-hydrogen.html</v>
      </c>
    </row>
    <row r="662" spans="1:18" x14ac:dyDescent="0.75">
      <c r="A662" s="446" t="str">
        <f>IF(ISBLANK(INDEX('Policy Characteristics'!A:A,MATCH($C662,'Policy Characteristics'!$C:$C,0))),"",INDEX('Policy Characteristics'!A:A,MATCH($C662,'Policy Characteristics'!$C:$C,0)))</f>
        <v>Industry</v>
      </c>
      <c r="B662" s="467" t="str">
        <f>IF(ISBLANK(INDEX('Policy Characteristics'!B:B,MATCH($C662,'Policy Characteristics'!$C:$C,0))),"",INDEX('Policy Characteristics'!B:B,MATCH($C662,'Policy Characteristics'!$C:$C,0)))</f>
        <v>Electrification</v>
      </c>
      <c r="C662" s="446" t="str">
        <f t="shared" si="35"/>
        <v>Fraction of Eligible Industrial Energy Use Shifted to Electricity</v>
      </c>
      <c r="D662" s="294" t="s">
        <v>3072</v>
      </c>
      <c r="E662" t="s">
        <v>3521</v>
      </c>
      <c r="F662" t="s">
        <v>3036</v>
      </c>
      <c r="G662" s="339" t="s">
        <v>3528</v>
      </c>
      <c r="H662" s="20">
        <v>1904</v>
      </c>
      <c r="I662" s="468" t="s">
        <v>43</v>
      </c>
      <c r="J662" s="469" t="str">
        <f>IF(ISBLANK(INDEX('Policy Characteristics'!D:D,MATCH($C662,'Policy Characteristics'!$C:$C,0))),"",INDEX('Policy Characteristics'!D:D,MATCH($C662,'Policy Characteristics'!$C:$C,0)))</f>
        <v>Electrification</v>
      </c>
      <c r="K662" s="44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446" t="str">
        <f>IF(ISBLANK(INDEX('Policy Characteristics'!I:I,MATCH($C662,'Policy Characteristics'!$C:$C,0))),"",INDEX('Policy Characteristics'!I:I,MATCH($C662,'Policy Characteristics'!$C:$C,0)))</f>
        <v>% of fuel shifted</v>
      </c>
      <c r="P662" s="44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46" t="str">
        <f>IF(ISBLANK(INDEX('Policy Characteristics'!K:K,MATCH($C662,'Policy Characteristics'!$C:$C,0))),"",INDEX('Policy Characteristics'!K:K,MATCH($C662,'Policy Characteristics'!$C:$C,0)))</f>
        <v>industry-ag-main.html#fuel-switching</v>
      </c>
      <c r="R662" s="446" t="str">
        <f>IF(ISBLANK(INDEX('Policy Characteristics'!L:L,MATCH($C662,'Policy Characteristics'!$C:$C,0))),"",INDEX('Policy Characteristics'!L:L,MATCH($C662,'Policy Characteristics'!$C:$C,0)))</f>
        <v>industry-elec-and-hydrogen.html</v>
      </c>
    </row>
    <row r="663" spans="1:18" x14ac:dyDescent="0.75">
      <c r="A663" s="446" t="str">
        <f>IF(ISBLANK(INDEX('Policy Characteristics'!A:A,MATCH($C663,'Policy Characteristics'!$C:$C,0))),"",INDEX('Policy Characteristics'!A:A,MATCH($C663,'Policy Characteristics'!$C:$C,0)))</f>
        <v>Industry</v>
      </c>
      <c r="B663" s="467" t="str">
        <f>IF(ISBLANK(INDEX('Policy Characteristics'!B:B,MATCH($C663,'Policy Characteristics'!$C:$C,0))),"",INDEX('Policy Characteristics'!B:B,MATCH($C663,'Policy Characteristics'!$C:$C,0)))</f>
        <v>Electrification</v>
      </c>
      <c r="C663" s="446" t="str">
        <f t="shared" si="35"/>
        <v>Fraction of Eligible Industrial Energy Use Shifted to Electricity</v>
      </c>
      <c r="D663" s="294" t="s">
        <v>3072</v>
      </c>
      <c r="E663" t="s">
        <v>3673</v>
      </c>
      <c r="F663" t="s">
        <v>3036</v>
      </c>
      <c r="G663" s="339" t="s">
        <v>3673</v>
      </c>
      <c r="H663" s="20">
        <v>1905</v>
      </c>
      <c r="I663" s="468" t="s">
        <v>43</v>
      </c>
      <c r="J663" s="469" t="str">
        <f>IF(ISBLANK(INDEX('Policy Characteristics'!D:D,MATCH($C663,'Policy Characteristics'!$C:$C,0))),"",INDEX('Policy Characteristics'!D:D,MATCH($C663,'Policy Characteristics'!$C:$C,0)))</f>
        <v>Electrification</v>
      </c>
      <c r="K663" s="44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446" t="str">
        <f>IF(ISBLANK(INDEX('Policy Characteristics'!I:I,MATCH($C663,'Policy Characteristics'!$C:$C,0))),"",INDEX('Policy Characteristics'!I:I,MATCH($C663,'Policy Characteristics'!$C:$C,0)))</f>
        <v>% of fuel shifted</v>
      </c>
      <c r="P663" s="44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46" t="str">
        <f>IF(ISBLANK(INDEX('Policy Characteristics'!K:K,MATCH($C663,'Policy Characteristics'!$C:$C,0))),"",INDEX('Policy Characteristics'!K:K,MATCH($C663,'Policy Characteristics'!$C:$C,0)))</f>
        <v>industry-ag-main.html#fuel-switching</v>
      </c>
      <c r="R663" s="446" t="str">
        <f>IF(ISBLANK(INDEX('Policy Characteristics'!L:L,MATCH($C663,'Policy Characteristics'!$C:$C,0))),"",INDEX('Policy Characteristics'!L:L,MATCH($C663,'Policy Characteristics'!$C:$C,0)))</f>
        <v>industry-elec-and-hydrogen.html</v>
      </c>
    </row>
    <row r="664" spans="1:18" x14ac:dyDescent="0.75">
      <c r="A664" s="446" t="str">
        <f>IF(ISBLANK(INDEX('Policy Characteristics'!A:A,MATCH($C664,'Policy Characteristics'!$C:$C,0))),"",INDEX('Policy Characteristics'!A:A,MATCH($C664,'Policy Characteristics'!$C:$C,0)))</f>
        <v>Industry</v>
      </c>
      <c r="B664" s="467" t="str">
        <f>IF(ISBLANK(INDEX('Policy Characteristics'!B:B,MATCH($C664,'Policy Characteristics'!$C:$C,0))),"",INDEX('Policy Characteristics'!B:B,MATCH($C664,'Policy Characteristics'!$C:$C,0)))</f>
        <v>Electrification</v>
      </c>
      <c r="C664" s="446" t="str">
        <f t="shared" si="35"/>
        <v>Fraction of Eligible Industrial Energy Use Shifted to Electricity</v>
      </c>
      <c r="D664" s="294" t="s">
        <v>3073</v>
      </c>
      <c r="E664" t="s">
        <v>3515</v>
      </c>
      <c r="F664" t="s">
        <v>2579</v>
      </c>
      <c r="G664" s="339" t="s">
        <v>3522</v>
      </c>
      <c r="H664" s="20">
        <v>1906</v>
      </c>
      <c r="I664" s="468" t="s">
        <v>43</v>
      </c>
      <c r="J664" s="469" t="str">
        <f>IF(ISBLANK(INDEX('Policy Characteristics'!D:D,MATCH($C664,'Policy Characteristics'!$C:$C,0))),"",INDEX('Policy Characteristics'!D:D,MATCH($C664,'Policy Characteristics'!$C:$C,0)))</f>
        <v>Electrification</v>
      </c>
      <c r="K664" s="44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446" t="str">
        <f>IF(ISBLANK(INDEX('Policy Characteristics'!I:I,MATCH($C664,'Policy Characteristics'!$C:$C,0))),"",INDEX('Policy Characteristics'!I:I,MATCH($C664,'Policy Characteristics'!$C:$C,0)))</f>
        <v>% of fuel shifted</v>
      </c>
      <c r="P664" s="44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46" t="str">
        <f>IF(ISBLANK(INDEX('Policy Characteristics'!K:K,MATCH($C664,'Policy Characteristics'!$C:$C,0))),"",INDEX('Policy Characteristics'!K:K,MATCH($C664,'Policy Characteristics'!$C:$C,0)))</f>
        <v>industry-ag-main.html#fuel-switching</v>
      </c>
      <c r="R664" s="446" t="str">
        <f>IF(ISBLANK(INDEX('Policy Characteristics'!L:L,MATCH($C664,'Policy Characteristics'!$C:$C,0))),"",INDEX('Policy Characteristics'!L:L,MATCH($C664,'Policy Characteristics'!$C:$C,0)))</f>
        <v>industry-elec-and-hydrogen.html</v>
      </c>
    </row>
    <row r="665" spans="1:18" x14ac:dyDescent="0.75">
      <c r="A665" s="446" t="str">
        <f>IF(ISBLANK(INDEX('Policy Characteristics'!A:A,MATCH($C665,'Policy Characteristics'!$C:$C,0))),"",INDEX('Policy Characteristics'!A:A,MATCH($C665,'Policy Characteristics'!$C:$C,0)))</f>
        <v>Industry</v>
      </c>
      <c r="B665" s="467" t="str">
        <f>IF(ISBLANK(INDEX('Policy Characteristics'!B:B,MATCH($C665,'Policy Characteristics'!$C:$C,0))),"",INDEX('Policy Characteristics'!B:B,MATCH($C665,'Policy Characteristics'!$C:$C,0)))</f>
        <v>Electrification</v>
      </c>
      <c r="C665" s="446" t="str">
        <f t="shared" si="35"/>
        <v>Fraction of Eligible Industrial Energy Use Shifted to Electricity</v>
      </c>
      <c r="D665" s="294" t="s">
        <v>3073</v>
      </c>
      <c r="E665" t="s">
        <v>3516</v>
      </c>
      <c r="F665" t="s">
        <v>2579</v>
      </c>
      <c r="G665" s="339" t="s">
        <v>3523</v>
      </c>
      <c r="H665" s="20">
        <v>1907</v>
      </c>
      <c r="I665" s="468" t="s">
        <v>43</v>
      </c>
      <c r="J665" s="469" t="str">
        <f>IF(ISBLANK(INDEX('Policy Characteristics'!D:D,MATCH($C665,'Policy Characteristics'!$C:$C,0))),"",INDEX('Policy Characteristics'!D:D,MATCH($C665,'Policy Characteristics'!$C:$C,0)))</f>
        <v>Electrification</v>
      </c>
      <c r="K665" s="44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446" t="str">
        <f>IF(ISBLANK(INDEX('Policy Characteristics'!I:I,MATCH($C665,'Policy Characteristics'!$C:$C,0))),"",INDEX('Policy Characteristics'!I:I,MATCH($C665,'Policy Characteristics'!$C:$C,0)))</f>
        <v>% of fuel shifted</v>
      </c>
      <c r="P665" s="44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46" t="str">
        <f>IF(ISBLANK(INDEX('Policy Characteristics'!K:K,MATCH($C665,'Policy Characteristics'!$C:$C,0))),"",INDEX('Policy Characteristics'!K:K,MATCH($C665,'Policy Characteristics'!$C:$C,0)))</f>
        <v>industry-ag-main.html#fuel-switching</v>
      </c>
      <c r="R665" s="446" t="str">
        <f>IF(ISBLANK(INDEX('Policy Characteristics'!L:L,MATCH($C665,'Policy Characteristics'!$C:$C,0))),"",INDEX('Policy Characteristics'!L:L,MATCH($C665,'Policy Characteristics'!$C:$C,0)))</f>
        <v>industry-elec-and-hydrogen.html</v>
      </c>
    </row>
    <row r="666" spans="1:18" x14ac:dyDescent="0.75">
      <c r="A666" s="446" t="str">
        <f>IF(ISBLANK(INDEX('Policy Characteristics'!A:A,MATCH($C666,'Policy Characteristics'!$C:$C,0))),"",INDEX('Policy Characteristics'!A:A,MATCH($C666,'Policy Characteristics'!$C:$C,0)))</f>
        <v>Industry</v>
      </c>
      <c r="B666" s="467" t="str">
        <f>IF(ISBLANK(INDEX('Policy Characteristics'!B:B,MATCH($C666,'Policy Characteristics'!$C:$C,0))),"",INDEX('Policy Characteristics'!B:B,MATCH($C666,'Policy Characteristics'!$C:$C,0)))</f>
        <v>Electrification</v>
      </c>
      <c r="C666" s="446" t="str">
        <f t="shared" si="35"/>
        <v>Fraction of Eligible Industrial Energy Use Shifted to Electricity</v>
      </c>
      <c r="D666" s="294" t="s">
        <v>3073</v>
      </c>
      <c r="E666" t="s">
        <v>3517</v>
      </c>
      <c r="F666" t="s">
        <v>2579</v>
      </c>
      <c r="G666" s="339" t="s">
        <v>3524</v>
      </c>
      <c r="H666" s="20">
        <v>1908</v>
      </c>
      <c r="I666" s="468" t="s">
        <v>43</v>
      </c>
      <c r="J666" s="469" t="str">
        <f>IF(ISBLANK(INDEX('Policy Characteristics'!D:D,MATCH($C666,'Policy Characteristics'!$C:$C,0))),"",INDEX('Policy Characteristics'!D:D,MATCH($C666,'Policy Characteristics'!$C:$C,0)))</f>
        <v>Electrification</v>
      </c>
      <c r="K666" s="44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446" t="str">
        <f>IF(ISBLANK(INDEX('Policy Characteristics'!I:I,MATCH($C666,'Policy Characteristics'!$C:$C,0))),"",INDEX('Policy Characteristics'!I:I,MATCH($C666,'Policy Characteristics'!$C:$C,0)))</f>
        <v>% of fuel shifted</v>
      </c>
      <c r="P666" s="44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46" t="str">
        <f>IF(ISBLANK(INDEX('Policy Characteristics'!K:K,MATCH($C666,'Policy Characteristics'!$C:$C,0))),"",INDEX('Policy Characteristics'!K:K,MATCH($C666,'Policy Characteristics'!$C:$C,0)))</f>
        <v>industry-ag-main.html#fuel-switching</v>
      </c>
      <c r="R666" s="446" t="str">
        <f>IF(ISBLANK(INDEX('Policy Characteristics'!L:L,MATCH($C666,'Policy Characteristics'!$C:$C,0))),"",INDEX('Policy Characteristics'!L:L,MATCH($C666,'Policy Characteristics'!$C:$C,0)))</f>
        <v>industry-elec-and-hydrogen.html</v>
      </c>
    </row>
    <row r="667" spans="1:18" x14ac:dyDescent="0.75">
      <c r="A667" s="446" t="str">
        <f>IF(ISBLANK(INDEX('Policy Characteristics'!A:A,MATCH($C667,'Policy Characteristics'!$C:$C,0))),"",INDEX('Policy Characteristics'!A:A,MATCH($C667,'Policy Characteristics'!$C:$C,0)))</f>
        <v>Industry</v>
      </c>
      <c r="B667" s="467" t="str">
        <f>IF(ISBLANK(INDEX('Policy Characteristics'!B:B,MATCH($C667,'Policy Characteristics'!$C:$C,0))),"",INDEX('Policy Characteristics'!B:B,MATCH($C667,'Policy Characteristics'!$C:$C,0)))</f>
        <v>Electrification</v>
      </c>
      <c r="C667" s="446" t="str">
        <f t="shared" si="35"/>
        <v>Fraction of Eligible Industrial Energy Use Shifted to Electricity</v>
      </c>
      <c r="D667" s="294" t="s">
        <v>3073</v>
      </c>
      <c r="E667" t="s">
        <v>3518</v>
      </c>
      <c r="F667" t="s">
        <v>2579</v>
      </c>
      <c r="G667" s="339" t="s">
        <v>3525</v>
      </c>
      <c r="H667" s="20">
        <v>1909</v>
      </c>
      <c r="I667" s="468" t="s">
        <v>43</v>
      </c>
      <c r="J667" s="469" t="str">
        <f>IF(ISBLANK(INDEX('Policy Characteristics'!D:D,MATCH($C667,'Policy Characteristics'!$C:$C,0))),"",INDEX('Policy Characteristics'!D:D,MATCH($C667,'Policy Characteristics'!$C:$C,0)))</f>
        <v>Electrification</v>
      </c>
      <c r="K667" s="44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446" t="str">
        <f>IF(ISBLANK(INDEX('Policy Characteristics'!I:I,MATCH($C667,'Policy Characteristics'!$C:$C,0))),"",INDEX('Policy Characteristics'!I:I,MATCH($C667,'Policy Characteristics'!$C:$C,0)))</f>
        <v>% of fuel shifted</v>
      </c>
      <c r="P667" s="44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46" t="str">
        <f>IF(ISBLANK(INDEX('Policy Characteristics'!K:K,MATCH($C667,'Policy Characteristics'!$C:$C,0))),"",INDEX('Policy Characteristics'!K:K,MATCH($C667,'Policy Characteristics'!$C:$C,0)))</f>
        <v>industry-ag-main.html#fuel-switching</v>
      </c>
      <c r="R667" s="446" t="str">
        <f>IF(ISBLANK(INDEX('Policy Characteristics'!L:L,MATCH($C667,'Policy Characteristics'!$C:$C,0))),"",INDEX('Policy Characteristics'!L:L,MATCH($C667,'Policy Characteristics'!$C:$C,0)))</f>
        <v>industry-elec-and-hydrogen.html</v>
      </c>
    </row>
    <row r="668" spans="1:18" x14ac:dyDescent="0.75">
      <c r="A668" s="446" t="str">
        <f>IF(ISBLANK(INDEX('Policy Characteristics'!A:A,MATCH($C668,'Policy Characteristics'!$C:$C,0))),"",INDEX('Policy Characteristics'!A:A,MATCH($C668,'Policy Characteristics'!$C:$C,0)))</f>
        <v>Industry</v>
      </c>
      <c r="B668" s="467" t="str">
        <f>IF(ISBLANK(INDEX('Policy Characteristics'!B:B,MATCH($C668,'Policy Characteristics'!$C:$C,0))),"",INDEX('Policy Characteristics'!B:B,MATCH($C668,'Policy Characteristics'!$C:$C,0)))</f>
        <v>Electrification</v>
      </c>
      <c r="C668" s="446" t="str">
        <f t="shared" si="35"/>
        <v>Fraction of Eligible Industrial Energy Use Shifted to Electricity</v>
      </c>
      <c r="D668" s="294" t="s">
        <v>3073</v>
      </c>
      <c r="E668" t="s">
        <v>3519</v>
      </c>
      <c r="F668" t="s">
        <v>2579</v>
      </c>
      <c r="G668" s="339" t="s">
        <v>3526</v>
      </c>
      <c r="H668" s="20">
        <v>1910</v>
      </c>
      <c r="I668" s="468" t="s">
        <v>43</v>
      </c>
      <c r="J668" s="469" t="str">
        <f>IF(ISBLANK(INDEX('Policy Characteristics'!D:D,MATCH($C668,'Policy Characteristics'!$C:$C,0))),"",INDEX('Policy Characteristics'!D:D,MATCH($C668,'Policy Characteristics'!$C:$C,0)))</f>
        <v>Electrification</v>
      </c>
      <c r="K668" s="44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446" t="str">
        <f>IF(ISBLANK(INDEX('Policy Characteristics'!I:I,MATCH($C668,'Policy Characteristics'!$C:$C,0))),"",INDEX('Policy Characteristics'!I:I,MATCH($C668,'Policy Characteristics'!$C:$C,0)))</f>
        <v>% of fuel shifted</v>
      </c>
      <c r="P668" s="44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46" t="str">
        <f>IF(ISBLANK(INDEX('Policy Characteristics'!K:K,MATCH($C668,'Policy Characteristics'!$C:$C,0))),"",INDEX('Policy Characteristics'!K:K,MATCH($C668,'Policy Characteristics'!$C:$C,0)))</f>
        <v>industry-ag-main.html#fuel-switching</v>
      </c>
      <c r="R668" s="446" t="str">
        <f>IF(ISBLANK(INDEX('Policy Characteristics'!L:L,MATCH($C668,'Policy Characteristics'!$C:$C,0))),"",INDEX('Policy Characteristics'!L:L,MATCH($C668,'Policy Characteristics'!$C:$C,0)))</f>
        <v>industry-elec-and-hydrogen.html</v>
      </c>
    </row>
    <row r="669" spans="1:18" x14ac:dyDescent="0.75">
      <c r="A669" s="446" t="str">
        <f>IF(ISBLANK(INDEX('Policy Characteristics'!A:A,MATCH($C669,'Policy Characteristics'!$C:$C,0))),"",INDEX('Policy Characteristics'!A:A,MATCH($C669,'Policy Characteristics'!$C:$C,0)))</f>
        <v>Industry</v>
      </c>
      <c r="B669" s="467" t="str">
        <f>IF(ISBLANK(INDEX('Policy Characteristics'!B:B,MATCH($C669,'Policy Characteristics'!$C:$C,0))),"",INDEX('Policy Characteristics'!B:B,MATCH($C669,'Policy Characteristics'!$C:$C,0)))</f>
        <v>Electrification</v>
      </c>
      <c r="C669" s="446" t="str">
        <f t="shared" si="35"/>
        <v>Fraction of Eligible Industrial Energy Use Shifted to Electricity</v>
      </c>
      <c r="D669" s="294" t="s">
        <v>3073</v>
      </c>
      <c r="E669" t="s">
        <v>3520</v>
      </c>
      <c r="F669" t="s">
        <v>2579</v>
      </c>
      <c r="G669" s="339" t="s">
        <v>3527</v>
      </c>
      <c r="H669" s="20">
        <v>1911</v>
      </c>
      <c r="I669" s="468" t="s">
        <v>43</v>
      </c>
      <c r="J669" s="469" t="str">
        <f>IF(ISBLANK(INDEX('Policy Characteristics'!D:D,MATCH($C669,'Policy Characteristics'!$C:$C,0))),"",INDEX('Policy Characteristics'!D:D,MATCH($C669,'Policy Characteristics'!$C:$C,0)))</f>
        <v>Electrification</v>
      </c>
      <c r="K669" s="44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446" t="str">
        <f>IF(ISBLANK(INDEX('Policy Characteristics'!I:I,MATCH($C669,'Policy Characteristics'!$C:$C,0))),"",INDEX('Policy Characteristics'!I:I,MATCH($C669,'Policy Characteristics'!$C:$C,0)))</f>
        <v>% of fuel shifted</v>
      </c>
      <c r="P669" s="44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46" t="str">
        <f>IF(ISBLANK(INDEX('Policy Characteristics'!K:K,MATCH($C669,'Policy Characteristics'!$C:$C,0))),"",INDEX('Policy Characteristics'!K:K,MATCH($C669,'Policy Characteristics'!$C:$C,0)))</f>
        <v>industry-ag-main.html#fuel-switching</v>
      </c>
      <c r="R669" s="446" t="str">
        <f>IF(ISBLANK(INDEX('Policy Characteristics'!L:L,MATCH($C669,'Policy Characteristics'!$C:$C,0))),"",INDEX('Policy Characteristics'!L:L,MATCH($C669,'Policy Characteristics'!$C:$C,0)))</f>
        <v>industry-elec-and-hydrogen.html</v>
      </c>
    </row>
    <row r="670" spans="1:18" x14ac:dyDescent="0.75">
      <c r="A670" s="446" t="str">
        <f>IF(ISBLANK(INDEX('Policy Characteristics'!A:A,MATCH($C670,'Policy Characteristics'!$C:$C,0))),"",INDEX('Policy Characteristics'!A:A,MATCH($C670,'Policy Characteristics'!$C:$C,0)))</f>
        <v>Industry</v>
      </c>
      <c r="B670" s="467" t="str">
        <f>IF(ISBLANK(INDEX('Policy Characteristics'!B:B,MATCH($C670,'Policy Characteristics'!$C:$C,0))),"",INDEX('Policy Characteristics'!B:B,MATCH($C670,'Policy Characteristics'!$C:$C,0)))</f>
        <v>Electrification</v>
      </c>
      <c r="C670" s="446" t="str">
        <f t="shared" si="35"/>
        <v>Fraction of Eligible Industrial Energy Use Shifted to Electricity</v>
      </c>
      <c r="D670" s="294" t="s">
        <v>3073</v>
      </c>
      <c r="E670" t="s">
        <v>3521</v>
      </c>
      <c r="F670" t="s">
        <v>2579</v>
      </c>
      <c r="G670" s="339" t="s">
        <v>3528</v>
      </c>
      <c r="H670" s="20">
        <v>1912</v>
      </c>
      <c r="I670" s="468" t="s">
        <v>43</v>
      </c>
      <c r="J670" s="469" t="str">
        <f>IF(ISBLANK(INDEX('Policy Characteristics'!D:D,MATCH($C670,'Policy Characteristics'!$C:$C,0))),"",INDEX('Policy Characteristics'!D:D,MATCH($C670,'Policy Characteristics'!$C:$C,0)))</f>
        <v>Electrification</v>
      </c>
      <c r="K670" s="44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446" t="str">
        <f>IF(ISBLANK(INDEX('Policy Characteristics'!I:I,MATCH($C670,'Policy Characteristics'!$C:$C,0))),"",INDEX('Policy Characteristics'!I:I,MATCH($C670,'Policy Characteristics'!$C:$C,0)))</f>
        <v>% of fuel shifted</v>
      </c>
      <c r="P670" s="44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46" t="str">
        <f>IF(ISBLANK(INDEX('Policy Characteristics'!K:K,MATCH($C670,'Policy Characteristics'!$C:$C,0))),"",INDEX('Policy Characteristics'!K:K,MATCH($C670,'Policy Characteristics'!$C:$C,0)))</f>
        <v>industry-ag-main.html#fuel-switching</v>
      </c>
      <c r="R670" s="446" t="str">
        <f>IF(ISBLANK(INDEX('Policy Characteristics'!L:L,MATCH($C670,'Policy Characteristics'!$C:$C,0))),"",INDEX('Policy Characteristics'!L:L,MATCH($C670,'Policy Characteristics'!$C:$C,0)))</f>
        <v>industry-elec-and-hydrogen.html</v>
      </c>
    </row>
    <row r="671" spans="1:18" x14ac:dyDescent="0.75">
      <c r="A671" s="446" t="str">
        <f>IF(ISBLANK(INDEX('Policy Characteristics'!A:A,MATCH($C671,'Policy Characteristics'!$C:$C,0))),"",INDEX('Policy Characteristics'!A:A,MATCH($C671,'Policy Characteristics'!$C:$C,0)))</f>
        <v>Industry</v>
      </c>
      <c r="B671" s="467" t="str">
        <f>IF(ISBLANK(INDEX('Policy Characteristics'!B:B,MATCH($C671,'Policy Characteristics'!$C:$C,0))),"",INDEX('Policy Characteristics'!B:B,MATCH($C671,'Policy Characteristics'!$C:$C,0)))</f>
        <v>Electrification</v>
      </c>
      <c r="C671" s="446" t="str">
        <f t="shared" si="35"/>
        <v>Fraction of Eligible Industrial Energy Use Shifted to Electricity</v>
      </c>
      <c r="D671" s="294" t="s">
        <v>3073</v>
      </c>
      <c r="E671" t="s">
        <v>3673</v>
      </c>
      <c r="F671" t="s">
        <v>2579</v>
      </c>
      <c r="G671" s="339" t="s">
        <v>3673</v>
      </c>
      <c r="H671" s="20">
        <v>1913</v>
      </c>
      <c r="I671" s="468" t="s">
        <v>43</v>
      </c>
      <c r="J671" s="469" t="str">
        <f>IF(ISBLANK(INDEX('Policy Characteristics'!D:D,MATCH($C671,'Policy Characteristics'!$C:$C,0))),"",INDEX('Policy Characteristics'!D:D,MATCH($C671,'Policy Characteristics'!$C:$C,0)))</f>
        <v>Electrification</v>
      </c>
      <c r="K671" s="44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446" t="str">
        <f>IF(ISBLANK(INDEX('Policy Characteristics'!I:I,MATCH($C671,'Policy Characteristics'!$C:$C,0))),"",INDEX('Policy Characteristics'!I:I,MATCH($C671,'Policy Characteristics'!$C:$C,0)))</f>
        <v>% of fuel shifted</v>
      </c>
      <c r="P671" s="44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46" t="str">
        <f>IF(ISBLANK(INDEX('Policy Characteristics'!K:K,MATCH($C671,'Policy Characteristics'!$C:$C,0))),"",INDEX('Policy Characteristics'!K:K,MATCH($C671,'Policy Characteristics'!$C:$C,0)))</f>
        <v>industry-ag-main.html#fuel-switching</v>
      </c>
      <c r="R671" s="446" t="str">
        <f>IF(ISBLANK(INDEX('Policy Characteristics'!L:L,MATCH($C671,'Policy Characteristics'!$C:$C,0))),"",INDEX('Policy Characteristics'!L:L,MATCH($C671,'Policy Characteristics'!$C:$C,0)))</f>
        <v>industry-elec-and-hydrogen.html</v>
      </c>
    </row>
    <row r="672" spans="1:18" x14ac:dyDescent="0.75">
      <c r="A672" s="446" t="str">
        <f>IF(ISBLANK(INDEX('Policy Characteristics'!A:A,MATCH($C672,'Policy Characteristics'!$C:$C,0))),"",INDEX('Policy Characteristics'!A:A,MATCH($C672,'Policy Characteristics'!$C:$C,0)))</f>
        <v>Industry</v>
      </c>
      <c r="B672" s="467" t="str">
        <f>IF(ISBLANK(INDEX('Policy Characteristics'!B:B,MATCH($C672,'Policy Characteristics'!$C:$C,0))),"",INDEX('Policy Characteristics'!B:B,MATCH($C672,'Policy Characteristics'!$C:$C,0)))</f>
        <v>Electrification</v>
      </c>
      <c r="C672" s="446" t="str">
        <f t="shared" si="35"/>
        <v>Fraction of Eligible Industrial Energy Use Shifted to Electricity</v>
      </c>
      <c r="D672" s="294" t="s">
        <v>3074</v>
      </c>
      <c r="E672" t="s">
        <v>3515</v>
      </c>
      <c r="F672" t="s">
        <v>3037</v>
      </c>
      <c r="G672" s="339" t="s">
        <v>3522</v>
      </c>
      <c r="H672" s="20">
        <v>1914</v>
      </c>
      <c r="I672" s="468" t="s">
        <v>43</v>
      </c>
      <c r="J672" s="469" t="str">
        <f>IF(ISBLANK(INDEX('Policy Characteristics'!D:D,MATCH($C672,'Policy Characteristics'!$C:$C,0))),"",INDEX('Policy Characteristics'!D:D,MATCH($C672,'Policy Characteristics'!$C:$C,0)))</f>
        <v>Electrification</v>
      </c>
      <c r="K672" s="44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446" t="str">
        <f>IF(ISBLANK(INDEX('Policy Characteristics'!I:I,MATCH($C672,'Policy Characteristics'!$C:$C,0))),"",INDEX('Policy Characteristics'!I:I,MATCH($C672,'Policy Characteristics'!$C:$C,0)))</f>
        <v>% of fuel shifted</v>
      </c>
      <c r="P672" s="44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46" t="str">
        <f>IF(ISBLANK(INDEX('Policy Characteristics'!K:K,MATCH($C672,'Policy Characteristics'!$C:$C,0))),"",INDEX('Policy Characteristics'!K:K,MATCH($C672,'Policy Characteristics'!$C:$C,0)))</f>
        <v>industry-ag-main.html#fuel-switching</v>
      </c>
      <c r="R672" s="446" t="str">
        <f>IF(ISBLANK(INDEX('Policy Characteristics'!L:L,MATCH($C672,'Policy Characteristics'!$C:$C,0))),"",INDEX('Policy Characteristics'!L:L,MATCH($C672,'Policy Characteristics'!$C:$C,0)))</f>
        <v>industry-elec-and-hydrogen.html</v>
      </c>
    </row>
    <row r="673" spans="1:18" x14ac:dyDescent="0.75">
      <c r="A673" s="446" t="str">
        <f>IF(ISBLANK(INDEX('Policy Characteristics'!A:A,MATCH($C673,'Policy Characteristics'!$C:$C,0))),"",INDEX('Policy Characteristics'!A:A,MATCH($C673,'Policy Characteristics'!$C:$C,0)))</f>
        <v>Industry</v>
      </c>
      <c r="B673" s="467" t="str">
        <f>IF(ISBLANK(INDEX('Policy Characteristics'!B:B,MATCH($C673,'Policy Characteristics'!$C:$C,0))),"",INDEX('Policy Characteristics'!B:B,MATCH($C673,'Policy Characteristics'!$C:$C,0)))</f>
        <v>Electrification</v>
      </c>
      <c r="C673" s="446" t="str">
        <f t="shared" si="35"/>
        <v>Fraction of Eligible Industrial Energy Use Shifted to Electricity</v>
      </c>
      <c r="D673" s="294" t="s">
        <v>3074</v>
      </c>
      <c r="E673" t="s">
        <v>3516</v>
      </c>
      <c r="F673" t="s">
        <v>3037</v>
      </c>
      <c r="G673" s="339" t="s">
        <v>3523</v>
      </c>
      <c r="H673" s="20">
        <v>1915</v>
      </c>
      <c r="I673" s="468" t="s">
        <v>43</v>
      </c>
      <c r="J673" s="469" t="str">
        <f>IF(ISBLANK(INDEX('Policy Characteristics'!D:D,MATCH($C673,'Policy Characteristics'!$C:$C,0))),"",INDEX('Policy Characteristics'!D:D,MATCH($C673,'Policy Characteristics'!$C:$C,0)))</f>
        <v>Electrification</v>
      </c>
      <c r="K673" s="44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446" t="str">
        <f>IF(ISBLANK(INDEX('Policy Characteristics'!I:I,MATCH($C673,'Policy Characteristics'!$C:$C,0))),"",INDEX('Policy Characteristics'!I:I,MATCH($C673,'Policy Characteristics'!$C:$C,0)))</f>
        <v>% of fuel shifted</v>
      </c>
      <c r="P673" s="44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46" t="str">
        <f>IF(ISBLANK(INDEX('Policy Characteristics'!K:K,MATCH($C673,'Policy Characteristics'!$C:$C,0))),"",INDEX('Policy Characteristics'!K:K,MATCH($C673,'Policy Characteristics'!$C:$C,0)))</f>
        <v>industry-ag-main.html#fuel-switching</v>
      </c>
      <c r="R673" s="446" t="str">
        <f>IF(ISBLANK(INDEX('Policy Characteristics'!L:L,MATCH($C673,'Policy Characteristics'!$C:$C,0))),"",INDEX('Policy Characteristics'!L:L,MATCH($C673,'Policy Characteristics'!$C:$C,0)))</f>
        <v>industry-elec-and-hydrogen.html</v>
      </c>
    </row>
    <row r="674" spans="1:18" x14ac:dyDescent="0.75">
      <c r="A674" s="446" t="str">
        <f>IF(ISBLANK(INDEX('Policy Characteristics'!A:A,MATCH($C674,'Policy Characteristics'!$C:$C,0))),"",INDEX('Policy Characteristics'!A:A,MATCH($C674,'Policy Characteristics'!$C:$C,0)))</f>
        <v>Industry</v>
      </c>
      <c r="B674" s="467" t="str">
        <f>IF(ISBLANK(INDEX('Policy Characteristics'!B:B,MATCH($C674,'Policy Characteristics'!$C:$C,0))),"",INDEX('Policy Characteristics'!B:B,MATCH($C674,'Policy Characteristics'!$C:$C,0)))</f>
        <v>Electrification</v>
      </c>
      <c r="C674" s="446" t="str">
        <f t="shared" si="35"/>
        <v>Fraction of Eligible Industrial Energy Use Shifted to Electricity</v>
      </c>
      <c r="D674" s="294" t="s">
        <v>3074</v>
      </c>
      <c r="E674" t="s">
        <v>3517</v>
      </c>
      <c r="F674" t="s">
        <v>3037</v>
      </c>
      <c r="G674" s="339" t="s">
        <v>3524</v>
      </c>
      <c r="H674" s="20">
        <v>1916</v>
      </c>
      <c r="I674" s="468" t="s">
        <v>43</v>
      </c>
      <c r="J674" s="469" t="str">
        <f>IF(ISBLANK(INDEX('Policy Characteristics'!D:D,MATCH($C674,'Policy Characteristics'!$C:$C,0))),"",INDEX('Policy Characteristics'!D:D,MATCH($C674,'Policy Characteristics'!$C:$C,0)))</f>
        <v>Electrification</v>
      </c>
      <c r="K674" s="44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446" t="str">
        <f>IF(ISBLANK(INDEX('Policy Characteristics'!I:I,MATCH($C674,'Policy Characteristics'!$C:$C,0))),"",INDEX('Policy Characteristics'!I:I,MATCH($C674,'Policy Characteristics'!$C:$C,0)))</f>
        <v>% of fuel shifted</v>
      </c>
      <c r="P674" s="44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46" t="str">
        <f>IF(ISBLANK(INDEX('Policy Characteristics'!K:K,MATCH($C674,'Policy Characteristics'!$C:$C,0))),"",INDEX('Policy Characteristics'!K:K,MATCH($C674,'Policy Characteristics'!$C:$C,0)))</f>
        <v>industry-ag-main.html#fuel-switching</v>
      </c>
      <c r="R674" s="446" t="str">
        <f>IF(ISBLANK(INDEX('Policy Characteristics'!L:L,MATCH($C674,'Policy Characteristics'!$C:$C,0))),"",INDEX('Policy Characteristics'!L:L,MATCH($C674,'Policy Characteristics'!$C:$C,0)))</f>
        <v>industry-elec-and-hydrogen.html</v>
      </c>
    </row>
    <row r="675" spans="1:18" x14ac:dyDescent="0.75">
      <c r="A675" s="446" t="str">
        <f>IF(ISBLANK(INDEX('Policy Characteristics'!A:A,MATCH($C675,'Policy Characteristics'!$C:$C,0))),"",INDEX('Policy Characteristics'!A:A,MATCH($C675,'Policy Characteristics'!$C:$C,0)))</f>
        <v>Industry</v>
      </c>
      <c r="B675" s="467" t="str">
        <f>IF(ISBLANK(INDEX('Policy Characteristics'!B:B,MATCH($C675,'Policy Characteristics'!$C:$C,0))),"",INDEX('Policy Characteristics'!B:B,MATCH($C675,'Policy Characteristics'!$C:$C,0)))</f>
        <v>Electrification</v>
      </c>
      <c r="C675" s="446" t="str">
        <f t="shared" si="35"/>
        <v>Fraction of Eligible Industrial Energy Use Shifted to Electricity</v>
      </c>
      <c r="D675" s="294" t="s">
        <v>3074</v>
      </c>
      <c r="E675" t="s">
        <v>3518</v>
      </c>
      <c r="F675" t="s">
        <v>3037</v>
      </c>
      <c r="G675" s="339" t="s">
        <v>3525</v>
      </c>
      <c r="H675" s="20">
        <v>1917</v>
      </c>
      <c r="I675" s="468" t="s">
        <v>43</v>
      </c>
      <c r="J675" s="469" t="str">
        <f>IF(ISBLANK(INDEX('Policy Characteristics'!D:D,MATCH($C675,'Policy Characteristics'!$C:$C,0))),"",INDEX('Policy Characteristics'!D:D,MATCH($C675,'Policy Characteristics'!$C:$C,0)))</f>
        <v>Electrification</v>
      </c>
      <c r="K675" s="44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446" t="str">
        <f>IF(ISBLANK(INDEX('Policy Characteristics'!I:I,MATCH($C675,'Policy Characteristics'!$C:$C,0))),"",INDEX('Policy Characteristics'!I:I,MATCH($C675,'Policy Characteristics'!$C:$C,0)))</f>
        <v>% of fuel shifted</v>
      </c>
      <c r="P675" s="44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46" t="str">
        <f>IF(ISBLANK(INDEX('Policy Characteristics'!K:K,MATCH($C675,'Policy Characteristics'!$C:$C,0))),"",INDEX('Policy Characteristics'!K:K,MATCH($C675,'Policy Characteristics'!$C:$C,0)))</f>
        <v>industry-ag-main.html#fuel-switching</v>
      </c>
      <c r="R675" s="446" t="str">
        <f>IF(ISBLANK(INDEX('Policy Characteristics'!L:L,MATCH($C675,'Policy Characteristics'!$C:$C,0))),"",INDEX('Policy Characteristics'!L:L,MATCH($C675,'Policy Characteristics'!$C:$C,0)))</f>
        <v>industry-elec-and-hydrogen.html</v>
      </c>
    </row>
    <row r="676" spans="1:18" x14ac:dyDescent="0.75">
      <c r="A676" s="446" t="str">
        <f>IF(ISBLANK(INDEX('Policy Characteristics'!A:A,MATCH($C676,'Policy Characteristics'!$C:$C,0))),"",INDEX('Policy Characteristics'!A:A,MATCH($C676,'Policy Characteristics'!$C:$C,0)))</f>
        <v>Industry</v>
      </c>
      <c r="B676" s="467" t="str">
        <f>IF(ISBLANK(INDEX('Policy Characteristics'!B:B,MATCH($C676,'Policy Characteristics'!$C:$C,0))),"",INDEX('Policy Characteristics'!B:B,MATCH($C676,'Policy Characteristics'!$C:$C,0)))</f>
        <v>Electrification</v>
      </c>
      <c r="C676" s="446" t="str">
        <f t="shared" si="35"/>
        <v>Fraction of Eligible Industrial Energy Use Shifted to Electricity</v>
      </c>
      <c r="D676" s="294" t="s">
        <v>3074</v>
      </c>
      <c r="E676" t="s">
        <v>3519</v>
      </c>
      <c r="F676" t="s">
        <v>3037</v>
      </c>
      <c r="G676" s="339" t="s">
        <v>3526</v>
      </c>
      <c r="H676" s="20">
        <v>1918</v>
      </c>
      <c r="I676" s="468" t="s">
        <v>43</v>
      </c>
      <c r="J676" s="469" t="str">
        <f>IF(ISBLANK(INDEX('Policy Characteristics'!D:D,MATCH($C676,'Policy Characteristics'!$C:$C,0))),"",INDEX('Policy Characteristics'!D:D,MATCH($C676,'Policy Characteristics'!$C:$C,0)))</f>
        <v>Electrification</v>
      </c>
      <c r="K676" s="44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446" t="str">
        <f>IF(ISBLANK(INDEX('Policy Characteristics'!I:I,MATCH($C676,'Policy Characteristics'!$C:$C,0))),"",INDEX('Policy Characteristics'!I:I,MATCH($C676,'Policy Characteristics'!$C:$C,0)))</f>
        <v>% of fuel shifted</v>
      </c>
      <c r="P676" s="44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46" t="str">
        <f>IF(ISBLANK(INDEX('Policy Characteristics'!K:K,MATCH($C676,'Policy Characteristics'!$C:$C,0))),"",INDEX('Policy Characteristics'!K:K,MATCH($C676,'Policy Characteristics'!$C:$C,0)))</f>
        <v>industry-ag-main.html#fuel-switching</v>
      </c>
      <c r="R676" s="446" t="str">
        <f>IF(ISBLANK(INDEX('Policy Characteristics'!L:L,MATCH($C676,'Policy Characteristics'!$C:$C,0))),"",INDEX('Policy Characteristics'!L:L,MATCH($C676,'Policy Characteristics'!$C:$C,0)))</f>
        <v>industry-elec-and-hydrogen.html</v>
      </c>
    </row>
    <row r="677" spans="1:18" x14ac:dyDescent="0.75">
      <c r="A677" s="446" t="str">
        <f>IF(ISBLANK(INDEX('Policy Characteristics'!A:A,MATCH($C677,'Policy Characteristics'!$C:$C,0))),"",INDEX('Policy Characteristics'!A:A,MATCH($C677,'Policy Characteristics'!$C:$C,0)))</f>
        <v>Industry</v>
      </c>
      <c r="B677" s="467" t="str">
        <f>IF(ISBLANK(INDEX('Policy Characteristics'!B:B,MATCH($C677,'Policy Characteristics'!$C:$C,0))),"",INDEX('Policy Characteristics'!B:B,MATCH($C677,'Policy Characteristics'!$C:$C,0)))</f>
        <v>Electrification</v>
      </c>
      <c r="C677" s="446" t="str">
        <f t="shared" si="35"/>
        <v>Fraction of Eligible Industrial Energy Use Shifted to Electricity</v>
      </c>
      <c r="D677" s="294" t="s">
        <v>3074</v>
      </c>
      <c r="E677" t="s">
        <v>3520</v>
      </c>
      <c r="F677" t="s">
        <v>3037</v>
      </c>
      <c r="G677" s="339" t="s">
        <v>3527</v>
      </c>
      <c r="H677" s="20">
        <v>1919</v>
      </c>
      <c r="I677" s="468" t="s">
        <v>43</v>
      </c>
      <c r="J677" s="469" t="str">
        <f>IF(ISBLANK(INDEX('Policy Characteristics'!D:D,MATCH($C677,'Policy Characteristics'!$C:$C,0))),"",INDEX('Policy Characteristics'!D:D,MATCH($C677,'Policy Characteristics'!$C:$C,0)))</f>
        <v>Electrification</v>
      </c>
      <c r="K677" s="44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446" t="str">
        <f>IF(ISBLANK(INDEX('Policy Characteristics'!I:I,MATCH($C677,'Policy Characteristics'!$C:$C,0))),"",INDEX('Policy Characteristics'!I:I,MATCH($C677,'Policy Characteristics'!$C:$C,0)))</f>
        <v>% of fuel shifted</v>
      </c>
      <c r="P677" s="44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46" t="str">
        <f>IF(ISBLANK(INDEX('Policy Characteristics'!K:K,MATCH($C677,'Policy Characteristics'!$C:$C,0))),"",INDEX('Policy Characteristics'!K:K,MATCH($C677,'Policy Characteristics'!$C:$C,0)))</f>
        <v>industry-ag-main.html#fuel-switching</v>
      </c>
      <c r="R677" s="446" t="str">
        <f>IF(ISBLANK(INDEX('Policy Characteristics'!L:L,MATCH($C677,'Policy Characteristics'!$C:$C,0))),"",INDEX('Policy Characteristics'!L:L,MATCH($C677,'Policy Characteristics'!$C:$C,0)))</f>
        <v>industry-elec-and-hydrogen.html</v>
      </c>
    </row>
    <row r="678" spans="1:18" x14ac:dyDescent="0.75">
      <c r="A678" s="446" t="str">
        <f>IF(ISBLANK(INDEX('Policy Characteristics'!A:A,MATCH($C678,'Policy Characteristics'!$C:$C,0))),"",INDEX('Policy Characteristics'!A:A,MATCH($C678,'Policy Characteristics'!$C:$C,0)))</f>
        <v>Industry</v>
      </c>
      <c r="B678" s="467" t="str">
        <f>IF(ISBLANK(INDEX('Policy Characteristics'!B:B,MATCH($C678,'Policy Characteristics'!$C:$C,0))),"",INDEX('Policy Characteristics'!B:B,MATCH($C678,'Policy Characteristics'!$C:$C,0)))</f>
        <v>Electrification</v>
      </c>
      <c r="C678" s="446" t="str">
        <f t="shared" si="35"/>
        <v>Fraction of Eligible Industrial Energy Use Shifted to Electricity</v>
      </c>
      <c r="D678" s="294" t="s">
        <v>3074</v>
      </c>
      <c r="E678" t="s">
        <v>3521</v>
      </c>
      <c r="F678" t="s">
        <v>3037</v>
      </c>
      <c r="G678" s="339" t="s">
        <v>3528</v>
      </c>
      <c r="H678" s="20">
        <v>1920</v>
      </c>
      <c r="I678" s="468" t="s">
        <v>43</v>
      </c>
      <c r="J678" s="469" t="str">
        <f>IF(ISBLANK(INDEX('Policy Characteristics'!D:D,MATCH($C678,'Policy Characteristics'!$C:$C,0))),"",INDEX('Policy Characteristics'!D:D,MATCH($C678,'Policy Characteristics'!$C:$C,0)))</f>
        <v>Electrification</v>
      </c>
      <c r="K678" s="44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446" t="str">
        <f>IF(ISBLANK(INDEX('Policy Characteristics'!I:I,MATCH($C678,'Policy Characteristics'!$C:$C,0))),"",INDEX('Policy Characteristics'!I:I,MATCH($C678,'Policy Characteristics'!$C:$C,0)))</f>
        <v>% of fuel shifted</v>
      </c>
      <c r="P678" s="44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46" t="str">
        <f>IF(ISBLANK(INDEX('Policy Characteristics'!K:K,MATCH($C678,'Policy Characteristics'!$C:$C,0))),"",INDEX('Policy Characteristics'!K:K,MATCH($C678,'Policy Characteristics'!$C:$C,0)))</f>
        <v>industry-ag-main.html#fuel-switching</v>
      </c>
      <c r="R678" s="446" t="str">
        <f>IF(ISBLANK(INDEX('Policy Characteristics'!L:L,MATCH($C678,'Policy Characteristics'!$C:$C,0))),"",INDEX('Policy Characteristics'!L:L,MATCH($C678,'Policy Characteristics'!$C:$C,0)))</f>
        <v>industry-elec-and-hydrogen.html</v>
      </c>
    </row>
    <row r="679" spans="1:18" x14ac:dyDescent="0.75">
      <c r="A679" s="446" t="str">
        <f>IF(ISBLANK(INDEX('Policy Characteristics'!A:A,MATCH($C679,'Policy Characteristics'!$C:$C,0))),"",INDEX('Policy Characteristics'!A:A,MATCH($C679,'Policy Characteristics'!$C:$C,0)))</f>
        <v>Industry</v>
      </c>
      <c r="B679" s="467" t="str">
        <f>IF(ISBLANK(INDEX('Policy Characteristics'!B:B,MATCH($C679,'Policy Characteristics'!$C:$C,0))),"",INDEX('Policy Characteristics'!B:B,MATCH($C679,'Policy Characteristics'!$C:$C,0)))</f>
        <v>Electrification</v>
      </c>
      <c r="C679" s="446" t="str">
        <f t="shared" si="35"/>
        <v>Fraction of Eligible Industrial Energy Use Shifted to Electricity</v>
      </c>
      <c r="D679" s="294" t="s">
        <v>3074</v>
      </c>
      <c r="E679" t="s">
        <v>3673</v>
      </c>
      <c r="F679" t="s">
        <v>3037</v>
      </c>
      <c r="G679" s="339" t="s">
        <v>3673</v>
      </c>
      <c r="H679" s="20">
        <v>1921</v>
      </c>
      <c r="I679" s="468" t="s">
        <v>43</v>
      </c>
      <c r="J679" s="469" t="str">
        <f>IF(ISBLANK(INDEX('Policy Characteristics'!D:D,MATCH($C679,'Policy Characteristics'!$C:$C,0))),"",INDEX('Policy Characteristics'!D:D,MATCH($C679,'Policy Characteristics'!$C:$C,0)))</f>
        <v>Electrification</v>
      </c>
      <c r="K679" s="44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446" t="str">
        <f>IF(ISBLANK(INDEX('Policy Characteristics'!I:I,MATCH($C679,'Policy Characteristics'!$C:$C,0))),"",INDEX('Policy Characteristics'!I:I,MATCH($C679,'Policy Characteristics'!$C:$C,0)))</f>
        <v>% of fuel shifted</v>
      </c>
      <c r="P679" s="44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46" t="str">
        <f>IF(ISBLANK(INDEX('Policy Characteristics'!K:K,MATCH($C679,'Policy Characteristics'!$C:$C,0))),"",INDEX('Policy Characteristics'!K:K,MATCH($C679,'Policy Characteristics'!$C:$C,0)))</f>
        <v>industry-ag-main.html#fuel-switching</v>
      </c>
      <c r="R679" s="446" t="str">
        <f>IF(ISBLANK(INDEX('Policy Characteristics'!L:L,MATCH($C679,'Policy Characteristics'!$C:$C,0))),"",INDEX('Policy Characteristics'!L:L,MATCH($C679,'Policy Characteristics'!$C:$C,0)))</f>
        <v>industry-elec-and-hydrogen.html</v>
      </c>
    </row>
    <row r="680" spans="1:18" x14ac:dyDescent="0.75">
      <c r="A680" s="446" t="str">
        <f>IF(ISBLANK(INDEX('Policy Characteristics'!A:A,MATCH($C680,'Policy Characteristics'!$C:$C,0))),"",INDEX('Policy Characteristics'!A:A,MATCH($C680,'Policy Characteristics'!$C:$C,0)))</f>
        <v>Industry</v>
      </c>
      <c r="B680" s="467" t="str">
        <f>IF(ISBLANK(INDEX('Policy Characteristics'!B:B,MATCH($C680,'Policy Characteristics'!$C:$C,0))),"",INDEX('Policy Characteristics'!B:B,MATCH($C680,'Policy Characteristics'!$C:$C,0)))</f>
        <v>Electrification</v>
      </c>
      <c r="C680" s="446" t="str">
        <f t="shared" si="35"/>
        <v>Fraction of Eligible Industrial Energy Use Shifted to Electricity</v>
      </c>
      <c r="D680" s="294" t="s">
        <v>3075</v>
      </c>
      <c r="E680" t="s">
        <v>3515</v>
      </c>
      <c r="F680" t="s">
        <v>3038</v>
      </c>
      <c r="G680" s="339" t="s">
        <v>3522</v>
      </c>
      <c r="H680" s="20">
        <v>1922</v>
      </c>
      <c r="I680" s="468" t="s">
        <v>43</v>
      </c>
      <c r="J680" s="469" t="str">
        <f>IF(ISBLANK(INDEX('Policy Characteristics'!D:D,MATCH($C680,'Policy Characteristics'!$C:$C,0))),"",INDEX('Policy Characteristics'!D:D,MATCH($C680,'Policy Characteristics'!$C:$C,0)))</f>
        <v>Electrification</v>
      </c>
      <c r="K680" s="44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446" t="str">
        <f>IF(ISBLANK(INDEX('Policy Characteristics'!I:I,MATCH($C680,'Policy Characteristics'!$C:$C,0))),"",INDEX('Policy Characteristics'!I:I,MATCH($C680,'Policy Characteristics'!$C:$C,0)))</f>
        <v>% of fuel shifted</v>
      </c>
      <c r="P680" s="44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46" t="str">
        <f>IF(ISBLANK(INDEX('Policy Characteristics'!K:K,MATCH($C680,'Policy Characteristics'!$C:$C,0))),"",INDEX('Policy Characteristics'!K:K,MATCH($C680,'Policy Characteristics'!$C:$C,0)))</f>
        <v>industry-ag-main.html#fuel-switching</v>
      </c>
      <c r="R680" s="446" t="str">
        <f>IF(ISBLANK(INDEX('Policy Characteristics'!L:L,MATCH($C680,'Policy Characteristics'!$C:$C,0))),"",INDEX('Policy Characteristics'!L:L,MATCH($C680,'Policy Characteristics'!$C:$C,0)))</f>
        <v>industry-elec-and-hydrogen.html</v>
      </c>
    </row>
    <row r="681" spans="1:18" x14ac:dyDescent="0.75">
      <c r="A681" s="446" t="str">
        <f>IF(ISBLANK(INDEX('Policy Characteristics'!A:A,MATCH($C681,'Policy Characteristics'!$C:$C,0))),"",INDEX('Policy Characteristics'!A:A,MATCH($C681,'Policy Characteristics'!$C:$C,0)))</f>
        <v>Industry</v>
      </c>
      <c r="B681" s="467" t="str">
        <f>IF(ISBLANK(INDEX('Policy Characteristics'!B:B,MATCH($C681,'Policy Characteristics'!$C:$C,0))),"",INDEX('Policy Characteristics'!B:B,MATCH($C681,'Policy Characteristics'!$C:$C,0)))</f>
        <v>Electrification</v>
      </c>
      <c r="C681" s="446" t="str">
        <f t="shared" si="35"/>
        <v>Fraction of Eligible Industrial Energy Use Shifted to Electricity</v>
      </c>
      <c r="D681" s="294" t="s">
        <v>3075</v>
      </c>
      <c r="E681" t="s">
        <v>3516</v>
      </c>
      <c r="F681" t="s">
        <v>3038</v>
      </c>
      <c r="G681" s="339" t="s">
        <v>3523</v>
      </c>
      <c r="H681" s="20">
        <v>1923</v>
      </c>
      <c r="I681" s="468" t="s">
        <v>43</v>
      </c>
      <c r="J681" s="469" t="str">
        <f>IF(ISBLANK(INDEX('Policy Characteristics'!D:D,MATCH($C681,'Policy Characteristics'!$C:$C,0))),"",INDEX('Policy Characteristics'!D:D,MATCH($C681,'Policy Characteristics'!$C:$C,0)))</f>
        <v>Electrification</v>
      </c>
      <c r="K681" s="44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446" t="str">
        <f>IF(ISBLANK(INDEX('Policy Characteristics'!I:I,MATCH($C681,'Policy Characteristics'!$C:$C,0))),"",INDEX('Policy Characteristics'!I:I,MATCH($C681,'Policy Characteristics'!$C:$C,0)))</f>
        <v>% of fuel shifted</v>
      </c>
      <c r="P681" s="44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46" t="str">
        <f>IF(ISBLANK(INDEX('Policy Characteristics'!K:K,MATCH($C681,'Policy Characteristics'!$C:$C,0))),"",INDEX('Policy Characteristics'!K:K,MATCH($C681,'Policy Characteristics'!$C:$C,0)))</f>
        <v>industry-ag-main.html#fuel-switching</v>
      </c>
      <c r="R681" s="446" t="str">
        <f>IF(ISBLANK(INDEX('Policy Characteristics'!L:L,MATCH($C681,'Policy Characteristics'!$C:$C,0))),"",INDEX('Policy Characteristics'!L:L,MATCH($C681,'Policy Characteristics'!$C:$C,0)))</f>
        <v>industry-elec-and-hydrogen.html</v>
      </c>
    </row>
    <row r="682" spans="1:18" x14ac:dyDescent="0.75">
      <c r="A682" s="446" t="str">
        <f>IF(ISBLANK(INDEX('Policy Characteristics'!A:A,MATCH($C682,'Policy Characteristics'!$C:$C,0))),"",INDEX('Policy Characteristics'!A:A,MATCH($C682,'Policy Characteristics'!$C:$C,0)))</f>
        <v>Industry</v>
      </c>
      <c r="B682" s="467" t="str">
        <f>IF(ISBLANK(INDEX('Policy Characteristics'!B:B,MATCH($C682,'Policy Characteristics'!$C:$C,0))),"",INDEX('Policy Characteristics'!B:B,MATCH($C682,'Policy Characteristics'!$C:$C,0)))</f>
        <v>Electrification</v>
      </c>
      <c r="C682" s="446" t="str">
        <f t="shared" si="35"/>
        <v>Fraction of Eligible Industrial Energy Use Shifted to Electricity</v>
      </c>
      <c r="D682" s="294" t="s">
        <v>3075</v>
      </c>
      <c r="E682" t="s">
        <v>3517</v>
      </c>
      <c r="F682" t="s">
        <v>3038</v>
      </c>
      <c r="G682" s="339" t="s">
        <v>3524</v>
      </c>
      <c r="H682" s="20">
        <v>1924</v>
      </c>
      <c r="I682" s="468" t="s">
        <v>43</v>
      </c>
      <c r="J682" s="469" t="str">
        <f>IF(ISBLANK(INDEX('Policy Characteristics'!D:D,MATCH($C682,'Policy Characteristics'!$C:$C,0))),"",INDEX('Policy Characteristics'!D:D,MATCH($C682,'Policy Characteristics'!$C:$C,0)))</f>
        <v>Electrification</v>
      </c>
      <c r="K682" s="44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446" t="str">
        <f>IF(ISBLANK(INDEX('Policy Characteristics'!I:I,MATCH($C682,'Policy Characteristics'!$C:$C,0))),"",INDEX('Policy Characteristics'!I:I,MATCH($C682,'Policy Characteristics'!$C:$C,0)))</f>
        <v>% of fuel shifted</v>
      </c>
      <c r="P682" s="44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46" t="str">
        <f>IF(ISBLANK(INDEX('Policy Characteristics'!K:K,MATCH($C682,'Policy Characteristics'!$C:$C,0))),"",INDEX('Policy Characteristics'!K:K,MATCH($C682,'Policy Characteristics'!$C:$C,0)))</f>
        <v>industry-ag-main.html#fuel-switching</v>
      </c>
      <c r="R682" s="446" t="str">
        <f>IF(ISBLANK(INDEX('Policy Characteristics'!L:L,MATCH($C682,'Policy Characteristics'!$C:$C,0))),"",INDEX('Policy Characteristics'!L:L,MATCH($C682,'Policy Characteristics'!$C:$C,0)))</f>
        <v>industry-elec-and-hydrogen.html</v>
      </c>
    </row>
    <row r="683" spans="1:18" x14ac:dyDescent="0.75">
      <c r="A683" s="446" t="str">
        <f>IF(ISBLANK(INDEX('Policy Characteristics'!A:A,MATCH($C683,'Policy Characteristics'!$C:$C,0))),"",INDEX('Policy Characteristics'!A:A,MATCH($C683,'Policy Characteristics'!$C:$C,0)))</f>
        <v>Industry</v>
      </c>
      <c r="B683" s="467" t="str">
        <f>IF(ISBLANK(INDEX('Policy Characteristics'!B:B,MATCH($C683,'Policy Characteristics'!$C:$C,0))),"",INDEX('Policy Characteristics'!B:B,MATCH($C683,'Policy Characteristics'!$C:$C,0)))</f>
        <v>Electrification</v>
      </c>
      <c r="C683" s="446" t="str">
        <f t="shared" si="35"/>
        <v>Fraction of Eligible Industrial Energy Use Shifted to Electricity</v>
      </c>
      <c r="D683" s="294" t="s">
        <v>3075</v>
      </c>
      <c r="E683" t="s">
        <v>3518</v>
      </c>
      <c r="F683" t="s">
        <v>3038</v>
      </c>
      <c r="G683" s="339" t="s">
        <v>3525</v>
      </c>
      <c r="H683" s="20">
        <v>1925</v>
      </c>
      <c r="I683" s="468" t="s">
        <v>43</v>
      </c>
      <c r="J683" s="469" t="str">
        <f>IF(ISBLANK(INDEX('Policy Characteristics'!D:D,MATCH($C683,'Policy Characteristics'!$C:$C,0))),"",INDEX('Policy Characteristics'!D:D,MATCH($C683,'Policy Characteristics'!$C:$C,0)))</f>
        <v>Electrification</v>
      </c>
      <c r="K683" s="44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446" t="str">
        <f>IF(ISBLANK(INDEX('Policy Characteristics'!I:I,MATCH($C683,'Policy Characteristics'!$C:$C,0))),"",INDEX('Policy Characteristics'!I:I,MATCH($C683,'Policy Characteristics'!$C:$C,0)))</f>
        <v>% of fuel shifted</v>
      </c>
      <c r="P683" s="44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46" t="str">
        <f>IF(ISBLANK(INDEX('Policy Characteristics'!K:K,MATCH($C683,'Policy Characteristics'!$C:$C,0))),"",INDEX('Policy Characteristics'!K:K,MATCH($C683,'Policy Characteristics'!$C:$C,0)))</f>
        <v>industry-ag-main.html#fuel-switching</v>
      </c>
      <c r="R683" s="446" t="str">
        <f>IF(ISBLANK(INDEX('Policy Characteristics'!L:L,MATCH($C683,'Policy Characteristics'!$C:$C,0))),"",INDEX('Policy Characteristics'!L:L,MATCH($C683,'Policy Characteristics'!$C:$C,0)))</f>
        <v>industry-elec-and-hydrogen.html</v>
      </c>
    </row>
    <row r="684" spans="1:18" x14ac:dyDescent="0.75">
      <c r="A684" s="446" t="str">
        <f>IF(ISBLANK(INDEX('Policy Characteristics'!A:A,MATCH($C684,'Policy Characteristics'!$C:$C,0))),"",INDEX('Policy Characteristics'!A:A,MATCH($C684,'Policy Characteristics'!$C:$C,0)))</f>
        <v>Industry</v>
      </c>
      <c r="B684" s="467" t="str">
        <f>IF(ISBLANK(INDEX('Policy Characteristics'!B:B,MATCH($C684,'Policy Characteristics'!$C:$C,0))),"",INDEX('Policy Characteristics'!B:B,MATCH($C684,'Policy Characteristics'!$C:$C,0)))</f>
        <v>Electrification</v>
      </c>
      <c r="C684" s="446" t="str">
        <f t="shared" si="35"/>
        <v>Fraction of Eligible Industrial Energy Use Shifted to Electricity</v>
      </c>
      <c r="D684" s="294" t="s">
        <v>3075</v>
      </c>
      <c r="E684" t="s">
        <v>3519</v>
      </c>
      <c r="F684" t="s">
        <v>3038</v>
      </c>
      <c r="G684" s="339" t="s">
        <v>3526</v>
      </c>
      <c r="H684" s="20">
        <v>1926</v>
      </c>
      <c r="I684" s="468" t="s">
        <v>43</v>
      </c>
      <c r="J684" s="469" t="str">
        <f>IF(ISBLANK(INDEX('Policy Characteristics'!D:D,MATCH($C684,'Policy Characteristics'!$C:$C,0))),"",INDEX('Policy Characteristics'!D:D,MATCH($C684,'Policy Characteristics'!$C:$C,0)))</f>
        <v>Electrification</v>
      </c>
      <c r="K684" s="44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446" t="str">
        <f>IF(ISBLANK(INDEX('Policy Characteristics'!I:I,MATCH($C684,'Policy Characteristics'!$C:$C,0))),"",INDEX('Policy Characteristics'!I:I,MATCH($C684,'Policy Characteristics'!$C:$C,0)))</f>
        <v>% of fuel shifted</v>
      </c>
      <c r="P684" s="44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46" t="str">
        <f>IF(ISBLANK(INDEX('Policy Characteristics'!K:K,MATCH($C684,'Policy Characteristics'!$C:$C,0))),"",INDEX('Policy Characteristics'!K:K,MATCH($C684,'Policy Characteristics'!$C:$C,0)))</f>
        <v>industry-ag-main.html#fuel-switching</v>
      </c>
      <c r="R684" s="446" t="str">
        <f>IF(ISBLANK(INDEX('Policy Characteristics'!L:L,MATCH($C684,'Policy Characteristics'!$C:$C,0))),"",INDEX('Policy Characteristics'!L:L,MATCH($C684,'Policy Characteristics'!$C:$C,0)))</f>
        <v>industry-elec-and-hydrogen.html</v>
      </c>
    </row>
    <row r="685" spans="1:18" x14ac:dyDescent="0.75">
      <c r="A685" s="446" t="str">
        <f>IF(ISBLANK(INDEX('Policy Characteristics'!A:A,MATCH($C685,'Policy Characteristics'!$C:$C,0))),"",INDEX('Policy Characteristics'!A:A,MATCH($C685,'Policy Characteristics'!$C:$C,0)))</f>
        <v>Industry</v>
      </c>
      <c r="B685" s="467" t="str">
        <f>IF(ISBLANK(INDEX('Policy Characteristics'!B:B,MATCH($C685,'Policy Characteristics'!$C:$C,0))),"",INDEX('Policy Characteristics'!B:B,MATCH($C685,'Policy Characteristics'!$C:$C,0)))</f>
        <v>Electrification</v>
      </c>
      <c r="C685" s="446" t="str">
        <f t="shared" si="35"/>
        <v>Fraction of Eligible Industrial Energy Use Shifted to Electricity</v>
      </c>
      <c r="D685" s="294" t="s">
        <v>3075</v>
      </c>
      <c r="E685" t="s">
        <v>3520</v>
      </c>
      <c r="F685" t="s">
        <v>3038</v>
      </c>
      <c r="G685" s="339" t="s">
        <v>3527</v>
      </c>
      <c r="H685" s="20">
        <v>1927</v>
      </c>
      <c r="I685" s="468" t="s">
        <v>43</v>
      </c>
      <c r="J685" s="469" t="str">
        <f>IF(ISBLANK(INDEX('Policy Characteristics'!D:D,MATCH($C685,'Policy Characteristics'!$C:$C,0))),"",INDEX('Policy Characteristics'!D:D,MATCH($C685,'Policy Characteristics'!$C:$C,0)))</f>
        <v>Electrification</v>
      </c>
      <c r="K685" s="44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446" t="str">
        <f>IF(ISBLANK(INDEX('Policy Characteristics'!I:I,MATCH($C685,'Policy Characteristics'!$C:$C,0))),"",INDEX('Policy Characteristics'!I:I,MATCH($C685,'Policy Characteristics'!$C:$C,0)))</f>
        <v>% of fuel shifted</v>
      </c>
      <c r="P685" s="44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46" t="str">
        <f>IF(ISBLANK(INDEX('Policy Characteristics'!K:K,MATCH($C685,'Policy Characteristics'!$C:$C,0))),"",INDEX('Policy Characteristics'!K:K,MATCH($C685,'Policy Characteristics'!$C:$C,0)))</f>
        <v>industry-ag-main.html#fuel-switching</v>
      </c>
      <c r="R685" s="446" t="str">
        <f>IF(ISBLANK(INDEX('Policy Characteristics'!L:L,MATCH($C685,'Policy Characteristics'!$C:$C,0))),"",INDEX('Policy Characteristics'!L:L,MATCH($C685,'Policy Characteristics'!$C:$C,0)))</f>
        <v>industry-elec-and-hydrogen.html</v>
      </c>
    </row>
    <row r="686" spans="1:18" x14ac:dyDescent="0.75">
      <c r="A686" s="446" t="str">
        <f>IF(ISBLANK(INDEX('Policy Characteristics'!A:A,MATCH($C686,'Policy Characteristics'!$C:$C,0))),"",INDEX('Policy Characteristics'!A:A,MATCH($C686,'Policy Characteristics'!$C:$C,0)))</f>
        <v>Industry</v>
      </c>
      <c r="B686" s="467" t="str">
        <f>IF(ISBLANK(INDEX('Policy Characteristics'!B:B,MATCH($C686,'Policy Characteristics'!$C:$C,0))),"",INDEX('Policy Characteristics'!B:B,MATCH($C686,'Policy Characteristics'!$C:$C,0)))</f>
        <v>Electrification</v>
      </c>
      <c r="C686" s="446" t="str">
        <f t="shared" si="35"/>
        <v>Fraction of Eligible Industrial Energy Use Shifted to Electricity</v>
      </c>
      <c r="D686" s="294" t="s">
        <v>3075</v>
      </c>
      <c r="E686" t="s">
        <v>3521</v>
      </c>
      <c r="F686" t="s">
        <v>3038</v>
      </c>
      <c r="G686" s="339" t="s">
        <v>3528</v>
      </c>
      <c r="H686" s="20">
        <v>1928</v>
      </c>
      <c r="I686" s="468" t="s">
        <v>43</v>
      </c>
      <c r="J686" s="469" t="str">
        <f>IF(ISBLANK(INDEX('Policy Characteristics'!D:D,MATCH($C686,'Policy Characteristics'!$C:$C,0))),"",INDEX('Policy Characteristics'!D:D,MATCH($C686,'Policy Characteristics'!$C:$C,0)))</f>
        <v>Electrification</v>
      </c>
      <c r="K686" s="44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446" t="str">
        <f>IF(ISBLANK(INDEX('Policy Characteristics'!I:I,MATCH($C686,'Policy Characteristics'!$C:$C,0))),"",INDEX('Policy Characteristics'!I:I,MATCH($C686,'Policy Characteristics'!$C:$C,0)))</f>
        <v>% of fuel shifted</v>
      </c>
      <c r="P686" s="44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46" t="str">
        <f>IF(ISBLANK(INDEX('Policy Characteristics'!K:K,MATCH($C686,'Policy Characteristics'!$C:$C,0))),"",INDEX('Policy Characteristics'!K:K,MATCH($C686,'Policy Characteristics'!$C:$C,0)))</f>
        <v>industry-ag-main.html#fuel-switching</v>
      </c>
      <c r="R686" s="446" t="str">
        <f>IF(ISBLANK(INDEX('Policy Characteristics'!L:L,MATCH($C686,'Policy Characteristics'!$C:$C,0))),"",INDEX('Policy Characteristics'!L:L,MATCH($C686,'Policy Characteristics'!$C:$C,0)))</f>
        <v>industry-elec-and-hydrogen.html</v>
      </c>
    </row>
    <row r="687" spans="1:18" x14ac:dyDescent="0.75">
      <c r="A687" s="446" t="str">
        <f>IF(ISBLANK(INDEX('Policy Characteristics'!A:A,MATCH($C687,'Policy Characteristics'!$C:$C,0))),"",INDEX('Policy Characteristics'!A:A,MATCH($C687,'Policy Characteristics'!$C:$C,0)))</f>
        <v>Industry</v>
      </c>
      <c r="B687" s="467" t="str">
        <f>IF(ISBLANK(INDEX('Policy Characteristics'!B:B,MATCH($C687,'Policy Characteristics'!$C:$C,0))),"",INDEX('Policy Characteristics'!B:B,MATCH($C687,'Policy Characteristics'!$C:$C,0)))</f>
        <v>Electrification</v>
      </c>
      <c r="C687" s="446" t="str">
        <f t="shared" si="35"/>
        <v>Fraction of Eligible Industrial Energy Use Shifted to Electricity</v>
      </c>
      <c r="D687" s="294" t="s">
        <v>3075</v>
      </c>
      <c r="E687" t="s">
        <v>3673</v>
      </c>
      <c r="F687" t="s">
        <v>3038</v>
      </c>
      <c r="G687" s="339" t="s">
        <v>3673</v>
      </c>
      <c r="H687" s="20">
        <v>1929</v>
      </c>
      <c r="I687" s="468" t="s">
        <v>43</v>
      </c>
      <c r="J687" s="469" t="str">
        <f>IF(ISBLANK(INDEX('Policy Characteristics'!D:D,MATCH($C687,'Policy Characteristics'!$C:$C,0))),"",INDEX('Policy Characteristics'!D:D,MATCH($C687,'Policy Characteristics'!$C:$C,0)))</f>
        <v>Electrification</v>
      </c>
      <c r="K687" s="44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446" t="str">
        <f>IF(ISBLANK(INDEX('Policy Characteristics'!I:I,MATCH($C687,'Policy Characteristics'!$C:$C,0))),"",INDEX('Policy Characteristics'!I:I,MATCH($C687,'Policy Characteristics'!$C:$C,0)))</f>
        <v>% of fuel shifted</v>
      </c>
      <c r="P687" s="44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46" t="str">
        <f>IF(ISBLANK(INDEX('Policy Characteristics'!K:K,MATCH($C687,'Policy Characteristics'!$C:$C,0))),"",INDEX('Policy Characteristics'!K:K,MATCH($C687,'Policy Characteristics'!$C:$C,0)))</f>
        <v>industry-ag-main.html#fuel-switching</v>
      </c>
      <c r="R687" s="446" t="str">
        <f>IF(ISBLANK(INDEX('Policy Characteristics'!L:L,MATCH($C687,'Policy Characteristics'!$C:$C,0))),"",INDEX('Policy Characteristics'!L:L,MATCH($C687,'Policy Characteristics'!$C:$C,0)))</f>
        <v>industry-elec-and-hydrogen.html</v>
      </c>
    </row>
    <row r="688" spans="1:18" x14ac:dyDescent="0.75">
      <c r="A688" s="446" t="str">
        <f>IF(ISBLANK(INDEX('Policy Characteristics'!A:A,MATCH($C688,'Policy Characteristics'!$C:$C,0))),"",INDEX('Policy Characteristics'!A:A,MATCH($C688,'Policy Characteristics'!$C:$C,0)))</f>
        <v>Industry</v>
      </c>
      <c r="B688" s="467" t="str">
        <f>IF(ISBLANK(INDEX('Policy Characteristics'!B:B,MATCH($C688,'Policy Characteristics'!$C:$C,0))),"",INDEX('Policy Characteristics'!B:B,MATCH($C688,'Policy Characteristics'!$C:$C,0)))</f>
        <v>Electrification</v>
      </c>
      <c r="C688" s="446" t="str">
        <f t="shared" si="35"/>
        <v>Fraction of Eligible Industrial Energy Use Shifted to Electricity</v>
      </c>
      <c r="D688" s="294" t="s">
        <v>3076</v>
      </c>
      <c r="E688" t="s">
        <v>3515</v>
      </c>
      <c r="F688" t="s">
        <v>3039</v>
      </c>
      <c r="G688" s="339" t="s">
        <v>3522</v>
      </c>
      <c r="H688" s="20">
        <v>1930</v>
      </c>
      <c r="I688" s="468" t="s">
        <v>43</v>
      </c>
      <c r="J688" s="469" t="str">
        <f>IF(ISBLANK(INDEX('Policy Characteristics'!D:D,MATCH($C688,'Policy Characteristics'!$C:$C,0))),"",INDEX('Policy Characteristics'!D:D,MATCH($C688,'Policy Characteristics'!$C:$C,0)))</f>
        <v>Electrification</v>
      </c>
      <c r="K688" s="44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446" t="str">
        <f>IF(ISBLANK(INDEX('Policy Characteristics'!I:I,MATCH($C688,'Policy Characteristics'!$C:$C,0))),"",INDEX('Policy Characteristics'!I:I,MATCH($C688,'Policy Characteristics'!$C:$C,0)))</f>
        <v>% of fuel shifted</v>
      </c>
      <c r="P688" s="44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46" t="str">
        <f>IF(ISBLANK(INDEX('Policy Characteristics'!K:K,MATCH($C688,'Policy Characteristics'!$C:$C,0))),"",INDEX('Policy Characteristics'!K:K,MATCH($C688,'Policy Characteristics'!$C:$C,0)))</f>
        <v>industry-ag-main.html#fuel-switching</v>
      </c>
      <c r="R688" s="446" t="str">
        <f>IF(ISBLANK(INDEX('Policy Characteristics'!L:L,MATCH($C688,'Policy Characteristics'!$C:$C,0))),"",INDEX('Policy Characteristics'!L:L,MATCH($C688,'Policy Characteristics'!$C:$C,0)))</f>
        <v>industry-elec-and-hydrogen.html</v>
      </c>
    </row>
    <row r="689" spans="1:18" x14ac:dyDescent="0.75">
      <c r="A689" s="446" t="str">
        <f>IF(ISBLANK(INDEX('Policy Characteristics'!A:A,MATCH($C689,'Policy Characteristics'!$C:$C,0))),"",INDEX('Policy Characteristics'!A:A,MATCH($C689,'Policy Characteristics'!$C:$C,0)))</f>
        <v>Industry</v>
      </c>
      <c r="B689" s="467" t="str">
        <f>IF(ISBLANK(INDEX('Policy Characteristics'!B:B,MATCH($C689,'Policy Characteristics'!$C:$C,0))),"",INDEX('Policy Characteristics'!B:B,MATCH($C689,'Policy Characteristics'!$C:$C,0)))</f>
        <v>Electrification</v>
      </c>
      <c r="C689" s="446" t="str">
        <f t="shared" si="35"/>
        <v>Fraction of Eligible Industrial Energy Use Shifted to Electricity</v>
      </c>
      <c r="D689" s="294" t="s">
        <v>3076</v>
      </c>
      <c r="E689" t="s">
        <v>3516</v>
      </c>
      <c r="F689" t="s">
        <v>3039</v>
      </c>
      <c r="G689" s="339" t="s">
        <v>3523</v>
      </c>
      <c r="H689" s="20">
        <v>1931</v>
      </c>
      <c r="I689" s="468" t="s">
        <v>43</v>
      </c>
      <c r="J689" s="469" t="str">
        <f>IF(ISBLANK(INDEX('Policy Characteristics'!D:D,MATCH($C689,'Policy Characteristics'!$C:$C,0))),"",INDEX('Policy Characteristics'!D:D,MATCH($C689,'Policy Characteristics'!$C:$C,0)))</f>
        <v>Electrification</v>
      </c>
      <c r="K689" s="44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446" t="str">
        <f>IF(ISBLANK(INDEX('Policy Characteristics'!I:I,MATCH($C689,'Policy Characteristics'!$C:$C,0))),"",INDEX('Policy Characteristics'!I:I,MATCH($C689,'Policy Characteristics'!$C:$C,0)))</f>
        <v>% of fuel shifted</v>
      </c>
      <c r="P689" s="44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46" t="str">
        <f>IF(ISBLANK(INDEX('Policy Characteristics'!K:K,MATCH($C689,'Policy Characteristics'!$C:$C,0))),"",INDEX('Policy Characteristics'!K:K,MATCH($C689,'Policy Characteristics'!$C:$C,0)))</f>
        <v>industry-ag-main.html#fuel-switching</v>
      </c>
      <c r="R689" s="446" t="str">
        <f>IF(ISBLANK(INDEX('Policy Characteristics'!L:L,MATCH($C689,'Policy Characteristics'!$C:$C,0))),"",INDEX('Policy Characteristics'!L:L,MATCH($C689,'Policy Characteristics'!$C:$C,0)))</f>
        <v>industry-elec-and-hydrogen.html</v>
      </c>
    </row>
    <row r="690" spans="1:18" x14ac:dyDescent="0.75">
      <c r="A690" s="446" t="str">
        <f>IF(ISBLANK(INDEX('Policy Characteristics'!A:A,MATCH($C690,'Policy Characteristics'!$C:$C,0))),"",INDEX('Policy Characteristics'!A:A,MATCH($C690,'Policy Characteristics'!$C:$C,0)))</f>
        <v>Industry</v>
      </c>
      <c r="B690" s="467" t="str">
        <f>IF(ISBLANK(INDEX('Policy Characteristics'!B:B,MATCH($C690,'Policy Characteristics'!$C:$C,0))),"",INDEX('Policy Characteristics'!B:B,MATCH($C690,'Policy Characteristics'!$C:$C,0)))</f>
        <v>Electrification</v>
      </c>
      <c r="C690" s="446" t="str">
        <f t="shared" si="35"/>
        <v>Fraction of Eligible Industrial Energy Use Shifted to Electricity</v>
      </c>
      <c r="D690" s="294" t="s">
        <v>3076</v>
      </c>
      <c r="E690" t="s">
        <v>3517</v>
      </c>
      <c r="F690" t="s">
        <v>3039</v>
      </c>
      <c r="G690" s="339" t="s">
        <v>3524</v>
      </c>
      <c r="H690" s="20">
        <v>1932</v>
      </c>
      <c r="I690" s="468" t="s">
        <v>43</v>
      </c>
      <c r="J690" s="469" t="str">
        <f>IF(ISBLANK(INDEX('Policy Characteristics'!D:D,MATCH($C690,'Policy Characteristics'!$C:$C,0))),"",INDEX('Policy Characteristics'!D:D,MATCH($C690,'Policy Characteristics'!$C:$C,0)))</f>
        <v>Electrification</v>
      </c>
      <c r="K690" s="44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446" t="str">
        <f>IF(ISBLANK(INDEX('Policy Characteristics'!I:I,MATCH($C690,'Policy Characteristics'!$C:$C,0))),"",INDEX('Policy Characteristics'!I:I,MATCH($C690,'Policy Characteristics'!$C:$C,0)))</f>
        <v>% of fuel shifted</v>
      </c>
      <c r="P690" s="44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46" t="str">
        <f>IF(ISBLANK(INDEX('Policy Characteristics'!K:K,MATCH($C690,'Policy Characteristics'!$C:$C,0))),"",INDEX('Policy Characteristics'!K:K,MATCH($C690,'Policy Characteristics'!$C:$C,0)))</f>
        <v>industry-ag-main.html#fuel-switching</v>
      </c>
      <c r="R690" s="446" t="str">
        <f>IF(ISBLANK(INDEX('Policy Characteristics'!L:L,MATCH($C690,'Policy Characteristics'!$C:$C,0))),"",INDEX('Policy Characteristics'!L:L,MATCH($C690,'Policy Characteristics'!$C:$C,0)))</f>
        <v>industry-elec-and-hydrogen.html</v>
      </c>
    </row>
    <row r="691" spans="1:18" x14ac:dyDescent="0.75">
      <c r="A691" s="446" t="str">
        <f>IF(ISBLANK(INDEX('Policy Characteristics'!A:A,MATCH($C691,'Policy Characteristics'!$C:$C,0))),"",INDEX('Policy Characteristics'!A:A,MATCH($C691,'Policy Characteristics'!$C:$C,0)))</f>
        <v>Industry</v>
      </c>
      <c r="B691" s="467" t="str">
        <f>IF(ISBLANK(INDEX('Policy Characteristics'!B:B,MATCH($C691,'Policy Characteristics'!$C:$C,0))),"",INDEX('Policy Characteristics'!B:B,MATCH($C691,'Policy Characteristics'!$C:$C,0)))</f>
        <v>Electrification</v>
      </c>
      <c r="C691" s="446" t="str">
        <f t="shared" si="35"/>
        <v>Fraction of Eligible Industrial Energy Use Shifted to Electricity</v>
      </c>
      <c r="D691" s="294" t="s">
        <v>3076</v>
      </c>
      <c r="E691" t="s">
        <v>3518</v>
      </c>
      <c r="F691" t="s">
        <v>3039</v>
      </c>
      <c r="G691" s="339" t="s">
        <v>3525</v>
      </c>
      <c r="H691" s="20">
        <v>1933</v>
      </c>
      <c r="I691" s="468" t="s">
        <v>43</v>
      </c>
      <c r="J691" s="469" t="str">
        <f>IF(ISBLANK(INDEX('Policy Characteristics'!D:D,MATCH($C691,'Policy Characteristics'!$C:$C,0))),"",INDEX('Policy Characteristics'!D:D,MATCH($C691,'Policy Characteristics'!$C:$C,0)))</f>
        <v>Electrification</v>
      </c>
      <c r="K691" s="44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446" t="str">
        <f>IF(ISBLANK(INDEX('Policy Characteristics'!I:I,MATCH($C691,'Policy Characteristics'!$C:$C,0))),"",INDEX('Policy Characteristics'!I:I,MATCH($C691,'Policy Characteristics'!$C:$C,0)))</f>
        <v>% of fuel shifted</v>
      </c>
      <c r="P691" s="44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46" t="str">
        <f>IF(ISBLANK(INDEX('Policy Characteristics'!K:K,MATCH($C691,'Policy Characteristics'!$C:$C,0))),"",INDEX('Policy Characteristics'!K:K,MATCH($C691,'Policy Characteristics'!$C:$C,0)))</f>
        <v>industry-ag-main.html#fuel-switching</v>
      </c>
      <c r="R691" s="446" t="str">
        <f>IF(ISBLANK(INDEX('Policy Characteristics'!L:L,MATCH($C691,'Policy Characteristics'!$C:$C,0))),"",INDEX('Policy Characteristics'!L:L,MATCH($C691,'Policy Characteristics'!$C:$C,0)))</f>
        <v>industry-elec-and-hydrogen.html</v>
      </c>
    </row>
    <row r="692" spans="1:18" x14ac:dyDescent="0.75">
      <c r="A692" s="446" t="str">
        <f>IF(ISBLANK(INDEX('Policy Characteristics'!A:A,MATCH($C692,'Policy Characteristics'!$C:$C,0))),"",INDEX('Policy Characteristics'!A:A,MATCH($C692,'Policy Characteristics'!$C:$C,0)))</f>
        <v>Industry</v>
      </c>
      <c r="B692" s="467" t="str">
        <f>IF(ISBLANK(INDEX('Policy Characteristics'!B:B,MATCH($C692,'Policy Characteristics'!$C:$C,0))),"",INDEX('Policy Characteristics'!B:B,MATCH($C692,'Policy Characteristics'!$C:$C,0)))</f>
        <v>Electrification</v>
      </c>
      <c r="C692" s="446" t="str">
        <f t="shared" si="35"/>
        <v>Fraction of Eligible Industrial Energy Use Shifted to Electricity</v>
      </c>
      <c r="D692" s="294" t="s">
        <v>3076</v>
      </c>
      <c r="E692" t="s">
        <v>3519</v>
      </c>
      <c r="F692" t="s">
        <v>3039</v>
      </c>
      <c r="G692" s="339" t="s">
        <v>3526</v>
      </c>
      <c r="H692" s="20">
        <v>1934</v>
      </c>
      <c r="I692" s="468" t="s">
        <v>43</v>
      </c>
      <c r="J692" s="469" t="str">
        <f>IF(ISBLANK(INDEX('Policy Characteristics'!D:D,MATCH($C692,'Policy Characteristics'!$C:$C,0))),"",INDEX('Policy Characteristics'!D:D,MATCH($C692,'Policy Characteristics'!$C:$C,0)))</f>
        <v>Electrification</v>
      </c>
      <c r="K692" s="44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446" t="str">
        <f>IF(ISBLANK(INDEX('Policy Characteristics'!I:I,MATCH($C692,'Policy Characteristics'!$C:$C,0))),"",INDEX('Policy Characteristics'!I:I,MATCH($C692,'Policy Characteristics'!$C:$C,0)))</f>
        <v>% of fuel shifted</v>
      </c>
      <c r="P692" s="44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46" t="str">
        <f>IF(ISBLANK(INDEX('Policy Characteristics'!K:K,MATCH($C692,'Policy Characteristics'!$C:$C,0))),"",INDEX('Policy Characteristics'!K:K,MATCH($C692,'Policy Characteristics'!$C:$C,0)))</f>
        <v>industry-ag-main.html#fuel-switching</v>
      </c>
      <c r="R692" s="446" t="str">
        <f>IF(ISBLANK(INDEX('Policy Characteristics'!L:L,MATCH($C692,'Policy Characteristics'!$C:$C,0))),"",INDEX('Policy Characteristics'!L:L,MATCH($C692,'Policy Characteristics'!$C:$C,0)))</f>
        <v>industry-elec-and-hydrogen.html</v>
      </c>
    </row>
    <row r="693" spans="1:18" x14ac:dyDescent="0.75">
      <c r="A693" s="446" t="str">
        <f>IF(ISBLANK(INDEX('Policy Characteristics'!A:A,MATCH($C693,'Policy Characteristics'!$C:$C,0))),"",INDEX('Policy Characteristics'!A:A,MATCH($C693,'Policy Characteristics'!$C:$C,0)))</f>
        <v>Industry</v>
      </c>
      <c r="B693" s="467" t="str">
        <f>IF(ISBLANK(INDEX('Policy Characteristics'!B:B,MATCH($C693,'Policy Characteristics'!$C:$C,0))),"",INDEX('Policy Characteristics'!B:B,MATCH($C693,'Policy Characteristics'!$C:$C,0)))</f>
        <v>Electrification</v>
      </c>
      <c r="C693" s="446" t="str">
        <f t="shared" si="35"/>
        <v>Fraction of Eligible Industrial Energy Use Shifted to Electricity</v>
      </c>
      <c r="D693" s="294" t="s">
        <v>3076</v>
      </c>
      <c r="E693" t="s">
        <v>3520</v>
      </c>
      <c r="F693" t="s">
        <v>3039</v>
      </c>
      <c r="G693" s="339" t="s">
        <v>3527</v>
      </c>
      <c r="H693" s="20">
        <v>1935</v>
      </c>
      <c r="I693" s="468" t="s">
        <v>43</v>
      </c>
      <c r="J693" s="469" t="str">
        <f>IF(ISBLANK(INDEX('Policy Characteristics'!D:D,MATCH($C693,'Policy Characteristics'!$C:$C,0))),"",INDEX('Policy Characteristics'!D:D,MATCH($C693,'Policy Characteristics'!$C:$C,0)))</f>
        <v>Electrification</v>
      </c>
      <c r="K693" s="44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446" t="str">
        <f>IF(ISBLANK(INDEX('Policy Characteristics'!I:I,MATCH($C693,'Policy Characteristics'!$C:$C,0))),"",INDEX('Policy Characteristics'!I:I,MATCH($C693,'Policy Characteristics'!$C:$C,0)))</f>
        <v>% of fuel shifted</v>
      </c>
      <c r="P693" s="44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46" t="str">
        <f>IF(ISBLANK(INDEX('Policy Characteristics'!K:K,MATCH($C693,'Policy Characteristics'!$C:$C,0))),"",INDEX('Policy Characteristics'!K:K,MATCH($C693,'Policy Characteristics'!$C:$C,0)))</f>
        <v>industry-ag-main.html#fuel-switching</v>
      </c>
      <c r="R693" s="446" t="str">
        <f>IF(ISBLANK(INDEX('Policy Characteristics'!L:L,MATCH($C693,'Policy Characteristics'!$C:$C,0))),"",INDEX('Policy Characteristics'!L:L,MATCH($C693,'Policy Characteristics'!$C:$C,0)))</f>
        <v>industry-elec-and-hydrogen.html</v>
      </c>
    </row>
    <row r="694" spans="1:18" x14ac:dyDescent="0.75">
      <c r="A694" s="446" t="str">
        <f>IF(ISBLANK(INDEX('Policy Characteristics'!A:A,MATCH($C694,'Policy Characteristics'!$C:$C,0))),"",INDEX('Policy Characteristics'!A:A,MATCH($C694,'Policy Characteristics'!$C:$C,0)))</f>
        <v>Industry</v>
      </c>
      <c r="B694" s="467" t="str">
        <f>IF(ISBLANK(INDEX('Policy Characteristics'!B:B,MATCH($C694,'Policy Characteristics'!$C:$C,0))),"",INDEX('Policy Characteristics'!B:B,MATCH($C694,'Policy Characteristics'!$C:$C,0)))</f>
        <v>Electrification</v>
      </c>
      <c r="C694" s="446" t="str">
        <f t="shared" si="35"/>
        <v>Fraction of Eligible Industrial Energy Use Shifted to Electricity</v>
      </c>
      <c r="D694" s="294" t="s">
        <v>3076</v>
      </c>
      <c r="E694" t="s">
        <v>3521</v>
      </c>
      <c r="F694" t="s">
        <v>3039</v>
      </c>
      <c r="G694" s="339" t="s">
        <v>3528</v>
      </c>
      <c r="H694" s="20">
        <v>1936</v>
      </c>
      <c r="I694" s="468" t="s">
        <v>43</v>
      </c>
      <c r="J694" s="469" t="str">
        <f>IF(ISBLANK(INDEX('Policy Characteristics'!D:D,MATCH($C694,'Policy Characteristics'!$C:$C,0))),"",INDEX('Policy Characteristics'!D:D,MATCH($C694,'Policy Characteristics'!$C:$C,0)))</f>
        <v>Electrification</v>
      </c>
      <c r="K694" s="44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446" t="str">
        <f>IF(ISBLANK(INDEX('Policy Characteristics'!I:I,MATCH($C694,'Policy Characteristics'!$C:$C,0))),"",INDEX('Policy Characteristics'!I:I,MATCH($C694,'Policy Characteristics'!$C:$C,0)))</f>
        <v>% of fuel shifted</v>
      </c>
      <c r="P694" s="44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46" t="str">
        <f>IF(ISBLANK(INDEX('Policy Characteristics'!K:K,MATCH($C694,'Policy Characteristics'!$C:$C,0))),"",INDEX('Policy Characteristics'!K:K,MATCH($C694,'Policy Characteristics'!$C:$C,0)))</f>
        <v>industry-ag-main.html#fuel-switching</v>
      </c>
      <c r="R694" s="446" t="str">
        <f>IF(ISBLANK(INDEX('Policy Characteristics'!L:L,MATCH($C694,'Policy Characteristics'!$C:$C,0))),"",INDEX('Policy Characteristics'!L:L,MATCH($C694,'Policy Characteristics'!$C:$C,0)))</f>
        <v>industry-elec-and-hydrogen.html</v>
      </c>
    </row>
    <row r="695" spans="1:18" x14ac:dyDescent="0.75">
      <c r="A695" s="446" t="str">
        <f>IF(ISBLANK(INDEX('Policy Characteristics'!A:A,MATCH($C695,'Policy Characteristics'!$C:$C,0))),"",INDEX('Policy Characteristics'!A:A,MATCH($C695,'Policy Characteristics'!$C:$C,0)))</f>
        <v>Industry</v>
      </c>
      <c r="B695" s="467" t="str">
        <f>IF(ISBLANK(INDEX('Policy Characteristics'!B:B,MATCH($C695,'Policy Characteristics'!$C:$C,0))),"",INDEX('Policy Characteristics'!B:B,MATCH($C695,'Policy Characteristics'!$C:$C,0)))</f>
        <v>Electrification</v>
      </c>
      <c r="C695" s="446" t="str">
        <f t="shared" si="35"/>
        <v>Fraction of Eligible Industrial Energy Use Shifted to Electricity</v>
      </c>
      <c r="D695" s="294" t="s">
        <v>3076</v>
      </c>
      <c r="E695" t="s">
        <v>3673</v>
      </c>
      <c r="F695" t="s">
        <v>3039</v>
      </c>
      <c r="G695" s="339" t="s">
        <v>3673</v>
      </c>
      <c r="H695" s="20">
        <v>1937</v>
      </c>
      <c r="I695" s="468" t="s">
        <v>43</v>
      </c>
      <c r="J695" s="469" t="str">
        <f>IF(ISBLANK(INDEX('Policy Characteristics'!D:D,MATCH($C695,'Policy Characteristics'!$C:$C,0))),"",INDEX('Policy Characteristics'!D:D,MATCH($C695,'Policy Characteristics'!$C:$C,0)))</f>
        <v>Electrification</v>
      </c>
      <c r="K695" s="44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446" t="str">
        <f>IF(ISBLANK(INDEX('Policy Characteristics'!I:I,MATCH($C695,'Policy Characteristics'!$C:$C,0))),"",INDEX('Policy Characteristics'!I:I,MATCH($C695,'Policy Characteristics'!$C:$C,0)))</f>
        <v>% of fuel shifted</v>
      </c>
      <c r="P695" s="44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46" t="str">
        <f>IF(ISBLANK(INDEX('Policy Characteristics'!K:K,MATCH($C695,'Policy Characteristics'!$C:$C,0))),"",INDEX('Policy Characteristics'!K:K,MATCH($C695,'Policy Characteristics'!$C:$C,0)))</f>
        <v>industry-ag-main.html#fuel-switching</v>
      </c>
      <c r="R695" s="446" t="str">
        <f>IF(ISBLANK(INDEX('Policy Characteristics'!L:L,MATCH($C695,'Policy Characteristics'!$C:$C,0))),"",INDEX('Policy Characteristics'!L:L,MATCH($C695,'Policy Characteristics'!$C:$C,0)))</f>
        <v>industry-elec-and-hydrogen.html</v>
      </c>
    </row>
    <row r="696" spans="1:18" x14ac:dyDescent="0.75">
      <c r="A696" s="446" t="str">
        <f>IF(ISBLANK(INDEX('Policy Characteristics'!A:A,MATCH($C696,'Policy Characteristics'!$C:$C,0))),"",INDEX('Policy Characteristics'!A:A,MATCH($C696,'Policy Characteristics'!$C:$C,0)))</f>
        <v>Industry</v>
      </c>
      <c r="B696" s="467" t="str">
        <f>IF(ISBLANK(INDEX('Policy Characteristics'!B:B,MATCH($C696,'Policy Characteristics'!$C:$C,0))),"",INDEX('Policy Characteristics'!B:B,MATCH($C696,'Policy Characteristics'!$C:$C,0)))</f>
        <v>Electrification</v>
      </c>
      <c r="C696" s="446" t="str">
        <f t="shared" si="35"/>
        <v>Fraction of Eligible Industrial Energy Use Shifted to Electricity</v>
      </c>
      <c r="D696" s="294" t="s">
        <v>3077</v>
      </c>
      <c r="E696" t="s">
        <v>3515</v>
      </c>
      <c r="F696" t="s">
        <v>2580</v>
      </c>
      <c r="G696" s="339" t="s">
        <v>3522</v>
      </c>
      <c r="H696" s="20">
        <v>1938</v>
      </c>
      <c r="I696" s="468" t="s">
        <v>43</v>
      </c>
      <c r="J696" s="469" t="str">
        <f>IF(ISBLANK(INDEX('Policy Characteristics'!D:D,MATCH($C696,'Policy Characteristics'!$C:$C,0))),"",INDEX('Policy Characteristics'!D:D,MATCH($C696,'Policy Characteristics'!$C:$C,0)))</f>
        <v>Electrification</v>
      </c>
      <c r="K696" s="44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446" t="str">
        <f>IF(ISBLANK(INDEX('Policy Characteristics'!I:I,MATCH($C696,'Policy Characteristics'!$C:$C,0))),"",INDEX('Policy Characteristics'!I:I,MATCH($C696,'Policy Characteristics'!$C:$C,0)))</f>
        <v>% of fuel shifted</v>
      </c>
      <c r="P696" s="44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46" t="str">
        <f>IF(ISBLANK(INDEX('Policy Characteristics'!K:K,MATCH($C696,'Policy Characteristics'!$C:$C,0))),"",INDEX('Policy Characteristics'!K:K,MATCH($C696,'Policy Characteristics'!$C:$C,0)))</f>
        <v>industry-ag-main.html#fuel-switching</v>
      </c>
      <c r="R696" s="446" t="str">
        <f>IF(ISBLANK(INDEX('Policy Characteristics'!L:L,MATCH($C696,'Policy Characteristics'!$C:$C,0))),"",INDEX('Policy Characteristics'!L:L,MATCH($C696,'Policy Characteristics'!$C:$C,0)))</f>
        <v>industry-elec-and-hydrogen.html</v>
      </c>
    </row>
    <row r="697" spans="1:18" x14ac:dyDescent="0.75">
      <c r="A697" s="446" t="str">
        <f>IF(ISBLANK(INDEX('Policy Characteristics'!A:A,MATCH($C697,'Policy Characteristics'!$C:$C,0))),"",INDEX('Policy Characteristics'!A:A,MATCH($C697,'Policy Characteristics'!$C:$C,0)))</f>
        <v>Industry</v>
      </c>
      <c r="B697" s="467" t="str">
        <f>IF(ISBLANK(INDEX('Policy Characteristics'!B:B,MATCH($C697,'Policy Characteristics'!$C:$C,0))),"",INDEX('Policy Characteristics'!B:B,MATCH($C697,'Policy Characteristics'!$C:$C,0)))</f>
        <v>Electrification</v>
      </c>
      <c r="C697" s="446" t="str">
        <f t="shared" si="35"/>
        <v>Fraction of Eligible Industrial Energy Use Shifted to Electricity</v>
      </c>
      <c r="D697" s="294" t="s">
        <v>3077</v>
      </c>
      <c r="E697" t="s">
        <v>3516</v>
      </c>
      <c r="F697" t="s">
        <v>2580</v>
      </c>
      <c r="G697" s="339" t="s">
        <v>3523</v>
      </c>
      <c r="H697" s="20">
        <v>1939</v>
      </c>
      <c r="I697" s="468" t="s">
        <v>43</v>
      </c>
      <c r="J697" s="469" t="str">
        <f>IF(ISBLANK(INDEX('Policy Characteristics'!D:D,MATCH($C697,'Policy Characteristics'!$C:$C,0))),"",INDEX('Policy Characteristics'!D:D,MATCH($C697,'Policy Characteristics'!$C:$C,0)))</f>
        <v>Electrification</v>
      </c>
      <c r="K697" s="44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446" t="str">
        <f>IF(ISBLANK(INDEX('Policy Characteristics'!I:I,MATCH($C697,'Policy Characteristics'!$C:$C,0))),"",INDEX('Policy Characteristics'!I:I,MATCH($C697,'Policy Characteristics'!$C:$C,0)))</f>
        <v>% of fuel shifted</v>
      </c>
      <c r="P697" s="44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46" t="str">
        <f>IF(ISBLANK(INDEX('Policy Characteristics'!K:K,MATCH($C697,'Policy Characteristics'!$C:$C,0))),"",INDEX('Policy Characteristics'!K:K,MATCH($C697,'Policy Characteristics'!$C:$C,0)))</f>
        <v>industry-ag-main.html#fuel-switching</v>
      </c>
      <c r="R697" s="446" t="str">
        <f>IF(ISBLANK(INDEX('Policy Characteristics'!L:L,MATCH($C697,'Policy Characteristics'!$C:$C,0))),"",INDEX('Policy Characteristics'!L:L,MATCH($C697,'Policy Characteristics'!$C:$C,0)))</f>
        <v>industry-elec-and-hydrogen.html</v>
      </c>
    </row>
    <row r="698" spans="1:18" x14ac:dyDescent="0.75">
      <c r="A698" s="446" t="str">
        <f>IF(ISBLANK(INDEX('Policy Characteristics'!A:A,MATCH($C698,'Policy Characteristics'!$C:$C,0))),"",INDEX('Policy Characteristics'!A:A,MATCH($C698,'Policy Characteristics'!$C:$C,0)))</f>
        <v>Industry</v>
      </c>
      <c r="B698" s="467" t="str">
        <f>IF(ISBLANK(INDEX('Policy Characteristics'!B:B,MATCH($C698,'Policy Characteristics'!$C:$C,0))),"",INDEX('Policy Characteristics'!B:B,MATCH($C698,'Policy Characteristics'!$C:$C,0)))</f>
        <v>Electrification</v>
      </c>
      <c r="C698" s="446" t="str">
        <f t="shared" si="35"/>
        <v>Fraction of Eligible Industrial Energy Use Shifted to Electricity</v>
      </c>
      <c r="D698" s="294" t="s">
        <v>3077</v>
      </c>
      <c r="E698" t="s">
        <v>3517</v>
      </c>
      <c r="F698" t="s">
        <v>2580</v>
      </c>
      <c r="G698" s="339" t="s">
        <v>3524</v>
      </c>
      <c r="H698" s="20">
        <v>1940</v>
      </c>
      <c r="I698" s="468" t="s">
        <v>43</v>
      </c>
      <c r="J698" s="469" t="str">
        <f>IF(ISBLANK(INDEX('Policy Characteristics'!D:D,MATCH($C698,'Policy Characteristics'!$C:$C,0))),"",INDEX('Policy Characteristics'!D:D,MATCH($C698,'Policy Characteristics'!$C:$C,0)))</f>
        <v>Electrification</v>
      </c>
      <c r="K698" s="44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446" t="str">
        <f>IF(ISBLANK(INDEX('Policy Characteristics'!I:I,MATCH($C698,'Policy Characteristics'!$C:$C,0))),"",INDEX('Policy Characteristics'!I:I,MATCH($C698,'Policy Characteristics'!$C:$C,0)))</f>
        <v>% of fuel shifted</v>
      </c>
      <c r="P698" s="44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46" t="str">
        <f>IF(ISBLANK(INDEX('Policy Characteristics'!K:K,MATCH($C698,'Policy Characteristics'!$C:$C,0))),"",INDEX('Policy Characteristics'!K:K,MATCH($C698,'Policy Characteristics'!$C:$C,0)))</f>
        <v>industry-ag-main.html#fuel-switching</v>
      </c>
      <c r="R698" s="446" t="str">
        <f>IF(ISBLANK(INDEX('Policy Characteristics'!L:L,MATCH($C698,'Policy Characteristics'!$C:$C,0))),"",INDEX('Policy Characteristics'!L:L,MATCH($C698,'Policy Characteristics'!$C:$C,0)))</f>
        <v>industry-elec-and-hydrogen.html</v>
      </c>
    </row>
    <row r="699" spans="1:18" x14ac:dyDescent="0.75">
      <c r="A699" s="446" t="str">
        <f>IF(ISBLANK(INDEX('Policy Characteristics'!A:A,MATCH($C699,'Policy Characteristics'!$C:$C,0))),"",INDEX('Policy Characteristics'!A:A,MATCH($C699,'Policy Characteristics'!$C:$C,0)))</f>
        <v>Industry</v>
      </c>
      <c r="B699" s="467" t="str">
        <f>IF(ISBLANK(INDEX('Policy Characteristics'!B:B,MATCH($C699,'Policy Characteristics'!$C:$C,0))),"",INDEX('Policy Characteristics'!B:B,MATCH($C699,'Policy Characteristics'!$C:$C,0)))</f>
        <v>Electrification</v>
      </c>
      <c r="C699" s="446" t="str">
        <f t="shared" si="35"/>
        <v>Fraction of Eligible Industrial Energy Use Shifted to Electricity</v>
      </c>
      <c r="D699" s="294" t="s">
        <v>3077</v>
      </c>
      <c r="E699" t="s">
        <v>3518</v>
      </c>
      <c r="F699" t="s">
        <v>2580</v>
      </c>
      <c r="G699" s="339" t="s">
        <v>3525</v>
      </c>
      <c r="H699" s="20">
        <v>1941</v>
      </c>
      <c r="I699" s="468" t="s">
        <v>43</v>
      </c>
      <c r="J699" s="469" t="str">
        <f>IF(ISBLANK(INDEX('Policy Characteristics'!D:D,MATCH($C699,'Policy Characteristics'!$C:$C,0))),"",INDEX('Policy Characteristics'!D:D,MATCH($C699,'Policy Characteristics'!$C:$C,0)))</f>
        <v>Electrification</v>
      </c>
      <c r="K699" s="44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446" t="str">
        <f>IF(ISBLANK(INDEX('Policy Characteristics'!I:I,MATCH($C699,'Policy Characteristics'!$C:$C,0))),"",INDEX('Policy Characteristics'!I:I,MATCH($C699,'Policy Characteristics'!$C:$C,0)))</f>
        <v>% of fuel shifted</v>
      </c>
      <c r="P699" s="44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46" t="str">
        <f>IF(ISBLANK(INDEX('Policy Characteristics'!K:K,MATCH($C699,'Policy Characteristics'!$C:$C,0))),"",INDEX('Policy Characteristics'!K:K,MATCH($C699,'Policy Characteristics'!$C:$C,0)))</f>
        <v>industry-ag-main.html#fuel-switching</v>
      </c>
      <c r="R699" s="446" t="str">
        <f>IF(ISBLANK(INDEX('Policy Characteristics'!L:L,MATCH($C699,'Policy Characteristics'!$C:$C,0))),"",INDEX('Policy Characteristics'!L:L,MATCH($C699,'Policy Characteristics'!$C:$C,0)))</f>
        <v>industry-elec-and-hydrogen.html</v>
      </c>
    </row>
    <row r="700" spans="1:18" x14ac:dyDescent="0.75">
      <c r="A700" s="446" t="str">
        <f>IF(ISBLANK(INDEX('Policy Characteristics'!A:A,MATCH($C700,'Policy Characteristics'!$C:$C,0))),"",INDEX('Policy Characteristics'!A:A,MATCH($C700,'Policy Characteristics'!$C:$C,0)))</f>
        <v>Industry</v>
      </c>
      <c r="B700" s="467" t="str">
        <f>IF(ISBLANK(INDEX('Policy Characteristics'!B:B,MATCH($C700,'Policy Characteristics'!$C:$C,0))),"",INDEX('Policy Characteristics'!B:B,MATCH($C700,'Policy Characteristics'!$C:$C,0)))</f>
        <v>Electrification</v>
      </c>
      <c r="C700" s="446" t="str">
        <f t="shared" si="35"/>
        <v>Fraction of Eligible Industrial Energy Use Shifted to Electricity</v>
      </c>
      <c r="D700" s="294" t="s">
        <v>3077</v>
      </c>
      <c r="E700" t="s">
        <v>3519</v>
      </c>
      <c r="F700" t="s">
        <v>2580</v>
      </c>
      <c r="G700" s="339" t="s">
        <v>3526</v>
      </c>
      <c r="H700" s="20">
        <v>1942</v>
      </c>
      <c r="I700" s="468" t="s">
        <v>43</v>
      </c>
      <c r="J700" s="469" t="str">
        <f>IF(ISBLANK(INDEX('Policy Characteristics'!D:D,MATCH($C700,'Policy Characteristics'!$C:$C,0))),"",INDEX('Policy Characteristics'!D:D,MATCH($C700,'Policy Characteristics'!$C:$C,0)))</f>
        <v>Electrification</v>
      </c>
      <c r="K700" s="44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446" t="str">
        <f>IF(ISBLANK(INDEX('Policy Characteristics'!I:I,MATCH($C700,'Policy Characteristics'!$C:$C,0))),"",INDEX('Policy Characteristics'!I:I,MATCH($C700,'Policy Characteristics'!$C:$C,0)))</f>
        <v>% of fuel shifted</v>
      </c>
      <c r="P700" s="44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46" t="str">
        <f>IF(ISBLANK(INDEX('Policy Characteristics'!K:K,MATCH($C700,'Policy Characteristics'!$C:$C,0))),"",INDEX('Policy Characteristics'!K:K,MATCH($C700,'Policy Characteristics'!$C:$C,0)))</f>
        <v>industry-ag-main.html#fuel-switching</v>
      </c>
      <c r="R700" s="446" t="str">
        <f>IF(ISBLANK(INDEX('Policy Characteristics'!L:L,MATCH($C700,'Policy Characteristics'!$C:$C,0))),"",INDEX('Policy Characteristics'!L:L,MATCH($C700,'Policy Characteristics'!$C:$C,0)))</f>
        <v>industry-elec-and-hydrogen.html</v>
      </c>
    </row>
    <row r="701" spans="1:18" x14ac:dyDescent="0.75">
      <c r="A701" s="446" t="str">
        <f>IF(ISBLANK(INDEX('Policy Characteristics'!A:A,MATCH($C701,'Policy Characteristics'!$C:$C,0))),"",INDEX('Policy Characteristics'!A:A,MATCH($C701,'Policy Characteristics'!$C:$C,0)))</f>
        <v>Industry</v>
      </c>
      <c r="B701" s="467" t="str">
        <f>IF(ISBLANK(INDEX('Policy Characteristics'!B:B,MATCH($C701,'Policy Characteristics'!$C:$C,0))),"",INDEX('Policy Characteristics'!B:B,MATCH($C701,'Policy Characteristics'!$C:$C,0)))</f>
        <v>Electrification</v>
      </c>
      <c r="C701" s="446" t="str">
        <f t="shared" si="35"/>
        <v>Fraction of Eligible Industrial Energy Use Shifted to Electricity</v>
      </c>
      <c r="D701" s="294" t="s">
        <v>3077</v>
      </c>
      <c r="E701" t="s">
        <v>3520</v>
      </c>
      <c r="F701" t="s">
        <v>2580</v>
      </c>
      <c r="G701" s="339" t="s">
        <v>3527</v>
      </c>
      <c r="H701" s="20">
        <v>1943</v>
      </c>
      <c r="I701" s="468" t="s">
        <v>43</v>
      </c>
      <c r="J701" s="469" t="str">
        <f>IF(ISBLANK(INDEX('Policy Characteristics'!D:D,MATCH($C701,'Policy Characteristics'!$C:$C,0))),"",INDEX('Policy Characteristics'!D:D,MATCH($C701,'Policy Characteristics'!$C:$C,0)))</f>
        <v>Electrification</v>
      </c>
      <c r="K701" s="44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446" t="str">
        <f>IF(ISBLANK(INDEX('Policy Characteristics'!I:I,MATCH($C701,'Policy Characteristics'!$C:$C,0))),"",INDEX('Policy Characteristics'!I:I,MATCH($C701,'Policy Characteristics'!$C:$C,0)))</f>
        <v>% of fuel shifted</v>
      </c>
      <c r="P701" s="44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46" t="str">
        <f>IF(ISBLANK(INDEX('Policy Characteristics'!K:K,MATCH($C701,'Policy Characteristics'!$C:$C,0))),"",INDEX('Policy Characteristics'!K:K,MATCH($C701,'Policy Characteristics'!$C:$C,0)))</f>
        <v>industry-ag-main.html#fuel-switching</v>
      </c>
      <c r="R701" s="446" t="str">
        <f>IF(ISBLANK(INDEX('Policy Characteristics'!L:L,MATCH($C701,'Policy Characteristics'!$C:$C,0))),"",INDEX('Policy Characteristics'!L:L,MATCH($C701,'Policy Characteristics'!$C:$C,0)))</f>
        <v>industry-elec-and-hydrogen.html</v>
      </c>
    </row>
    <row r="702" spans="1:18" x14ac:dyDescent="0.75">
      <c r="A702" s="446" t="str">
        <f>IF(ISBLANK(INDEX('Policy Characteristics'!A:A,MATCH($C702,'Policy Characteristics'!$C:$C,0))),"",INDEX('Policy Characteristics'!A:A,MATCH($C702,'Policy Characteristics'!$C:$C,0)))</f>
        <v>Industry</v>
      </c>
      <c r="B702" s="467" t="str">
        <f>IF(ISBLANK(INDEX('Policy Characteristics'!B:B,MATCH($C702,'Policy Characteristics'!$C:$C,0))),"",INDEX('Policy Characteristics'!B:B,MATCH($C702,'Policy Characteristics'!$C:$C,0)))</f>
        <v>Electrification</v>
      </c>
      <c r="C702" s="446" t="str">
        <f t="shared" si="35"/>
        <v>Fraction of Eligible Industrial Energy Use Shifted to Electricity</v>
      </c>
      <c r="D702" s="294" t="s">
        <v>3077</v>
      </c>
      <c r="E702" t="s">
        <v>3521</v>
      </c>
      <c r="F702" t="s">
        <v>2580</v>
      </c>
      <c r="G702" s="339" t="s">
        <v>3528</v>
      </c>
      <c r="H702" s="20">
        <v>1944</v>
      </c>
      <c r="I702" s="468" t="s">
        <v>43</v>
      </c>
      <c r="J702" s="469" t="str">
        <f>IF(ISBLANK(INDEX('Policy Characteristics'!D:D,MATCH($C702,'Policy Characteristics'!$C:$C,0))),"",INDEX('Policy Characteristics'!D:D,MATCH($C702,'Policy Characteristics'!$C:$C,0)))</f>
        <v>Electrification</v>
      </c>
      <c r="K702" s="44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446" t="str">
        <f>IF(ISBLANK(INDEX('Policy Characteristics'!I:I,MATCH($C702,'Policy Characteristics'!$C:$C,0))),"",INDEX('Policy Characteristics'!I:I,MATCH($C702,'Policy Characteristics'!$C:$C,0)))</f>
        <v>% of fuel shifted</v>
      </c>
      <c r="P702" s="44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46" t="str">
        <f>IF(ISBLANK(INDEX('Policy Characteristics'!K:K,MATCH($C702,'Policy Characteristics'!$C:$C,0))),"",INDEX('Policy Characteristics'!K:K,MATCH($C702,'Policy Characteristics'!$C:$C,0)))</f>
        <v>industry-ag-main.html#fuel-switching</v>
      </c>
      <c r="R702" s="446" t="str">
        <f>IF(ISBLANK(INDEX('Policy Characteristics'!L:L,MATCH($C702,'Policy Characteristics'!$C:$C,0))),"",INDEX('Policy Characteristics'!L:L,MATCH($C702,'Policy Characteristics'!$C:$C,0)))</f>
        <v>industry-elec-and-hydrogen.html</v>
      </c>
    </row>
    <row r="703" spans="1:18" x14ac:dyDescent="0.75">
      <c r="A703" s="446" t="str">
        <f>IF(ISBLANK(INDEX('Policy Characteristics'!A:A,MATCH($C703,'Policy Characteristics'!$C:$C,0))),"",INDEX('Policy Characteristics'!A:A,MATCH($C703,'Policy Characteristics'!$C:$C,0)))</f>
        <v>Industry</v>
      </c>
      <c r="B703" s="467" t="str">
        <f>IF(ISBLANK(INDEX('Policy Characteristics'!B:B,MATCH($C703,'Policy Characteristics'!$C:$C,0))),"",INDEX('Policy Characteristics'!B:B,MATCH($C703,'Policy Characteristics'!$C:$C,0)))</f>
        <v>Electrification</v>
      </c>
      <c r="C703" s="446" t="str">
        <f t="shared" si="35"/>
        <v>Fraction of Eligible Industrial Energy Use Shifted to Electricity</v>
      </c>
      <c r="D703" s="294" t="s">
        <v>3077</v>
      </c>
      <c r="E703" t="s">
        <v>3673</v>
      </c>
      <c r="F703" t="s">
        <v>2580</v>
      </c>
      <c r="G703" s="339" t="s">
        <v>3673</v>
      </c>
      <c r="H703" s="20">
        <v>1945</v>
      </c>
      <c r="I703" s="468" t="s">
        <v>43</v>
      </c>
      <c r="J703" s="469" t="str">
        <f>IF(ISBLANK(INDEX('Policy Characteristics'!D:D,MATCH($C703,'Policy Characteristics'!$C:$C,0))),"",INDEX('Policy Characteristics'!D:D,MATCH($C703,'Policy Characteristics'!$C:$C,0)))</f>
        <v>Electrification</v>
      </c>
      <c r="K703" s="44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446" t="str">
        <f>IF(ISBLANK(INDEX('Policy Characteristics'!I:I,MATCH($C703,'Policy Characteristics'!$C:$C,0))),"",INDEX('Policy Characteristics'!I:I,MATCH($C703,'Policy Characteristics'!$C:$C,0)))</f>
        <v>% of fuel shifted</v>
      </c>
      <c r="P703" s="44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46" t="str">
        <f>IF(ISBLANK(INDEX('Policy Characteristics'!K:K,MATCH($C703,'Policy Characteristics'!$C:$C,0))),"",INDEX('Policy Characteristics'!K:K,MATCH($C703,'Policy Characteristics'!$C:$C,0)))</f>
        <v>industry-ag-main.html#fuel-switching</v>
      </c>
      <c r="R703" s="446" t="str">
        <f>IF(ISBLANK(INDEX('Policy Characteristics'!L:L,MATCH($C703,'Policy Characteristics'!$C:$C,0))),"",INDEX('Policy Characteristics'!L:L,MATCH($C703,'Policy Characteristics'!$C:$C,0)))</f>
        <v>industry-elec-and-hydrogen.html</v>
      </c>
    </row>
    <row r="704" spans="1:18" x14ac:dyDescent="0.75">
      <c r="A704" s="446" t="str">
        <f>IF(ISBLANK(INDEX('Policy Characteristics'!A:A,MATCH($C704,'Policy Characteristics'!$C:$C,0))),"",INDEX('Policy Characteristics'!A:A,MATCH($C704,'Policy Characteristics'!$C:$C,0)))</f>
        <v>Industry</v>
      </c>
      <c r="B704" s="467" t="str">
        <f>IF(ISBLANK(INDEX('Policy Characteristics'!B:B,MATCH($C704,'Policy Characteristics'!$C:$C,0))),"",INDEX('Policy Characteristics'!B:B,MATCH($C704,'Policy Characteristics'!$C:$C,0)))</f>
        <v>Electrification</v>
      </c>
      <c r="C704" s="446" t="str">
        <f t="shared" si="35"/>
        <v>Fraction of Eligible Industrial Energy Use Shifted to Electricity</v>
      </c>
      <c r="D704" s="294" t="s">
        <v>3078</v>
      </c>
      <c r="E704" t="s">
        <v>3515</v>
      </c>
      <c r="F704" t="s">
        <v>3040</v>
      </c>
      <c r="G704" s="339" t="s">
        <v>3522</v>
      </c>
      <c r="H704" s="20">
        <v>1946</v>
      </c>
      <c r="I704" s="468" t="s">
        <v>43</v>
      </c>
      <c r="J704" s="469" t="str">
        <f>IF(ISBLANK(INDEX('Policy Characteristics'!D:D,MATCH($C704,'Policy Characteristics'!$C:$C,0))),"",INDEX('Policy Characteristics'!D:D,MATCH($C704,'Policy Characteristics'!$C:$C,0)))</f>
        <v>Electrification</v>
      </c>
      <c r="K704" s="44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446" t="str">
        <f>IF(ISBLANK(INDEX('Policy Characteristics'!I:I,MATCH($C704,'Policy Characteristics'!$C:$C,0))),"",INDEX('Policy Characteristics'!I:I,MATCH($C704,'Policy Characteristics'!$C:$C,0)))</f>
        <v>% of fuel shifted</v>
      </c>
      <c r="P704" s="44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46" t="str">
        <f>IF(ISBLANK(INDEX('Policy Characteristics'!K:K,MATCH($C704,'Policy Characteristics'!$C:$C,0))),"",INDEX('Policy Characteristics'!K:K,MATCH($C704,'Policy Characteristics'!$C:$C,0)))</f>
        <v>industry-ag-main.html#fuel-switching</v>
      </c>
      <c r="R704" s="446" t="str">
        <f>IF(ISBLANK(INDEX('Policy Characteristics'!L:L,MATCH($C704,'Policy Characteristics'!$C:$C,0))),"",INDEX('Policy Characteristics'!L:L,MATCH($C704,'Policy Characteristics'!$C:$C,0)))</f>
        <v>industry-elec-and-hydrogen.html</v>
      </c>
    </row>
    <row r="705" spans="1:18" x14ac:dyDescent="0.75">
      <c r="A705" s="446" t="str">
        <f>IF(ISBLANK(INDEX('Policy Characteristics'!A:A,MATCH($C705,'Policy Characteristics'!$C:$C,0))),"",INDEX('Policy Characteristics'!A:A,MATCH($C705,'Policy Characteristics'!$C:$C,0)))</f>
        <v>Industry</v>
      </c>
      <c r="B705" s="467" t="str">
        <f>IF(ISBLANK(INDEX('Policy Characteristics'!B:B,MATCH($C705,'Policy Characteristics'!$C:$C,0))),"",INDEX('Policy Characteristics'!B:B,MATCH($C705,'Policy Characteristics'!$C:$C,0)))</f>
        <v>Electrification</v>
      </c>
      <c r="C705" s="446" t="str">
        <f t="shared" si="35"/>
        <v>Fraction of Eligible Industrial Energy Use Shifted to Electricity</v>
      </c>
      <c r="D705" s="294" t="s">
        <v>3078</v>
      </c>
      <c r="E705" t="s">
        <v>3516</v>
      </c>
      <c r="F705" t="s">
        <v>3040</v>
      </c>
      <c r="G705" s="339" t="s">
        <v>3523</v>
      </c>
      <c r="H705" s="20">
        <v>1947</v>
      </c>
      <c r="I705" s="468" t="s">
        <v>43</v>
      </c>
      <c r="J705" s="469" t="str">
        <f>IF(ISBLANK(INDEX('Policy Characteristics'!D:D,MATCH($C705,'Policy Characteristics'!$C:$C,0))),"",INDEX('Policy Characteristics'!D:D,MATCH($C705,'Policy Characteristics'!$C:$C,0)))</f>
        <v>Electrification</v>
      </c>
      <c r="K705" s="44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446" t="str">
        <f>IF(ISBLANK(INDEX('Policy Characteristics'!I:I,MATCH($C705,'Policy Characteristics'!$C:$C,0))),"",INDEX('Policy Characteristics'!I:I,MATCH($C705,'Policy Characteristics'!$C:$C,0)))</f>
        <v>% of fuel shifted</v>
      </c>
      <c r="P705" s="44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46" t="str">
        <f>IF(ISBLANK(INDEX('Policy Characteristics'!K:K,MATCH($C705,'Policy Characteristics'!$C:$C,0))),"",INDEX('Policy Characteristics'!K:K,MATCH($C705,'Policy Characteristics'!$C:$C,0)))</f>
        <v>industry-ag-main.html#fuel-switching</v>
      </c>
      <c r="R705" s="446" t="str">
        <f>IF(ISBLANK(INDEX('Policy Characteristics'!L:L,MATCH($C705,'Policy Characteristics'!$C:$C,0))),"",INDEX('Policy Characteristics'!L:L,MATCH($C705,'Policy Characteristics'!$C:$C,0)))</f>
        <v>industry-elec-and-hydrogen.html</v>
      </c>
    </row>
    <row r="706" spans="1:18" x14ac:dyDescent="0.75">
      <c r="A706" s="446" t="str">
        <f>IF(ISBLANK(INDEX('Policy Characteristics'!A:A,MATCH($C706,'Policy Characteristics'!$C:$C,0))),"",INDEX('Policy Characteristics'!A:A,MATCH($C706,'Policy Characteristics'!$C:$C,0)))</f>
        <v>Industry</v>
      </c>
      <c r="B706" s="467" t="str">
        <f>IF(ISBLANK(INDEX('Policy Characteristics'!B:B,MATCH($C706,'Policy Characteristics'!$C:$C,0))),"",INDEX('Policy Characteristics'!B:B,MATCH($C706,'Policy Characteristics'!$C:$C,0)))</f>
        <v>Electrification</v>
      </c>
      <c r="C706" s="446" t="str">
        <f t="shared" si="35"/>
        <v>Fraction of Eligible Industrial Energy Use Shifted to Electricity</v>
      </c>
      <c r="D706" s="294" t="s">
        <v>3078</v>
      </c>
      <c r="E706" t="s">
        <v>3517</v>
      </c>
      <c r="F706" t="s">
        <v>3040</v>
      </c>
      <c r="G706" s="339" t="s">
        <v>3524</v>
      </c>
      <c r="H706" s="20">
        <v>1948</v>
      </c>
      <c r="I706" s="468" t="s">
        <v>43</v>
      </c>
      <c r="J706" s="469" t="str">
        <f>IF(ISBLANK(INDEX('Policy Characteristics'!D:D,MATCH($C706,'Policy Characteristics'!$C:$C,0))),"",INDEX('Policy Characteristics'!D:D,MATCH($C706,'Policy Characteristics'!$C:$C,0)))</f>
        <v>Electrification</v>
      </c>
      <c r="K706" s="44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446" t="str">
        <f>IF(ISBLANK(INDEX('Policy Characteristics'!I:I,MATCH($C706,'Policy Characteristics'!$C:$C,0))),"",INDEX('Policy Characteristics'!I:I,MATCH($C706,'Policy Characteristics'!$C:$C,0)))</f>
        <v>% of fuel shifted</v>
      </c>
      <c r="P706" s="44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46" t="str">
        <f>IF(ISBLANK(INDEX('Policy Characteristics'!K:K,MATCH($C706,'Policy Characteristics'!$C:$C,0))),"",INDEX('Policy Characteristics'!K:K,MATCH($C706,'Policy Characteristics'!$C:$C,0)))</f>
        <v>industry-ag-main.html#fuel-switching</v>
      </c>
      <c r="R706" s="446" t="str">
        <f>IF(ISBLANK(INDEX('Policy Characteristics'!L:L,MATCH($C706,'Policy Characteristics'!$C:$C,0))),"",INDEX('Policy Characteristics'!L:L,MATCH($C706,'Policy Characteristics'!$C:$C,0)))</f>
        <v>industry-elec-and-hydrogen.html</v>
      </c>
    </row>
    <row r="707" spans="1:18" x14ac:dyDescent="0.75">
      <c r="A707" s="446" t="str">
        <f>IF(ISBLANK(INDEX('Policy Characteristics'!A:A,MATCH($C707,'Policy Characteristics'!$C:$C,0))),"",INDEX('Policy Characteristics'!A:A,MATCH($C707,'Policy Characteristics'!$C:$C,0)))</f>
        <v>Industry</v>
      </c>
      <c r="B707" s="467" t="str">
        <f>IF(ISBLANK(INDEX('Policy Characteristics'!B:B,MATCH($C707,'Policy Characteristics'!$C:$C,0))),"",INDEX('Policy Characteristics'!B:B,MATCH($C707,'Policy Characteristics'!$C:$C,0)))</f>
        <v>Electrification</v>
      </c>
      <c r="C707" s="446" t="str">
        <f t="shared" si="35"/>
        <v>Fraction of Eligible Industrial Energy Use Shifted to Electricity</v>
      </c>
      <c r="D707" s="294" t="s">
        <v>3078</v>
      </c>
      <c r="E707" t="s">
        <v>3518</v>
      </c>
      <c r="F707" t="s">
        <v>3040</v>
      </c>
      <c r="G707" s="339" t="s">
        <v>3525</v>
      </c>
      <c r="H707" s="20">
        <v>1949</v>
      </c>
      <c r="I707" s="468" t="s">
        <v>43</v>
      </c>
      <c r="J707" s="469" t="str">
        <f>IF(ISBLANK(INDEX('Policy Characteristics'!D:D,MATCH($C707,'Policy Characteristics'!$C:$C,0))),"",INDEX('Policy Characteristics'!D:D,MATCH($C707,'Policy Characteristics'!$C:$C,0)))</f>
        <v>Electrification</v>
      </c>
      <c r="K707" s="44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446" t="str">
        <f>IF(ISBLANK(INDEX('Policy Characteristics'!I:I,MATCH($C707,'Policy Characteristics'!$C:$C,0))),"",INDEX('Policy Characteristics'!I:I,MATCH($C707,'Policy Characteristics'!$C:$C,0)))</f>
        <v>% of fuel shifted</v>
      </c>
      <c r="P707" s="44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46" t="str">
        <f>IF(ISBLANK(INDEX('Policy Characteristics'!K:K,MATCH($C707,'Policy Characteristics'!$C:$C,0))),"",INDEX('Policy Characteristics'!K:K,MATCH($C707,'Policy Characteristics'!$C:$C,0)))</f>
        <v>industry-ag-main.html#fuel-switching</v>
      </c>
      <c r="R707" s="446" t="str">
        <f>IF(ISBLANK(INDEX('Policy Characteristics'!L:L,MATCH($C707,'Policy Characteristics'!$C:$C,0))),"",INDEX('Policy Characteristics'!L:L,MATCH($C707,'Policy Characteristics'!$C:$C,0)))</f>
        <v>industry-elec-and-hydrogen.html</v>
      </c>
    </row>
    <row r="708" spans="1:18" x14ac:dyDescent="0.75">
      <c r="A708" s="446" t="str">
        <f>IF(ISBLANK(INDEX('Policy Characteristics'!A:A,MATCH($C708,'Policy Characteristics'!$C:$C,0))),"",INDEX('Policy Characteristics'!A:A,MATCH($C708,'Policy Characteristics'!$C:$C,0)))</f>
        <v>Industry</v>
      </c>
      <c r="B708" s="467" t="str">
        <f>IF(ISBLANK(INDEX('Policy Characteristics'!B:B,MATCH($C708,'Policy Characteristics'!$C:$C,0))),"",INDEX('Policy Characteristics'!B:B,MATCH($C708,'Policy Characteristics'!$C:$C,0)))</f>
        <v>Electrification</v>
      </c>
      <c r="C708" s="446" t="str">
        <f t="shared" si="35"/>
        <v>Fraction of Eligible Industrial Energy Use Shifted to Electricity</v>
      </c>
      <c r="D708" s="294" t="s">
        <v>3078</v>
      </c>
      <c r="E708" t="s">
        <v>3519</v>
      </c>
      <c r="F708" t="s">
        <v>3040</v>
      </c>
      <c r="G708" s="339" t="s">
        <v>3526</v>
      </c>
      <c r="H708" s="20">
        <v>1950</v>
      </c>
      <c r="I708" s="468" t="s">
        <v>43</v>
      </c>
      <c r="J708" s="469" t="str">
        <f>IF(ISBLANK(INDEX('Policy Characteristics'!D:D,MATCH($C708,'Policy Characteristics'!$C:$C,0))),"",INDEX('Policy Characteristics'!D:D,MATCH($C708,'Policy Characteristics'!$C:$C,0)))</f>
        <v>Electrification</v>
      </c>
      <c r="K708" s="44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446" t="str">
        <f>IF(ISBLANK(INDEX('Policy Characteristics'!I:I,MATCH($C708,'Policy Characteristics'!$C:$C,0))),"",INDEX('Policy Characteristics'!I:I,MATCH($C708,'Policy Characteristics'!$C:$C,0)))</f>
        <v>% of fuel shifted</v>
      </c>
      <c r="P708" s="44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46" t="str">
        <f>IF(ISBLANK(INDEX('Policy Characteristics'!K:K,MATCH($C708,'Policy Characteristics'!$C:$C,0))),"",INDEX('Policy Characteristics'!K:K,MATCH($C708,'Policy Characteristics'!$C:$C,0)))</f>
        <v>industry-ag-main.html#fuel-switching</v>
      </c>
      <c r="R708" s="446" t="str">
        <f>IF(ISBLANK(INDEX('Policy Characteristics'!L:L,MATCH($C708,'Policy Characteristics'!$C:$C,0))),"",INDEX('Policy Characteristics'!L:L,MATCH($C708,'Policy Characteristics'!$C:$C,0)))</f>
        <v>industry-elec-and-hydrogen.html</v>
      </c>
    </row>
    <row r="709" spans="1:18" x14ac:dyDescent="0.75">
      <c r="A709" s="446" t="str">
        <f>IF(ISBLANK(INDEX('Policy Characteristics'!A:A,MATCH($C709,'Policy Characteristics'!$C:$C,0))),"",INDEX('Policy Characteristics'!A:A,MATCH($C709,'Policy Characteristics'!$C:$C,0)))</f>
        <v>Industry</v>
      </c>
      <c r="B709" s="467" t="str">
        <f>IF(ISBLANK(INDEX('Policy Characteristics'!B:B,MATCH($C709,'Policy Characteristics'!$C:$C,0))),"",INDEX('Policy Characteristics'!B:B,MATCH($C709,'Policy Characteristics'!$C:$C,0)))</f>
        <v>Electrification</v>
      </c>
      <c r="C709" s="446" t="str">
        <f t="shared" ref="C709:C759" si="36">C$592</f>
        <v>Fraction of Eligible Industrial Energy Use Shifted to Electricity</v>
      </c>
      <c r="D709" s="294" t="s">
        <v>3078</v>
      </c>
      <c r="E709" t="s">
        <v>3520</v>
      </c>
      <c r="F709" t="s">
        <v>3040</v>
      </c>
      <c r="G709" s="339" t="s">
        <v>3527</v>
      </c>
      <c r="H709" s="20">
        <v>1951</v>
      </c>
      <c r="I709" s="468" t="s">
        <v>43</v>
      </c>
      <c r="J709" s="469" t="str">
        <f>IF(ISBLANK(INDEX('Policy Characteristics'!D:D,MATCH($C709,'Policy Characteristics'!$C:$C,0))),"",INDEX('Policy Characteristics'!D:D,MATCH($C709,'Policy Characteristics'!$C:$C,0)))</f>
        <v>Electrification</v>
      </c>
      <c r="K709" s="44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446" t="str">
        <f>IF(ISBLANK(INDEX('Policy Characteristics'!I:I,MATCH($C709,'Policy Characteristics'!$C:$C,0))),"",INDEX('Policy Characteristics'!I:I,MATCH($C709,'Policy Characteristics'!$C:$C,0)))</f>
        <v>% of fuel shifted</v>
      </c>
      <c r="P709" s="44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46" t="str">
        <f>IF(ISBLANK(INDEX('Policy Characteristics'!K:K,MATCH($C709,'Policy Characteristics'!$C:$C,0))),"",INDEX('Policy Characteristics'!K:K,MATCH($C709,'Policy Characteristics'!$C:$C,0)))</f>
        <v>industry-ag-main.html#fuel-switching</v>
      </c>
      <c r="R709" s="446" t="str">
        <f>IF(ISBLANK(INDEX('Policy Characteristics'!L:L,MATCH($C709,'Policy Characteristics'!$C:$C,0))),"",INDEX('Policy Characteristics'!L:L,MATCH($C709,'Policy Characteristics'!$C:$C,0)))</f>
        <v>industry-elec-and-hydrogen.html</v>
      </c>
    </row>
    <row r="710" spans="1:18" x14ac:dyDescent="0.75">
      <c r="A710" s="446" t="str">
        <f>IF(ISBLANK(INDEX('Policy Characteristics'!A:A,MATCH($C710,'Policy Characteristics'!$C:$C,0))),"",INDEX('Policy Characteristics'!A:A,MATCH($C710,'Policy Characteristics'!$C:$C,0)))</f>
        <v>Industry</v>
      </c>
      <c r="B710" s="467" t="str">
        <f>IF(ISBLANK(INDEX('Policy Characteristics'!B:B,MATCH($C710,'Policy Characteristics'!$C:$C,0))),"",INDEX('Policy Characteristics'!B:B,MATCH($C710,'Policy Characteristics'!$C:$C,0)))</f>
        <v>Electrification</v>
      </c>
      <c r="C710" s="446" t="str">
        <f t="shared" si="36"/>
        <v>Fraction of Eligible Industrial Energy Use Shifted to Electricity</v>
      </c>
      <c r="D710" s="294" t="s">
        <v>3078</v>
      </c>
      <c r="E710" t="s">
        <v>3521</v>
      </c>
      <c r="F710" t="s">
        <v>3040</v>
      </c>
      <c r="G710" s="339" t="s">
        <v>3528</v>
      </c>
      <c r="H710" s="20">
        <v>1952</v>
      </c>
      <c r="I710" s="468" t="s">
        <v>43</v>
      </c>
      <c r="J710" s="469" t="str">
        <f>IF(ISBLANK(INDEX('Policy Characteristics'!D:D,MATCH($C710,'Policy Characteristics'!$C:$C,0))),"",INDEX('Policy Characteristics'!D:D,MATCH($C710,'Policy Characteristics'!$C:$C,0)))</f>
        <v>Electrification</v>
      </c>
      <c r="K710" s="44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446" t="str">
        <f>IF(ISBLANK(INDEX('Policy Characteristics'!I:I,MATCH($C710,'Policy Characteristics'!$C:$C,0))),"",INDEX('Policy Characteristics'!I:I,MATCH($C710,'Policy Characteristics'!$C:$C,0)))</f>
        <v>% of fuel shifted</v>
      </c>
      <c r="P710" s="44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46" t="str">
        <f>IF(ISBLANK(INDEX('Policy Characteristics'!K:K,MATCH($C710,'Policy Characteristics'!$C:$C,0))),"",INDEX('Policy Characteristics'!K:K,MATCH($C710,'Policy Characteristics'!$C:$C,0)))</f>
        <v>industry-ag-main.html#fuel-switching</v>
      </c>
      <c r="R710" s="446" t="str">
        <f>IF(ISBLANK(INDEX('Policy Characteristics'!L:L,MATCH($C710,'Policy Characteristics'!$C:$C,0))),"",INDEX('Policy Characteristics'!L:L,MATCH($C710,'Policy Characteristics'!$C:$C,0)))</f>
        <v>industry-elec-and-hydrogen.html</v>
      </c>
    </row>
    <row r="711" spans="1:18" x14ac:dyDescent="0.75">
      <c r="A711" s="446" t="str">
        <f>IF(ISBLANK(INDEX('Policy Characteristics'!A:A,MATCH($C711,'Policy Characteristics'!$C:$C,0))),"",INDEX('Policy Characteristics'!A:A,MATCH($C711,'Policy Characteristics'!$C:$C,0)))</f>
        <v>Industry</v>
      </c>
      <c r="B711" s="467" t="str">
        <f>IF(ISBLANK(INDEX('Policy Characteristics'!B:B,MATCH($C711,'Policy Characteristics'!$C:$C,0))),"",INDEX('Policy Characteristics'!B:B,MATCH($C711,'Policy Characteristics'!$C:$C,0)))</f>
        <v>Electrification</v>
      </c>
      <c r="C711" s="446" t="str">
        <f t="shared" si="36"/>
        <v>Fraction of Eligible Industrial Energy Use Shifted to Electricity</v>
      </c>
      <c r="D711" s="294" t="s">
        <v>3078</v>
      </c>
      <c r="E711" t="s">
        <v>3673</v>
      </c>
      <c r="F711" t="s">
        <v>3040</v>
      </c>
      <c r="G711" s="339" t="s">
        <v>3673</v>
      </c>
      <c r="H711" s="20">
        <v>1953</v>
      </c>
      <c r="I711" s="468" t="s">
        <v>43</v>
      </c>
      <c r="J711" s="469" t="str">
        <f>IF(ISBLANK(INDEX('Policy Characteristics'!D:D,MATCH($C711,'Policy Characteristics'!$C:$C,0))),"",INDEX('Policy Characteristics'!D:D,MATCH($C711,'Policy Characteristics'!$C:$C,0)))</f>
        <v>Electrification</v>
      </c>
      <c r="K711" s="44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446" t="str">
        <f>IF(ISBLANK(INDEX('Policy Characteristics'!I:I,MATCH($C711,'Policy Characteristics'!$C:$C,0))),"",INDEX('Policy Characteristics'!I:I,MATCH($C711,'Policy Characteristics'!$C:$C,0)))</f>
        <v>% of fuel shifted</v>
      </c>
      <c r="P711" s="44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46" t="str">
        <f>IF(ISBLANK(INDEX('Policy Characteristics'!K:K,MATCH($C711,'Policy Characteristics'!$C:$C,0))),"",INDEX('Policy Characteristics'!K:K,MATCH($C711,'Policy Characteristics'!$C:$C,0)))</f>
        <v>industry-ag-main.html#fuel-switching</v>
      </c>
      <c r="R711" s="446" t="str">
        <f>IF(ISBLANK(INDEX('Policy Characteristics'!L:L,MATCH($C711,'Policy Characteristics'!$C:$C,0))),"",INDEX('Policy Characteristics'!L:L,MATCH($C711,'Policy Characteristics'!$C:$C,0)))</f>
        <v>industry-elec-and-hydrogen.html</v>
      </c>
    </row>
    <row r="712" spans="1:18" x14ac:dyDescent="0.75">
      <c r="A712" s="446" t="str">
        <f>IF(ISBLANK(INDEX('Policy Characteristics'!A:A,MATCH($C712,'Policy Characteristics'!$C:$C,0))),"",INDEX('Policy Characteristics'!A:A,MATCH($C712,'Policy Characteristics'!$C:$C,0)))</f>
        <v>Industry</v>
      </c>
      <c r="B712" s="467" t="str">
        <f>IF(ISBLANK(INDEX('Policy Characteristics'!B:B,MATCH($C712,'Policy Characteristics'!$C:$C,0))),"",INDEX('Policy Characteristics'!B:B,MATCH($C712,'Policy Characteristics'!$C:$C,0)))</f>
        <v>Electrification</v>
      </c>
      <c r="C712" s="446" t="str">
        <f t="shared" si="36"/>
        <v>Fraction of Eligible Industrial Energy Use Shifted to Electricity</v>
      </c>
      <c r="D712" s="294" t="s">
        <v>3079</v>
      </c>
      <c r="E712" t="s">
        <v>3515</v>
      </c>
      <c r="F712" t="s">
        <v>3041</v>
      </c>
      <c r="G712" s="339" t="s">
        <v>3522</v>
      </c>
      <c r="H712" s="20">
        <v>1954</v>
      </c>
      <c r="I712" s="468" t="s">
        <v>43</v>
      </c>
      <c r="J712" s="469" t="str">
        <f>IF(ISBLANK(INDEX('Policy Characteristics'!D:D,MATCH($C712,'Policy Characteristics'!$C:$C,0))),"",INDEX('Policy Characteristics'!D:D,MATCH($C712,'Policy Characteristics'!$C:$C,0)))</f>
        <v>Electrification</v>
      </c>
      <c r="K712" s="44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446" t="str">
        <f>IF(ISBLANK(INDEX('Policy Characteristics'!I:I,MATCH($C712,'Policy Characteristics'!$C:$C,0))),"",INDEX('Policy Characteristics'!I:I,MATCH($C712,'Policy Characteristics'!$C:$C,0)))</f>
        <v>% of fuel shifted</v>
      </c>
      <c r="P712" s="44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46" t="str">
        <f>IF(ISBLANK(INDEX('Policy Characteristics'!K:K,MATCH($C712,'Policy Characteristics'!$C:$C,0))),"",INDEX('Policy Characteristics'!K:K,MATCH($C712,'Policy Characteristics'!$C:$C,0)))</f>
        <v>industry-ag-main.html#fuel-switching</v>
      </c>
      <c r="R712" s="446" t="str">
        <f>IF(ISBLANK(INDEX('Policy Characteristics'!L:L,MATCH($C712,'Policy Characteristics'!$C:$C,0))),"",INDEX('Policy Characteristics'!L:L,MATCH($C712,'Policy Characteristics'!$C:$C,0)))</f>
        <v>industry-elec-and-hydrogen.html</v>
      </c>
    </row>
    <row r="713" spans="1:18" x14ac:dyDescent="0.75">
      <c r="A713" s="446" t="str">
        <f>IF(ISBLANK(INDEX('Policy Characteristics'!A:A,MATCH($C713,'Policy Characteristics'!$C:$C,0))),"",INDEX('Policy Characteristics'!A:A,MATCH($C713,'Policy Characteristics'!$C:$C,0)))</f>
        <v>Industry</v>
      </c>
      <c r="B713" s="467" t="str">
        <f>IF(ISBLANK(INDEX('Policy Characteristics'!B:B,MATCH($C713,'Policy Characteristics'!$C:$C,0))),"",INDEX('Policy Characteristics'!B:B,MATCH($C713,'Policy Characteristics'!$C:$C,0)))</f>
        <v>Electrification</v>
      </c>
      <c r="C713" s="446" t="str">
        <f t="shared" si="36"/>
        <v>Fraction of Eligible Industrial Energy Use Shifted to Electricity</v>
      </c>
      <c r="D713" s="294" t="s">
        <v>3079</v>
      </c>
      <c r="E713" t="s">
        <v>3516</v>
      </c>
      <c r="F713" t="s">
        <v>3041</v>
      </c>
      <c r="G713" s="339" t="s">
        <v>3523</v>
      </c>
      <c r="H713" s="20">
        <v>1955</v>
      </c>
      <c r="I713" s="468" t="s">
        <v>43</v>
      </c>
      <c r="J713" s="469" t="str">
        <f>IF(ISBLANK(INDEX('Policy Characteristics'!D:D,MATCH($C713,'Policy Characteristics'!$C:$C,0))),"",INDEX('Policy Characteristics'!D:D,MATCH($C713,'Policy Characteristics'!$C:$C,0)))</f>
        <v>Electrification</v>
      </c>
      <c r="K713" s="44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446" t="str">
        <f>IF(ISBLANK(INDEX('Policy Characteristics'!I:I,MATCH($C713,'Policy Characteristics'!$C:$C,0))),"",INDEX('Policy Characteristics'!I:I,MATCH($C713,'Policy Characteristics'!$C:$C,0)))</f>
        <v>% of fuel shifted</v>
      </c>
      <c r="P713" s="44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46" t="str">
        <f>IF(ISBLANK(INDEX('Policy Characteristics'!K:K,MATCH($C713,'Policy Characteristics'!$C:$C,0))),"",INDEX('Policy Characteristics'!K:K,MATCH($C713,'Policy Characteristics'!$C:$C,0)))</f>
        <v>industry-ag-main.html#fuel-switching</v>
      </c>
      <c r="R713" s="446" t="str">
        <f>IF(ISBLANK(INDEX('Policy Characteristics'!L:L,MATCH($C713,'Policy Characteristics'!$C:$C,0))),"",INDEX('Policy Characteristics'!L:L,MATCH($C713,'Policy Characteristics'!$C:$C,0)))</f>
        <v>industry-elec-and-hydrogen.html</v>
      </c>
    </row>
    <row r="714" spans="1:18" x14ac:dyDescent="0.75">
      <c r="A714" s="446" t="str">
        <f>IF(ISBLANK(INDEX('Policy Characteristics'!A:A,MATCH($C714,'Policy Characteristics'!$C:$C,0))),"",INDEX('Policy Characteristics'!A:A,MATCH($C714,'Policy Characteristics'!$C:$C,0)))</f>
        <v>Industry</v>
      </c>
      <c r="B714" s="467" t="str">
        <f>IF(ISBLANK(INDEX('Policy Characteristics'!B:B,MATCH($C714,'Policy Characteristics'!$C:$C,0))),"",INDEX('Policy Characteristics'!B:B,MATCH($C714,'Policy Characteristics'!$C:$C,0)))</f>
        <v>Electrification</v>
      </c>
      <c r="C714" s="446" t="str">
        <f t="shared" si="36"/>
        <v>Fraction of Eligible Industrial Energy Use Shifted to Electricity</v>
      </c>
      <c r="D714" s="294" t="s">
        <v>3079</v>
      </c>
      <c r="E714" t="s">
        <v>3517</v>
      </c>
      <c r="F714" t="s">
        <v>3041</v>
      </c>
      <c r="G714" s="339" t="s">
        <v>3524</v>
      </c>
      <c r="H714" s="20">
        <v>1956</v>
      </c>
      <c r="I714" s="468" t="s">
        <v>43</v>
      </c>
      <c r="J714" s="469" t="str">
        <f>IF(ISBLANK(INDEX('Policy Characteristics'!D:D,MATCH($C714,'Policy Characteristics'!$C:$C,0))),"",INDEX('Policy Characteristics'!D:D,MATCH($C714,'Policy Characteristics'!$C:$C,0)))</f>
        <v>Electrification</v>
      </c>
      <c r="K714" s="44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446" t="str">
        <f>IF(ISBLANK(INDEX('Policy Characteristics'!I:I,MATCH($C714,'Policy Characteristics'!$C:$C,0))),"",INDEX('Policy Characteristics'!I:I,MATCH($C714,'Policy Characteristics'!$C:$C,0)))</f>
        <v>% of fuel shifted</v>
      </c>
      <c r="P714" s="44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46" t="str">
        <f>IF(ISBLANK(INDEX('Policy Characteristics'!K:K,MATCH($C714,'Policy Characteristics'!$C:$C,0))),"",INDEX('Policy Characteristics'!K:K,MATCH($C714,'Policy Characteristics'!$C:$C,0)))</f>
        <v>industry-ag-main.html#fuel-switching</v>
      </c>
      <c r="R714" s="446" t="str">
        <f>IF(ISBLANK(INDEX('Policy Characteristics'!L:L,MATCH($C714,'Policy Characteristics'!$C:$C,0))),"",INDEX('Policy Characteristics'!L:L,MATCH($C714,'Policy Characteristics'!$C:$C,0)))</f>
        <v>industry-elec-and-hydrogen.html</v>
      </c>
    </row>
    <row r="715" spans="1:18" x14ac:dyDescent="0.75">
      <c r="A715" s="446" t="str">
        <f>IF(ISBLANK(INDEX('Policy Characteristics'!A:A,MATCH($C715,'Policy Characteristics'!$C:$C,0))),"",INDEX('Policy Characteristics'!A:A,MATCH($C715,'Policy Characteristics'!$C:$C,0)))</f>
        <v>Industry</v>
      </c>
      <c r="B715" s="467" t="str">
        <f>IF(ISBLANK(INDEX('Policy Characteristics'!B:B,MATCH($C715,'Policy Characteristics'!$C:$C,0))),"",INDEX('Policy Characteristics'!B:B,MATCH($C715,'Policy Characteristics'!$C:$C,0)))</f>
        <v>Electrification</v>
      </c>
      <c r="C715" s="446" t="str">
        <f t="shared" si="36"/>
        <v>Fraction of Eligible Industrial Energy Use Shifted to Electricity</v>
      </c>
      <c r="D715" s="294" t="s">
        <v>3079</v>
      </c>
      <c r="E715" t="s">
        <v>3518</v>
      </c>
      <c r="F715" t="s">
        <v>3041</v>
      </c>
      <c r="G715" s="339" t="s">
        <v>3525</v>
      </c>
      <c r="H715" s="20">
        <v>1957</v>
      </c>
      <c r="I715" s="468" t="s">
        <v>43</v>
      </c>
      <c r="J715" s="469" t="str">
        <f>IF(ISBLANK(INDEX('Policy Characteristics'!D:D,MATCH($C715,'Policy Characteristics'!$C:$C,0))),"",INDEX('Policy Characteristics'!D:D,MATCH($C715,'Policy Characteristics'!$C:$C,0)))</f>
        <v>Electrification</v>
      </c>
      <c r="K715" s="44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446" t="str">
        <f>IF(ISBLANK(INDEX('Policy Characteristics'!I:I,MATCH($C715,'Policy Characteristics'!$C:$C,0))),"",INDEX('Policy Characteristics'!I:I,MATCH($C715,'Policy Characteristics'!$C:$C,0)))</f>
        <v>% of fuel shifted</v>
      </c>
      <c r="P715" s="44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46" t="str">
        <f>IF(ISBLANK(INDEX('Policy Characteristics'!K:K,MATCH($C715,'Policy Characteristics'!$C:$C,0))),"",INDEX('Policy Characteristics'!K:K,MATCH($C715,'Policy Characteristics'!$C:$C,0)))</f>
        <v>industry-ag-main.html#fuel-switching</v>
      </c>
      <c r="R715" s="446" t="str">
        <f>IF(ISBLANK(INDEX('Policy Characteristics'!L:L,MATCH($C715,'Policy Characteristics'!$C:$C,0))),"",INDEX('Policy Characteristics'!L:L,MATCH($C715,'Policy Characteristics'!$C:$C,0)))</f>
        <v>industry-elec-and-hydrogen.html</v>
      </c>
    </row>
    <row r="716" spans="1:18" x14ac:dyDescent="0.75">
      <c r="A716" s="446" t="str">
        <f>IF(ISBLANK(INDEX('Policy Characteristics'!A:A,MATCH($C716,'Policy Characteristics'!$C:$C,0))),"",INDEX('Policy Characteristics'!A:A,MATCH($C716,'Policy Characteristics'!$C:$C,0)))</f>
        <v>Industry</v>
      </c>
      <c r="B716" s="467" t="str">
        <f>IF(ISBLANK(INDEX('Policy Characteristics'!B:B,MATCH($C716,'Policy Characteristics'!$C:$C,0))),"",INDEX('Policy Characteristics'!B:B,MATCH($C716,'Policy Characteristics'!$C:$C,0)))</f>
        <v>Electrification</v>
      </c>
      <c r="C716" s="446" t="str">
        <f t="shared" si="36"/>
        <v>Fraction of Eligible Industrial Energy Use Shifted to Electricity</v>
      </c>
      <c r="D716" s="294" t="s">
        <v>3079</v>
      </c>
      <c r="E716" t="s">
        <v>3519</v>
      </c>
      <c r="F716" t="s">
        <v>3041</v>
      </c>
      <c r="G716" s="339" t="s">
        <v>3526</v>
      </c>
      <c r="H716" s="20">
        <v>1958</v>
      </c>
      <c r="I716" s="468" t="s">
        <v>43</v>
      </c>
      <c r="J716" s="469" t="str">
        <f>IF(ISBLANK(INDEX('Policy Characteristics'!D:D,MATCH($C716,'Policy Characteristics'!$C:$C,0))),"",INDEX('Policy Characteristics'!D:D,MATCH($C716,'Policy Characteristics'!$C:$C,0)))</f>
        <v>Electrification</v>
      </c>
      <c r="K716" s="44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446" t="str">
        <f>IF(ISBLANK(INDEX('Policy Characteristics'!I:I,MATCH($C716,'Policy Characteristics'!$C:$C,0))),"",INDEX('Policy Characteristics'!I:I,MATCH($C716,'Policy Characteristics'!$C:$C,0)))</f>
        <v>% of fuel shifted</v>
      </c>
      <c r="P716" s="44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46" t="str">
        <f>IF(ISBLANK(INDEX('Policy Characteristics'!K:K,MATCH($C716,'Policy Characteristics'!$C:$C,0))),"",INDEX('Policy Characteristics'!K:K,MATCH($C716,'Policy Characteristics'!$C:$C,0)))</f>
        <v>industry-ag-main.html#fuel-switching</v>
      </c>
      <c r="R716" s="446" t="str">
        <f>IF(ISBLANK(INDEX('Policy Characteristics'!L:L,MATCH($C716,'Policy Characteristics'!$C:$C,0))),"",INDEX('Policy Characteristics'!L:L,MATCH($C716,'Policy Characteristics'!$C:$C,0)))</f>
        <v>industry-elec-and-hydrogen.html</v>
      </c>
    </row>
    <row r="717" spans="1:18" x14ac:dyDescent="0.75">
      <c r="A717" s="446" t="str">
        <f>IF(ISBLANK(INDEX('Policy Characteristics'!A:A,MATCH($C717,'Policy Characteristics'!$C:$C,0))),"",INDEX('Policy Characteristics'!A:A,MATCH($C717,'Policy Characteristics'!$C:$C,0)))</f>
        <v>Industry</v>
      </c>
      <c r="B717" s="467" t="str">
        <f>IF(ISBLANK(INDEX('Policy Characteristics'!B:B,MATCH($C717,'Policy Characteristics'!$C:$C,0))),"",INDEX('Policy Characteristics'!B:B,MATCH($C717,'Policy Characteristics'!$C:$C,0)))</f>
        <v>Electrification</v>
      </c>
      <c r="C717" s="446" t="str">
        <f t="shared" si="36"/>
        <v>Fraction of Eligible Industrial Energy Use Shifted to Electricity</v>
      </c>
      <c r="D717" s="294" t="s">
        <v>3079</v>
      </c>
      <c r="E717" t="s">
        <v>3520</v>
      </c>
      <c r="F717" t="s">
        <v>3041</v>
      </c>
      <c r="G717" s="339" t="s">
        <v>3527</v>
      </c>
      <c r="H717" s="20">
        <v>1959</v>
      </c>
      <c r="I717" s="468" t="s">
        <v>43</v>
      </c>
      <c r="J717" s="469" t="str">
        <f>IF(ISBLANK(INDEX('Policy Characteristics'!D:D,MATCH($C717,'Policy Characteristics'!$C:$C,0))),"",INDEX('Policy Characteristics'!D:D,MATCH($C717,'Policy Characteristics'!$C:$C,0)))</f>
        <v>Electrification</v>
      </c>
      <c r="K717" s="44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446" t="str">
        <f>IF(ISBLANK(INDEX('Policy Characteristics'!I:I,MATCH($C717,'Policy Characteristics'!$C:$C,0))),"",INDEX('Policy Characteristics'!I:I,MATCH($C717,'Policy Characteristics'!$C:$C,0)))</f>
        <v>% of fuel shifted</v>
      </c>
      <c r="P717" s="44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46" t="str">
        <f>IF(ISBLANK(INDEX('Policy Characteristics'!K:K,MATCH($C717,'Policy Characteristics'!$C:$C,0))),"",INDEX('Policy Characteristics'!K:K,MATCH($C717,'Policy Characteristics'!$C:$C,0)))</f>
        <v>industry-ag-main.html#fuel-switching</v>
      </c>
      <c r="R717" s="446" t="str">
        <f>IF(ISBLANK(INDEX('Policy Characteristics'!L:L,MATCH($C717,'Policy Characteristics'!$C:$C,0))),"",INDEX('Policy Characteristics'!L:L,MATCH($C717,'Policy Characteristics'!$C:$C,0)))</f>
        <v>industry-elec-and-hydrogen.html</v>
      </c>
    </row>
    <row r="718" spans="1:18" x14ac:dyDescent="0.75">
      <c r="A718" s="446" t="str">
        <f>IF(ISBLANK(INDEX('Policy Characteristics'!A:A,MATCH($C718,'Policy Characteristics'!$C:$C,0))),"",INDEX('Policy Characteristics'!A:A,MATCH($C718,'Policy Characteristics'!$C:$C,0)))</f>
        <v>Industry</v>
      </c>
      <c r="B718" s="467" t="str">
        <f>IF(ISBLANK(INDEX('Policy Characteristics'!B:B,MATCH($C718,'Policy Characteristics'!$C:$C,0))),"",INDEX('Policy Characteristics'!B:B,MATCH($C718,'Policy Characteristics'!$C:$C,0)))</f>
        <v>Electrification</v>
      </c>
      <c r="C718" s="446" t="str">
        <f t="shared" si="36"/>
        <v>Fraction of Eligible Industrial Energy Use Shifted to Electricity</v>
      </c>
      <c r="D718" s="294" t="s">
        <v>3079</v>
      </c>
      <c r="E718" t="s">
        <v>3521</v>
      </c>
      <c r="F718" t="s">
        <v>3041</v>
      </c>
      <c r="G718" s="339" t="s">
        <v>3528</v>
      </c>
      <c r="H718" s="20">
        <v>1960</v>
      </c>
      <c r="I718" s="468" t="s">
        <v>43</v>
      </c>
      <c r="J718" s="469" t="str">
        <f>IF(ISBLANK(INDEX('Policy Characteristics'!D:D,MATCH($C718,'Policy Characteristics'!$C:$C,0))),"",INDEX('Policy Characteristics'!D:D,MATCH($C718,'Policy Characteristics'!$C:$C,0)))</f>
        <v>Electrification</v>
      </c>
      <c r="K718" s="44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446" t="str">
        <f>IF(ISBLANK(INDEX('Policy Characteristics'!I:I,MATCH($C718,'Policy Characteristics'!$C:$C,0))),"",INDEX('Policy Characteristics'!I:I,MATCH($C718,'Policy Characteristics'!$C:$C,0)))</f>
        <v>% of fuel shifted</v>
      </c>
      <c r="P718" s="44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46" t="str">
        <f>IF(ISBLANK(INDEX('Policy Characteristics'!K:K,MATCH($C718,'Policy Characteristics'!$C:$C,0))),"",INDEX('Policy Characteristics'!K:K,MATCH($C718,'Policy Characteristics'!$C:$C,0)))</f>
        <v>industry-ag-main.html#fuel-switching</v>
      </c>
      <c r="R718" s="446" t="str">
        <f>IF(ISBLANK(INDEX('Policy Characteristics'!L:L,MATCH($C718,'Policy Characteristics'!$C:$C,0))),"",INDEX('Policy Characteristics'!L:L,MATCH($C718,'Policy Characteristics'!$C:$C,0)))</f>
        <v>industry-elec-and-hydrogen.html</v>
      </c>
    </row>
    <row r="719" spans="1:18" x14ac:dyDescent="0.75">
      <c r="A719" s="446" t="str">
        <f>IF(ISBLANK(INDEX('Policy Characteristics'!A:A,MATCH($C719,'Policy Characteristics'!$C:$C,0))),"",INDEX('Policy Characteristics'!A:A,MATCH($C719,'Policy Characteristics'!$C:$C,0)))</f>
        <v>Industry</v>
      </c>
      <c r="B719" s="467" t="str">
        <f>IF(ISBLANK(INDEX('Policy Characteristics'!B:B,MATCH($C719,'Policy Characteristics'!$C:$C,0))),"",INDEX('Policy Characteristics'!B:B,MATCH($C719,'Policy Characteristics'!$C:$C,0)))</f>
        <v>Electrification</v>
      </c>
      <c r="C719" s="446" t="str">
        <f t="shared" si="36"/>
        <v>Fraction of Eligible Industrial Energy Use Shifted to Electricity</v>
      </c>
      <c r="D719" s="294" t="s">
        <v>3079</v>
      </c>
      <c r="E719" t="s">
        <v>3673</v>
      </c>
      <c r="F719" t="s">
        <v>3041</v>
      </c>
      <c r="G719" s="339" t="s">
        <v>3673</v>
      </c>
      <c r="H719" s="20">
        <v>1961</v>
      </c>
      <c r="I719" s="468" t="s">
        <v>43</v>
      </c>
      <c r="J719" s="469" t="str">
        <f>IF(ISBLANK(INDEX('Policy Characteristics'!D:D,MATCH($C719,'Policy Characteristics'!$C:$C,0))),"",INDEX('Policy Characteristics'!D:D,MATCH($C719,'Policy Characteristics'!$C:$C,0)))</f>
        <v>Electrification</v>
      </c>
      <c r="K719" s="44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446" t="str">
        <f>IF(ISBLANK(INDEX('Policy Characteristics'!I:I,MATCH($C719,'Policy Characteristics'!$C:$C,0))),"",INDEX('Policy Characteristics'!I:I,MATCH($C719,'Policy Characteristics'!$C:$C,0)))</f>
        <v>% of fuel shifted</v>
      </c>
      <c r="P719" s="44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46" t="str">
        <f>IF(ISBLANK(INDEX('Policy Characteristics'!K:K,MATCH($C719,'Policy Characteristics'!$C:$C,0))),"",INDEX('Policy Characteristics'!K:K,MATCH($C719,'Policy Characteristics'!$C:$C,0)))</f>
        <v>industry-ag-main.html#fuel-switching</v>
      </c>
      <c r="R719" s="446" t="str">
        <f>IF(ISBLANK(INDEX('Policy Characteristics'!L:L,MATCH($C719,'Policy Characteristics'!$C:$C,0))),"",INDEX('Policy Characteristics'!L:L,MATCH($C719,'Policy Characteristics'!$C:$C,0)))</f>
        <v>industry-elec-and-hydrogen.html</v>
      </c>
    </row>
    <row r="720" spans="1:18" x14ac:dyDescent="0.75">
      <c r="A720" s="446" t="str">
        <f>IF(ISBLANK(INDEX('Policy Characteristics'!A:A,MATCH($C720,'Policy Characteristics'!$C:$C,0))),"",INDEX('Policy Characteristics'!A:A,MATCH($C720,'Policy Characteristics'!$C:$C,0)))</f>
        <v>Industry</v>
      </c>
      <c r="B720" s="467" t="str">
        <f>IF(ISBLANK(INDEX('Policy Characteristics'!B:B,MATCH($C720,'Policy Characteristics'!$C:$C,0))),"",INDEX('Policy Characteristics'!B:B,MATCH($C720,'Policy Characteristics'!$C:$C,0)))</f>
        <v>Electrification</v>
      </c>
      <c r="C720" s="446" t="str">
        <f t="shared" si="36"/>
        <v>Fraction of Eligible Industrial Energy Use Shifted to Electricity</v>
      </c>
      <c r="D720" s="294" t="s">
        <v>3080</v>
      </c>
      <c r="E720" t="s">
        <v>3515</v>
      </c>
      <c r="F720" t="s">
        <v>3042</v>
      </c>
      <c r="G720" s="339" t="s">
        <v>3522</v>
      </c>
      <c r="H720" s="20">
        <v>1962</v>
      </c>
      <c r="I720" s="468" t="s">
        <v>43</v>
      </c>
      <c r="J720" s="469" t="str">
        <f>IF(ISBLANK(INDEX('Policy Characteristics'!D:D,MATCH($C720,'Policy Characteristics'!$C:$C,0))),"",INDEX('Policy Characteristics'!D:D,MATCH($C720,'Policy Characteristics'!$C:$C,0)))</f>
        <v>Electrification</v>
      </c>
      <c r="K720" s="44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446" t="str">
        <f>IF(ISBLANK(INDEX('Policy Characteristics'!I:I,MATCH($C720,'Policy Characteristics'!$C:$C,0))),"",INDEX('Policy Characteristics'!I:I,MATCH($C720,'Policy Characteristics'!$C:$C,0)))</f>
        <v>% of fuel shifted</v>
      </c>
      <c r="P720" s="44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46" t="str">
        <f>IF(ISBLANK(INDEX('Policy Characteristics'!K:K,MATCH($C720,'Policy Characteristics'!$C:$C,0))),"",INDEX('Policy Characteristics'!K:K,MATCH($C720,'Policy Characteristics'!$C:$C,0)))</f>
        <v>industry-ag-main.html#fuel-switching</v>
      </c>
      <c r="R720" s="446" t="str">
        <f>IF(ISBLANK(INDEX('Policy Characteristics'!L:L,MATCH($C720,'Policy Characteristics'!$C:$C,0))),"",INDEX('Policy Characteristics'!L:L,MATCH($C720,'Policy Characteristics'!$C:$C,0)))</f>
        <v>industry-elec-and-hydrogen.html</v>
      </c>
    </row>
    <row r="721" spans="1:18" x14ac:dyDescent="0.75">
      <c r="A721" s="446" t="str">
        <f>IF(ISBLANK(INDEX('Policy Characteristics'!A:A,MATCH($C721,'Policy Characteristics'!$C:$C,0))),"",INDEX('Policy Characteristics'!A:A,MATCH($C721,'Policy Characteristics'!$C:$C,0)))</f>
        <v>Industry</v>
      </c>
      <c r="B721" s="467" t="str">
        <f>IF(ISBLANK(INDEX('Policy Characteristics'!B:B,MATCH($C721,'Policy Characteristics'!$C:$C,0))),"",INDEX('Policy Characteristics'!B:B,MATCH($C721,'Policy Characteristics'!$C:$C,0)))</f>
        <v>Electrification</v>
      </c>
      <c r="C721" s="446" t="str">
        <f t="shared" si="36"/>
        <v>Fraction of Eligible Industrial Energy Use Shifted to Electricity</v>
      </c>
      <c r="D721" s="294" t="s">
        <v>3080</v>
      </c>
      <c r="E721" t="s">
        <v>3516</v>
      </c>
      <c r="F721" t="s">
        <v>3042</v>
      </c>
      <c r="G721" s="339" t="s">
        <v>3523</v>
      </c>
      <c r="H721" s="20">
        <v>1963</v>
      </c>
      <c r="I721" s="468" t="s">
        <v>43</v>
      </c>
      <c r="J721" s="469" t="str">
        <f>IF(ISBLANK(INDEX('Policy Characteristics'!D:D,MATCH($C721,'Policy Characteristics'!$C:$C,0))),"",INDEX('Policy Characteristics'!D:D,MATCH($C721,'Policy Characteristics'!$C:$C,0)))</f>
        <v>Electrification</v>
      </c>
      <c r="K721" s="44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446" t="str">
        <f>IF(ISBLANK(INDEX('Policy Characteristics'!I:I,MATCH($C721,'Policy Characteristics'!$C:$C,0))),"",INDEX('Policy Characteristics'!I:I,MATCH($C721,'Policy Characteristics'!$C:$C,0)))</f>
        <v>% of fuel shifted</v>
      </c>
      <c r="P721" s="44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46" t="str">
        <f>IF(ISBLANK(INDEX('Policy Characteristics'!K:K,MATCH($C721,'Policy Characteristics'!$C:$C,0))),"",INDEX('Policy Characteristics'!K:K,MATCH($C721,'Policy Characteristics'!$C:$C,0)))</f>
        <v>industry-ag-main.html#fuel-switching</v>
      </c>
      <c r="R721" s="446" t="str">
        <f>IF(ISBLANK(INDEX('Policy Characteristics'!L:L,MATCH($C721,'Policy Characteristics'!$C:$C,0))),"",INDEX('Policy Characteristics'!L:L,MATCH($C721,'Policy Characteristics'!$C:$C,0)))</f>
        <v>industry-elec-and-hydrogen.html</v>
      </c>
    </row>
    <row r="722" spans="1:18" x14ac:dyDescent="0.75">
      <c r="A722" s="446" t="str">
        <f>IF(ISBLANK(INDEX('Policy Characteristics'!A:A,MATCH($C722,'Policy Characteristics'!$C:$C,0))),"",INDEX('Policy Characteristics'!A:A,MATCH($C722,'Policy Characteristics'!$C:$C,0)))</f>
        <v>Industry</v>
      </c>
      <c r="B722" s="467" t="str">
        <f>IF(ISBLANK(INDEX('Policy Characteristics'!B:B,MATCH($C722,'Policy Characteristics'!$C:$C,0))),"",INDEX('Policy Characteristics'!B:B,MATCH($C722,'Policy Characteristics'!$C:$C,0)))</f>
        <v>Electrification</v>
      </c>
      <c r="C722" s="446" t="str">
        <f t="shared" si="36"/>
        <v>Fraction of Eligible Industrial Energy Use Shifted to Electricity</v>
      </c>
      <c r="D722" s="294" t="s">
        <v>3080</v>
      </c>
      <c r="E722" t="s">
        <v>3517</v>
      </c>
      <c r="F722" t="s">
        <v>3042</v>
      </c>
      <c r="G722" s="339" t="s">
        <v>3524</v>
      </c>
      <c r="H722" s="20">
        <v>1964</v>
      </c>
      <c r="I722" s="468" t="s">
        <v>43</v>
      </c>
      <c r="J722" s="469" t="str">
        <f>IF(ISBLANK(INDEX('Policy Characteristics'!D:D,MATCH($C722,'Policy Characteristics'!$C:$C,0))),"",INDEX('Policy Characteristics'!D:D,MATCH($C722,'Policy Characteristics'!$C:$C,0)))</f>
        <v>Electrification</v>
      </c>
      <c r="K722" s="44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446" t="str">
        <f>IF(ISBLANK(INDEX('Policy Characteristics'!I:I,MATCH($C722,'Policy Characteristics'!$C:$C,0))),"",INDEX('Policy Characteristics'!I:I,MATCH($C722,'Policy Characteristics'!$C:$C,0)))</f>
        <v>% of fuel shifted</v>
      </c>
      <c r="P722" s="44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46" t="str">
        <f>IF(ISBLANK(INDEX('Policy Characteristics'!K:K,MATCH($C722,'Policy Characteristics'!$C:$C,0))),"",INDEX('Policy Characteristics'!K:K,MATCH($C722,'Policy Characteristics'!$C:$C,0)))</f>
        <v>industry-ag-main.html#fuel-switching</v>
      </c>
      <c r="R722" s="446" t="str">
        <f>IF(ISBLANK(INDEX('Policy Characteristics'!L:L,MATCH($C722,'Policy Characteristics'!$C:$C,0))),"",INDEX('Policy Characteristics'!L:L,MATCH($C722,'Policy Characteristics'!$C:$C,0)))</f>
        <v>industry-elec-and-hydrogen.html</v>
      </c>
    </row>
    <row r="723" spans="1:18" x14ac:dyDescent="0.75">
      <c r="A723" s="446" t="str">
        <f>IF(ISBLANK(INDEX('Policy Characteristics'!A:A,MATCH($C723,'Policy Characteristics'!$C:$C,0))),"",INDEX('Policy Characteristics'!A:A,MATCH($C723,'Policy Characteristics'!$C:$C,0)))</f>
        <v>Industry</v>
      </c>
      <c r="B723" s="467" t="str">
        <f>IF(ISBLANK(INDEX('Policy Characteristics'!B:B,MATCH($C723,'Policy Characteristics'!$C:$C,0))),"",INDEX('Policy Characteristics'!B:B,MATCH($C723,'Policy Characteristics'!$C:$C,0)))</f>
        <v>Electrification</v>
      </c>
      <c r="C723" s="446" t="str">
        <f t="shared" si="36"/>
        <v>Fraction of Eligible Industrial Energy Use Shifted to Electricity</v>
      </c>
      <c r="D723" s="294" t="s">
        <v>3080</v>
      </c>
      <c r="E723" t="s">
        <v>3518</v>
      </c>
      <c r="F723" t="s">
        <v>3042</v>
      </c>
      <c r="G723" s="339" t="s">
        <v>3525</v>
      </c>
      <c r="H723" s="20">
        <v>1965</v>
      </c>
      <c r="I723" s="468" t="s">
        <v>43</v>
      </c>
      <c r="J723" s="469" t="str">
        <f>IF(ISBLANK(INDEX('Policy Characteristics'!D:D,MATCH($C723,'Policy Characteristics'!$C:$C,0))),"",INDEX('Policy Characteristics'!D:D,MATCH($C723,'Policy Characteristics'!$C:$C,0)))</f>
        <v>Electrification</v>
      </c>
      <c r="K723" s="44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446" t="str">
        <f>IF(ISBLANK(INDEX('Policy Characteristics'!I:I,MATCH($C723,'Policy Characteristics'!$C:$C,0))),"",INDEX('Policy Characteristics'!I:I,MATCH($C723,'Policy Characteristics'!$C:$C,0)))</f>
        <v>% of fuel shifted</v>
      </c>
      <c r="P723" s="44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46" t="str">
        <f>IF(ISBLANK(INDEX('Policy Characteristics'!K:K,MATCH($C723,'Policy Characteristics'!$C:$C,0))),"",INDEX('Policy Characteristics'!K:K,MATCH($C723,'Policy Characteristics'!$C:$C,0)))</f>
        <v>industry-ag-main.html#fuel-switching</v>
      </c>
      <c r="R723" s="446" t="str">
        <f>IF(ISBLANK(INDEX('Policy Characteristics'!L:L,MATCH($C723,'Policy Characteristics'!$C:$C,0))),"",INDEX('Policy Characteristics'!L:L,MATCH($C723,'Policy Characteristics'!$C:$C,0)))</f>
        <v>industry-elec-and-hydrogen.html</v>
      </c>
    </row>
    <row r="724" spans="1:18" x14ac:dyDescent="0.75">
      <c r="A724" s="446" t="str">
        <f>IF(ISBLANK(INDEX('Policy Characteristics'!A:A,MATCH($C724,'Policy Characteristics'!$C:$C,0))),"",INDEX('Policy Characteristics'!A:A,MATCH($C724,'Policy Characteristics'!$C:$C,0)))</f>
        <v>Industry</v>
      </c>
      <c r="B724" s="467" t="str">
        <f>IF(ISBLANK(INDEX('Policy Characteristics'!B:B,MATCH($C724,'Policy Characteristics'!$C:$C,0))),"",INDEX('Policy Characteristics'!B:B,MATCH($C724,'Policy Characteristics'!$C:$C,0)))</f>
        <v>Electrification</v>
      </c>
      <c r="C724" s="446" t="str">
        <f t="shared" si="36"/>
        <v>Fraction of Eligible Industrial Energy Use Shifted to Electricity</v>
      </c>
      <c r="D724" s="294" t="s">
        <v>3080</v>
      </c>
      <c r="E724" t="s">
        <v>3519</v>
      </c>
      <c r="F724" t="s">
        <v>3042</v>
      </c>
      <c r="G724" s="339" t="s">
        <v>3526</v>
      </c>
      <c r="H724" s="20">
        <v>1966</v>
      </c>
      <c r="I724" s="468" t="s">
        <v>43</v>
      </c>
      <c r="J724" s="469" t="str">
        <f>IF(ISBLANK(INDEX('Policy Characteristics'!D:D,MATCH($C724,'Policy Characteristics'!$C:$C,0))),"",INDEX('Policy Characteristics'!D:D,MATCH($C724,'Policy Characteristics'!$C:$C,0)))</f>
        <v>Electrification</v>
      </c>
      <c r="K724" s="44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446" t="str">
        <f>IF(ISBLANK(INDEX('Policy Characteristics'!I:I,MATCH($C724,'Policy Characteristics'!$C:$C,0))),"",INDEX('Policy Characteristics'!I:I,MATCH($C724,'Policy Characteristics'!$C:$C,0)))</f>
        <v>% of fuel shifted</v>
      </c>
      <c r="P724" s="44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46" t="str">
        <f>IF(ISBLANK(INDEX('Policy Characteristics'!K:K,MATCH($C724,'Policy Characteristics'!$C:$C,0))),"",INDEX('Policy Characteristics'!K:K,MATCH($C724,'Policy Characteristics'!$C:$C,0)))</f>
        <v>industry-ag-main.html#fuel-switching</v>
      </c>
      <c r="R724" s="446" t="str">
        <f>IF(ISBLANK(INDEX('Policy Characteristics'!L:L,MATCH($C724,'Policy Characteristics'!$C:$C,0))),"",INDEX('Policy Characteristics'!L:L,MATCH($C724,'Policy Characteristics'!$C:$C,0)))</f>
        <v>industry-elec-and-hydrogen.html</v>
      </c>
    </row>
    <row r="725" spans="1:18" x14ac:dyDescent="0.75">
      <c r="A725" s="446" t="str">
        <f>IF(ISBLANK(INDEX('Policy Characteristics'!A:A,MATCH($C725,'Policy Characteristics'!$C:$C,0))),"",INDEX('Policy Characteristics'!A:A,MATCH($C725,'Policy Characteristics'!$C:$C,0)))</f>
        <v>Industry</v>
      </c>
      <c r="B725" s="467" t="str">
        <f>IF(ISBLANK(INDEX('Policy Characteristics'!B:B,MATCH($C725,'Policy Characteristics'!$C:$C,0))),"",INDEX('Policy Characteristics'!B:B,MATCH($C725,'Policy Characteristics'!$C:$C,0)))</f>
        <v>Electrification</v>
      </c>
      <c r="C725" s="446" t="str">
        <f t="shared" si="36"/>
        <v>Fraction of Eligible Industrial Energy Use Shifted to Electricity</v>
      </c>
      <c r="D725" s="294" t="s">
        <v>3080</v>
      </c>
      <c r="E725" t="s">
        <v>3520</v>
      </c>
      <c r="F725" t="s">
        <v>3042</v>
      </c>
      <c r="G725" s="339" t="s">
        <v>3527</v>
      </c>
      <c r="H725" s="20">
        <v>1967</v>
      </c>
      <c r="I725" s="468" t="s">
        <v>43</v>
      </c>
      <c r="J725" s="469" t="str">
        <f>IF(ISBLANK(INDEX('Policy Characteristics'!D:D,MATCH($C725,'Policy Characteristics'!$C:$C,0))),"",INDEX('Policy Characteristics'!D:D,MATCH($C725,'Policy Characteristics'!$C:$C,0)))</f>
        <v>Electrification</v>
      </c>
      <c r="K725" s="44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446" t="str">
        <f>IF(ISBLANK(INDEX('Policy Characteristics'!I:I,MATCH($C725,'Policy Characteristics'!$C:$C,0))),"",INDEX('Policy Characteristics'!I:I,MATCH($C725,'Policy Characteristics'!$C:$C,0)))</f>
        <v>% of fuel shifted</v>
      </c>
      <c r="P725" s="44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46" t="str">
        <f>IF(ISBLANK(INDEX('Policy Characteristics'!K:K,MATCH($C725,'Policy Characteristics'!$C:$C,0))),"",INDEX('Policy Characteristics'!K:K,MATCH($C725,'Policy Characteristics'!$C:$C,0)))</f>
        <v>industry-ag-main.html#fuel-switching</v>
      </c>
      <c r="R725" s="446" t="str">
        <f>IF(ISBLANK(INDEX('Policy Characteristics'!L:L,MATCH($C725,'Policy Characteristics'!$C:$C,0))),"",INDEX('Policy Characteristics'!L:L,MATCH($C725,'Policy Characteristics'!$C:$C,0)))</f>
        <v>industry-elec-and-hydrogen.html</v>
      </c>
    </row>
    <row r="726" spans="1:18" x14ac:dyDescent="0.75">
      <c r="A726" s="446" t="str">
        <f>IF(ISBLANK(INDEX('Policy Characteristics'!A:A,MATCH($C726,'Policy Characteristics'!$C:$C,0))),"",INDEX('Policy Characteristics'!A:A,MATCH($C726,'Policy Characteristics'!$C:$C,0)))</f>
        <v>Industry</v>
      </c>
      <c r="B726" s="467" t="str">
        <f>IF(ISBLANK(INDEX('Policy Characteristics'!B:B,MATCH($C726,'Policy Characteristics'!$C:$C,0))),"",INDEX('Policy Characteristics'!B:B,MATCH($C726,'Policy Characteristics'!$C:$C,0)))</f>
        <v>Electrification</v>
      </c>
      <c r="C726" s="446" t="str">
        <f t="shared" si="36"/>
        <v>Fraction of Eligible Industrial Energy Use Shifted to Electricity</v>
      </c>
      <c r="D726" s="294" t="s">
        <v>3080</v>
      </c>
      <c r="E726" t="s">
        <v>3521</v>
      </c>
      <c r="F726" t="s">
        <v>3042</v>
      </c>
      <c r="G726" s="339" t="s">
        <v>3528</v>
      </c>
      <c r="H726" s="20">
        <v>1968</v>
      </c>
      <c r="I726" s="468" t="s">
        <v>43</v>
      </c>
      <c r="J726" s="469" t="str">
        <f>IF(ISBLANK(INDEX('Policy Characteristics'!D:D,MATCH($C726,'Policy Characteristics'!$C:$C,0))),"",INDEX('Policy Characteristics'!D:D,MATCH($C726,'Policy Characteristics'!$C:$C,0)))</f>
        <v>Electrification</v>
      </c>
      <c r="K726" s="44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446" t="str">
        <f>IF(ISBLANK(INDEX('Policy Characteristics'!I:I,MATCH($C726,'Policy Characteristics'!$C:$C,0))),"",INDEX('Policy Characteristics'!I:I,MATCH($C726,'Policy Characteristics'!$C:$C,0)))</f>
        <v>% of fuel shifted</v>
      </c>
      <c r="P726" s="44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46" t="str">
        <f>IF(ISBLANK(INDEX('Policy Characteristics'!K:K,MATCH($C726,'Policy Characteristics'!$C:$C,0))),"",INDEX('Policy Characteristics'!K:K,MATCH($C726,'Policy Characteristics'!$C:$C,0)))</f>
        <v>industry-ag-main.html#fuel-switching</v>
      </c>
      <c r="R726" s="446" t="str">
        <f>IF(ISBLANK(INDEX('Policy Characteristics'!L:L,MATCH($C726,'Policy Characteristics'!$C:$C,0))),"",INDEX('Policy Characteristics'!L:L,MATCH($C726,'Policy Characteristics'!$C:$C,0)))</f>
        <v>industry-elec-and-hydrogen.html</v>
      </c>
    </row>
    <row r="727" spans="1:18" x14ac:dyDescent="0.75">
      <c r="A727" s="446" t="str">
        <f>IF(ISBLANK(INDEX('Policy Characteristics'!A:A,MATCH($C727,'Policy Characteristics'!$C:$C,0))),"",INDEX('Policy Characteristics'!A:A,MATCH($C727,'Policy Characteristics'!$C:$C,0)))</f>
        <v>Industry</v>
      </c>
      <c r="B727" s="467" t="str">
        <f>IF(ISBLANK(INDEX('Policy Characteristics'!B:B,MATCH($C727,'Policy Characteristics'!$C:$C,0))),"",INDEX('Policy Characteristics'!B:B,MATCH($C727,'Policy Characteristics'!$C:$C,0)))</f>
        <v>Electrification</v>
      </c>
      <c r="C727" s="446" t="str">
        <f t="shared" si="36"/>
        <v>Fraction of Eligible Industrial Energy Use Shifted to Electricity</v>
      </c>
      <c r="D727" s="294" t="s">
        <v>3080</v>
      </c>
      <c r="E727" t="s">
        <v>3673</v>
      </c>
      <c r="F727" t="s">
        <v>3042</v>
      </c>
      <c r="G727" s="339" t="s">
        <v>3673</v>
      </c>
      <c r="H727" s="20">
        <v>1969</v>
      </c>
      <c r="I727" s="468" t="s">
        <v>43</v>
      </c>
      <c r="J727" s="469" t="str">
        <f>IF(ISBLANK(INDEX('Policy Characteristics'!D:D,MATCH($C727,'Policy Characteristics'!$C:$C,0))),"",INDEX('Policy Characteristics'!D:D,MATCH($C727,'Policy Characteristics'!$C:$C,0)))</f>
        <v>Electrification</v>
      </c>
      <c r="K727" s="44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446" t="str">
        <f>IF(ISBLANK(INDEX('Policy Characteristics'!I:I,MATCH($C727,'Policy Characteristics'!$C:$C,0))),"",INDEX('Policy Characteristics'!I:I,MATCH($C727,'Policy Characteristics'!$C:$C,0)))</f>
        <v>% of fuel shifted</v>
      </c>
      <c r="P727" s="44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46" t="str">
        <f>IF(ISBLANK(INDEX('Policy Characteristics'!K:K,MATCH($C727,'Policy Characteristics'!$C:$C,0))),"",INDEX('Policy Characteristics'!K:K,MATCH($C727,'Policy Characteristics'!$C:$C,0)))</f>
        <v>industry-ag-main.html#fuel-switching</v>
      </c>
      <c r="R727" s="446" t="str">
        <f>IF(ISBLANK(INDEX('Policy Characteristics'!L:L,MATCH($C727,'Policy Characteristics'!$C:$C,0))),"",INDEX('Policy Characteristics'!L:L,MATCH($C727,'Policy Characteristics'!$C:$C,0)))</f>
        <v>industry-elec-and-hydrogen.html</v>
      </c>
    </row>
    <row r="728" spans="1:18" x14ac:dyDescent="0.75">
      <c r="A728" s="446" t="str">
        <f>IF(ISBLANK(INDEX('Policy Characteristics'!A:A,MATCH($C728,'Policy Characteristics'!$C:$C,0))),"",INDEX('Policy Characteristics'!A:A,MATCH($C728,'Policy Characteristics'!$C:$C,0)))</f>
        <v>Industry</v>
      </c>
      <c r="B728" s="467" t="str">
        <f>IF(ISBLANK(INDEX('Policy Characteristics'!B:B,MATCH($C728,'Policy Characteristics'!$C:$C,0))),"",INDEX('Policy Characteristics'!B:B,MATCH($C728,'Policy Characteristics'!$C:$C,0)))</f>
        <v>Electrification</v>
      </c>
      <c r="C728" s="446" t="str">
        <f t="shared" si="36"/>
        <v>Fraction of Eligible Industrial Energy Use Shifted to Electricity</v>
      </c>
      <c r="D728" s="294" t="s">
        <v>3081</v>
      </c>
      <c r="E728" t="s">
        <v>3515</v>
      </c>
      <c r="F728" t="s">
        <v>3043</v>
      </c>
      <c r="G728" s="339" t="s">
        <v>3522</v>
      </c>
      <c r="H728" s="20">
        <v>1970</v>
      </c>
      <c r="I728" s="468" t="s">
        <v>43</v>
      </c>
      <c r="J728" s="469" t="str">
        <f>IF(ISBLANK(INDEX('Policy Characteristics'!D:D,MATCH($C728,'Policy Characteristics'!$C:$C,0))),"",INDEX('Policy Characteristics'!D:D,MATCH($C728,'Policy Characteristics'!$C:$C,0)))</f>
        <v>Electrification</v>
      </c>
      <c r="K728" s="44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446" t="str">
        <f>IF(ISBLANK(INDEX('Policy Characteristics'!I:I,MATCH($C728,'Policy Characteristics'!$C:$C,0))),"",INDEX('Policy Characteristics'!I:I,MATCH($C728,'Policy Characteristics'!$C:$C,0)))</f>
        <v>% of fuel shifted</v>
      </c>
      <c r="P728" s="44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46" t="str">
        <f>IF(ISBLANK(INDEX('Policy Characteristics'!K:K,MATCH($C728,'Policy Characteristics'!$C:$C,0))),"",INDEX('Policy Characteristics'!K:K,MATCH($C728,'Policy Characteristics'!$C:$C,0)))</f>
        <v>industry-ag-main.html#fuel-switching</v>
      </c>
      <c r="R728" s="446" t="str">
        <f>IF(ISBLANK(INDEX('Policy Characteristics'!L:L,MATCH($C728,'Policy Characteristics'!$C:$C,0))),"",INDEX('Policy Characteristics'!L:L,MATCH($C728,'Policy Characteristics'!$C:$C,0)))</f>
        <v>industry-elec-and-hydrogen.html</v>
      </c>
    </row>
    <row r="729" spans="1:18" x14ac:dyDescent="0.75">
      <c r="A729" s="446" t="str">
        <f>IF(ISBLANK(INDEX('Policy Characteristics'!A:A,MATCH($C729,'Policy Characteristics'!$C:$C,0))),"",INDEX('Policy Characteristics'!A:A,MATCH($C729,'Policy Characteristics'!$C:$C,0)))</f>
        <v>Industry</v>
      </c>
      <c r="B729" s="467" t="str">
        <f>IF(ISBLANK(INDEX('Policy Characteristics'!B:B,MATCH($C729,'Policy Characteristics'!$C:$C,0))),"",INDEX('Policy Characteristics'!B:B,MATCH($C729,'Policy Characteristics'!$C:$C,0)))</f>
        <v>Electrification</v>
      </c>
      <c r="C729" s="446" t="str">
        <f t="shared" si="36"/>
        <v>Fraction of Eligible Industrial Energy Use Shifted to Electricity</v>
      </c>
      <c r="D729" s="294" t="s">
        <v>3081</v>
      </c>
      <c r="E729" t="s">
        <v>3516</v>
      </c>
      <c r="F729" t="s">
        <v>3043</v>
      </c>
      <c r="G729" s="339" t="s">
        <v>3523</v>
      </c>
      <c r="H729" s="20">
        <v>1971</v>
      </c>
      <c r="I729" s="468" t="s">
        <v>43</v>
      </c>
      <c r="J729" s="469" t="str">
        <f>IF(ISBLANK(INDEX('Policy Characteristics'!D:D,MATCH($C729,'Policy Characteristics'!$C:$C,0))),"",INDEX('Policy Characteristics'!D:D,MATCH($C729,'Policy Characteristics'!$C:$C,0)))</f>
        <v>Electrification</v>
      </c>
      <c r="K729" s="44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446" t="str">
        <f>IF(ISBLANK(INDEX('Policy Characteristics'!I:I,MATCH($C729,'Policy Characteristics'!$C:$C,0))),"",INDEX('Policy Characteristics'!I:I,MATCH($C729,'Policy Characteristics'!$C:$C,0)))</f>
        <v>% of fuel shifted</v>
      </c>
      <c r="P729" s="44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46" t="str">
        <f>IF(ISBLANK(INDEX('Policy Characteristics'!K:K,MATCH($C729,'Policy Characteristics'!$C:$C,0))),"",INDEX('Policy Characteristics'!K:K,MATCH($C729,'Policy Characteristics'!$C:$C,0)))</f>
        <v>industry-ag-main.html#fuel-switching</v>
      </c>
      <c r="R729" s="446" t="str">
        <f>IF(ISBLANK(INDEX('Policy Characteristics'!L:L,MATCH($C729,'Policy Characteristics'!$C:$C,0))),"",INDEX('Policy Characteristics'!L:L,MATCH($C729,'Policy Characteristics'!$C:$C,0)))</f>
        <v>industry-elec-and-hydrogen.html</v>
      </c>
    </row>
    <row r="730" spans="1:18" x14ac:dyDescent="0.75">
      <c r="A730" s="446" t="str">
        <f>IF(ISBLANK(INDEX('Policy Characteristics'!A:A,MATCH($C730,'Policy Characteristics'!$C:$C,0))),"",INDEX('Policy Characteristics'!A:A,MATCH($C730,'Policy Characteristics'!$C:$C,0)))</f>
        <v>Industry</v>
      </c>
      <c r="B730" s="467" t="str">
        <f>IF(ISBLANK(INDEX('Policy Characteristics'!B:B,MATCH($C730,'Policy Characteristics'!$C:$C,0))),"",INDEX('Policy Characteristics'!B:B,MATCH($C730,'Policy Characteristics'!$C:$C,0)))</f>
        <v>Electrification</v>
      </c>
      <c r="C730" s="446" t="str">
        <f t="shared" si="36"/>
        <v>Fraction of Eligible Industrial Energy Use Shifted to Electricity</v>
      </c>
      <c r="D730" s="294" t="s">
        <v>3081</v>
      </c>
      <c r="E730" t="s">
        <v>3517</v>
      </c>
      <c r="F730" t="s">
        <v>3043</v>
      </c>
      <c r="G730" s="339" t="s">
        <v>3524</v>
      </c>
      <c r="H730" s="20">
        <v>1972</v>
      </c>
      <c r="I730" s="468" t="s">
        <v>43</v>
      </c>
      <c r="J730" s="469" t="str">
        <f>IF(ISBLANK(INDEX('Policy Characteristics'!D:D,MATCH($C730,'Policy Characteristics'!$C:$C,0))),"",INDEX('Policy Characteristics'!D:D,MATCH($C730,'Policy Characteristics'!$C:$C,0)))</f>
        <v>Electrification</v>
      </c>
      <c r="K730" s="44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446" t="str">
        <f>IF(ISBLANK(INDEX('Policy Characteristics'!I:I,MATCH($C730,'Policy Characteristics'!$C:$C,0))),"",INDEX('Policy Characteristics'!I:I,MATCH($C730,'Policy Characteristics'!$C:$C,0)))</f>
        <v>% of fuel shifted</v>
      </c>
      <c r="P730" s="44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46" t="str">
        <f>IF(ISBLANK(INDEX('Policy Characteristics'!K:K,MATCH($C730,'Policy Characteristics'!$C:$C,0))),"",INDEX('Policy Characteristics'!K:K,MATCH($C730,'Policy Characteristics'!$C:$C,0)))</f>
        <v>industry-ag-main.html#fuel-switching</v>
      </c>
      <c r="R730" s="446" t="str">
        <f>IF(ISBLANK(INDEX('Policy Characteristics'!L:L,MATCH($C730,'Policy Characteristics'!$C:$C,0))),"",INDEX('Policy Characteristics'!L:L,MATCH($C730,'Policy Characteristics'!$C:$C,0)))</f>
        <v>industry-elec-and-hydrogen.html</v>
      </c>
    </row>
    <row r="731" spans="1:18" x14ac:dyDescent="0.75">
      <c r="A731" s="446" t="str">
        <f>IF(ISBLANK(INDEX('Policy Characteristics'!A:A,MATCH($C731,'Policy Characteristics'!$C:$C,0))),"",INDEX('Policy Characteristics'!A:A,MATCH($C731,'Policy Characteristics'!$C:$C,0)))</f>
        <v>Industry</v>
      </c>
      <c r="B731" s="467" t="str">
        <f>IF(ISBLANK(INDEX('Policy Characteristics'!B:B,MATCH($C731,'Policy Characteristics'!$C:$C,0))),"",INDEX('Policy Characteristics'!B:B,MATCH($C731,'Policy Characteristics'!$C:$C,0)))</f>
        <v>Electrification</v>
      </c>
      <c r="C731" s="446" t="str">
        <f t="shared" si="36"/>
        <v>Fraction of Eligible Industrial Energy Use Shifted to Electricity</v>
      </c>
      <c r="D731" s="294" t="s">
        <v>3081</v>
      </c>
      <c r="E731" t="s">
        <v>3518</v>
      </c>
      <c r="F731" t="s">
        <v>3043</v>
      </c>
      <c r="G731" s="339" t="s">
        <v>3525</v>
      </c>
      <c r="H731" s="20">
        <v>1973</v>
      </c>
      <c r="I731" s="468" t="s">
        <v>43</v>
      </c>
      <c r="J731" s="469" t="str">
        <f>IF(ISBLANK(INDEX('Policy Characteristics'!D:D,MATCH($C731,'Policy Characteristics'!$C:$C,0))),"",INDEX('Policy Characteristics'!D:D,MATCH($C731,'Policy Characteristics'!$C:$C,0)))</f>
        <v>Electrification</v>
      </c>
      <c r="K731" s="44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446" t="str">
        <f>IF(ISBLANK(INDEX('Policy Characteristics'!I:I,MATCH($C731,'Policy Characteristics'!$C:$C,0))),"",INDEX('Policy Characteristics'!I:I,MATCH($C731,'Policy Characteristics'!$C:$C,0)))</f>
        <v>% of fuel shifted</v>
      </c>
      <c r="P731" s="44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46" t="str">
        <f>IF(ISBLANK(INDEX('Policy Characteristics'!K:K,MATCH($C731,'Policy Characteristics'!$C:$C,0))),"",INDEX('Policy Characteristics'!K:K,MATCH($C731,'Policy Characteristics'!$C:$C,0)))</f>
        <v>industry-ag-main.html#fuel-switching</v>
      </c>
      <c r="R731" s="446" t="str">
        <f>IF(ISBLANK(INDEX('Policy Characteristics'!L:L,MATCH($C731,'Policy Characteristics'!$C:$C,0))),"",INDEX('Policy Characteristics'!L:L,MATCH($C731,'Policy Characteristics'!$C:$C,0)))</f>
        <v>industry-elec-and-hydrogen.html</v>
      </c>
    </row>
    <row r="732" spans="1:18" x14ac:dyDescent="0.75">
      <c r="A732" s="446" t="str">
        <f>IF(ISBLANK(INDEX('Policy Characteristics'!A:A,MATCH($C732,'Policy Characteristics'!$C:$C,0))),"",INDEX('Policy Characteristics'!A:A,MATCH($C732,'Policy Characteristics'!$C:$C,0)))</f>
        <v>Industry</v>
      </c>
      <c r="B732" s="467" t="str">
        <f>IF(ISBLANK(INDEX('Policy Characteristics'!B:B,MATCH($C732,'Policy Characteristics'!$C:$C,0))),"",INDEX('Policy Characteristics'!B:B,MATCH($C732,'Policy Characteristics'!$C:$C,0)))</f>
        <v>Electrification</v>
      </c>
      <c r="C732" s="446" t="str">
        <f t="shared" si="36"/>
        <v>Fraction of Eligible Industrial Energy Use Shifted to Electricity</v>
      </c>
      <c r="D732" s="294" t="s">
        <v>3081</v>
      </c>
      <c r="E732" t="s">
        <v>3519</v>
      </c>
      <c r="F732" t="s">
        <v>3043</v>
      </c>
      <c r="G732" s="339" t="s">
        <v>3526</v>
      </c>
      <c r="H732" s="20">
        <v>1974</v>
      </c>
      <c r="I732" s="468" t="s">
        <v>43</v>
      </c>
      <c r="J732" s="469" t="str">
        <f>IF(ISBLANK(INDEX('Policy Characteristics'!D:D,MATCH($C732,'Policy Characteristics'!$C:$C,0))),"",INDEX('Policy Characteristics'!D:D,MATCH($C732,'Policy Characteristics'!$C:$C,0)))</f>
        <v>Electrification</v>
      </c>
      <c r="K732" s="44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446" t="str">
        <f>IF(ISBLANK(INDEX('Policy Characteristics'!I:I,MATCH($C732,'Policy Characteristics'!$C:$C,0))),"",INDEX('Policy Characteristics'!I:I,MATCH($C732,'Policy Characteristics'!$C:$C,0)))</f>
        <v>% of fuel shifted</v>
      </c>
      <c r="P732" s="44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46" t="str">
        <f>IF(ISBLANK(INDEX('Policy Characteristics'!K:K,MATCH($C732,'Policy Characteristics'!$C:$C,0))),"",INDEX('Policy Characteristics'!K:K,MATCH($C732,'Policy Characteristics'!$C:$C,0)))</f>
        <v>industry-ag-main.html#fuel-switching</v>
      </c>
      <c r="R732" s="446" t="str">
        <f>IF(ISBLANK(INDEX('Policy Characteristics'!L:L,MATCH($C732,'Policy Characteristics'!$C:$C,0))),"",INDEX('Policy Characteristics'!L:L,MATCH($C732,'Policy Characteristics'!$C:$C,0)))</f>
        <v>industry-elec-and-hydrogen.html</v>
      </c>
    </row>
    <row r="733" spans="1:18" x14ac:dyDescent="0.75">
      <c r="A733" s="446" t="str">
        <f>IF(ISBLANK(INDEX('Policy Characteristics'!A:A,MATCH($C733,'Policy Characteristics'!$C:$C,0))),"",INDEX('Policy Characteristics'!A:A,MATCH($C733,'Policy Characteristics'!$C:$C,0)))</f>
        <v>Industry</v>
      </c>
      <c r="B733" s="467" t="str">
        <f>IF(ISBLANK(INDEX('Policy Characteristics'!B:B,MATCH($C733,'Policy Characteristics'!$C:$C,0))),"",INDEX('Policy Characteristics'!B:B,MATCH($C733,'Policy Characteristics'!$C:$C,0)))</f>
        <v>Electrification</v>
      </c>
      <c r="C733" s="446" t="str">
        <f t="shared" si="36"/>
        <v>Fraction of Eligible Industrial Energy Use Shifted to Electricity</v>
      </c>
      <c r="D733" s="294" t="s">
        <v>3081</v>
      </c>
      <c r="E733" t="s">
        <v>3520</v>
      </c>
      <c r="F733" t="s">
        <v>3043</v>
      </c>
      <c r="G733" s="339" t="s">
        <v>3527</v>
      </c>
      <c r="H733" s="20">
        <v>1975</v>
      </c>
      <c r="I733" s="468" t="s">
        <v>43</v>
      </c>
      <c r="J733" s="469" t="str">
        <f>IF(ISBLANK(INDEX('Policy Characteristics'!D:D,MATCH($C733,'Policy Characteristics'!$C:$C,0))),"",INDEX('Policy Characteristics'!D:D,MATCH($C733,'Policy Characteristics'!$C:$C,0)))</f>
        <v>Electrification</v>
      </c>
      <c r="K733" s="44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446" t="str">
        <f>IF(ISBLANK(INDEX('Policy Characteristics'!I:I,MATCH($C733,'Policy Characteristics'!$C:$C,0))),"",INDEX('Policy Characteristics'!I:I,MATCH($C733,'Policy Characteristics'!$C:$C,0)))</f>
        <v>% of fuel shifted</v>
      </c>
      <c r="P733" s="44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46" t="str">
        <f>IF(ISBLANK(INDEX('Policy Characteristics'!K:K,MATCH($C733,'Policy Characteristics'!$C:$C,0))),"",INDEX('Policy Characteristics'!K:K,MATCH($C733,'Policy Characteristics'!$C:$C,0)))</f>
        <v>industry-ag-main.html#fuel-switching</v>
      </c>
      <c r="R733" s="446" t="str">
        <f>IF(ISBLANK(INDEX('Policy Characteristics'!L:L,MATCH($C733,'Policy Characteristics'!$C:$C,0))),"",INDEX('Policy Characteristics'!L:L,MATCH($C733,'Policy Characteristics'!$C:$C,0)))</f>
        <v>industry-elec-and-hydrogen.html</v>
      </c>
    </row>
    <row r="734" spans="1:18" x14ac:dyDescent="0.75">
      <c r="A734" s="446" t="str">
        <f>IF(ISBLANK(INDEX('Policy Characteristics'!A:A,MATCH($C734,'Policy Characteristics'!$C:$C,0))),"",INDEX('Policy Characteristics'!A:A,MATCH($C734,'Policy Characteristics'!$C:$C,0)))</f>
        <v>Industry</v>
      </c>
      <c r="B734" s="467" t="str">
        <f>IF(ISBLANK(INDEX('Policy Characteristics'!B:B,MATCH($C734,'Policy Characteristics'!$C:$C,0))),"",INDEX('Policy Characteristics'!B:B,MATCH($C734,'Policy Characteristics'!$C:$C,0)))</f>
        <v>Electrification</v>
      </c>
      <c r="C734" s="446" t="str">
        <f t="shared" si="36"/>
        <v>Fraction of Eligible Industrial Energy Use Shifted to Electricity</v>
      </c>
      <c r="D734" s="294" t="s">
        <v>3081</v>
      </c>
      <c r="E734" t="s">
        <v>3521</v>
      </c>
      <c r="F734" t="s">
        <v>3043</v>
      </c>
      <c r="G734" s="339" t="s">
        <v>3528</v>
      </c>
      <c r="H734" s="20">
        <v>1976</v>
      </c>
      <c r="I734" s="468" t="s">
        <v>43</v>
      </c>
      <c r="J734" s="469" t="str">
        <f>IF(ISBLANK(INDEX('Policy Characteristics'!D:D,MATCH($C734,'Policy Characteristics'!$C:$C,0))),"",INDEX('Policy Characteristics'!D:D,MATCH($C734,'Policy Characteristics'!$C:$C,0)))</f>
        <v>Electrification</v>
      </c>
      <c r="K734" s="44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446" t="str">
        <f>IF(ISBLANK(INDEX('Policy Characteristics'!I:I,MATCH($C734,'Policy Characteristics'!$C:$C,0))),"",INDEX('Policy Characteristics'!I:I,MATCH($C734,'Policy Characteristics'!$C:$C,0)))</f>
        <v>% of fuel shifted</v>
      </c>
      <c r="P734" s="44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46" t="str">
        <f>IF(ISBLANK(INDEX('Policy Characteristics'!K:K,MATCH($C734,'Policy Characteristics'!$C:$C,0))),"",INDEX('Policy Characteristics'!K:K,MATCH($C734,'Policy Characteristics'!$C:$C,0)))</f>
        <v>industry-ag-main.html#fuel-switching</v>
      </c>
      <c r="R734" s="446" t="str">
        <f>IF(ISBLANK(INDEX('Policy Characteristics'!L:L,MATCH($C734,'Policy Characteristics'!$C:$C,0))),"",INDEX('Policy Characteristics'!L:L,MATCH($C734,'Policy Characteristics'!$C:$C,0)))</f>
        <v>industry-elec-and-hydrogen.html</v>
      </c>
    </row>
    <row r="735" spans="1:18" x14ac:dyDescent="0.75">
      <c r="A735" s="446" t="str">
        <f>IF(ISBLANK(INDEX('Policy Characteristics'!A:A,MATCH($C735,'Policy Characteristics'!$C:$C,0))),"",INDEX('Policy Characteristics'!A:A,MATCH($C735,'Policy Characteristics'!$C:$C,0)))</f>
        <v>Industry</v>
      </c>
      <c r="B735" s="467" t="str">
        <f>IF(ISBLANK(INDEX('Policy Characteristics'!B:B,MATCH($C735,'Policy Characteristics'!$C:$C,0))),"",INDEX('Policy Characteristics'!B:B,MATCH($C735,'Policy Characteristics'!$C:$C,0)))</f>
        <v>Electrification</v>
      </c>
      <c r="C735" s="446" t="str">
        <f t="shared" si="36"/>
        <v>Fraction of Eligible Industrial Energy Use Shifted to Electricity</v>
      </c>
      <c r="D735" s="294" t="s">
        <v>3081</v>
      </c>
      <c r="E735" t="s">
        <v>3673</v>
      </c>
      <c r="F735" t="s">
        <v>3043</v>
      </c>
      <c r="G735" s="339" t="s">
        <v>3673</v>
      </c>
      <c r="H735" s="20">
        <v>1977</v>
      </c>
      <c r="I735" s="468" t="s">
        <v>43</v>
      </c>
      <c r="J735" s="469" t="str">
        <f>IF(ISBLANK(INDEX('Policy Characteristics'!D:D,MATCH($C735,'Policy Characteristics'!$C:$C,0))),"",INDEX('Policy Characteristics'!D:D,MATCH($C735,'Policy Characteristics'!$C:$C,0)))</f>
        <v>Electrification</v>
      </c>
      <c r="K735" s="44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446" t="str">
        <f>IF(ISBLANK(INDEX('Policy Characteristics'!I:I,MATCH($C735,'Policy Characteristics'!$C:$C,0))),"",INDEX('Policy Characteristics'!I:I,MATCH($C735,'Policy Characteristics'!$C:$C,0)))</f>
        <v>% of fuel shifted</v>
      </c>
      <c r="P735" s="44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46" t="str">
        <f>IF(ISBLANK(INDEX('Policy Characteristics'!K:K,MATCH($C735,'Policy Characteristics'!$C:$C,0))),"",INDEX('Policy Characteristics'!K:K,MATCH($C735,'Policy Characteristics'!$C:$C,0)))</f>
        <v>industry-ag-main.html#fuel-switching</v>
      </c>
      <c r="R735" s="446" t="str">
        <f>IF(ISBLANK(INDEX('Policy Characteristics'!L:L,MATCH($C735,'Policy Characteristics'!$C:$C,0))),"",INDEX('Policy Characteristics'!L:L,MATCH($C735,'Policy Characteristics'!$C:$C,0)))</f>
        <v>industry-elec-and-hydrogen.html</v>
      </c>
    </row>
    <row r="736" spans="1:18" x14ac:dyDescent="0.75">
      <c r="A736" s="446" t="str">
        <f>IF(ISBLANK(INDEX('Policy Characteristics'!A:A,MATCH($C736,'Policy Characteristics'!$C:$C,0))),"",INDEX('Policy Characteristics'!A:A,MATCH($C736,'Policy Characteristics'!$C:$C,0)))</f>
        <v>Industry</v>
      </c>
      <c r="B736" s="467" t="str">
        <f>IF(ISBLANK(INDEX('Policy Characteristics'!B:B,MATCH($C736,'Policy Characteristics'!$C:$C,0))),"",INDEX('Policy Characteristics'!B:B,MATCH($C736,'Policy Characteristics'!$C:$C,0)))</f>
        <v>Electrification</v>
      </c>
      <c r="C736" s="446" t="str">
        <f t="shared" si="36"/>
        <v>Fraction of Eligible Industrial Energy Use Shifted to Electricity</v>
      </c>
      <c r="D736" s="294" t="s">
        <v>3082</v>
      </c>
      <c r="E736" t="s">
        <v>3515</v>
      </c>
      <c r="F736" t="s">
        <v>3044</v>
      </c>
      <c r="G736" s="339" t="s">
        <v>3522</v>
      </c>
      <c r="H736" s="20">
        <v>1978</v>
      </c>
      <c r="I736" s="468" t="s">
        <v>43</v>
      </c>
      <c r="J736" s="469" t="str">
        <f>IF(ISBLANK(INDEX('Policy Characteristics'!D:D,MATCH($C736,'Policy Characteristics'!$C:$C,0))),"",INDEX('Policy Characteristics'!D:D,MATCH($C736,'Policy Characteristics'!$C:$C,0)))</f>
        <v>Electrification</v>
      </c>
      <c r="K736" s="44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446" t="str">
        <f>IF(ISBLANK(INDEX('Policy Characteristics'!I:I,MATCH($C736,'Policy Characteristics'!$C:$C,0))),"",INDEX('Policy Characteristics'!I:I,MATCH($C736,'Policy Characteristics'!$C:$C,0)))</f>
        <v>% of fuel shifted</v>
      </c>
      <c r="P736" s="44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46" t="str">
        <f>IF(ISBLANK(INDEX('Policy Characteristics'!K:K,MATCH($C736,'Policy Characteristics'!$C:$C,0))),"",INDEX('Policy Characteristics'!K:K,MATCH($C736,'Policy Characteristics'!$C:$C,0)))</f>
        <v>industry-ag-main.html#fuel-switching</v>
      </c>
      <c r="R736" s="446" t="str">
        <f>IF(ISBLANK(INDEX('Policy Characteristics'!L:L,MATCH($C736,'Policy Characteristics'!$C:$C,0))),"",INDEX('Policy Characteristics'!L:L,MATCH($C736,'Policy Characteristics'!$C:$C,0)))</f>
        <v>industry-elec-and-hydrogen.html</v>
      </c>
    </row>
    <row r="737" spans="1:18" x14ac:dyDescent="0.75">
      <c r="A737" s="446" t="str">
        <f>IF(ISBLANK(INDEX('Policy Characteristics'!A:A,MATCH($C737,'Policy Characteristics'!$C:$C,0))),"",INDEX('Policy Characteristics'!A:A,MATCH($C737,'Policy Characteristics'!$C:$C,0)))</f>
        <v>Industry</v>
      </c>
      <c r="B737" s="467" t="str">
        <f>IF(ISBLANK(INDEX('Policy Characteristics'!B:B,MATCH($C737,'Policy Characteristics'!$C:$C,0))),"",INDEX('Policy Characteristics'!B:B,MATCH($C737,'Policy Characteristics'!$C:$C,0)))</f>
        <v>Electrification</v>
      </c>
      <c r="C737" s="446" t="str">
        <f t="shared" si="36"/>
        <v>Fraction of Eligible Industrial Energy Use Shifted to Electricity</v>
      </c>
      <c r="D737" s="294" t="s">
        <v>3082</v>
      </c>
      <c r="E737" t="s">
        <v>3516</v>
      </c>
      <c r="F737" t="s">
        <v>3044</v>
      </c>
      <c r="G737" s="339" t="s">
        <v>3523</v>
      </c>
      <c r="H737" s="20">
        <v>1979</v>
      </c>
      <c r="I737" s="468" t="s">
        <v>43</v>
      </c>
      <c r="J737" s="469" t="str">
        <f>IF(ISBLANK(INDEX('Policy Characteristics'!D:D,MATCH($C737,'Policy Characteristics'!$C:$C,0))),"",INDEX('Policy Characteristics'!D:D,MATCH($C737,'Policy Characteristics'!$C:$C,0)))</f>
        <v>Electrification</v>
      </c>
      <c r="K737" s="44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446" t="str">
        <f>IF(ISBLANK(INDEX('Policy Characteristics'!I:I,MATCH($C737,'Policy Characteristics'!$C:$C,0))),"",INDEX('Policy Characteristics'!I:I,MATCH($C737,'Policy Characteristics'!$C:$C,0)))</f>
        <v>% of fuel shifted</v>
      </c>
      <c r="P737" s="44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46" t="str">
        <f>IF(ISBLANK(INDEX('Policy Characteristics'!K:K,MATCH($C737,'Policy Characteristics'!$C:$C,0))),"",INDEX('Policy Characteristics'!K:K,MATCH($C737,'Policy Characteristics'!$C:$C,0)))</f>
        <v>industry-ag-main.html#fuel-switching</v>
      </c>
      <c r="R737" s="446" t="str">
        <f>IF(ISBLANK(INDEX('Policy Characteristics'!L:L,MATCH($C737,'Policy Characteristics'!$C:$C,0))),"",INDEX('Policy Characteristics'!L:L,MATCH($C737,'Policy Characteristics'!$C:$C,0)))</f>
        <v>industry-elec-and-hydrogen.html</v>
      </c>
    </row>
    <row r="738" spans="1:18" x14ac:dyDescent="0.75">
      <c r="A738" s="446" t="str">
        <f>IF(ISBLANK(INDEX('Policy Characteristics'!A:A,MATCH($C738,'Policy Characteristics'!$C:$C,0))),"",INDEX('Policy Characteristics'!A:A,MATCH($C738,'Policy Characteristics'!$C:$C,0)))</f>
        <v>Industry</v>
      </c>
      <c r="B738" s="467" t="str">
        <f>IF(ISBLANK(INDEX('Policy Characteristics'!B:B,MATCH($C738,'Policy Characteristics'!$C:$C,0))),"",INDEX('Policy Characteristics'!B:B,MATCH($C738,'Policy Characteristics'!$C:$C,0)))</f>
        <v>Electrification</v>
      </c>
      <c r="C738" s="446" t="str">
        <f t="shared" si="36"/>
        <v>Fraction of Eligible Industrial Energy Use Shifted to Electricity</v>
      </c>
      <c r="D738" s="294" t="s">
        <v>3082</v>
      </c>
      <c r="E738" t="s">
        <v>3517</v>
      </c>
      <c r="F738" t="s">
        <v>3044</v>
      </c>
      <c r="G738" s="339" t="s">
        <v>3524</v>
      </c>
      <c r="H738" s="20">
        <v>1980</v>
      </c>
      <c r="I738" s="468" t="s">
        <v>43</v>
      </c>
      <c r="J738" s="469" t="str">
        <f>IF(ISBLANK(INDEX('Policy Characteristics'!D:D,MATCH($C738,'Policy Characteristics'!$C:$C,0))),"",INDEX('Policy Characteristics'!D:D,MATCH($C738,'Policy Characteristics'!$C:$C,0)))</f>
        <v>Electrification</v>
      </c>
      <c r="K738" s="44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446" t="str">
        <f>IF(ISBLANK(INDEX('Policy Characteristics'!I:I,MATCH($C738,'Policy Characteristics'!$C:$C,0))),"",INDEX('Policy Characteristics'!I:I,MATCH($C738,'Policy Characteristics'!$C:$C,0)))</f>
        <v>% of fuel shifted</v>
      </c>
      <c r="P738" s="44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46" t="str">
        <f>IF(ISBLANK(INDEX('Policy Characteristics'!K:K,MATCH($C738,'Policy Characteristics'!$C:$C,0))),"",INDEX('Policy Characteristics'!K:K,MATCH($C738,'Policy Characteristics'!$C:$C,0)))</f>
        <v>industry-ag-main.html#fuel-switching</v>
      </c>
      <c r="R738" s="446" t="str">
        <f>IF(ISBLANK(INDEX('Policy Characteristics'!L:L,MATCH($C738,'Policy Characteristics'!$C:$C,0))),"",INDEX('Policy Characteristics'!L:L,MATCH($C738,'Policy Characteristics'!$C:$C,0)))</f>
        <v>industry-elec-and-hydrogen.html</v>
      </c>
    </row>
    <row r="739" spans="1:18" x14ac:dyDescent="0.75">
      <c r="A739" s="446" t="str">
        <f>IF(ISBLANK(INDEX('Policy Characteristics'!A:A,MATCH($C739,'Policy Characteristics'!$C:$C,0))),"",INDEX('Policy Characteristics'!A:A,MATCH($C739,'Policy Characteristics'!$C:$C,0)))</f>
        <v>Industry</v>
      </c>
      <c r="B739" s="467" t="str">
        <f>IF(ISBLANK(INDEX('Policy Characteristics'!B:B,MATCH($C739,'Policy Characteristics'!$C:$C,0))),"",INDEX('Policy Characteristics'!B:B,MATCH($C739,'Policy Characteristics'!$C:$C,0)))</f>
        <v>Electrification</v>
      </c>
      <c r="C739" s="446" t="str">
        <f t="shared" si="36"/>
        <v>Fraction of Eligible Industrial Energy Use Shifted to Electricity</v>
      </c>
      <c r="D739" s="294" t="s">
        <v>3082</v>
      </c>
      <c r="E739" t="s">
        <v>3518</v>
      </c>
      <c r="F739" t="s">
        <v>3044</v>
      </c>
      <c r="G739" s="339" t="s">
        <v>3525</v>
      </c>
      <c r="H739" s="20">
        <v>1981</v>
      </c>
      <c r="I739" s="468" t="s">
        <v>43</v>
      </c>
      <c r="J739" s="469" t="str">
        <f>IF(ISBLANK(INDEX('Policy Characteristics'!D:D,MATCH($C739,'Policy Characteristics'!$C:$C,0))),"",INDEX('Policy Characteristics'!D:D,MATCH($C739,'Policy Characteristics'!$C:$C,0)))</f>
        <v>Electrification</v>
      </c>
      <c r="K739" s="44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446" t="str">
        <f>IF(ISBLANK(INDEX('Policy Characteristics'!I:I,MATCH($C739,'Policy Characteristics'!$C:$C,0))),"",INDEX('Policy Characteristics'!I:I,MATCH($C739,'Policy Characteristics'!$C:$C,0)))</f>
        <v>% of fuel shifted</v>
      </c>
      <c r="P739" s="44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46" t="str">
        <f>IF(ISBLANK(INDEX('Policy Characteristics'!K:K,MATCH($C739,'Policy Characteristics'!$C:$C,0))),"",INDEX('Policy Characteristics'!K:K,MATCH($C739,'Policy Characteristics'!$C:$C,0)))</f>
        <v>industry-ag-main.html#fuel-switching</v>
      </c>
      <c r="R739" s="446" t="str">
        <f>IF(ISBLANK(INDEX('Policy Characteristics'!L:L,MATCH($C739,'Policy Characteristics'!$C:$C,0))),"",INDEX('Policy Characteristics'!L:L,MATCH($C739,'Policy Characteristics'!$C:$C,0)))</f>
        <v>industry-elec-and-hydrogen.html</v>
      </c>
    </row>
    <row r="740" spans="1:18" x14ac:dyDescent="0.75">
      <c r="A740" s="446" t="str">
        <f>IF(ISBLANK(INDEX('Policy Characteristics'!A:A,MATCH($C740,'Policy Characteristics'!$C:$C,0))),"",INDEX('Policy Characteristics'!A:A,MATCH($C740,'Policy Characteristics'!$C:$C,0)))</f>
        <v>Industry</v>
      </c>
      <c r="B740" s="467" t="str">
        <f>IF(ISBLANK(INDEX('Policy Characteristics'!B:B,MATCH($C740,'Policy Characteristics'!$C:$C,0))),"",INDEX('Policy Characteristics'!B:B,MATCH($C740,'Policy Characteristics'!$C:$C,0)))</f>
        <v>Electrification</v>
      </c>
      <c r="C740" s="446" t="str">
        <f t="shared" si="36"/>
        <v>Fraction of Eligible Industrial Energy Use Shifted to Electricity</v>
      </c>
      <c r="D740" s="294" t="s">
        <v>3082</v>
      </c>
      <c r="E740" t="s">
        <v>3519</v>
      </c>
      <c r="F740" t="s">
        <v>3044</v>
      </c>
      <c r="G740" s="339" t="s">
        <v>3526</v>
      </c>
      <c r="H740" s="20">
        <v>1982</v>
      </c>
      <c r="I740" s="468" t="s">
        <v>43</v>
      </c>
      <c r="J740" s="469" t="str">
        <f>IF(ISBLANK(INDEX('Policy Characteristics'!D:D,MATCH($C740,'Policy Characteristics'!$C:$C,0))),"",INDEX('Policy Characteristics'!D:D,MATCH($C740,'Policy Characteristics'!$C:$C,0)))</f>
        <v>Electrification</v>
      </c>
      <c r="K740" s="44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446" t="str">
        <f>IF(ISBLANK(INDEX('Policy Characteristics'!I:I,MATCH($C740,'Policy Characteristics'!$C:$C,0))),"",INDEX('Policy Characteristics'!I:I,MATCH($C740,'Policy Characteristics'!$C:$C,0)))</f>
        <v>% of fuel shifted</v>
      </c>
      <c r="P740" s="44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46" t="str">
        <f>IF(ISBLANK(INDEX('Policy Characteristics'!K:K,MATCH($C740,'Policy Characteristics'!$C:$C,0))),"",INDEX('Policy Characteristics'!K:K,MATCH($C740,'Policy Characteristics'!$C:$C,0)))</f>
        <v>industry-ag-main.html#fuel-switching</v>
      </c>
      <c r="R740" s="446" t="str">
        <f>IF(ISBLANK(INDEX('Policy Characteristics'!L:L,MATCH($C740,'Policy Characteristics'!$C:$C,0))),"",INDEX('Policy Characteristics'!L:L,MATCH($C740,'Policy Characteristics'!$C:$C,0)))</f>
        <v>industry-elec-and-hydrogen.html</v>
      </c>
    </row>
    <row r="741" spans="1:18" x14ac:dyDescent="0.75">
      <c r="A741" s="446" t="str">
        <f>IF(ISBLANK(INDEX('Policy Characteristics'!A:A,MATCH($C741,'Policy Characteristics'!$C:$C,0))),"",INDEX('Policy Characteristics'!A:A,MATCH($C741,'Policy Characteristics'!$C:$C,0)))</f>
        <v>Industry</v>
      </c>
      <c r="B741" s="467" t="str">
        <f>IF(ISBLANK(INDEX('Policy Characteristics'!B:B,MATCH($C741,'Policy Characteristics'!$C:$C,0))),"",INDEX('Policy Characteristics'!B:B,MATCH($C741,'Policy Characteristics'!$C:$C,0)))</f>
        <v>Electrification</v>
      </c>
      <c r="C741" s="446" t="str">
        <f t="shared" si="36"/>
        <v>Fraction of Eligible Industrial Energy Use Shifted to Electricity</v>
      </c>
      <c r="D741" s="294" t="s">
        <v>3082</v>
      </c>
      <c r="E741" t="s">
        <v>3520</v>
      </c>
      <c r="F741" t="s">
        <v>3044</v>
      </c>
      <c r="G741" s="339" t="s">
        <v>3527</v>
      </c>
      <c r="H741" s="20">
        <v>1983</v>
      </c>
      <c r="I741" s="468" t="s">
        <v>43</v>
      </c>
      <c r="J741" s="469" t="str">
        <f>IF(ISBLANK(INDEX('Policy Characteristics'!D:D,MATCH($C741,'Policy Characteristics'!$C:$C,0))),"",INDEX('Policy Characteristics'!D:D,MATCH($C741,'Policy Characteristics'!$C:$C,0)))</f>
        <v>Electrification</v>
      </c>
      <c r="K741" s="44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446" t="str">
        <f>IF(ISBLANK(INDEX('Policy Characteristics'!I:I,MATCH($C741,'Policy Characteristics'!$C:$C,0))),"",INDEX('Policy Characteristics'!I:I,MATCH($C741,'Policy Characteristics'!$C:$C,0)))</f>
        <v>% of fuel shifted</v>
      </c>
      <c r="P741" s="44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46" t="str">
        <f>IF(ISBLANK(INDEX('Policy Characteristics'!K:K,MATCH($C741,'Policy Characteristics'!$C:$C,0))),"",INDEX('Policy Characteristics'!K:K,MATCH($C741,'Policy Characteristics'!$C:$C,0)))</f>
        <v>industry-ag-main.html#fuel-switching</v>
      </c>
      <c r="R741" s="446" t="str">
        <f>IF(ISBLANK(INDEX('Policy Characteristics'!L:L,MATCH($C741,'Policy Characteristics'!$C:$C,0))),"",INDEX('Policy Characteristics'!L:L,MATCH($C741,'Policy Characteristics'!$C:$C,0)))</f>
        <v>industry-elec-and-hydrogen.html</v>
      </c>
    </row>
    <row r="742" spans="1:18" x14ac:dyDescent="0.75">
      <c r="A742" s="446" t="str">
        <f>IF(ISBLANK(INDEX('Policy Characteristics'!A:A,MATCH($C742,'Policy Characteristics'!$C:$C,0))),"",INDEX('Policy Characteristics'!A:A,MATCH($C742,'Policy Characteristics'!$C:$C,0)))</f>
        <v>Industry</v>
      </c>
      <c r="B742" s="467" t="str">
        <f>IF(ISBLANK(INDEX('Policy Characteristics'!B:B,MATCH($C742,'Policy Characteristics'!$C:$C,0))),"",INDEX('Policy Characteristics'!B:B,MATCH($C742,'Policy Characteristics'!$C:$C,0)))</f>
        <v>Electrification</v>
      </c>
      <c r="C742" s="446" t="str">
        <f t="shared" si="36"/>
        <v>Fraction of Eligible Industrial Energy Use Shifted to Electricity</v>
      </c>
      <c r="D742" s="294" t="s">
        <v>3082</v>
      </c>
      <c r="E742" t="s">
        <v>3521</v>
      </c>
      <c r="F742" t="s">
        <v>3044</v>
      </c>
      <c r="G742" s="339" t="s">
        <v>3528</v>
      </c>
      <c r="H742" s="20">
        <v>1984</v>
      </c>
      <c r="I742" s="468" t="s">
        <v>43</v>
      </c>
      <c r="J742" s="469" t="str">
        <f>IF(ISBLANK(INDEX('Policy Characteristics'!D:D,MATCH($C742,'Policy Characteristics'!$C:$C,0))),"",INDEX('Policy Characteristics'!D:D,MATCH($C742,'Policy Characteristics'!$C:$C,0)))</f>
        <v>Electrification</v>
      </c>
      <c r="K742" s="44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446" t="str">
        <f>IF(ISBLANK(INDEX('Policy Characteristics'!I:I,MATCH($C742,'Policy Characteristics'!$C:$C,0))),"",INDEX('Policy Characteristics'!I:I,MATCH($C742,'Policy Characteristics'!$C:$C,0)))</f>
        <v>% of fuel shifted</v>
      </c>
      <c r="P742" s="44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46" t="str">
        <f>IF(ISBLANK(INDEX('Policy Characteristics'!K:K,MATCH($C742,'Policy Characteristics'!$C:$C,0))),"",INDEX('Policy Characteristics'!K:K,MATCH($C742,'Policy Characteristics'!$C:$C,0)))</f>
        <v>industry-ag-main.html#fuel-switching</v>
      </c>
      <c r="R742" s="446" t="str">
        <f>IF(ISBLANK(INDEX('Policy Characteristics'!L:L,MATCH($C742,'Policy Characteristics'!$C:$C,0))),"",INDEX('Policy Characteristics'!L:L,MATCH($C742,'Policy Characteristics'!$C:$C,0)))</f>
        <v>industry-elec-and-hydrogen.html</v>
      </c>
    </row>
    <row r="743" spans="1:18" x14ac:dyDescent="0.75">
      <c r="A743" s="446" t="str">
        <f>IF(ISBLANK(INDEX('Policy Characteristics'!A:A,MATCH($C743,'Policy Characteristics'!$C:$C,0))),"",INDEX('Policy Characteristics'!A:A,MATCH($C743,'Policy Characteristics'!$C:$C,0)))</f>
        <v>Industry</v>
      </c>
      <c r="B743" s="467" t="str">
        <f>IF(ISBLANK(INDEX('Policy Characteristics'!B:B,MATCH($C743,'Policy Characteristics'!$C:$C,0))),"",INDEX('Policy Characteristics'!B:B,MATCH($C743,'Policy Characteristics'!$C:$C,0)))</f>
        <v>Electrification</v>
      </c>
      <c r="C743" s="446" t="str">
        <f t="shared" si="36"/>
        <v>Fraction of Eligible Industrial Energy Use Shifted to Electricity</v>
      </c>
      <c r="D743" s="294" t="s">
        <v>3082</v>
      </c>
      <c r="E743" t="s">
        <v>3673</v>
      </c>
      <c r="F743" t="s">
        <v>3044</v>
      </c>
      <c r="G743" s="339" t="s">
        <v>3673</v>
      </c>
      <c r="H743" s="20">
        <v>1985</v>
      </c>
      <c r="I743" s="468" t="s">
        <v>43</v>
      </c>
      <c r="J743" s="469" t="str">
        <f>IF(ISBLANK(INDEX('Policy Characteristics'!D:D,MATCH($C743,'Policy Characteristics'!$C:$C,0))),"",INDEX('Policy Characteristics'!D:D,MATCH($C743,'Policy Characteristics'!$C:$C,0)))</f>
        <v>Electrification</v>
      </c>
      <c r="K743" s="44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446" t="str">
        <f>IF(ISBLANK(INDEX('Policy Characteristics'!I:I,MATCH($C743,'Policy Characteristics'!$C:$C,0))),"",INDEX('Policy Characteristics'!I:I,MATCH($C743,'Policy Characteristics'!$C:$C,0)))</f>
        <v>% of fuel shifted</v>
      </c>
      <c r="P743" s="44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46" t="str">
        <f>IF(ISBLANK(INDEX('Policy Characteristics'!K:K,MATCH($C743,'Policy Characteristics'!$C:$C,0))),"",INDEX('Policy Characteristics'!K:K,MATCH($C743,'Policy Characteristics'!$C:$C,0)))</f>
        <v>industry-ag-main.html#fuel-switching</v>
      </c>
      <c r="R743" s="446" t="str">
        <f>IF(ISBLANK(INDEX('Policy Characteristics'!L:L,MATCH($C743,'Policy Characteristics'!$C:$C,0))),"",INDEX('Policy Characteristics'!L:L,MATCH($C743,'Policy Characteristics'!$C:$C,0)))</f>
        <v>industry-elec-and-hydrogen.html</v>
      </c>
    </row>
    <row r="744" spans="1:18" x14ac:dyDescent="0.75">
      <c r="A744" s="446" t="str">
        <f>IF(ISBLANK(INDEX('Policy Characteristics'!A:A,MATCH($C744,'Policy Characteristics'!$C:$C,0))),"",INDEX('Policy Characteristics'!A:A,MATCH($C744,'Policy Characteristics'!$C:$C,0)))</f>
        <v>Industry</v>
      </c>
      <c r="B744" s="467" t="str">
        <f>IF(ISBLANK(INDEX('Policy Characteristics'!B:B,MATCH($C744,'Policy Characteristics'!$C:$C,0))),"",INDEX('Policy Characteristics'!B:B,MATCH($C744,'Policy Characteristics'!$C:$C,0)))</f>
        <v>Electrification</v>
      </c>
      <c r="C744" s="446" t="str">
        <f t="shared" si="36"/>
        <v>Fraction of Eligible Industrial Energy Use Shifted to Electricity</v>
      </c>
      <c r="D744" s="294" t="s">
        <v>3083</v>
      </c>
      <c r="E744" t="s">
        <v>3515</v>
      </c>
      <c r="F744" t="s">
        <v>3045</v>
      </c>
      <c r="G744" s="339" t="s">
        <v>3522</v>
      </c>
      <c r="H744" s="20">
        <v>1986</v>
      </c>
      <c r="I744" s="468" t="s">
        <v>43</v>
      </c>
      <c r="J744" s="469" t="str">
        <f>IF(ISBLANK(INDEX('Policy Characteristics'!D:D,MATCH($C744,'Policy Characteristics'!$C:$C,0))),"",INDEX('Policy Characteristics'!D:D,MATCH($C744,'Policy Characteristics'!$C:$C,0)))</f>
        <v>Electrification</v>
      </c>
      <c r="K744" s="44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446" t="str">
        <f>IF(ISBLANK(INDEX('Policy Characteristics'!I:I,MATCH($C744,'Policy Characteristics'!$C:$C,0))),"",INDEX('Policy Characteristics'!I:I,MATCH($C744,'Policy Characteristics'!$C:$C,0)))</f>
        <v>% of fuel shifted</v>
      </c>
      <c r="P744" s="44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46" t="str">
        <f>IF(ISBLANK(INDEX('Policy Characteristics'!K:K,MATCH($C744,'Policy Characteristics'!$C:$C,0))),"",INDEX('Policy Characteristics'!K:K,MATCH($C744,'Policy Characteristics'!$C:$C,0)))</f>
        <v>industry-ag-main.html#fuel-switching</v>
      </c>
      <c r="R744" s="446" t="str">
        <f>IF(ISBLANK(INDEX('Policy Characteristics'!L:L,MATCH($C744,'Policy Characteristics'!$C:$C,0))),"",INDEX('Policy Characteristics'!L:L,MATCH($C744,'Policy Characteristics'!$C:$C,0)))</f>
        <v>industry-elec-and-hydrogen.html</v>
      </c>
    </row>
    <row r="745" spans="1:18" x14ac:dyDescent="0.75">
      <c r="A745" s="446" t="str">
        <f>IF(ISBLANK(INDEX('Policy Characteristics'!A:A,MATCH($C745,'Policy Characteristics'!$C:$C,0))),"",INDEX('Policy Characteristics'!A:A,MATCH($C745,'Policy Characteristics'!$C:$C,0)))</f>
        <v>Industry</v>
      </c>
      <c r="B745" s="467" t="str">
        <f>IF(ISBLANK(INDEX('Policy Characteristics'!B:B,MATCH($C745,'Policy Characteristics'!$C:$C,0))),"",INDEX('Policy Characteristics'!B:B,MATCH($C745,'Policy Characteristics'!$C:$C,0)))</f>
        <v>Electrification</v>
      </c>
      <c r="C745" s="446" t="str">
        <f t="shared" si="36"/>
        <v>Fraction of Eligible Industrial Energy Use Shifted to Electricity</v>
      </c>
      <c r="D745" s="294" t="s">
        <v>3083</v>
      </c>
      <c r="E745" t="s">
        <v>3516</v>
      </c>
      <c r="F745" t="s">
        <v>3045</v>
      </c>
      <c r="G745" s="339" t="s">
        <v>3523</v>
      </c>
      <c r="H745" s="20">
        <v>1987</v>
      </c>
      <c r="I745" s="468" t="s">
        <v>43</v>
      </c>
      <c r="J745" s="469" t="str">
        <f>IF(ISBLANK(INDEX('Policy Characteristics'!D:D,MATCH($C745,'Policy Characteristics'!$C:$C,0))),"",INDEX('Policy Characteristics'!D:D,MATCH($C745,'Policy Characteristics'!$C:$C,0)))</f>
        <v>Electrification</v>
      </c>
      <c r="K745" s="44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446" t="str">
        <f>IF(ISBLANK(INDEX('Policy Characteristics'!I:I,MATCH($C745,'Policy Characteristics'!$C:$C,0))),"",INDEX('Policy Characteristics'!I:I,MATCH($C745,'Policy Characteristics'!$C:$C,0)))</f>
        <v>% of fuel shifted</v>
      </c>
      <c r="P745" s="44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46" t="str">
        <f>IF(ISBLANK(INDEX('Policy Characteristics'!K:K,MATCH($C745,'Policy Characteristics'!$C:$C,0))),"",INDEX('Policy Characteristics'!K:K,MATCH($C745,'Policy Characteristics'!$C:$C,0)))</f>
        <v>industry-ag-main.html#fuel-switching</v>
      </c>
      <c r="R745" s="446" t="str">
        <f>IF(ISBLANK(INDEX('Policy Characteristics'!L:L,MATCH($C745,'Policy Characteristics'!$C:$C,0))),"",INDEX('Policy Characteristics'!L:L,MATCH($C745,'Policy Characteristics'!$C:$C,0)))</f>
        <v>industry-elec-and-hydrogen.html</v>
      </c>
    </row>
    <row r="746" spans="1:18" x14ac:dyDescent="0.75">
      <c r="A746" s="446" t="str">
        <f>IF(ISBLANK(INDEX('Policy Characteristics'!A:A,MATCH($C746,'Policy Characteristics'!$C:$C,0))),"",INDEX('Policy Characteristics'!A:A,MATCH($C746,'Policy Characteristics'!$C:$C,0)))</f>
        <v>Industry</v>
      </c>
      <c r="B746" s="467" t="str">
        <f>IF(ISBLANK(INDEX('Policy Characteristics'!B:B,MATCH($C746,'Policy Characteristics'!$C:$C,0))),"",INDEX('Policy Characteristics'!B:B,MATCH($C746,'Policy Characteristics'!$C:$C,0)))</f>
        <v>Electrification</v>
      </c>
      <c r="C746" s="446" t="str">
        <f t="shared" si="36"/>
        <v>Fraction of Eligible Industrial Energy Use Shifted to Electricity</v>
      </c>
      <c r="D746" s="294" t="s">
        <v>3083</v>
      </c>
      <c r="E746" t="s">
        <v>3517</v>
      </c>
      <c r="F746" t="s">
        <v>3045</v>
      </c>
      <c r="G746" s="339" t="s">
        <v>3524</v>
      </c>
      <c r="H746" s="20">
        <v>1988</v>
      </c>
      <c r="I746" s="468" t="s">
        <v>43</v>
      </c>
      <c r="J746" s="469" t="str">
        <f>IF(ISBLANK(INDEX('Policy Characteristics'!D:D,MATCH($C746,'Policy Characteristics'!$C:$C,0))),"",INDEX('Policy Characteristics'!D:D,MATCH($C746,'Policy Characteristics'!$C:$C,0)))</f>
        <v>Electrification</v>
      </c>
      <c r="K746" s="44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446" t="str">
        <f>IF(ISBLANK(INDEX('Policy Characteristics'!I:I,MATCH($C746,'Policy Characteristics'!$C:$C,0))),"",INDEX('Policy Characteristics'!I:I,MATCH($C746,'Policy Characteristics'!$C:$C,0)))</f>
        <v>% of fuel shifted</v>
      </c>
      <c r="P746" s="44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46" t="str">
        <f>IF(ISBLANK(INDEX('Policy Characteristics'!K:K,MATCH($C746,'Policy Characteristics'!$C:$C,0))),"",INDEX('Policy Characteristics'!K:K,MATCH($C746,'Policy Characteristics'!$C:$C,0)))</f>
        <v>industry-ag-main.html#fuel-switching</v>
      </c>
      <c r="R746" s="446" t="str">
        <f>IF(ISBLANK(INDEX('Policy Characteristics'!L:L,MATCH($C746,'Policy Characteristics'!$C:$C,0))),"",INDEX('Policy Characteristics'!L:L,MATCH($C746,'Policy Characteristics'!$C:$C,0)))</f>
        <v>industry-elec-and-hydrogen.html</v>
      </c>
    </row>
    <row r="747" spans="1:18" x14ac:dyDescent="0.75">
      <c r="A747" s="446" t="str">
        <f>IF(ISBLANK(INDEX('Policy Characteristics'!A:A,MATCH($C747,'Policy Characteristics'!$C:$C,0))),"",INDEX('Policy Characteristics'!A:A,MATCH($C747,'Policy Characteristics'!$C:$C,0)))</f>
        <v>Industry</v>
      </c>
      <c r="B747" s="467" t="str">
        <f>IF(ISBLANK(INDEX('Policy Characteristics'!B:B,MATCH($C747,'Policy Characteristics'!$C:$C,0))),"",INDEX('Policy Characteristics'!B:B,MATCH($C747,'Policy Characteristics'!$C:$C,0)))</f>
        <v>Electrification</v>
      </c>
      <c r="C747" s="446" t="str">
        <f t="shared" si="36"/>
        <v>Fraction of Eligible Industrial Energy Use Shifted to Electricity</v>
      </c>
      <c r="D747" s="294" t="s">
        <v>3083</v>
      </c>
      <c r="E747" t="s">
        <v>3518</v>
      </c>
      <c r="F747" t="s">
        <v>3045</v>
      </c>
      <c r="G747" s="339" t="s">
        <v>3525</v>
      </c>
      <c r="H747" s="20">
        <v>1989</v>
      </c>
      <c r="I747" s="468" t="s">
        <v>43</v>
      </c>
      <c r="J747" s="469" t="str">
        <f>IF(ISBLANK(INDEX('Policy Characteristics'!D:D,MATCH($C747,'Policy Characteristics'!$C:$C,0))),"",INDEX('Policy Characteristics'!D:D,MATCH($C747,'Policy Characteristics'!$C:$C,0)))</f>
        <v>Electrification</v>
      </c>
      <c r="K747" s="44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446" t="str">
        <f>IF(ISBLANK(INDEX('Policy Characteristics'!I:I,MATCH($C747,'Policy Characteristics'!$C:$C,0))),"",INDEX('Policy Characteristics'!I:I,MATCH($C747,'Policy Characteristics'!$C:$C,0)))</f>
        <v>% of fuel shifted</v>
      </c>
      <c r="P747" s="44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46" t="str">
        <f>IF(ISBLANK(INDEX('Policy Characteristics'!K:K,MATCH($C747,'Policy Characteristics'!$C:$C,0))),"",INDEX('Policy Characteristics'!K:K,MATCH($C747,'Policy Characteristics'!$C:$C,0)))</f>
        <v>industry-ag-main.html#fuel-switching</v>
      </c>
      <c r="R747" s="446" t="str">
        <f>IF(ISBLANK(INDEX('Policy Characteristics'!L:L,MATCH($C747,'Policy Characteristics'!$C:$C,0))),"",INDEX('Policy Characteristics'!L:L,MATCH($C747,'Policy Characteristics'!$C:$C,0)))</f>
        <v>industry-elec-and-hydrogen.html</v>
      </c>
    </row>
    <row r="748" spans="1:18" x14ac:dyDescent="0.75">
      <c r="A748" s="446" t="str">
        <f>IF(ISBLANK(INDEX('Policy Characteristics'!A:A,MATCH($C748,'Policy Characteristics'!$C:$C,0))),"",INDEX('Policy Characteristics'!A:A,MATCH($C748,'Policy Characteristics'!$C:$C,0)))</f>
        <v>Industry</v>
      </c>
      <c r="B748" s="467" t="str">
        <f>IF(ISBLANK(INDEX('Policy Characteristics'!B:B,MATCH($C748,'Policy Characteristics'!$C:$C,0))),"",INDEX('Policy Characteristics'!B:B,MATCH($C748,'Policy Characteristics'!$C:$C,0)))</f>
        <v>Electrification</v>
      </c>
      <c r="C748" s="446" t="str">
        <f t="shared" si="36"/>
        <v>Fraction of Eligible Industrial Energy Use Shifted to Electricity</v>
      </c>
      <c r="D748" s="294" t="s">
        <v>3083</v>
      </c>
      <c r="E748" t="s">
        <v>3519</v>
      </c>
      <c r="F748" t="s">
        <v>3045</v>
      </c>
      <c r="G748" s="339" t="s">
        <v>3526</v>
      </c>
      <c r="H748" s="20">
        <v>1990</v>
      </c>
      <c r="I748" s="468" t="s">
        <v>43</v>
      </c>
      <c r="J748" s="469" t="str">
        <f>IF(ISBLANK(INDEX('Policy Characteristics'!D:D,MATCH($C748,'Policy Characteristics'!$C:$C,0))),"",INDEX('Policy Characteristics'!D:D,MATCH($C748,'Policy Characteristics'!$C:$C,0)))</f>
        <v>Electrification</v>
      </c>
      <c r="K748" s="44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446" t="str">
        <f>IF(ISBLANK(INDEX('Policy Characteristics'!I:I,MATCH($C748,'Policy Characteristics'!$C:$C,0))),"",INDEX('Policy Characteristics'!I:I,MATCH($C748,'Policy Characteristics'!$C:$C,0)))</f>
        <v>% of fuel shifted</v>
      </c>
      <c r="P748" s="44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46" t="str">
        <f>IF(ISBLANK(INDEX('Policy Characteristics'!K:K,MATCH($C748,'Policy Characteristics'!$C:$C,0))),"",INDEX('Policy Characteristics'!K:K,MATCH($C748,'Policy Characteristics'!$C:$C,0)))</f>
        <v>industry-ag-main.html#fuel-switching</v>
      </c>
      <c r="R748" s="446" t="str">
        <f>IF(ISBLANK(INDEX('Policy Characteristics'!L:L,MATCH($C748,'Policy Characteristics'!$C:$C,0))),"",INDEX('Policy Characteristics'!L:L,MATCH($C748,'Policy Characteristics'!$C:$C,0)))</f>
        <v>industry-elec-and-hydrogen.html</v>
      </c>
    </row>
    <row r="749" spans="1:18" x14ac:dyDescent="0.75">
      <c r="A749" s="446" t="str">
        <f>IF(ISBLANK(INDEX('Policy Characteristics'!A:A,MATCH($C749,'Policy Characteristics'!$C:$C,0))),"",INDEX('Policy Characteristics'!A:A,MATCH($C749,'Policy Characteristics'!$C:$C,0)))</f>
        <v>Industry</v>
      </c>
      <c r="B749" s="467" t="str">
        <f>IF(ISBLANK(INDEX('Policy Characteristics'!B:B,MATCH($C749,'Policy Characteristics'!$C:$C,0))),"",INDEX('Policy Characteristics'!B:B,MATCH($C749,'Policy Characteristics'!$C:$C,0)))</f>
        <v>Electrification</v>
      </c>
      <c r="C749" s="446" t="str">
        <f t="shared" si="36"/>
        <v>Fraction of Eligible Industrial Energy Use Shifted to Electricity</v>
      </c>
      <c r="D749" s="294" t="s">
        <v>3083</v>
      </c>
      <c r="E749" t="s">
        <v>3520</v>
      </c>
      <c r="F749" t="s">
        <v>3045</v>
      </c>
      <c r="G749" s="339" t="s">
        <v>3527</v>
      </c>
      <c r="H749" s="20">
        <v>1991</v>
      </c>
      <c r="I749" s="468" t="s">
        <v>43</v>
      </c>
      <c r="J749" s="469" t="str">
        <f>IF(ISBLANK(INDEX('Policy Characteristics'!D:D,MATCH($C749,'Policy Characteristics'!$C:$C,0))),"",INDEX('Policy Characteristics'!D:D,MATCH($C749,'Policy Characteristics'!$C:$C,0)))</f>
        <v>Electrification</v>
      </c>
      <c r="K749" s="44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446" t="str">
        <f>IF(ISBLANK(INDEX('Policy Characteristics'!I:I,MATCH($C749,'Policy Characteristics'!$C:$C,0))),"",INDEX('Policy Characteristics'!I:I,MATCH($C749,'Policy Characteristics'!$C:$C,0)))</f>
        <v>% of fuel shifted</v>
      </c>
      <c r="P749" s="44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46" t="str">
        <f>IF(ISBLANK(INDEX('Policy Characteristics'!K:K,MATCH($C749,'Policy Characteristics'!$C:$C,0))),"",INDEX('Policy Characteristics'!K:K,MATCH($C749,'Policy Characteristics'!$C:$C,0)))</f>
        <v>industry-ag-main.html#fuel-switching</v>
      </c>
      <c r="R749" s="446" t="str">
        <f>IF(ISBLANK(INDEX('Policy Characteristics'!L:L,MATCH($C749,'Policy Characteristics'!$C:$C,0))),"",INDEX('Policy Characteristics'!L:L,MATCH($C749,'Policy Characteristics'!$C:$C,0)))</f>
        <v>industry-elec-and-hydrogen.html</v>
      </c>
    </row>
    <row r="750" spans="1:18" x14ac:dyDescent="0.75">
      <c r="A750" s="446" t="str">
        <f>IF(ISBLANK(INDEX('Policy Characteristics'!A:A,MATCH($C750,'Policy Characteristics'!$C:$C,0))),"",INDEX('Policy Characteristics'!A:A,MATCH($C750,'Policy Characteristics'!$C:$C,0)))</f>
        <v>Industry</v>
      </c>
      <c r="B750" s="467" t="str">
        <f>IF(ISBLANK(INDEX('Policy Characteristics'!B:B,MATCH($C750,'Policy Characteristics'!$C:$C,0))),"",INDEX('Policy Characteristics'!B:B,MATCH($C750,'Policy Characteristics'!$C:$C,0)))</f>
        <v>Electrification</v>
      </c>
      <c r="C750" s="446" t="str">
        <f t="shared" si="36"/>
        <v>Fraction of Eligible Industrial Energy Use Shifted to Electricity</v>
      </c>
      <c r="D750" s="294" t="s">
        <v>3083</v>
      </c>
      <c r="E750" t="s">
        <v>3521</v>
      </c>
      <c r="F750" t="s">
        <v>3045</v>
      </c>
      <c r="G750" s="339" t="s">
        <v>3528</v>
      </c>
      <c r="H750" s="20">
        <v>1992</v>
      </c>
      <c r="I750" s="468" t="s">
        <v>43</v>
      </c>
      <c r="J750" s="469" t="str">
        <f>IF(ISBLANK(INDEX('Policy Characteristics'!D:D,MATCH($C750,'Policy Characteristics'!$C:$C,0))),"",INDEX('Policy Characteristics'!D:D,MATCH($C750,'Policy Characteristics'!$C:$C,0)))</f>
        <v>Electrification</v>
      </c>
      <c r="K750" s="44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446" t="str">
        <f>IF(ISBLANK(INDEX('Policy Characteristics'!I:I,MATCH($C750,'Policy Characteristics'!$C:$C,0))),"",INDEX('Policy Characteristics'!I:I,MATCH($C750,'Policy Characteristics'!$C:$C,0)))</f>
        <v>% of fuel shifted</v>
      </c>
      <c r="P750" s="44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46" t="str">
        <f>IF(ISBLANK(INDEX('Policy Characteristics'!K:K,MATCH($C750,'Policy Characteristics'!$C:$C,0))),"",INDEX('Policy Characteristics'!K:K,MATCH($C750,'Policy Characteristics'!$C:$C,0)))</f>
        <v>industry-ag-main.html#fuel-switching</v>
      </c>
      <c r="R750" s="446" t="str">
        <f>IF(ISBLANK(INDEX('Policy Characteristics'!L:L,MATCH($C750,'Policy Characteristics'!$C:$C,0))),"",INDEX('Policy Characteristics'!L:L,MATCH($C750,'Policy Characteristics'!$C:$C,0)))</f>
        <v>industry-elec-and-hydrogen.html</v>
      </c>
    </row>
    <row r="751" spans="1:18" x14ac:dyDescent="0.75">
      <c r="A751" s="446" t="str">
        <f>IF(ISBLANK(INDEX('Policy Characteristics'!A:A,MATCH($C751,'Policy Characteristics'!$C:$C,0))),"",INDEX('Policy Characteristics'!A:A,MATCH($C751,'Policy Characteristics'!$C:$C,0)))</f>
        <v>Industry</v>
      </c>
      <c r="B751" s="467" t="str">
        <f>IF(ISBLANK(INDEX('Policy Characteristics'!B:B,MATCH($C751,'Policy Characteristics'!$C:$C,0))),"",INDEX('Policy Characteristics'!B:B,MATCH($C751,'Policy Characteristics'!$C:$C,0)))</f>
        <v>Electrification</v>
      </c>
      <c r="C751" s="446" t="str">
        <f t="shared" si="36"/>
        <v>Fraction of Eligible Industrial Energy Use Shifted to Electricity</v>
      </c>
      <c r="D751" s="294" t="s">
        <v>3083</v>
      </c>
      <c r="E751" t="s">
        <v>3673</v>
      </c>
      <c r="F751" t="s">
        <v>3045</v>
      </c>
      <c r="G751" s="339" t="s">
        <v>3673</v>
      </c>
      <c r="H751" s="20">
        <v>1993</v>
      </c>
      <c r="I751" s="468" t="s">
        <v>43</v>
      </c>
      <c r="J751" s="469" t="str">
        <f>IF(ISBLANK(INDEX('Policy Characteristics'!D:D,MATCH($C751,'Policy Characteristics'!$C:$C,0))),"",INDEX('Policy Characteristics'!D:D,MATCH($C751,'Policy Characteristics'!$C:$C,0)))</f>
        <v>Electrification</v>
      </c>
      <c r="K751" s="44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446" t="str">
        <f>IF(ISBLANK(INDEX('Policy Characteristics'!I:I,MATCH($C751,'Policy Characteristics'!$C:$C,0))),"",INDEX('Policy Characteristics'!I:I,MATCH($C751,'Policy Characteristics'!$C:$C,0)))</f>
        <v>% of fuel shifted</v>
      </c>
      <c r="P751" s="44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46" t="str">
        <f>IF(ISBLANK(INDEX('Policy Characteristics'!K:K,MATCH($C751,'Policy Characteristics'!$C:$C,0))),"",INDEX('Policy Characteristics'!K:K,MATCH($C751,'Policy Characteristics'!$C:$C,0)))</f>
        <v>industry-ag-main.html#fuel-switching</v>
      </c>
      <c r="R751" s="446" t="str">
        <f>IF(ISBLANK(INDEX('Policy Characteristics'!L:L,MATCH($C751,'Policy Characteristics'!$C:$C,0))),"",INDEX('Policy Characteristics'!L:L,MATCH($C751,'Policy Characteristics'!$C:$C,0)))</f>
        <v>industry-elec-and-hydrogen.html</v>
      </c>
    </row>
    <row r="752" spans="1:18" x14ac:dyDescent="0.75">
      <c r="A752" s="446" t="str">
        <f>IF(ISBLANK(INDEX('Policy Characteristics'!A:A,MATCH($C752,'Policy Characteristics'!$C:$C,0))),"",INDEX('Policy Characteristics'!A:A,MATCH($C752,'Policy Characteristics'!$C:$C,0)))</f>
        <v>Industry</v>
      </c>
      <c r="B752" s="467" t="str">
        <f>IF(ISBLANK(INDEX('Policy Characteristics'!B:B,MATCH($C752,'Policy Characteristics'!$C:$C,0))),"",INDEX('Policy Characteristics'!B:B,MATCH($C752,'Policy Characteristics'!$C:$C,0)))</f>
        <v>Electrification</v>
      </c>
      <c r="C752" s="446" t="str">
        <f t="shared" si="36"/>
        <v>Fraction of Eligible Industrial Energy Use Shifted to Electricity</v>
      </c>
      <c r="D752" s="294" t="s">
        <v>3084</v>
      </c>
      <c r="E752" t="s">
        <v>3515</v>
      </c>
      <c r="F752" t="s">
        <v>3046</v>
      </c>
      <c r="G752" s="339" t="s">
        <v>3522</v>
      </c>
      <c r="H752" s="20">
        <v>1994</v>
      </c>
      <c r="I752" s="468" t="s">
        <v>43</v>
      </c>
      <c r="J752" s="469" t="str">
        <f>IF(ISBLANK(INDEX('Policy Characteristics'!D:D,MATCH($C752,'Policy Characteristics'!$C:$C,0))),"",INDEX('Policy Characteristics'!D:D,MATCH($C752,'Policy Characteristics'!$C:$C,0)))</f>
        <v>Electrification</v>
      </c>
      <c r="K752" s="44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446" t="str">
        <f>IF(ISBLANK(INDEX('Policy Characteristics'!I:I,MATCH($C752,'Policy Characteristics'!$C:$C,0))),"",INDEX('Policy Characteristics'!I:I,MATCH($C752,'Policy Characteristics'!$C:$C,0)))</f>
        <v>% of fuel shifted</v>
      </c>
      <c r="P752" s="44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46" t="str">
        <f>IF(ISBLANK(INDEX('Policy Characteristics'!K:K,MATCH($C752,'Policy Characteristics'!$C:$C,0))),"",INDEX('Policy Characteristics'!K:K,MATCH($C752,'Policy Characteristics'!$C:$C,0)))</f>
        <v>industry-ag-main.html#fuel-switching</v>
      </c>
      <c r="R752" s="446" t="str">
        <f>IF(ISBLANK(INDEX('Policy Characteristics'!L:L,MATCH($C752,'Policy Characteristics'!$C:$C,0))),"",INDEX('Policy Characteristics'!L:L,MATCH($C752,'Policy Characteristics'!$C:$C,0)))</f>
        <v>industry-elec-and-hydrogen.html</v>
      </c>
    </row>
    <row r="753" spans="1:18" x14ac:dyDescent="0.75">
      <c r="A753" s="446" t="str">
        <f>IF(ISBLANK(INDEX('Policy Characteristics'!A:A,MATCH($C753,'Policy Characteristics'!$C:$C,0))),"",INDEX('Policy Characteristics'!A:A,MATCH($C753,'Policy Characteristics'!$C:$C,0)))</f>
        <v>Industry</v>
      </c>
      <c r="B753" s="467" t="str">
        <f>IF(ISBLANK(INDEX('Policy Characteristics'!B:B,MATCH($C753,'Policy Characteristics'!$C:$C,0))),"",INDEX('Policy Characteristics'!B:B,MATCH($C753,'Policy Characteristics'!$C:$C,0)))</f>
        <v>Electrification</v>
      </c>
      <c r="C753" s="446" t="str">
        <f t="shared" si="36"/>
        <v>Fraction of Eligible Industrial Energy Use Shifted to Electricity</v>
      </c>
      <c r="D753" s="294" t="s">
        <v>3084</v>
      </c>
      <c r="E753" t="s">
        <v>3516</v>
      </c>
      <c r="F753" t="s">
        <v>3046</v>
      </c>
      <c r="G753" s="339" t="s">
        <v>3523</v>
      </c>
      <c r="H753" s="20">
        <v>1995</v>
      </c>
      <c r="I753" s="468" t="s">
        <v>43</v>
      </c>
      <c r="J753" s="469" t="str">
        <f>IF(ISBLANK(INDEX('Policy Characteristics'!D:D,MATCH($C753,'Policy Characteristics'!$C:$C,0))),"",INDEX('Policy Characteristics'!D:D,MATCH($C753,'Policy Characteristics'!$C:$C,0)))</f>
        <v>Electrification</v>
      </c>
      <c r="K753" s="44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446" t="str">
        <f>IF(ISBLANK(INDEX('Policy Characteristics'!I:I,MATCH($C753,'Policy Characteristics'!$C:$C,0))),"",INDEX('Policy Characteristics'!I:I,MATCH($C753,'Policy Characteristics'!$C:$C,0)))</f>
        <v>% of fuel shifted</v>
      </c>
      <c r="P753" s="44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46" t="str">
        <f>IF(ISBLANK(INDEX('Policy Characteristics'!K:K,MATCH($C753,'Policy Characteristics'!$C:$C,0))),"",INDEX('Policy Characteristics'!K:K,MATCH($C753,'Policy Characteristics'!$C:$C,0)))</f>
        <v>industry-ag-main.html#fuel-switching</v>
      </c>
      <c r="R753" s="446" t="str">
        <f>IF(ISBLANK(INDEX('Policy Characteristics'!L:L,MATCH($C753,'Policy Characteristics'!$C:$C,0))),"",INDEX('Policy Characteristics'!L:L,MATCH($C753,'Policy Characteristics'!$C:$C,0)))</f>
        <v>industry-elec-and-hydrogen.html</v>
      </c>
    </row>
    <row r="754" spans="1:18" x14ac:dyDescent="0.75">
      <c r="A754" s="446" t="str">
        <f>IF(ISBLANK(INDEX('Policy Characteristics'!A:A,MATCH($C754,'Policy Characteristics'!$C:$C,0))),"",INDEX('Policy Characteristics'!A:A,MATCH($C754,'Policy Characteristics'!$C:$C,0)))</f>
        <v>Industry</v>
      </c>
      <c r="B754" s="467" t="str">
        <f>IF(ISBLANK(INDEX('Policy Characteristics'!B:B,MATCH($C754,'Policy Characteristics'!$C:$C,0))),"",INDEX('Policy Characteristics'!B:B,MATCH($C754,'Policy Characteristics'!$C:$C,0)))</f>
        <v>Electrification</v>
      </c>
      <c r="C754" s="446" t="str">
        <f t="shared" si="36"/>
        <v>Fraction of Eligible Industrial Energy Use Shifted to Electricity</v>
      </c>
      <c r="D754" s="294" t="s">
        <v>3084</v>
      </c>
      <c r="E754" t="s">
        <v>3517</v>
      </c>
      <c r="F754" t="s">
        <v>3046</v>
      </c>
      <c r="G754" s="339" t="s">
        <v>3524</v>
      </c>
      <c r="H754" s="20">
        <v>1996</v>
      </c>
      <c r="I754" s="468" t="s">
        <v>43</v>
      </c>
      <c r="J754" s="469" t="str">
        <f>IF(ISBLANK(INDEX('Policy Characteristics'!D:D,MATCH($C754,'Policy Characteristics'!$C:$C,0))),"",INDEX('Policy Characteristics'!D:D,MATCH($C754,'Policy Characteristics'!$C:$C,0)))</f>
        <v>Electrification</v>
      </c>
      <c r="K754" s="44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446" t="str">
        <f>IF(ISBLANK(INDEX('Policy Characteristics'!I:I,MATCH($C754,'Policy Characteristics'!$C:$C,0))),"",INDEX('Policy Characteristics'!I:I,MATCH($C754,'Policy Characteristics'!$C:$C,0)))</f>
        <v>% of fuel shifted</v>
      </c>
      <c r="P754" s="44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46" t="str">
        <f>IF(ISBLANK(INDEX('Policy Characteristics'!K:K,MATCH($C754,'Policy Characteristics'!$C:$C,0))),"",INDEX('Policy Characteristics'!K:K,MATCH($C754,'Policy Characteristics'!$C:$C,0)))</f>
        <v>industry-ag-main.html#fuel-switching</v>
      </c>
      <c r="R754" s="446" t="str">
        <f>IF(ISBLANK(INDEX('Policy Characteristics'!L:L,MATCH($C754,'Policy Characteristics'!$C:$C,0))),"",INDEX('Policy Characteristics'!L:L,MATCH($C754,'Policy Characteristics'!$C:$C,0)))</f>
        <v>industry-elec-and-hydrogen.html</v>
      </c>
    </row>
    <row r="755" spans="1:18" x14ac:dyDescent="0.75">
      <c r="A755" s="446" t="str">
        <f>IF(ISBLANK(INDEX('Policy Characteristics'!A:A,MATCH($C755,'Policy Characteristics'!$C:$C,0))),"",INDEX('Policy Characteristics'!A:A,MATCH($C755,'Policy Characteristics'!$C:$C,0)))</f>
        <v>Industry</v>
      </c>
      <c r="B755" s="467" t="str">
        <f>IF(ISBLANK(INDEX('Policy Characteristics'!B:B,MATCH($C755,'Policy Characteristics'!$C:$C,0))),"",INDEX('Policy Characteristics'!B:B,MATCH($C755,'Policy Characteristics'!$C:$C,0)))</f>
        <v>Electrification</v>
      </c>
      <c r="C755" s="446" t="str">
        <f t="shared" si="36"/>
        <v>Fraction of Eligible Industrial Energy Use Shifted to Electricity</v>
      </c>
      <c r="D755" s="294" t="s">
        <v>3084</v>
      </c>
      <c r="E755" t="s">
        <v>3518</v>
      </c>
      <c r="F755" t="s">
        <v>3046</v>
      </c>
      <c r="G755" s="339" t="s">
        <v>3525</v>
      </c>
      <c r="H755" s="20">
        <v>1997</v>
      </c>
      <c r="I755" s="468" t="s">
        <v>43</v>
      </c>
      <c r="J755" s="469" t="str">
        <f>IF(ISBLANK(INDEX('Policy Characteristics'!D:D,MATCH($C755,'Policy Characteristics'!$C:$C,0))),"",INDEX('Policy Characteristics'!D:D,MATCH($C755,'Policy Characteristics'!$C:$C,0)))</f>
        <v>Electrification</v>
      </c>
      <c r="K755" s="44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446" t="str">
        <f>IF(ISBLANK(INDEX('Policy Characteristics'!I:I,MATCH($C755,'Policy Characteristics'!$C:$C,0))),"",INDEX('Policy Characteristics'!I:I,MATCH($C755,'Policy Characteristics'!$C:$C,0)))</f>
        <v>% of fuel shifted</v>
      </c>
      <c r="P755" s="44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46" t="str">
        <f>IF(ISBLANK(INDEX('Policy Characteristics'!K:K,MATCH($C755,'Policy Characteristics'!$C:$C,0))),"",INDEX('Policy Characteristics'!K:K,MATCH($C755,'Policy Characteristics'!$C:$C,0)))</f>
        <v>industry-ag-main.html#fuel-switching</v>
      </c>
      <c r="R755" s="446" t="str">
        <f>IF(ISBLANK(INDEX('Policy Characteristics'!L:L,MATCH($C755,'Policy Characteristics'!$C:$C,0))),"",INDEX('Policy Characteristics'!L:L,MATCH($C755,'Policy Characteristics'!$C:$C,0)))</f>
        <v>industry-elec-and-hydrogen.html</v>
      </c>
    </row>
    <row r="756" spans="1:18" x14ac:dyDescent="0.75">
      <c r="A756" s="446" t="str">
        <f>IF(ISBLANK(INDEX('Policy Characteristics'!A:A,MATCH($C756,'Policy Characteristics'!$C:$C,0))),"",INDEX('Policy Characteristics'!A:A,MATCH($C756,'Policy Characteristics'!$C:$C,0)))</f>
        <v>Industry</v>
      </c>
      <c r="B756" s="467" t="str">
        <f>IF(ISBLANK(INDEX('Policy Characteristics'!B:B,MATCH($C756,'Policy Characteristics'!$C:$C,0))),"",INDEX('Policy Characteristics'!B:B,MATCH($C756,'Policy Characteristics'!$C:$C,0)))</f>
        <v>Electrification</v>
      </c>
      <c r="C756" s="446" t="str">
        <f t="shared" si="36"/>
        <v>Fraction of Eligible Industrial Energy Use Shifted to Electricity</v>
      </c>
      <c r="D756" s="294" t="s">
        <v>3084</v>
      </c>
      <c r="E756" t="s">
        <v>3519</v>
      </c>
      <c r="F756" t="s">
        <v>3046</v>
      </c>
      <c r="G756" s="339" t="s">
        <v>3526</v>
      </c>
      <c r="H756" s="20">
        <v>1998</v>
      </c>
      <c r="I756" s="468" t="s">
        <v>43</v>
      </c>
      <c r="J756" s="469" t="str">
        <f>IF(ISBLANK(INDEX('Policy Characteristics'!D:D,MATCH($C756,'Policy Characteristics'!$C:$C,0))),"",INDEX('Policy Characteristics'!D:D,MATCH($C756,'Policy Characteristics'!$C:$C,0)))</f>
        <v>Electrification</v>
      </c>
      <c r="K756" s="44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446" t="str">
        <f>IF(ISBLANK(INDEX('Policy Characteristics'!I:I,MATCH($C756,'Policy Characteristics'!$C:$C,0))),"",INDEX('Policy Characteristics'!I:I,MATCH($C756,'Policy Characteristics'!$C:$C,0)))</f>
        <v>% of fuel shifted</v>
      </c>
      <c r="P756" s="44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46" t="str">
        <f>IF(ISBLANK(INDEX('Policy Characteristics'!K:K,MATCH($C756,'Policy Characteristics'!$C:$C,0))),"",INDEX('Policy Characteristics'!K:K,MATCH($C756,'Policy Characteristics'!$C:$C,0)))</f>
        <v>industry-ag-main.html#fuel-switching</v>
      </c>
      <c r="R756" s="446" t="str">
        <f>IF(ISBLANK(INDEX('Policy Characteristics'!L:L,MATCH($C756,'Policy Characteristics'!$C:$C,0))),"",INDEX('Policy Characteristics'!L:L,MATCH($C756,'Policy Characteristics'!$C:$C,0)))</f>
        <v>industry-elec-and-hydrogen.html</v>
      </c>
    </row>
    <row r="757" spans="1:18" x14ac:dyDescent="0.75">
      <c r="A757" s="446" t="str">
        <f>IF(ISBLANK(INDEX('Policy Characteristics'!A:A,MATCH($C757,'Policy Characteristics'!$C:$C,0))),"",INDEX('Policy Characteristics'!A:A,MATCH($C757,'Policy Characteristics'!$C:$C,0)))</f>
        <v>Industry</v>
      </c>
      <c r="B757" s="467" t="str">
        <f>IF(ISBLANK(INDEX('Policy Characteristics'!B:B,MATCH($C757,'Policy Characteristics'!$C:$C,0))),"",INDEX('Policy Characteristics'!B:B,MATCH($C757,'Policy Characteristics'!$C:$C,0)))</f>
        <v>Electrification</v>
      </c>
      <c r="C757" s="446" t="str">
        <f t="shared" si="36"/>
        <v>Fraction of Eligible Industrial Energy Use Shifted to Electricity</v>
      </c>
      <c r="D757" s="294" t="s">
        <v>3084</v>
      </c>
      <c r="E757" t="s">
        <v>3520</v>
      </c>
      <c r="F757" t="s">
        <v>3046</v>
      </c>
      <c r="G757" s="339" t="s">
        <v>3527</v>
      </c>
      <c r="H757" s="20">
        <v>1999</v>
      </c>
      <c r="I757" s="468" t="s">
        <v>43</v>
      </c>
      <c r="J757" s="469" t="str">
        <f>IF(ISBLANK(INDEX('Policy Characteristics'!D:D,MATCH($C757,'Policy Characteristics'!$C:$C,0))),"",INDEX('Policy Characteristics'!D:D,MATCH($C757,'Policy Characteristics'!$C:$C,0)))</f>
        <v>Electrification</v>
      </c>
      <c r="K757" s="44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446" t="str">
        <f>IF(ISBLANK(INDEX('Policy Characteristics'!I:I,MATCH($C757,'Policy Characteristics'!$C:$C,0))),"",INDEX('Policy Characteristics'!I:I,MATCH($C757,'Policy Characteristics'!$C:$C,0)))</f>
        <v>% of fuel shifted</v>
      </c>
      <c r="P757" s="44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46" t="str">
        <f>IF(ISBLANK(INDEX('Policy Characteristics'!K:K,MATCH($C757,'Policy Characteristics'!$C:$C,0))),"",INDEX('Policy Characteristics'!K:K,MATCH($C757,'Policy Characteristics'!$C:$C,0)))</f>
        <v>industry-ag-main.html#fuel-switching</v>
      </c>
      <c r="R757" s="446" t="str">
        <f>IF(ISBLANK(INDEX('Policy Characteristics'!L:L,MATCH($C757,'Policy Characteristics'!$C:$C,0))),"",INDEX('Policy Characteristics'!L:L,MATCH($C757,'Policy Characteristics'!$C:$C,0)))</f>
        <v>industry-elec-and-hydrogen.html</v>
      </c>
    </row>
    <row r="758" spans="1:18" x14ac:dyDescent="0.75">
      <c r="A758" s="446" t="str">
        <f>IF(ISBLANK(INDEX('Policy Characteristics'!A:A,MATCH($C758,'Policy Characteristics'!$C:$C,0))),"",INDEX('Policy Characteristics'!A:A,MATCH($C758,'Policy Characteristics'!$C:$C,0)))</f>
        <v>Industry</v>
      </c>
      <c r="B758" s="467" t="str">
        <f>IF(ISBLANK(INDEX('Policy Characteristics'!B:B,MATCH($C758,'Policy Characteristics'!$C:$C,0))),"",INDEX('Policy Characteristics'!B:B,MATCH($C758,'Policy Characteristics'!$C:$C,0)))</f>
        <v>Electrification</v>
      </c>
      <c r="C758" s="446" t="str">
        <f t="shared" si="36"/>
        <v>Fraction of Eligible Industrial Energy Use Shifted to Electricity</v>
      </c>
      <c r="D758" s="294" t="s">
        <v>3084</v>
      </c>
      <c r="E758" t="s">
        <v>3521</v>
      </c>
      <c r="F758" t="s">
        <v>3046</v>
      </c>
      <c r="G758" s="339" t="s">
        <v>3528</v>
      </c>
      <c r="H758" s="20">
        <v>2000</v>
      </c>
      <c r="I758" s="468" t="s">
        <v>43</v>
      </c>
      <c r="J758" s="469" t="str">
        <f>IF(ISBLANK(INDEX('Policy Characteristics'!D:D,MATCH($C758,'Policy Characteristics'!$C:$C,0))),"",INDEX('Policy Characteristics'!D:D,MATCH($C758,'Policy Characteristics'!$C:$C,0)))</f>
        <v>Electrification</v>
      </c>
      <c r="K758" s="44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446" t="str">
        <f>IF(ISBLANK(INDEX('Policy Characteristics'!I:I,MATCH($C758,'Policy Characteristics'!$C:$C,0))),"",INDEX('Policy Characteristics'!I:I,MATCH($C758,'Policy Characteristics'!$C:$C,0)))</f>
        <v>% of fuel shifted</v>
      </c>
      <c r="P758" s="44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46" t="str">
        <f>IF(ISBLANK(INDEX('Policy Characteristics'!K:K,MATCH($C758,'Policy Characteristics'!$C:$C,0))),"",INDEX('Policy Characteristics'!K:K,MATCH($C758,'Policy Characteristics'!$C:$C,0)))</f>
        <v>industry-ag-main.html#fuel-switching</v>
      </c>
      <c r="R758" s="446" t="str">
        <f>IF(ISBLANK(INDEX('Policy Characteristics'!L:L,MATCH($C758,'Policy Characteristics'!$C:$C,0))),"",INDEX('Policy Characteristics'!L:L,MATCH($C758,'Policy Characteristics'!$C:$C,0)))</f>
        <v>industry-elec-and-hydrogen.html</v>
      </c>
    </row>
    <row r="759" spans="1:18" x14ac:dyDescent="0.75">
      <c r="A759" s="446" t="str">
        <f>IF(ISBLANK(INDEX('Policy Characteristics'!A:A,MATCH($C759,'Policy Characteristics'!$C:$C,0))),"",INDEX('Policy Characteristics'!A:A,MATCH($C759,'Policy Characteristics'!$C:$C,0)))</f>
        <v>Industry</v>
      </c>
      <c r="B759" s="467" t="str">
        <f>IF(ISBLANK(INDEX('Policy Characteristics'!B:B,MATCH($C759,'Policy Characteristics'!$C:$C,0))),"",INDEX('Policy Characteristics'!B:B,MATCH($C759,'Policy Characteristics'!$C:$C,0)))</f>
        <v>Electrification</v>
      </c>
      <c r="C759" s="446" t="str">
        <f t="shared" si="36"/>
        <v>Fraction of Eligible Industrial Energy Use Shifted to Electricity</v>
      </c>
      <c r="D759" s="294" t="s">
        <v>3084</v>
      </c>
      <c r="E759" t="s">
        <v>3673</v>
      </c>
      <c r="F759" t="s">
        <v>3046</v>
      </c>
      <c r="G759" s="339" t="s">
        <v>3673</v>
      </c>
      <c r="H759" s="20">
        <v>2001</v>
      </c>
      <c r="I759" s="468" t="s">
        <v>43</v>
      </c>
      <c r="J759" s="469" t="str">
        <f>IF(ISBLANK(INDEX('Policy Characteristics'!D:D,MATCH($C759,'Policy Characteristics'!$C:$C,0))),"",INDEX('Policy Characteristics'!D:D,MATCH($C759,'Policy Characteristics'!$C:$C,0)))</f>
        <v>Electrification</v>
      </c>
      <c r="K759" s="44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446" t="str">
        <f>IF(ISBLANK(INDEX('Policy Characteristics'!I:I,MATCH($C759,'Policy Characteristics'!$C:$C,0))),"",INDEX('Policy Characteristics'!I:I,MATCH($C759,'Policy Characteristics'!$C:$C,0)))</f>
        <v>% of fuel shifted</v>
      </c>
      <c r="P759" s="44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46" t="str">
        <f>IF(ISBLANK(INDEX('Policy Characteristics'!K:K,MATCH($C759,'Policy Characteristics'!$C:$C,0))),"",INDEX('Policy Characteristics'!K:K,MATCH($C759,'Policy Characteristics'!$C:$C,0)))</f>
        <v>industry-ag-main.html#fuel-switching</v>
      </c>
      <c r="R759" s="446" t="str">
        <f>IF(ISBLANK(INDEX('Policy Characteristics'!L:L,MATCH($C759,'Policy Characteristics'!$C:$C,0))),"",INDEX('Policy Characteristics'!L:L,MATCH($C759,'Policy Characteristics'!$C:$C,0)))</f>
        <v>industry-elec-and-hydrogen.html</v>
      </c>
    </row>
    <row r="760" spans="1:18" x14ac:dyDescent="0.75">
      <c r="A760" s="446" t="str">
        <f>IF(ISBLANK(INDEX('Policy Characteristics'!A:A,MATCH($C760,'Policy Characteristics'!$C:$C,0))),"",INDEX('Policy Characteristics'!A:A,MATCH($C760,'Policy Characteristics'!$C:$C,0)))</f>
        <v>Industry</v>
      </c>
      <c r="B760" s="467" t="str">
        <f>IF(ISBLANK(INDEX('Policy Characteristics'!B:B,MATCH($C760,'Policy Characteristics'!$C:$C,0))),"",INDEX('Policy Characteristics'!B:B,MATCH($C760,'Policy Characteristics'!$C:$C,0)))</f>
        <v>Electrification</v>
      </c>
      <c r="C760" s="446" t="str">
        <f t="shared" ref="C760:C791" si="37">C$592</f>
        <v>Fraction of Eligible Industrial Energy Use Shifted to Electricity</v>
      </c>
      <c r="D760" s="294" t="s">
        <v>3085</v>
      </c>
      <c r="E760" t="s">
        <v>3515</v>
      </c>
      <c r="F760" t="s">
        <v>3047</v>
      </c>
      <c r="G760" s="339" t="s">
        <v>3522</v>
      </c>
      <c r="H760" s="20">
        <v>2002</v>
      </c>
      <c r="I760" s="468" t="s">
        <v>43</v>
      </c>
      <c r="J760" s="469" t="str">
        <f>IF(ISBLANK(INDEX('Policy Characteristics'!D:D,MATCH($C760,'Policy Characteristics'!$C:$C,0))),"",INDEX('Policy Characteristics'!D:D,MATCH($C760,'Policy Characteristics'!$C:$C,0)))</f>
        <v>Electrification</v>
      </c>
      <c r="K760" s="44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446" t="str">
        <f>IF(ISBLANK(INDEX('Policy Characteristics'!I:I,MATCH($C760,'Policy Characteristics'!$C:$C,0))),"",INDEX('Policy Characteristics'!I:I,MATCH($C760,'Policy Characteristics'!$C:$C,0)))</f>
        <v>% of fuel shifted</v>
      </c>
      <c r="P760" s="44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46" t="str">
        <f>IF(ISBLANK(INDEX('Policy Characteristics'!K:K,MATCH($C760,'Policy Characteristics'!$C:$C,0))),"",INDEX('Policy Characteristics'!K:K,MATCH($C760,'Policy Characteristics'!$C:$C,0)))</f>
        <v>industry-ag-main.html#fuel-switching</v>
      </c>
      <c r="R760" s="446" t="str">
        <f>IF(ISBLANK(INDEX('Policy Characteristics'!L:L,MATCH($C760,'Policy Characteristics'!$C:$C,0))),"",INDEX('Policy Characteristics'!L:L,MATCH($C760,'Policy Characteristics'!$C:$C,0)))</f>
        <v>industry-elec-and-hydrogen.html</v>
      </c>
    </row>
    <row r="761" spans="1:18" x14ac:dyDescent="0.75">
      <c r="A761" s="446" t="str">
        <f>IF(ISBLANK(INDEX('Policy Characteristics'!A:A,MATCH($C761,'Policy Characteristics'!$C:$C,0))),"",INDEX('Policy Characteristics'!A:A,MATCH($C761,'Policy Characteristics'!$C:$C,0)))</f>
        <v>Industry</v>
      </c>
      <c r="B761" s="467" t="str">
        <f>IF(ISBLANK(INDEX('Policy Characteristics'!B:B,MATCH($C761,'Policy Characteristics'!$C:$C,0))),"",INDEX('Policy Characteristics'!B:B,MATCH($C761,'Policy Characteristics'!$C:$C,0)))</f>
        <v>Electrification</v>
      </c>
      <c r="C761" s="446" t="str">
        <f t="shared" si="37"/>
        <v>Fraction of Eligible Industrial Energy Use Shifted to Electricity</v>
      </c>
      <c r="D761" s="294" t="s">
        <v>3085</v>
      </c>
      <c r="E761" t="s">
        <v>3516</v>
      </c>
      <c r="F761" t="s">
        <v>3047</v>
      </c>
      <c r="G761" s="339" t="s">
        <v>3523</v>
      </c>
      <c r="H761" s="20">
        <v>2003</v>
      </c>
      <c r="I761" s="468" t="s">
        <v>43</v>
      </c>
      <c r="J761" s="469" t="str">
        <f>IF(ISBLANK(INDEX('Policy Characteristics'!D:D,MATCH($C761,'Policy Characteristics'!$C:$C,0))),"",INDEX('Policy Characteristics'!D:D,MATCH($C761,'Policy Characteristics'!$C:$C,0)))</f>
        <v>Electrification</v>
      </c>
      <c r="K761" s="44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446" t="str">
        <f>IF(ISBLANK(INDEX('Policy Characteristics'!I:I,MATCH($C761,'Policy Characteristics'!$C:$C,0))),"",INDEX('Policy Characteristics'!I:I,MATCH($C761,'Policy Characteristics'!$C:$C,0)))</f>
        <v>% of fuel shifted</v>
      </c>
      <c r="P761" s="44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46" t="str">
        <f>IF(ISBLANK(INDEX('Policy Characteristics'!K:K,MATCH($C761,'Policy Characteristics'!$C:$C,0))),"",INDEX('Policy Characteristics'!K:K,MATCH($C761,'Policy Characteristics'!$C:$C,0)))</f>
        <v>industry-ag-main.html#fuel-switching</v>
      </c>
      <c r="R761" s="446" t="str">
        <f>IF(ISBLANK(INDEX('Policy Characteristics'!L:L,MATCH($C761,'Policy Characteristics'!$C:$C,0))),"",INDEX('Policy Characteristics'!L:L,MATCH($C761,'Policy Characteristics'!$C:$C,0)))</f>
        <v>industry-elec-and-hydrogen.html</v>
      </c>
    </row>
    <row r="762" spans="1:18" x14ac:dyDescent="0.75">
      <c r="A762" s="446" t="str">
        <f>IF(ISBLANK(INDEX('Policy Characteristics'!A:A,MATCH($C762,'Policy Characteristics'!$C:$C,0))),"",INDEX('Policy Characteristics'!A:A,MATCH($C762,'Policy Characteristics'!$C:$C,0)))</f>
        <v>Industry</v>
      </c>
      <c r="B762" s="467" t="str">
        <f>IF(ISBLANK(INDEX('Policy Characteristics'!B:B,MATCH($C762,'Policy Characteristics'!$C:$C,0))),"",INDEX('Policy Characteristics'!B:B,MATCH($C762,'Policy Characteristics'!$C:$C,0)))</f>
        <v>Electrification</v>
      </c>
      <c r="C762" s="446" t="str">
        <f t="shared" si="37"/>
        <v>Fraction of Eligible Industrial Energy Use Shifted to Electricity</v>
      </c>
      <c r="D762" s="294" t="s">
        <v>3085</v>
      </c>
      <c r="E762" t="s">
        <v>3517</v>
      </c>
      <c r="F762" t="s">
        <v>3047</v>
      </c>
      <c r="G762" s="339" t="s">
        <v>3524</v>
      </c>
      <c r="H762" s="20">
        <v>2004</v>
      </c>
      <c r="I762" s="468" t="s">
        <v>43</v>
      </c>
      <c r="J762" s="469" t="str">
        <f>IF(ISBLANK(INDEX('Policy Characteristics'!D:D,MATCH($C762,'Policy Characteristics'!$C:$C,0))),"",INDEX('Policy Characteristics'!D:D,MATCH($C762,'Policy Characteristics'!$C:$C,0)))</f>
        <v>Electrification</v>
      </c>
      <c r="K762" s="44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446" t="str">
        <f>IF(ISBLANK(INDEX('Policy Characteristics'!I:I,MATCH($C762,'Policy Characteristics'!$C:$C,0))),"",INDEX('Policy Characteristics'!I:I,MATCH($C762,'Policy Characteristics'!$C:$C,0)))</f>
        <v>% of fuel shifted</v>
      </c>
      <c r="P762" s="44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46" t="str">
        <f>IF(ISBLANK(INDEX('Policy Characteristics'!K:K,MATCH($C762,'Policy Characteristics'!$C:$C,0))),"",INDEX('Policy Characteristics'!K:K,MATCH($C762,'Policy Characteristics'!$C:$C,0)))</f>
        <v>industry-ag-main.html#fuel-switching</v>
      </c>
      <c r="R762" s="446" t="str">
        <f>IF(ISBLANK(INDEX('Policy Characteristics'!L:L,MATCH($C762,'Policy Characteristics'!$C:$C,0))),"",INDEX('Policy Characteristics'!L:L,MATCH($C762,'Policy Characteristics'!$C:$C,0)))</f>
        <v>industry-elec-and-hydrogen.html</v>
      </c>
    </row>
    <row r="763" spans="1:18" x14ac:dyDescent="0.75">
      <c r="A763" s="446" t="str">
        <f>IF(ISBLANK(INDEX('Policy Characteristics'!A:A,MATCH($C763,'Policy Characteristics'!$C:$C,0))),"",INDEX('Policy Characteristics'!A:A,MATCH($C763,'Policy Characteristics'!$C:$C,0)))</f>
        <v>Industry</v>
      </c>
      <c r="B763" s="467" t="str">
        <f>IF(ISBLANK(INDEX('Policy Characteristics'!B:B,MATCH($C763,'Policy Characteristics'!$C:$C,0))),"",INDEX('Policy Characteristics'!B:B,MATCH($C763,'Policy Characteristics'!$C:$C,0)))</f>
        <v>Electrification</v>
      </c>
      <c r="C763" s="446" t="str">
        <f t="shared" si="37"/>
        <v>Fraction of Eligible Industrial Energy Use Shifted to Electricity</v>
      </c>
      <c r="D763" s="294" t="s">
        <v>3085</v>
      </c>
      <c r="E763" t="s">
        <v>3518</v>
      </c>
      <c r="F763" t="s">
        <v>3047</v>
      </c>
      <c r="G763" s="339" t="s">
        <v>3525</v>
      </c>
      <c r="H763" s="20">
        <v>2005</v>
      </c>
      <c r="I763" s="468" t="s">
        <v>43</v>
      </c>
      <c r="J763" s="469" t="str">
        <f>IF(ISBLANK(INDEX('Policy Characteristics'!D:D,MATCH($C763,'Policy Characteristics'!$C:$C,0))),"",INDEX('Policy Characteristics'!D:D,MATCH($C763,'Policy Characteristics'!$C:$C,0)))</f>
        <v>Electrification</v>
      </c>
      <c r="K763" s="44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446" t="str">
        <f>IF(ISBLANK(INDEX('Policy Characteristics'!I:I,MATCH($C763,'Policy Characteristics'!$C:$C,0))),"",INDEX('Policy Characteristics'!I:I,MATCH($C763,'Policy Characteristics'!$C:$C,0)))</f>
        <v>% of fuel shifted</v>
      </c>
      <c r="P763" s="44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46" t="str">
        <f>IF(ISBLANK(INDEX('Policy Characteristics'!K:K,MATCH($C763,'Policy Characteristics'!$C:$C,0))),"",INDEX('Policy Characteristics'!K:K,MATCH($C763,'Policy Characteristics'!$C:$C,0)))</f>
        <v>industry-ag-main.html#fuel-switching</v>
      </c>
      <c r="R763" s="446" t="str">
        <f>IF(ISBLANK(INDEX('Policy Characteristics'!L:L,MATCH($C763,'Policy Characteristics'!$C:$C,0))),"",INDEX('Policy Characteristics'!L:L,MATCH($C763,'Policy Characteristics'!$C:$C,0)))</f>
        <v>industry-elec-and-hydrogen.html</v>
      </c>
    </row>
    <row r="764" spans="1:18" x14ac:dyDescent="0.75">
      <c r="A764" s="446" t="str">
        <f>IF(ISBLANK(INDEX('Policy Characteristics'!A:A,MATCH($C764,'Policy Characteristics'!$C:$C,0))),"",INDEX('Policy Characteristics'!A:A,MATCH($C764,'Policy Characteristics'!$C:$C,0)))</f>
        <v>Industry</v>
      </c>
      <c r="B764" s="467" t="str">
        <f>IF(ISBLANK(INDEX('Policy Characteristics'!B:B,MATCH($C764,'Policy Characteristics'!$C:$C,0))),"",INDEX('Policy Characteristics'!B:B,MATCH($C764,'Policy Characteristics'!$C:$C,0)))</f>
        <v>Electrification</v>
      </c>
      <c r="C764" s="446" t="str">
        <f t="shared" si="37"/>
        <v>Fraction of Eligible Industrial Energy Use Shifted to Electricity</v>
      </c>
      <c r="D764" s="294" t="s">
        <v>3085</v>
      </c>
      <c r="E764" t="s">
        <v>3519</v>
      </c>
      <c r="F764" t="s">
        <v>3047</v>
      </c>
      <c r="G764" s="339" t="s">
        <v>3526</v>
      </c>
      <c r="H764" s="20">
        <v>2006</v>
      </c>
      <c r="I764" s="468" t="s">
        <v>43</v>
      </c>
      <c r="J764" s="469" t="str">
        <f>IF(ISBLANK(INDEX('Policy Characteristics'!D:D,MATCH($C764,'Policy Characteristics'!$C:$C,0))),"",INDEX('Policy Characteristics'!D:D,MATCH($C764,'Policy Characteristics'!$C:$C,0)))</f>
        <v>Electrification</v>
      </c>
      <c r="K764" s="44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446" t="str">
        <f>IF(ISBLANK(INDEX('Policy Characteristics'!I:I,MATCH($C764,'Policy Characteristics'!$C:$C,0))),"",INDEX('Policy Characteristics'!I:I,MATCH($C764,'Policy Characteristics'!$C:$C,0)))</f>
        <v>% of fuel shifted</v>
      </c>
      <c r="P764" s="44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46" t="str">
        <f>IF(ISBLANK(INDEX('Policy Characteristics'!K:K,MATCH($C764,'Policy Characteristics'!$C:$C,0))),"",INDEX('Policy Characteristics'!K:K,MATCH($C764,'Policy Characteristics'!$C:$C,0)))</f>
        <v>industry-ag-main.html#fuel-switching</v>
      </c>
      <c r="R764" s="446" t="str">
        <f>IF(ISBLANK(INDEX('Policy Characteristics'!L:L,MATCH($C764,'Policy Characteristics'!$C:$C,0))),"",INDEX('Policy Characteristics'!L:L,MATCH($C764,'Policy Characteristics'!$C:$C,0)))</f>
        <v>industry-elec-and-hydrogen.html</v>
      </c>
    </row>
    <row r="765" spans="1:18" x14ac:dyDescent="0.75">
      <c r="A765" s="446" t="str">
        <f>IF(ISBLANK(INDEX('Policy Characteristics'!A:A,MATCH($C765,'Policy Characteristics'!$C:$C,0))),"",INDEX('Policy Characteristics'!A:A,MATCH($C765,'Policy Characteristics'!$C:$C,0)))</f>
        <v>Industry</v>
      </c>
      <c r="B765" s="467" t="str">
        <f>IF(ISBLANK(INDEX('Policy Characteristics'!B:B,MATCH($C765,'Policy Characteristics'!$C:$C,0))),"",INDEX('Policy Characteristics'!B:B,MATCH($C765,'Policy Characteristics'!$C:$C,0)))</f>
        <v>Electrification</v>
      </c>
      <c r="C765" s="446" t="str">
        <f t="shared" si="37"/>
        <v>Fraction of Eligible Industrial Energy Use Shifted to Electricity</v>
      </c>
      <c r="D765" s="294" t="s">
        <v>3085</v>
      </c>
      <c r="E765" t="s">
        <v>3520</v>
      </c>
      <c r="F765" t="s">
        <v>3047</v>
      </c>
      <c r="G765" s="339" t="s">
        <v>3527</v>
      </c>
      <c r="H765" s="20">
        <v>2007</v>
      </c>
      <c r="I765" s="468" t="s">
        <v>43</v>
      </c>
      <c r="J765" s="469" t="str">
        <f>IF(ISBLANK(INDEX('Policy Characteristics'!D:D,MATCH($C765,'Policy Characteristics'!$C:$C,0))),"",INDEX('Policy Characteristics'!D:D,MATCH($C765,'Policy Characteristics'!$C:$C,0)))</f>
        <v>Electrification</v>
      </c>
      <c r="K765" s="44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446" t="str">
        <f>IF(ISBLANK(INDEX('Policy Characteristics'!I:I,MATCH($C765,'Policy Characteristics'!$C:$C,0))),"",INDEX('Policy Characteristics'!I:I,MATCH($C765,'Policy Characteristics'!$C:$C,0)))</f>
        <v>% of fuel shifted</v>
      </c>
      <c r="P765" s="44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46" t="str">
        <f>IF(ISBLANK(INDEX('Policy Characteristics'!K:K,MATCH($C765,'Policy Characteristics'!$C:$C,0))),"",INDEX('Policy Characteristics'!K:K,MATCH($C765,'Policy Characteristics'!$C:$C,0)))</f>
        <v>industry-ag-main.html#fuel-switching</v>
      </c>
      <c r="R765" s="446" t="str">
        <f>IF(ISBLANK(INDEX('Policy Characteristics'!L:L,MATCH($C765,'Policy Characteristics'!$C:$C,0))),"",INDEX('Policy Characteristics'!L:L,MATCH($C765,'Policy Characteristics'!$C:$C,0)))</f>
        <v>industry-elec-and-hydrogen.html</v>
      </c>
    </row>
    <row r="766" spans="1:18" x14ac:dyDescent="0.75">
      <c r="A766" s="446" t="str">
        <f>IF(ISBLANK(INDEX('Policy Characteristics'!A:A,MATCH($C766,'Policy Characteristics'!$C:$C,0))),"",INDEX('Policy Characteristics'!A:A,MATCH($C766,'Policy Characteristics'!$C:$C,0)))</f>
        <v>Industry</v>
      </c>
      <c r="B766" s="467" t="str">
        <f>IF(ISBLANK(INDEX('Policy Characteristics'!B:B,MATCH($C766,'Policy Characteristics'!$C:$C,0))),"",INDEX('Policy Characteristics'!B:B,MATCH($C766,'Policy Characteristics'!$C:$C,0)))</f>
        <v>Electrification</v>
      </c>
      <c r="C766" s="446" t="str">
        <f t="shared" si="37"/>
        <v>Fraction of Eligible Industrial Energy Use Shifted to Electricity</v>
      </c>
      <c r="D766" s="294" t="s">
        <v>3085</v>
      </c>
      <c r="E766" t="s">
        <v>3521</v>
      </c>
      <c r="F766" t="s">
        <v>3047</v>
      </c>
      <c r="G766" s="339" t="s">
        <v>3528</v>
      </c>
      <c r="H766" s="20">
        <v>2008</v>
      </c>
      <c r="I766" s="468" t="s">
        <v>43</v>
      </c>
      <c r="J766" s="469" t="str">
        <f>IF(ISBLANK(INDEX('Policy Characteristics'!D:D,MATCH($C766,'Policy Characteristics'!$C:$C,0))),"",INDEX('Policy Characteristics'!D:D,MATCH($C766,'Policy Characteristics'!$C:$C,0)))</f>
        <v>Electrification</v>
      </c>
      <c r="K766" s="44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446" t="str">
        <f>IF(ISBLANK(INDEX('Policy Characteristics'!I:I,MATCH($C766,'Policy Characteristics'!$C:$C,0))),"",INDEX('Policy Characteristics'!I:I,MATCH($C766,'Policy Characteristics'!$C:$C,0)))</f>
        <v>% of fuel shifted</v>
      </c>
      <c r="P766" s="44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46" t="str">
        <f>IF(ISBLANK(INDEX('Policy Characteristics'!K:K,MATCH($C766,'Policy Characteristics'!$C:$C,0))),"",INDEX('Policy Characteristics'!K:K,MATCH($C766,'Policy Characteristics'!$C:$C,0)))</f>
        <v>industry-ag-main.html#fuel-switching</v>
      </c>
      <c r="R766" s="446" t="str">
        <f>IF(ISBLANK(INDEX('Policy Characteristics'!L:L,MATCH($C766,'Policy Characteristics'!$C:$C,0))),"",INDEX('Policy Characteristics'!L:L,MATCH($C766,'Policy Characteristics'!$C:$C,0)))</f>
        <v>industry-elec-and-hydrogen.html</v>
      </c>
    </row>
    <row r="767" spans="1:18" x14ac:dyDescent="0.75">
      <c r="A767" s="446" t="str">
        <f>IF(ISBLANK(INDEX('Policy Characteristics'!A:A,MATCH($C767,'Policy Characteristics'!$C:$C,0))),"",INDEX('Policy Characteristics'!A:A,MATCH($C767,'Policy Characteristics'!$C:$C,0)))</f>
        <v>Industry</v>
      </c>
      <c r="B767" s="467" t="str">
        <f>IF(ISBLANK(INDEX('Policy Characteristics'!B:B,MATCH($C767,'Policy Characteristics'!$C:$C,0))),"",INDEX('Policy Characteristics'!B:B,MATCH($C767,'Policy Characteristics'!$C:$C,0)))</f>
        <v>Electrification</v>
      </c>
      <c r="C767" s="446" t="str">
        <f t="shared" si="37"/>
        <v>Fraction of Eligible Industrial Energy Use Shifted to Electricity</v>
      </c>
      <c r="D767" s="294" t="s">
        <v>3085</v>
      </c>
      <c r="E767" t="s">
        <v>3673</v>
      </c>
      <c r="F767" t="s">
        <v>3047</v>
      </c>
      <c r="G767" s="339" t="s">
        <v>3673</v>
      </c>
      <c r="H767" s="20">
        <v>2009</v>
      </c>
      <c r="I767" s="468" t="s">
        <v>43</v>
      </c>
      <c r="J767" s="469" t="str">
        <f>IF(ISBLANK(INDEX('Policy Characteristics'!D:D,MATCH($C767,'Policy Characteristics'!$C:$C,0))),"",INDEX('Policy Characteristics'!D:D,MATCH($C767,'Policy Characteristics'!$C:$C,0)))</f>
        <v>Electrification</v>
      </c>
      <c r="K767" s="44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446" t="str">
        <f>IF(ISBLANK(INDEX('Policy Characteristics'!I:I,MATCH($C767,'Policy Characteristics'!$C:$C,0))),"",INDEX('Policy Characteristics'!I:I,MATCH($C767,'Policy Characteristics'!$C:$C,0)))</f>
        <v>% of fuel shifted</v>
      </c>
      <c r="P767" s="44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46" t="str">
        <f>IF(ISBLANK(INDEX('Policy Characteristics'!K:K,MATCH($C767,'Policy Characteristics'!$C:$C,0))),"",INDEX('Policy Characteristics'!K:K,MATCH($C767,'Policy Characteristics'!$C:$C,0)))</f>
        <v>industry-ag-main.html#fuel-switching</v>
      </c>
      <c r="R767" s="446" t="str">
        <f>IF(ISBLANK(INDEX('Policy Characteristics'!L:L,MATCH($C767,'Policy Characteristics'!$C:$C,0))),"",INDEX('Policy Characteristics'!L:L,MATCH($C767,'Policy Characteristics'!$C:$C,0)))</f>
        <v>industry-elec-and-hydrogen.html</v>
      </c>
    </row>
    <row r="768" spans="1:18" x14ac:dyDescent="0.75">
      <c r="A768" s="446" t="str">
        <f>IF(ISBLANK(INDEX('Policy Characteristics'!A:A,MATCH($C768,'Policy Characteristics'!$C:$C,0))),"",INDEX('Policy Characteristics'!A:A,MATCH($C768,'Policy Characteristics'!$C:$C,0)))</f>
        <v>Industry</v>
      </c>
      <c r="B768" s="467" t="str">
        <f>IF(ISBLANK(INDEX('Policy Characteristics'!B:B,MATCH($C768,'Policy Characteristics'!$C:$C,0))),"",INDEX('Policy Characteristics'!B:B,MATCH($C768,'Policy Characteristics'!$C:$C,0)))</f>
        <v>Electrification</v>
      </c>
      <c r="C768" s="446" t="str">
        <f t="shared" si="37"/>
        <v>Fraction of Eligible Industrial Energy Use Shifted to Electricity</v>
      </c>
      <c r="D768" s="294" t="s">
        <v>3086</v>
      </c>
      <c r="E768" t="s">
        <v>3515</v>
      </c>
      <c r="F768" t="s">
        <v>3048</v>
      </c>
      <c r="G768" s="339" t="s">
        <v>3522</v>
      </c>
      <c r="H768" s="20">
        <v>2010</v>
      </c>
      <c r="I768" s="468" t="s">
        <v>43</v>
      </c>
      <c r="J768" s="469" t="str">
        <f>IF(ISBLANK(INDEX('Policy Characteristics'!D:D,MATCH($C768,'Policy Characteristics'!$C:$C,0))),"",INDEX('Policy Characteristics'!D:D,MATCH($C768,'Policy Characteristics'!$C:$C,0)))</f>
        <v>Electrification</v>
      </c>
      <c r="K768" s="44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446" t="str">
        <f>IF(ISBLANK(INDEX('Policy Characteristics'!I:I,MATCH($C768,'Policy Characteristics'!$C:$C,0))),"",INDEX('Policy Characteristics'!I:I,MATCH($C768,'Policy Characteristics'!$C:$C,0)))</f>
        <v>% of fuel shifted</v>
      </c>
      <c r="P768" s="44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46" t="str">
        <f>IF(ISBLANK(INDEX('Policy Characteristics'!K:K,MATCH($C768,'Policy Characteristics'!$C:$C,0))),"",INDEX('Policy Characteristics'!K:K,MATCH($C768,'Policy Characteristics'!$C:$C,0)))</f>
        <v>industry-ag-main.html#fuel-switching</v>
      </c>
      <c r="R768" s="446" t="str">
        <f>IF(ISBLANK(INDEX('Policy Characteristics'!L:L,MATCH($C768,'Policy Characteristics'!$C:$C,0))),"",INDEX('Policy Characteristics'!L:L,MATCH($C768,'Policy Characteristics'!$C:$C,0)))</f>
        <v>industry-elec-and-hydrogen.html</v>
      </c>
    </row>
    <row r="769" spans="1:18" x14ac:dyDescent="0.75">
      <c r="A769" s="446" t="str">
        <f>IF(ISBLANK(INDEX('Policy Characteristics'!A:A,MATCH($C769,'Policy Characteristics'!$C:$C,0))),"",INDEX('Policy Characteristics'!A:A,MATCH($C769,'Policy Characteristics'!$C:$C,0)))</f>
        <v>Industry</v>
      </c>
      <c r="B769" s="467" t="str">
        <f>IF(ISBLANK(INDEX('Policy Characteristics'!B:B,MATCH($C769,'Policy Characteristics'!$C:$C,0))),"",INDEX('Policy Characteristics'!B:B,MATCH($C769,'Policy Characteristics'!$C:$C,0)))</f>
        <v>Electrification</v>
      </c>
      <c r="C769" s="446" t="str">
        <f t="shared" si="37"/>
        <v>Fraction of Eligible Industrial Energy Use Shifted to Electricity</v>
      </c>
      <c r="D769" s="294" t="s">
        <v>3086</v>
      </c>
      <c r="E769" t="s">
        <v>3516</v>
      </c>
      <c r="F769" t="s">
        <v>3048</v>
      </c>
      <c r="G769" s="339" t="s">
        <v>3523</v>
      </c>
      <c r="H769" s="20">
        <v>2011</v>
      </c>
      <c r="I769" s="468" t="s">
        <v>43</v>
      </c>
      <c r="J769" s="469" t="str">
        <f>IF(ISBLANK(INDEX('Policy Characteristics'!D:D,MATCH($C769,'Policy Characteristics'!$C:$C,0))),"",INDEX('Policy Characteristics'!D:D,MATCH($C769,'Policy Characteristics'!$C:$C,0)))</f>
        <v>Electrification</v>
      </c>
      <c r="K769" s="44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446" t="str">
        <f>IF(ISBLANK(INDEX('Policy Characteristics'!I:I,MATCH($C769,'Policy Characteristics'!$C:$C,0))),"",INDEX('Policy Characteristics'!I:I,MATCH($C769,'Policy Characteristics'!$C:$C,0)))</f>
        <v>% of fuel shifted</v>
      </c>
      <c r="P769" s="44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46" t="str">
        <f>IF(ISBLANK(INDEX('Policy Characteristics'!K:K,MATCH($C769,'Policy Characteristics'!$C:$C,0))),"",INDEX('Policy Characteristics'!K:K,MATCH($C769,'Policy Characteristics'!$C:$C,0)))</f>
        <v>industry-ag-main.html#fuel-switching</v>
      </c>
      <c r="R769" s="446" t="str">
        <f>IF(ISBLANK(INDEX('Policy Characteristics'!L:L,MATCH($C769,'Policy Characteristics'!$C:$C,0))),"",INDEX('Policy Characteristics'!L:L,MATCH($C769,'Policy Characteristics'!$C:$C,0)))</f>
        <v>industry-elec-and-hydrogen.html</v>
      </c>
    </row>
    <row r="770" spans="1:18" x14ac:dyDescent="0.75">
      <c r="A770" s="446" t="str">
        <f>IF(ISBLANK(INDEX('Policy Characteristics'!A:A,MATCH($C770,'Policy Characteristics'!$C:$C,0))),"",INDEX('Policy Characteristics'!A:A,MATCH($C770,'Policy Characteristics'!$C:$C,0)))</f>
        <v>Industry</v>
      </c>
      <c r="B770" s="467" t="str">
        <f>IF(ISBLANK(INDEX('Policy Characteristics'!B:B,MATCH($C770,'Policy Characteristics'!$C:$C,0))),"",INDEX('Policy Characteristics'!B:B,MATCH($C770,'Policy Characteristics'!$C:$C,0)))</f>
        <v>Electrification</v>
      </c>
      <c r="C770" s="446" t="str">
        <f t="shared" si="37"/>
        <v>Fraction of Eligible Industrial Energy Use Shifted to Electricity</v>
      </c>
      <c r="D770" s="294" t="s">
        <v>3086</v>
      </c>
      <c r="E770" t="s">
        <v>3517</v>
      </c>
      <c r="F770" t="s">
        <v>3048</v>
      </c>
      <c r="G770" s="339" t="s">
        <v>3524</v>
      </c>
      <c r="H770" s="20">
        <v>2012</v>
      </c>
      <c r="I770" s="468" t="s">
        <v>43</v>
      </c>
      <c r="J770" s="469" t="str">
        <f>IF(ISBLANK(INDEX('Policy Characteristics'!D:D,MATCH($C770,'Policy Characteristics'!$C:$C,0))),"",INDEX('Policy Characteristics'!D:D,MATCH($C770,'Policy Characteristics'!$C:$C,0)))</f>
        <v>Electrification</v>
      </c>
      <c r="K770" s="44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446" t="str">
        <f>IF(ISBLANK(INDEX('Policy Characteristics'!I:I,MATCH($C770,'Policy Characteristics'!$C:$C,0))),"",INDEX('Policy Characteristics'!I:I,MATCH($C770,'Policy Characteristics'!$C:$C,0)))</f>
        <v>% of fuel shifted</v>
      </c>
      <c r="P770" s="44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46" t="str">
        <f>IF(ISBLANK(INDEX('Policy Characteristics'!K:K,MATCH($C770,'Policy Characteristics'!$C:$C,0))),"",INDEX('Policy Characteristics'!K:K,MATCH($C770,'Policy Characteristics'!$C:$C,0)))</f>
        <v>industry-ag-main.html#fuel-switching</v>
      </c>
      <c r="R770" s="446" t="str">
        <f>IF(ISBLANK(INDEX('Policy Characteristics'!L:L,MATCH($C770,'Policy Characteristics'!$C:$C,0))),"",INDEX('Policy Characteristics'!L:L,MATCH($C770,'Policy Characteristics'!$C:$C,0)))</f>
        <v>industry-elec-and-hydrogen.html</v>
      </c>
    </row>
    <row r="771" spans="1:18" x14ac:dyDescent="0.75">
      <c r="A771" s="446" t="str">
        <f>IF(ISBLANK(INDEX('Policy Characteristics'!A:A,MATCH($C771,'Policy Characteristics'!$C:$C,0))),"",INDEX('Policy Characteristics'!A:A,MATCH($C771,'Policy Characteristics'!$C:$C,0)))</f>
        <v>Industry</v>
      </c>
      <c r="B771" s="467" t="str">
        <f>IF(ISBLANK(INDEX('Policy Characteristics'!B:B,MATCH($C771,'Policy Characteristics'!$C:$C,0))),"",INDEX('Policy Characteristics'!B:B,MATCH($C771,'Policy Characteristics'!$C:$C,0)))</f>
        <v>Electrification</v>
      </c>
      <c r="C771" s="446" t="str">
        <f t="shared" si="37"/>
        <v>Fraction of Eligible Industrial Energy Use Shifted to Electricity</v>
      </c>
      <c r="D771" s="294" t="s">
        <v>3086</v>
      </c>
      <c r="E771" t="s">
        <v>3518</v>
      </c>
      <c r="F771" t="s">
        <v>3048</v>
      </c>
      <c r="G771" s="339" t="s">
        <v>3525</v>
      </c>
      <c r="H771" s="20">
        <v>2013</v>
      </c>
      <c r="I771" s="468" t="s">
        <v>43</v>
      </c>
      <c r="J771" s="469" t="str">
        <f>IF(ISBLANK(INDEX('Policy Characteristics'!D:D,MATCH($C771,'Policy Characteristics'!$C:$C,0))),"",INDEX('Policy Characteristics'!D:D,MATCH($C771,'Policy Characteristics'!$C:$C,0)))</f>
        <v>Electrification</v>
      </c>
      <c r="K771" s="44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446" t="str">
        <f>IF(ISBLANK(INDEX('Policy Characteristics'!I:I,MATCH($C771,'Policy Characteristics'!$C:$C,0))),"",INDEX('Policy Characteristics'!I:I,MATCH($C771,'Policy Characteristics'!$C:$C,0)))</f>
        <v>% of fuel shifted</v>
      </c>
      <c r="P771" s="44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46" t="str">
        <f>IF(ISBLANK(INDEX('Policy Characteristics'!K:K,MATCH($C771,'Policy Characteristics'!$C:$C,0))),"",INDEX('Policy Characteristics'!K:K,MATCH($C771,'Policy Characteristics'!$C:$C,0)))</f>
        <v>industry-ag-main.html#fuel-switching</v>
      </c>
      <c r="R771" s="446" t="str">
        <f>IF(ISBLANK(INDEX('Policy Characteristics'!L:L,MATCH($C771,'Policy Characteristics'!$C:$C,0))),"",INDEX('Policy Characteristics'!L:L,MATCH($C771,'Policy Characteristics'!$C:$C,0)))</f>
        <v>industry-elec-and-hydrogen.html</v>
      </c>
    </row>
    <row r="772" spans="1:18" x14ac:dyDescent="0.75">
      <c r="A772" s="446" t="str">
        <f>IF(ISBLANK(INDEX('Policy Characteristics'!A:A,MATCH($C772,'Policy Characteristics'!$C:$C,0))),"",INDEX('Policy Characteristics'!A:A,MATCH($C772,'Policy Characteristics'!$C:$C,0)))</f>
        <v>Industry</v>
      </c>
      <c r="B772" s="467" t="str">
        <f>IF(ISBLANK(INDEX('Policy Characteristics'!B:B,MATCH($C772,'Policy Characteristics'!$C:$C,0))),"",INDEX('Policy Characteristics'!B:B,MATCH($C772,'Policy Characteristics'!$C:$C,0)))</f>
        <v>Electrification</v>
      </c>
      <c r="C772" s="446" t="str">
        <f t="shared" si="37"/>
        <v>Fraction of Eligible Industrial Energy Use Shifted to Electricity</v>
      </c>
      <c r="D772" s="294" t="s">
        <v>3086</v>
      </c>
      <c r="E772" t="s">
        <v>3519</v>
      </c>
      <c r="F772" t="s">
        <v>3048</v>
      </c>
      <c r="G772" s="339" t="s">
        <v>3526</v>
      </c>
      <c r="H772" s="20">
        <v>2014</v>
      </c>
      <c r="I772" s="468" t="s">
        <v>43</v>
      </c>
      <c r="J772" s="469" t="str">
        <f>IF(ISBLANK(INDEX('Policy Characteristics'!D:D,MATCH($C772,'Policy Characteristics'!$C:$C,0))),"",INDEX('Policy Characteristics'!D:D,MATCH($C772,'Policy Characteristics'!$C:$C,0)))</f>
        <v>Electrification</v>
      </c>
      <c r="K772" s="44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446" t="str">
        <f>IF(ISBLANK(INDEX('Policy Characteristics'!I:I,MATCH($C772,'Policy Characteristics'!$C:$C,0))),"",INDEX('Policy Characteristics'!I:I,MATCH($C772,'Policy Characteristics'!$C:$C,0)))</f>
        <v>% of fuel shifted</v>
      </c>
      <c r="P772" s="44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46" t="str">
        <f>IF(ISBLANK(INDEX('Policy Characteristics'!K:K,MATCH($C772,'Policy Characteristics'!$C:$C,0))),"",INDEX('Policy Characteristics'!K:K,MATCH($C772,'Policy Characteristics'!$C:$C,0)))</f>
        <v>industry-ag-main.html#fuel-switching</v>
      </c>
      <c r="R772" s="446" t="str">
        <f>IF(ISBLANK(INDEX('Policy Characteristics'!L:L,MATCH($C772,'Policy Characteristics'!$C:$C,0))),"",INDEX('Policy Characteristics'!L:L,MATCH($C772,'Policy Characteristics'!$C:$C,0)))</f>
        <v>industry-elec-and-hydrogen.html</v>
      </c>
    </row>
    <row r="773" spans="1:18" x14ac:dyDescent="0.75">
      <c r="A773" s="446" t="str">
        <f>IF(ISBLANK(INDEX('Policy Characteristics'!A:A,MATCH($C773,'Policy Characteristics'!$C:$C,0))),"",INDEX('Policy Characteristics'!A:A,MATCH($C773,'Policy Characteristics'!$C:$C,0)))</f>
        <v>Industry</v>
      </c>
      <c r="B773" s="467" t="str">
        <f>IF(ISBLANK(INDEX('Policy Characteristics'!B:B,MATCH($C773,'Policy Characteristics'!$C:$C,0))),"",INDEX('Policy Characteristics'!B:B,MATCH($C773,'Policy Characteristics'!$C:$C,0)))</f>
        <v>Electrification</v>
      </c>
      <c r="C773" s="446" t="str">
        <f t="shared" si="37"/>
        <v>Fraction of Eligible Industrial Energy Use Shifted to Electricity</v>
      </c>
      <c r="D773" s="294" t="s">
        <v>3086</v>
      </c>
      <c r="E773" t="s">
        <v>3520</v>
      </c>
      <c r="F773" t="s">
        <v>3048</v>
      </c>
      <c r="G773" s="339" t="s">
        <v>3527</v>
      </c>
      <c r="H773" s="20">
        <v>2015</v>
      </c>
      <c r="I773" s="468" t="s">
        <v>43</v>
      </c>
      <c r="J773" s="469" t="str">
        <f>IF(ISBLANK(INDEX('Policy Characteristics'!D:D,MATCH($C773,'Policy Characteristics'!$C:$C,0))),"",INDEX('Policy Characteristics'!D:D,MATCH($C773,'Policy Characteristics'!$C:$C,0)))</f>
        <v>Electrification</v>
      </c>
      <c r="K773" s="44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446" t="str">
        <f>IF(ISBLANK(INDEX('Policy Characteristics'!I:I,MATCH($C773,'Policy Characteristics'!$C:$C,0))),"",INDEX('Policy Characteristics'!I:I,MATCH($C773,'Policy Characteristics'!$C:$C,0)))</f>
        <v>% of fuel shifted</v>
      </c>
      <c r="P773" s="44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46" t="str">
        <f>IF(ISBLANK(INDEX('Policy Characteristics'!K:K,MATCH($C773,'Policy Characteristics'!$C:$C,0))),"",INDEX('Policy Characteristics'!K:K,MATCH($C773,'Policy Characteristics'!$C:$C,0)))</f>
        <v>industry-ag-main.html#fuel-switching</v>
      </c>
      <c r="R773" s="446" t="str">
        <f>IF(ISBLANK(INDEX('Policy Characteristics'!L:L,MATCH($C773,'Policy Characteristics'!$C:$C,0))),"",INDEX('Policy Characteristics'!L:L,MATCH($C773,'Policy Characteristics'!$C:$C,0)))</f>
        <v>industry-elec-and-hydrogen.html</v>
      </c>
    </row>
    <row r="774" spans="1:18" x14ac:dyDescent="0.75">
      <c r="A774" s="446" t="str">
        <f>IF(ISBLANK(INDEX('Policy Characteristics'!A:A,MATCH($C774,'Policy Characteristics'!$C:$C,0))),"",INDEX('Policy Characteristics'!A:A,MATCH($C774,'Policy Characteristics'!$C:$C,0)))</f>
        <v>Industry</v>
      </c>
      <c r="B774" s="467" t="str">
        <f>IF(ISBLANK(INDEX('Policy Characteristics'!B:B,MATCH($C774,'Policy Characteristics'!$C:$C,0))),"",INDEX('Policy Characteristics'!B:B,MATCH($C774,'Policy Characteristics'!$C:$C,0)))</f>
        <v>Electrification</v>
      </c>
      <c r="C774" s="446" t="str">
        <f t="shared" si="37"/>
        <v>Fraction of Eligible Industrial Energy Use Shifted to Electricity</v>
      </c>
      <c r="D774" s="294" t="s">
        <v>3086</v>
      </c>
      <c r="E774" t="s">
        <v>3521</v>
      </c>
      <c r="F774" t="s">
        <v>3048</v>
      </c>
      <c r="G774" s="339" t="s">
        <v>3528</v>
      </c>
      <c r="H774" s="20">
        <v>2016</v>
      </c>
      <c r="I774" s="468" t="s">
        <v>43</v>
      </c>
      <c r="J774" s="469" t="str">
        <f>IF(ISBLANK(INDEX('Policy Characteristics'!D:D,MATCH($C774,'Policy Characteristics'!$C:$C,0))),"",INDEX('Policy Characteristics'!D:D,MATCH($C774,'Policy Characteristics'!$C:$C,0)))</f>
        <v>Electrification</v>
      </c>
      <c r="K774" s="44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446" t="str">
        <f>IF(ISBLANK(INDEX('Policy Characteristics'!I:I,MATCH($C774,'Policy Characteristics'!$C:$C,0))),"",INDEX('Policy Characteristics'!I:I,MATCH($C774,'Policy Characteristics'!$C:$C,0)))</f>
        <v>% of fuel shifted</v>
      </c>
      <c r="P774" s="44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46" t="str">
        <f>IF(ISBLANK(INDEX('Policy Characteristics'!K:K,MATCH($C774,'Policy Characteristics'!$C:$C,0))),"",INDEX('Policy Characteristics'!K:K,MATCH($C774,'Policy Characteristics'!$C:$C,0)))</f>
        <v>industry-ag-main.html#fuel-switching</v>
      </c>
      <c r="R774" s="446" t="str">
        <f>IF(ISBLANK(INDEX('Policy Characteristics'!L:L,MATCH($C774,'Policy Characteristics'!$C:$C,0))),"",INDEX('Policy Characteristics'!L:L,MATCH($C774,'Policy Characteristics'!$C:$C,0)))</f>
        <v>industry-elec-and-hydrogen.html</v>
      </c>
    </row>
    <row r="775" spans="1:18" x14ac:dyDescent="0.75">
      <c r="A775" s="446" t="str">
        <f>IF(ISBLANK(INDEX('Policy Characteristics'!A:A,MATCH($C775,'Policy Characteristics'!$C:$C,0))),"",INDEX('Policy Characteristics'!A:A,MATCH($C775,'Policy Characteristics'!$C:$C,0)))</f>
        <v>Industry</v>
      </c>
      <c r="B775" s="467" t="str">
        <f>IF(ISBLANK(INDEX('Policy Characteristics'!B:B,MATCH($C775,'Policy Characteristics'!$C:$C,0))),"",INDEX('Policy Characteristics'!B:B,MATCH($C775,'Policy Characteristics'!$C:$C,0)))</f>
        <v>Electrification</v>
      </c>
      <c r="C775" s="446" t="str">
        <f t="shared" si="37"/>
        <v>Fraction of Eligible Industrial Energy Use Shifted to Electricity</v>
      </c>
      <c r="D775" s="294" t="s">
        <v>3086</v>
      </c>
      <c r="E775" t="s">
        <v>3673</v>
      </c>
      <c r="F775" t="s">
        <v>3048</v>
      </c>
      <c r="G775" s="339" t="s">
        <v>3673</v>
      </c>
      <c r="H775" s="20">
        <v>2017</v>
      </c>
      <c r="I775" s="468" t="s">
        <v>43</v>
      </c>
      <c r="J775" s="469" t="str">
        <f>IF(ISBLANK(INDEX('Policy Characteristics'!D:D,MATCH($C775,'Policy Characteristics'!$C:$C,0))),"",INDEX('Policy Characteristics'!D:D,MATCH($C775,'Policy Characteristics'!$C:$C,0)))</f>
        <v>Electrification</v>
      </c>
      <c r="K775" s="44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446" t="str">
        <f>IF(ISBLANK(INDEX('Policy Characteristics'!I:I,MATCH($C775,'Policy Characteristics'!$C:$C,0))),"",INDEX('Policy Characteristics'!I:I,MATCH($C775,'Policy Characteristics'!$C:$C,0)))</f>
        <v>% of fuel shifted</v>
      </c>
      <c r="P775" s="44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46" t="str">
        <f>IF(ISBLANK(INDEX('Policy Characteristics'!K:K,MATCH($C775,'Policy Characteristics'!$C:$C,0))),"",INDEX('Policy Characteristics'!K:K,MATCH($C775,'Policy Characteristics'!$C:$C,0)))</f>
        <v>industry-ag-main.html#fuel-switching</v>
      </c>
      <c r="R775" s="446" t="str">
        <f>IF(ISBLANK(INDEX('Policy Characteristics'!L:L,MATCH($C775,'Policy Characteristics'!$C:$C,0))),"",INDEX('Policy Characteristics'!L:L,MATCH($C775,'Policy Characteristics'!$C:$C,0)))</f>
        <v>industry-elec-and-hydrogen.html</v>
      </c>
    </row>
    <row r="776" spans="1:18" x14ac:dyDescent="0.75">
      <c r="A776" s="446" t="str">
        <f>IF(ISBLANK(INDEX('Policy Characteristics'!A:A,MATCH($C776,'Policy Characteristics'!$C:$C,0))),"",INDEX('Policy Characteristics'!A:A,MATCH($C776,'Policy Characteristics'!$C:$C,0)))</f>
        <v>Industry</v>
      </c>
      <c r="B776" s="467" t="str">
        <f>IF(ISBLANK(INDEX('Policy Characteristics'!B:B,MATCH($C776,'Policy Characteristics'!$C:$C,0))),"",INDEX('Policy Characteristics'!B:B,MATCH($C776,'Policy Characteristics'!$C:$C,0)))</f>
        <v>Electrification</v>
      </c>
      <c r="C776" s="446" t="str">
        <f t="shared" si="37"/>
        <v>Fraction of Eligible Industrial Energy Use Shifted to Electricity</v>
      </c>
      <c r="D776" s="294" t="s">
        <v>3087</v>
      </c>
      <c r="E776" t="s">
        <v>3515</v>
      </c>
      <c r="F776" t="s">
        <v>3090</v>
      </c>
      <c r="G776" s="339" t="s">
        <v>3522</v>
      </c>
      <c r="H776" s="20">
        <v>2018</v>
      </c>
      <c r="I776" s="468" t="s">
        <v>43</v>
      </c>
      <c r="J776" s="469" t="str">
        <f>IF(ISBLANK(INDEX('Policy Characteristics'!D:D,MATCH($C776,'Policy Characteristics'!$C:$C,0))),"",INDEX('Policy Characteristics'!D:D,MATCH($C776,'Policy Characteristics'!$C:$C,0)))</f>
        <v>Electrification</v>
      </c>
      <c r="K776" s="44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446" t="str">
        <f>IF(ISBLANK(INDEX('Policy Characteristics'!I:I,MATCH($C776,'Policy Characteristics'!$C:$C,0))),"",INDEX('Policy Characteristics'!I:I,MATCH($C776,'Policy Characteristics'!$C:$C,0)))</f>
        <v>% of fuel shifted</v>
      </c>
      <c r="P776" s="44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46" t="str">
        <f>IF(ISBLANK(INDEX('Policy Characteristics'!K:K,MATCH($C776,'Policy Characteristics'!$C:$C,0))),"",INDEX('Policy Characteristics'!K:K,MATCH($C776,'Policy Characteristics'!$C:$C,0)))</f>
        <v>industry-ag-main.html#fuel-switching</v>
      </c>
      <c r="R776" s="446" t="str">
        <f>IF(ISBLANK(INDEX('Policy Characteristics'!L:L,MATCH($C776,'Policy Characteristics'!$C:$C,0))),"",INDEX('Policy Characteristics'!L:L,MATCH($C776,'Policy Characteristics'!$C:$C,0)))</f>
        <v>industry-elec-and-hydrogen.html</v>
      </c>
    </row>
    <row r="777" spans="1:18" x14ac:dyDescent="0.75">
      <c r="A777" s="446" t="str">
        <f>IF(ISBLANK(INDEX('Policy Characteristics'!A:A,MATCH($C777,'Policy Characteristics'!$C:$C,0))),"",INDEX('Policy Characteristics'!A:A,MATCH($C777,'Policy Characteristics'!$C:$C,0)))</f>
        <v>Industry</v>
      </c>
      <c r="B777" s="467" t="str">
        <f>IF(ISBLANK(INDEX('Policy Characteristics'!B:B,MATCH($C777,'Policy Characteristics'!$C:$C,0))),"",INDEX('Policy Characteristics'!B:B,MATCH($C777,'Policy Characteristics'!$C:$C,0)))</f>
        <v>Electrification</v>
      </c>
      <c r="C777" s="446" t="str">
        <f t="shared" si="37"/>
        <v>Fraction of Eligible Industrial Energy Use Shifted to Electricity</v>
      </c>
      <c r="D777" s="294" t="s">
        <v>3087</v>
      </c>
      <c r="E777" t="s">
        <v>3516</v>
      </c>
      <c r="F777" t="s">
        <v>3090</v>
      </c>
      <c r="G777" s="339" t="s">
        <v>3523</v>
      </c>
      <c r="H777" s="20">
        <v>2019</v>
      </c>
      <c r="I777" s="468" t="s">
        <v>43</v>
      </c>
      <c r="J777" s="469" t="str">
        <f>IF(ISBLANK(INDEX('Policy Characteristics'!D:D,MATCH($C777,'Policy Characteristics'!$C:$C,0))),"",INDEX('Policy Characteristics'!D:D,MATCH($C777,'Policy Characteristics'!$C:$C,0)))</f>
        <v>Electrification</v>
      </c>
      <c r="K777" s="44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446" t="str">
        <f>IF(ISBLANK(INDEX('Policy Characteristics'!I:I,MATCH($C777,'Policy Characteristics'!$C:$C,0))),"",INDEX('Policy Characteristics'!I:I,MATCH($C777,'Policy Characteristics'!$C:$C,0)))</f>
        <v>% of fuel shifted</v>
      </c>
      <c r="P777" s="44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46" t="str">
        <f>IF(ISBLANK(INDEX('Policy Characteristics'!K:K,MATCH($C777,'Policy Characteristics'!$C:$C,0))),"",INDEX('Policy Characteristics'!K:K,MATCH($C777,'Policy Characteristics'!$C:$C,0)))</f>
        <v>industry-ag-main.html#fuel-switching</v>
      </c>
      <c r="R777" s="446" t="str">
        <f>IF(ISBLANK(INDEX('Policy Characteristics'!L:L,MATCH($C777,'Policy Characteristics'!$C:$C,0))),"",INDEX('Policy Characteristics'!L:L,MATCH($C777,'Policy Characteristics'!$C:$C,0)))</f>
        <v>industry-elec-and-hydrogen.html</v>
      </c>
    </row>
    <row r="778" spans="1:18" x14ac:dyDescent="0.75">
      <c r="A778" s="446" t="str">
        <f>IF(ISBLANK(INDEX('Policy Characteristics'!A:A,MATCH($C778,'Policy Characteristics'!$C:$C,0))),"",INDEX('Policy Characteristics'!A:A,MATCH($C778,'Policy Characteristics'!$C:$C,0)))</f>
        <v>Industry</v>
      </c>
      <c r="B778" s="467" t="str">
        <f>IF(ISBLANK(INDEX('Policy Characteristics'!B:B,MATCH($C778,'Policy Characteristics'!$C:$C,0))),"",INDEX('Policy Characteristics'!B:B,MATCH($C778,'Policy Characteristics'!$C:$C,0)))</f>
        <v>Electrification</v>
      </c>
      <c r="C778" s="446" t="str">
        <f t="shared" si="37"/>
        <v>Fraction of Eligible Industrial Energy Use Shifted to Electricity</v>
      </c>
      <c r="D778" s="294" t="s">
        <v>3087</v>
      </c>
      <c r="E778" t="s">
        <v>3517</v>
      </c>
      <c r="F778" t="s">
        <v>3090</v>
      </c>
      <c r="G778" s="339" t="s">
        <v>3524</v>
      </c>
      <c r="H778" s="20">
        <v>2020</v>
      </c>
      <c r="I778" s="468" t="s">
        <v>43</v>
      </c>
      <c r="J778" s="469" t="str">
        <f>IF(ISBLANK(INDEX('Policy Characteristics'!D:D,MATCH($C778,'Policy Characteristics'!$C:$C,0))),"",INDEX('Policy Characteristics'!D:D,MATCH($C778,'Policy Characteristics'!$C:$C,0)))</f>
        <v>Electrification</v>
      </c>
      <c r="K778" s="44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446" t="str">
        <f>IF(ISBLANK(INDEX('Policy Characteristics'!I:I,MATCH($C778,'Policy Characteristics'!$C:$C,0))),"",INDEX('Policy Characteristics'!I:I,MATCH($C778,'Policy Characteristics'!$C:$C,0)))</f>
        <v>% of fuel shifted</v>
      </c>
      <c r="P778" s="44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46" t="str">
        <f>IF(ISBLANK(INDEX('Policy Characteristics'!K:K,MATCH($C778,'Policy Characteristics'!$C:$C,0))),"",INDEX('Policy Characteristics'!K:K,MATCH($C778,'Policy Characteristics'!$C:$C,0)))</f>
        <v>industry-ag-main.html#fuel-switching</v>
      </c>
      <c r="R778" s="446" t="str">
        <f>IF(ISBLANK(INDEX('Policy Characteristics'!L:L,MATCH($C778,'Policy Characteristics'!$C:$C,0))),"",INDEX('Policy Characteristics'!L:L,MATCH($C778,'Policy Characteristics'!$C:$C,0)))</f>
        <v>industry-elec-and-hydrogen.html</v>
      </c>
    </row>
    <row r="779" spans="1:18" x14ac:dyDescent="0.75">
      <c r="A779" s="446" t="str">
        <f>IF(ISBLANK(INDEX('Policy Characteristics'!A:A,MATCH($C779,'Policy Characteristics'!$C:$C,0))),"",INDEX('Policy Characteristics'!A:A,MATCH($C779,'Policy Characteristics'!$C:$C,0)))</f>
        <v>Industry</v>
      </c>
      <c r="B779" s="467" t="str">
        <f>IF(ISBLANK(INDEX('Policy Characteristics'!B:B,MATCH($C779,'Policy Characteristics'!$C:$C,0))),"",INDEX('Policy Characteristics'!B:B,MATCH($C779,'Policy Characteristics'!$C:$C,0)))</f>
        <v>Electrification</v>
      </c>
      <c r="C779" s="446" t="str">
        <f t="shared" si="37"/>
        <v>Fraction of Eligible Industrial Energy Use Shifted to Electricity</v>
      </c>
      <c r="D779" s="294" t="s">
        <v>3087</v>
      </c>
      <c r="E779" t="s">
        <v>3518</v>
      </c>
      <c r="F779" t="s">
        <v>3090</v>
      </c>
      <c r="G779" s="339" t="s">
        <v>3525</v>
      </c>
      <c r="H779" s="20">
        <v>2021</v>
      </c>
      <c r="I779" s="468" t="s">
        <v>43</v>
      </c>
      <c r="J779" s="469" t="str">
        <f>IF(ISBLANK(INDEX('Policy Characteristics'!D:D,MATCH($C779,'Policy Characteristics'!$C:$C,0))),"",INDEX('Policy Characteristics'!D:D,MATCH($C779,'Policy Characteristics'!$C:$C,0)))</f>
        <v>Electrification</v>
      </c>
      <c r="K779" s="44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446" t="str">
        <f>IF(ISBLANK(INDEX('Policy Characteristics'!I:I,MATCH($C779,'Policy Characteristics'!$C:$C,0))),"",INDEX('Policy Characteristics'!I:I,MATCH($C779,'Policy Characteristics'!$C:$C,0)))</f>
        <v>% of fuel shifted</v>
      </c>
      <c r="P779" s="44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46" t="str">
        <f>IF(ISBLANK(INDEX('Policy Characteristics'!K:K,MATCH($C779,'Policy Characteristics'!$C:$C,0))),"",INDEX('Policy Characteristics'!K:K,MATCH($C779,'Policy Characteristics'!$C:$C,0)))</f>
        <v>industry-ag-main.html#fuel-switching</v>
      </c>
      <c r="R779" s="446" t="str">
        <f>IF(ISBLANK(INDEX('Policy Characteristics'!L:L,MATCH($C779,'Policy Characteristics'!$C:$C,0))),"",INDEX('Policy Characteristics'!L:L,MATCH($C779,'Policy Characteristics'!$C:$C,0)))</f>
        <v>industry-elec-and-hydrogen.html</v>
      </c>
    </row>
    <row r="780" spans="1:18" x14ac:dyDescent="0.75">
      <c r="A780" s="446" t="str">
        <f>IF(ISBLANK(INDEX('Policy Characteristics'!A:A,MATCH($C780,'Policy Characteristics'!$C:$C,0))),"",INDEX('Policy Characteristics'!A:A,MATCH($C780,'Policy Characteristics'!$C:$C,0)))</f>
        <v>Industry</v>
      </c>
      <c r="B780" s="467" t="str">
        <f>IF(ISBLANK(INDEX('Policy Characteristics'!B:B,MATCH($C780,'Policy Characteristics'!$C:$C,0))),"",INDEX('Policy Characteristics'!B:B,MATCH($C780,'Policy Characteristics'!$C:$C,0)))</f>
        <v>Electrification</v>
      </c>
      <c r="C780" s="446" t="str">
        <f t="shared" si="37"/>
        <v>Fraction of Eligible Industrial Energy Use Shifted to Electricity</v>
      </c>
      <c r="D780" s="294" t="s">
        <v>3087</v>
      </c>
      <c r="E780" t="s">
        <v>3519</v>
      </c>
      <c r="F780" t="s">
        <v>3090</v>
      </c>
      <c r="G780" s="339" t="s">
        <v>3526</v>
      </c>
      <c r="H780" s="20">
        <v>2022</v>
      </c>
      <c r="I780" s="468" t="s">
        <v>43</v>
      </c>
      <c r="J780" s="469" t="str">
        <f>IF(ISBLANK(INDEX('Policy Characteristics'!D:D,MATCH($C780,'Policy Characteristics'!$C:$C,0))),"",INDEX('Policy Characteristics'!D:D,MATCH($C780,'Policy Characteristics'!$C:$C,0)))</f>
        <v>Electrification</v>
      </c>
      <c r="K780" s="44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446" t="str">
        <f>IF(ISBLANK(INDEX('Policy Characteristics'!I:I,MATCH($C780,'Policy Characteristics'!$C:$C,0))),"",INDEX('Policy Characteristics'!I:I,MATCH($C780,'Policy Characteristics'!$C:$C,0)))</f>
        <v>% of fuel shifted</v>
      </c>
      <c r="P780" s="44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46" t="str">
        <f>IF(ISBLANK(INDEX('Policy Characteristics'!K:K,MATCH($C780,'Policy Characteristics'!$C:$C,0))),"",INDEX('Policy Characteristics'!K:K,MATCH($C780,'Policy Characteristics'!$C:$C,0)))</f>
        <v>industry-ag-main.html#fuel-switching</v>
      </c>
      <c r="R780" s="446" t="str">
        <f>IF(ISBLANK(INDEX('Policy Characteristics'!L:L,MATCH($C780,'Policy Characteristics'!$C:$C,0))),"",INDEX('Policy Characteristics'!L:L,MATCH($C780,'Policy Characteristics'!$C:$C,0)))</f>
        <v>industry-elec-and-hydrogen.html</v>
      </c>
    </row>
    <row r="781" spans="1:18" x14ac:dyDescent="0.75">
      <c r="A781" s="446" t="str">
        <f>IF(ISBLANK(INDEX('Policy Characteristics'!A:A,MATCH($C781,'Policy Characteristics'!$C:$C,0))),"",INDEX('Policy Characteristics'!A:A,MATCH($C781,'Policy Characteristics'!$C:$C,0)))</f>
        <v>Industry</v>
      </c>
      <c r="B781" s="467" t="str">
        <f>IF(ISBLANK(INDEX('Policy Characteristics'!B:B,MATCH($C781,'Policy Characteristics'!$C:$C,0))),"",INDEX('Policy Characteristics'!B:B,MATCH($C781,'Policy Characteristics'!$C:$C,0)))</f>
        <v>Electrification</v>
      </c>
      <c r="C781" s="446" t="str">
        <f t="shared" si="37"/>
        <v>Fraction of Eligible Industrial Energy Use Shifted to Electricity</v>
      </c>
      <c r="D781" s="294" t="s">
        <v>3087</v>
      </c>
      <c r="E781" t="s">
        <v>3520</v>
      </c>
      <c r="F781" t="s">
        <v>3090</v>
      </c>
      <c r="G781" s="339" t="s">
        <v>3527</v>
      </c>
      <c r="H781" s="20">
        <v>2023</v>
      </c>
      <c r="I781" s="468" t="s">
        <v>43</v>
      </c>
      <c r="J781" s="469" t="str">
        <f>IF(ISBLANK(INDEX('Policy Characteristics'!D:D,MATCH($C781,'Policy Characteristics'!$C:$C,0))),"",INDEX('Policy Characteristics'!D:D,MATCH($C781,'Policy Characteristics'!$C:$C,0)))</f>
        <v>Electrification</v>
      </c>
      <c r="K781" s="44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446" t="str">
        <f>IF(ISBLANK(INDEX('Policy Characteristics'!I:I,MATCH($C781,'Policy Characteristics'!$C:$C,0))),"",INDEX('Policy Characteristics'!I:I,MATCH($C781,'Policy Characteristics'!$C:$C,0)))</f>
        <v>% of fuel shifted</v>
      </c>
      <c r="P781" s="44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46" t="str">
        <f>IF(ISBLANK(INDEX('Policy Characteristics'!K:K,MATCH($C781,'Policy Characteristics'!$C:$C,0))),"",INDEX('Policy Characteristics'!K:K,MATCH($C781,'Policy Characteristics'!$C:$C,0)))</f>
        <v>industry-ag-main.html#fuel-switching</v>
      </c>
      <c r="R781" s="446" t="str">
        <f>IF(ISBLANK(INDEX('Policy Characteristics'!L:L,MATCH($C781,'Policy Characteristics'!$C:$C,0))),"",INDEX('Policy Characteristics'!L:L,MATCH($C781,'Policy Characteristics'!$C:$C,0)))</f>
        <v>industry-elec-and-hydrogen.html</v>
      </c>
    </row>
    <row r="782" spans="1:18" x14ac:dyDescent="0.75">
      <c r="A782" s="446" t="str">
        <f>IF(ISBLANK(INDEX('Policy Characteristics'!A:A,MATCH($C782,'Policy Characteristics'!$C:$C,0))),"",INDEX('Policy Characteristics'!A:A,MATCH($C782,'Policy Characteristics'!$C:$C,0)))</f>
        <v>Industry</v>
      </c>
      <c r="B782" s="467" t="str">
        <f>IF(ISBLANK(INDEX('Policy Characteristics'!B:B,MATCH($C782,'Policy Characteristics'!$C:$C,0))),"",INDEX('Policy Characteristics'!B:B,MATCH($C782,'Policy Characteristics'!$C:$C,0)))</f>
        <v>Electrification</v>
      </c>
      <c r="C782" s="446" t="str">
        <f t="shared" si="37"/>
        <v>Fraction of Eligible Industrial Energy Use Shifted to Electricity</v>
      </c>
      <c r="D782" s="294" t="s">
        <v>3087</v>
      </c>
      <c r="E782" t="s">
        <v>3521</v>
      </c>
      <c r="F782" t="s">
        <v>3090</v>
      </c>
      <c r="G782" s="339" t="s">
        <v>3528</v>
      </c>
      <c r="H782" s="20">
        <v>2024</v>
      </c>
      <c r="I782" s="468" t="s">
        <v>43</v>
      </c>
      <c r="J782" s="469" t="str">
        <f>IF(ISBLANK(INDEX('Policy Characteristics'!D:D,MATCH($C782,'Policy Characteristics'!$C:$C,0))),"",INDEX('Policy Characteristics'!D:D,MATCH($C782,'Policy Characteristics'!$C:$C,0)))</f>
        <v>Electrification</v>
      </c>
      <c r="K782" s="44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446" t="str">
        <f>IF(ISBLANK(INDEX('Policy Characteristics'!I:I,MATCH($C782,'Policy Characteristics'!$C:$C,0))),"",INDEX('Policy Characteristics'!I:I,MATCH($C782,'Policy Characteristics'!$C:$C,0)))</f>
        <v>% of fuel shifted</v>
      </c>
      <c r="P782" s="44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46" t="str">
        <f>IF(ISBLANK(INDEX('Policy Characteristics'!K:K,MATCH($C782,'Policy Characteristics'!$C:$C,0))),"",INDEX('Policy Characteristics'!K:K,MATCH($C782,'Policy Characteristics'!$C:$C,0)))</f>
        <v>industry-ag-main.html#fuel-switching</v>
      </c>
      <c r="R782" s="446" t="str">
        <f>IF(ISBLANK(INDEX('Policy Characteristics'!L:L,MATCH($C782,'Policy Characteristics'!$C:$C,0))),"",INDEX('Policy Characteristics'!L:L,MATCH($C782,'Policy Characteristics'!$C:$C,0)))</f>
        <v>industry-elec-and-hydrogen.html</v>
      </c>
    </row>
    <row r="783" spans="1:18" x14ac:dyDescent="0.75">
      <c r="A783" s="446" t="str">
        <f>IF(ISBLANK(INDEX('Policy Characteristics'!A:A,MATCH($C783,'Policy Characteristics'!$C:$C,0))),"",INDEX('Policy Characteristics'!A:A,MATCH($C783,'Policy Characteristics'!$C:$C,0)))</f>
        <v>Industry</v>
      </c>
      <c r="B783" s="467" t="str">
        <f>IF(ISBLANK(INDEX('Policy Characteristics'!B:B,MATCH($C783,'Policy Characteristics'!$C:$C,0))),"",INDEX('Policy Characteristics'!B:B,MATCH($C783,'Policy Characteristics'!$C:$C,0)))</f>
        <v>Electrification</v>
      </c>
      <c r="C783" s="446" t="str">
        <f t="shared" si="37"/>
        <v>Fraction of Eligible Industrial Energy Use Shifted to Electricity</v>
      </c>
      <c r="D783" s="294" t="s">
        <v>3087</v>
      </c>
      <c r="E783" t="s">
        <v>3673</v>
      </c>
      <c r="F783" t="s">
        <v>3090</v>
      </c>
      <c r="G783" s="339" t="s">
        <v>3673</v>
      </c>
      <c r="H783" s="20">
        <v>2025</v>
      </c>
      <c r="I783" s="468" t="s">
        <v>43</v>
      </c>
      <c r="J783" s="469" t="str">
        <f>IF(ISBLANK(INDEX('Policy Characteristics'!D:D,MATCH($C783,'Policy Characteristics'!$C:$C,0))),"",INDEX('Policy Characteristics'!D:D,MATCH($C783,'Policy Characteristics'!$C:$C,0)))</f>
        <v>Electrification</v>
      </c>
      <c r="K783" s="44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446" t="str">
        <f>IF(ISBLANK(INDEX('Policy Characteristics'!I:I,MATCH($C783,'Policy Characteristics'!$C:$C,0))),"",INDEX('Policy Characteristics'!I:I,MATCH($C783,'Policy Characteristics'!$C:$C,0)))</f>
        <v>% of fuel shifted</v>
      </c>
      <c r="P783" s="44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46" t="str">
        <f>IF(ISBLANK(INDEX('Policy Characteristics'!K:K,MATCH($C783,'Policy Characteristics'!$C:$C,0))),"",INDEX('Policy Characteristics'!K:K,MATCH($C783,'Policy Characteristics'!$C:$C,0)))</f>
        <v>industry-ag-main.html#fuel-switching</v>
      </c>
      <c r="R783" s="446" t="str">
        <f>IF(ISBLANK(INDEX('Policy Characteristics'!L:L,MATCH($C783,'Policy Characteristics'!$C:$C,0))),"",INDEX('Policy Characteristics'!L:L,MATCH($C783,'Policy Characteristics'!$C:$C,0)))</f>
        <v>industry-elec-and-hydrogen.html</v>
      </c>
    </row>
    <row r="784" spans="1:18" x14ac:dyDescent="0.75">
      <c r="A784" s="446" t="str">
        <f>IF(ISBLANK(INDEX('Policy Characteristics'!A:A,MATCH($C784,'Policy Characteristics'!$C:$C,0))),"",INDEX('Policy Characteristics'!A:A,MATCH($C784,'Policy Characteristics'!$C:$C,0)))</f>
        <v>Industry</v>
      </c>
      <c r="B784" s="467" t="str">
        <f>IF(ISBLANK(INDEX('Policy Characteristics'!B:B,MATCH($C784,'Policy Characteristics'!$C:$C,0))),"",INDEX('Policy Characteristics'!B:B,MATCH($C784,'Policy Characteristics'!$C:$C,0)))</f>
        <v>Electrification</v>
      </c>
      <c r="C784" s="446" t="str">
        <f t="shared" si="37"/>
        <v>Fraction of Eligible Industrial Energy Use Shifted to Electricity</v>
      </c>
      <c r="D784" s="294" t="s">
        <v>3088</v>
      </c>
      <c r="E784" t="s">
        <v>3515</v>
      </c>
      <c r="F784" t="s">
        <v>3049</v>
      </c>
      <c r="G784" s="339" t="s">
        <v>3522</v>
      </c>
      <c r="H784" s="20">
        <v>2026</v>
      </c>
      <c r="I784" s="468" t="s">
        <v>43</v>
      </c>
      <c r="J784" s="469" t="str">
        <f>IF(ISBLANK(INDEX('Policy Characteristics'!D:D,MATCH($C784,'Policy Characteristics'!$C:$C,0))),"",INDEX('Policy Characteristics'!D:D,MATCH($C784,'Policy Characteristics'!$C:$C,0)))</f>
        <v>Electrification</v>
      </c>
      <c r="K784" s="44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446" t="str">
        <f>IF(ISBLANK(INDEX('Policy Characteristics'!I:I,MATCH($C784,'Policy Characteristics'!$C:$C,0))),"",INDEX('Policy Characteristics'!I:I,MATCH($C784,'Policy Characteristics'!$C:$C,0)))</f>
        <v>% of fuel shifted</v>
      </c>
      <c r="P784" s="44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46" t="str">
        <f>IF(ISBLANK(INDEX('Policy Characteristics'!K:K,MATCH($C784,'Policy Characteristics'!$C:$C,0))),"",INDEX('Policy Characteristics'!K:K,MATCH($C784,'Policy Characteristics'!$C:$C,0)))</f>
        <v>industry-ag-main.html#fuel-switching</v>
      </c>
      <c r="R784" s="446" t="str">
        <f>IF(ISBLANK(INDEX('Policy Characteristics'!L:L,MATCH($C784,'Policy Characteristics'!$C:$C,0))),"",INDEX('Policy Characteristics'!L:L,MATCH($C784,'Policy Characteristics'!$C:$C,0)))</f>
        <v>industry-elec-and-hydrogen.html</v>
      </c>
    </row>
    <row r="785" spans="1:18" x14ac:dyDescent="0.75">
      <c r="A785" s="446" t="str">
        <f>IF(ISBLANK(INDEX('Policy Characteristics'!A:A,MATCH($C785,'Policy Characteristics'!$C:$C,0))),"",INDEX('Policy Characteristics'!A:A,MATCH($C785,'Policy Characteristics'!$C:$C,0)))</f>
        <v>Industry</v>
      </c>
      <c r="B785" s="467" t="str">
        <f>IF(ISBLANK(INDEX('Policy Characteristics'!B:B,MATCH($C785,'Policy Characteristics'!$C:$C,0))),"",INDEX('Policy Characteristics'!B:B,MATCH($C785,'Policy Characteristics'!$C:$C,0)))</f>
        <v>Electrification</v>
      </c>
      <c r="C785" s="446" t="str">
        <f t="shared" si="37"/>
        <v>Fraction of Eligible Industrial Energy Use Shifted to Electricity</v>
      </c>
      <c r="D785" s="294" t="s">
        <v>3088</v>
      </c>
      <c r="E785" t="s">
        <v>3516</v>
      </c>
      <c r="F785" t="s">
        <v>3049</v>
      </c>
      <c r="G785" s="339" t="s">
        <v>3523</v>
      </c>
      <c r="H785" s="20">
        <v>2027</v>
      </c>
      <c r="I785" s="468" t="s">
        <v>43</v>
      </c>
      <c r="J785" s="469" t="str">
        <f>IF(ISBLANK(INDEX('Policy Characteristics'!D:D,MATCH($C785,'Policy Characteristics'!$C:$C,0))),"",INDEX('Policy Characteristics'!D:D,MATCH($C785,'Policy Characteristics'!$C:$C,0)))</f>
        <v>Electrification</v>
      </c>
      <c r="K785" s="44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446" t="str">
        <f>IF(ISBLANK(INDEX('Policy Characteristics'!I:I,MATCH($C785,'Policy Characteristics'!$C:$C,0))),"",INDEX('Policy Characteristics'!I:I,MATCH($C785,'Policy Characteristics'!$C:$C,0)))</f>
        <v>% of fuel shifted</v>
      </c>
      <c r="P785" s="44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46" t="str">
        <f>IF(ISBLANK(INDEX('Policy Characteristics'!K:K,MATCH($C785,'Policy Characteristics'!$C:$C,0))),"",INDEX('Policy Characteristics'!K:K,MATCH($C785,'Policy Characteristics'!$C:$C,0)))</f>
        <v>industry-ag-main.html#fuel-switching</v>
      </c>
      <c r="R785" s="446" t="str">
        <f>IF(ISBLANK(INDEX('Policy Characteristics'!L:L,MATCH($C785,'Policy Characteristics'!$C:$C,0))),"",INDEX('Policy Characteristics'!L:L,MATCH($C785,'Policy Characteristics'!$C:$C,0)))</f>
        <v>industry-elec-and-hydrogen.html</v>
      </c>
    </row>
    <row r="786" spans="1:18" x14ac:dyDescent="0.75">
      <c r="A786" s="446" t="str">
        <f>IF(ISBLANK(INDEX('Policy Characteristics'!A:A,MATCH($C786,'Policy Characteristics'!$C:$C,0))),"",INDEX('Policy Characteristics'!A:A,MATCH($C786,'Policy Characteristics'!$C:$C,0)))</f>
        <v>Industry</v>
      </c>
      <c r="B786" s="467" t="str">
        <f>IF(ISBLANK(INDEX('Policy Characteristics'!B:B,MATCH($C786,'Policy Characteristics'!$C:$C,0))),"",INDEX('Policy Characteristics'!B:B,MATCH($C786,'Policy Characteristics'!$C:$C,0)))</f>
        <v>Electrification</v>
      </c>
      <c r="C786" s="446" t="str">
        <f t="shared" si="37"/>
        <v>Fraction of Eligible Industrial Energy Use Shifted to Electricity</v>
      </c>
      <c r="D786" s="294" t="s">
        <v>3088</v>
      </c>
      <c r="E786" t="s">
        <v>3517</v>
      </c>
      <c r="F786" t="s">
        <v>3049</v>
      </c>
      <c r="G786" s="339" t="s">
        <v>3524</v>
      </c>
      <c r="H786" s="20">
        <v>2028</v>
      </c>
      <c r="I786" s="468" t="s">
        <v>43</v>
      </c>
      <c r="J786" s="469" t="str">
        <f>IF(ISBLANK(INDEX('Policy Characteristics'!D:D,MATCH($C786,'Policy Characteristics'!$C:$C,0))),"",INDEX('Policy Characteristics'!D:D,MATCH($C786,'Policy Characteristics'!$C:$C,0)))</f>
        <v>Electrification</v>
      </c>
      <c r="K786" s="44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446" t="str">
        <f>IF(ISBLANK(INDEX('Policy Characteristics'!I:I,MATCH($C786,'Policy Characteristics'!$C:$C,0))),"",INDEX('Policy Characteristics'!I:I,MATCH($C786,'Policy Characteristics'!$C:$C,0)))</f>
        <v>% of fuel shifted</v>
      </c>
      <c r="P786" s="44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46" t="str">
        <f>IF(ISBLANK(INDEX('Policy Characteristics'!K:K,MATCH($C786,'Policy Characteristics'!$C:$C,0))),"",INDEX('Policy Characteristics'!K:K,MATCH($C786,'Policy Characteristics'!$C:$C,0)))</f>
        <v>industry-ag-main.html#fuel-switching</v>
      </c>
      <c r="R786" s="446" t="str">
        <f>IF(ISBLANK(INDEX('Policy Characteristics'!L:L,MATCH($C786,'Policy Characteristics'!$C:$C,0))),"",INDEX('Policy Characteristics'!L:L,MATCH($C786,'Policy Characteristics'!$C:$C,0)))</f>
        <v>industry-elec-and-hydrogen.html</v>
      </c>
    </row>
    <row r="787" spans="1:18" x14ac:dyDescent="0.75">
      <c r="A787" s="446" t="str">
        <f>IF(ISBLANK(INDEX('Policy Characteristics'!A:A,MATCH($C787,'Policy Characteristics'!$C:$C,0))),"",INDEX('Policy Characteristics'!A:A,MATCH($C787,'Policy Characteristics'!$C:$C,0)))</f>
        <v>Industry</v>
      </c>
      <c r="B787" s="467" t="str">
        <f>IF(ISBLANK(INDEX('Policy Characteristics'!B:B,MATCH($C787,'Policy Characteristics'!$C:$C,0))),"",INDEX('Policy Characteristics'!B:B,MATCH($C787,'Policy Characteristics'!$C:$C,0)))</f>
        <v>Electrification</v>
      </c>
      <c r="C787" s="446" t="str">
        <f t="shared" si="37"/>
        <v>Fraction of Eligible Industrial Energy Use Shifted to Electricity</v>
      </c>
      <c r="D787" s="294" t="s">
        <v>3088</v>
      </c>
      <c r="E787" t="s">
        <v>3518</v>
      </c>
      <c r="F787" t="s">
        <v>3049</v>
      </c>
      <c r="G787" s="339" t="s">
        <v>3525</v>
      </c>
      <c r="H787" s="20">
        <v>2029</v>
      </c>
      <c r="I787" s="468" t="s">
        <v>43</v>
      </c>
      <c r="J787" s="469" t="str">
        <f>IF(ISBLANK(INDEX('Policy Characteristics'!D:D,MATCH($C787,'Policy Characteristics'!$C:$C,0))),"",INDEX('Policy Characteristics'!D:D,MATCH($C787,'Policy Characteristics'!$C:$C,0)))</f>
        <v>Electrification</v>
      </c>
      <c r="K787" s="44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446" t="str">
        <f>IF(ISBLANK(INDEX('Policy Characteristics'!I:I,MATCH($C787,'Policy Characteristics'!$C:$C,0))),"",INDEX('Policy Characteristics'!I:I,MATCH($C787,'Policy Characteristics'!$C:$C,0)))</f>
        <v>% of fuel shifted</v>
      </c>
      <c r="P787" s="44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46" t="str">
        <f>IF(ISBLANK(INDEX('Policy Characteristics'!K:K,MATCH($C787,'Policy Characteristics'!$C:$C,0))),"",INDEX('Policy Characteristics'!K:K,MATCH($C787,'Policy Characteristics'!$C:$C,0)))</f>
        <v>industry-ag-main.html#fuel-switching</v>
      </c>
      <c r="R787" s="446" t="str">
        <f>IF(ISBLANK(INDEX('Policy Characteristics'!L:L,MATCH($C787,'Policy Characteristics'!$C:$C,0))),"",INDEX('Policy Characteristics'!L:L,MATCH($C787,'Policy Characteristics'!$C:$C,0)))</f>
        <v>industry-elec-and-hydrogen.html</v>
      </c>
    </row>
    <row r="788" spans="1:18" x14ac:dyDescent="0.75">
      <c r="A788" s="446" t="str">
        <f>IF(ISBLANK(INDEX('Policy Characteristics'!A:A,MATCH($C788,'Policy Characteristics'!$C:$C,0))),"",INDEX('Policy Characteristics'!A:A,MATCH($C788,'Policy Characteristics'!$C:$C,0)))</f>
        <v>Industry</v>
      </c>
      <c r="B788" s="467" t="str">
        <f>IF(ISBLANK(INDEX('Policy Characteristics'!B:B,MATCH($C788,'Policy Characteristics'!$C:$C,0))),"",INDEX('Policy Characteristics'!B:B,MATCH($C788,'Policy Characteristics'!$C:$C,0)))</f>
        <v>Electrification</v>
      </c>
      <c r="C788" s="446" t="str">
        <f t="shared" si="37"/>
        <v>Fraction of Eligible Industrial Energy Use Shifted to Electricity</v>
      </c>
      <c r="D788" s="294" t="s">
        <v>3088</v>
      </c>
      <c r="E788" t="s">
        <v>3519</v>
      </c>
      <c r="F788" t="s">
        <v>3049</v>
      </c>
      <c r="G788" s="339" t="s">
        <v>3526</v>
      </c>
      <c r="H788" s="20">
        <v>2030</v>
      </c>
      <c r="I788" s="468" t="s">
        <v>43</v>
      </c>
      <c r="J788" s="469" t="str">
        <f>IF(ISBLANK(INDEX('Policy Characteristics'!D:D,MATCH($C788,'Policy Characteristics'!$C:$C,0))),"",INDEX('Policy Characteristics'!D:D,MATCH($C788,'Policy Characteristics'!$C:$C,0)))</f>
        <v>Electrification</v>
      </c>
      <c r="K788" s="44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446" t="str">
        <f>IF(ISBLANK(INDEX('Policy Characteristics'!I:I,MATCH($C788,'Policy Characteristics'!$C:$C,0))),"",INDEX('Policy Characteristics'!I:I,MATCH($C788,'Policy Characteristics'!$C:$C,0)))</f>
        <v>% of fuel shifted</v>
      </c>
      <c r="P788" s="44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46" t="str">
        <f>IF(ISBLANK(INDEX('Policy Characteristics'!K:K,MATCH($C788,'Policy Characteristics'!$C:$C,0))),"",INDEX('Policy Characteristics'!K:K,MATCH($C788,'Policy Characteristics'!$C:$C,0)))</f>
        <v>industry-ag-main.html#fuel-switching</v>
      </c>
      <c r="R788" s="446" t="str">
        <f>IF(ISBLANK(INDEX('Policy Characteristics'!L:L,MATCH($C788,'Policy Characteristics'!$C:$C,0))),"",INDEX('Policy Characteristics'!L:L,MATCH($C788,'Policy Characteristics'!$C:$C,0)))</f>
        <v>industry-elec-and-hydrogen.html</v>
      </c>
    </row>
    <row r="789" spans="1:18" x14ac:dyDescent="0.75">
      <c r="A789" s="446" t="str">
        <f>IF(ISBLANK(INDEX('Policy Characteristics'!A:A,MATCH($C789,'Policy Characteristics'!$C:$C,0))),"",INDEX('Policy Characteristics'!A:A,MATCH($C789,'Policy Characteristics'!$C:$C,0)))</f>
        <v>Industry</v>
      </c>
      <c r="B789" s="467" t="str">
        <f>IF(ISBLANK(INDEX('Policy Characteristics'!B:B,MATCH($C789,'Policy Characteristics'!$C:$C,0))),"",INDEX('Policy Characteristics'!B:B,MATCH($C789,'Policy Characteristics'!$C:$C,0)))</f>
        <v>Electrification</v>
      </c>
      <c r="C789" s="446" t="str">
        <f t="shared" si="37"/>
        <v>Fraction of Eligible Industrial Energy Use Shifted to Electricity</v>
      </c>
      <c r="D789" s="294" t="s">
        <v>3088</v>
      </c>
      <c r="E789" t="s">
        <v>3520</v>
      </c>
      <c r="F789" t="s">
        <v>3049</v>
      </c>
      <c r="G789" s="339" t="s">
        <v>3527</v>
      </c>
      <c r="H789" s="20">
        <v>2031</v>
      </c>
      <c r="I789" s="468" t="s">
        <v>43</v>
      </c>
      <c r="J789" s="469" t="str">
        <f>IF(ISBLANK(INDEX('Policy Characteristics'!D:D,MATCH($C789,'Policy Characteristics'!$C:$C,0))),"",INDEX('Policy Characteristics'!D:D,MATCH($C789,'Policy Characteristics'!$C:$C,0)))</f>
        <v>Electrification</v>
      </c>
      <c r="K789" s="44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446" t="str">
        <f>IF(ISBLANK(INDEX('Policy Characteristics'!I:I,MATCH($C789,'Policy Characteristics'!$C:$C,0))),"",INDEX('Policy Characteristics'!I:I,MATCH($C789,'Policy Characteristics'!$C:$C,0)))</f>
        <v>% of fuel shifted</v>
      </c>
      <c r="P789" s="44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46" t="str">
        <f>IF(ISBLANK(INDEX('Policy Characteristics'!K:K,MATCH($C789,'Policy Characteristics'!$C:$C,0))),"",INDEX('Policy Characteristics'!K:K,MATCH($C789,'Policy Characteristics'!$C:$C,0)))</f>
        <v>industry-ag-main.html#fuel-switching</v>
      </c>
      <c r="R789" s="446" t="str">
        <f>IF(ISBLANK(INDEX('Policy Characteristics'!L:L,MATCH($C789,'Policy Characteristics'!$C:$C,0))),"",INDEX('Policy Characteristics'!L:L,MATCH($C789,'Policy Characteristics'!$C:$C,0)))</f>
        <v>industry-elec-and-hydrogen.html</v>
      </c>
    </row>
    <row r="790" spans="1:18" x14ac:dyDescent="0.75">
      <c r="A790" s="446" t="str">
        <f>IF(ISBLANK(INDEX('Policy Characteristics'!A:A,MATCH($C790,'Policy Characteristics'!$C:$C,0))),"",INDEX('Policy Characteristics'!A:A,MATCH($C790,'Policy Characteristics'!$C:$C,0)))</f>
        <v>Industry</v>
      </c>
      <c r="B790" s="467" t="str">
        <f>IF(ISBLANK(INDEX('Policy Characteristics'!B:B,MATCH($C790,'Policy Characteristics'!$C:$C,0))),"",INDEX('Policy Characteristics'!B:B,MATCH($C790,'Policy Characteristics'!$C:$C,0)))</f>
        <v>Electrification</v>
      </c>
      <c r="C790" s="446" t="str">
        <f t="shared" si="37"/>
        <v>Fraction of Eligible Industrial Energy Use Shifted to Electricity</v>
      </c>
      <c r="D790" s="294" t="s">
        <v>3088</v>
      </c>
      <c r="E790" t="s">
        <v>3521</v>
      </c>
      <c r="F790" t="s">
        <v>3049</v>
      </c>
      <c r="G790" s="339" t="s">
        <v>3528</v>
      </c>
      <c r="H790" s="20">
        <v>2032</v>
      </c>
      <c r="I790" s="468" t="s">
        <v>43</v>
      </c>
      <c r="J790" s="469" t="str">
        <f>IF(ISBLANK(INDEX('Policy Characteristics'!D:D,MATCH($C790,'Policy Characteristics'!$C:$C,0))),"",INDEX('Policy Characteristics'!D:D,MATCH($C790,'Policy Characteristics'!$C:$C,0)))</f>
        <v>Electrification</v>
      </c>
      <c r="K790" s="44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446" t="str">
        <f>IF(ISBLANK(INDEX('Policy Characteristics'!I:I,MATCH($C790,'Policy Characteristics'!$C:$C,0))),"",INDEX('Policy Characteristics'!I:I,MATCH($C790,'Policy Characteristics'!$C:$C,0)))</f>
        <v>% of fuel shifted</v>
      </c>
      <c r="P790" s="44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46" t="str">
        <f>IF(ISBLANK(INDEX('Policy Characteristics'!K:K,MATCH($C790,'Policy Characteristics'!$C:$C,0))),"",INDEX('Policy Characteristics'!K:K,MATCH($C790,'Policy Characteristics'!$C:$C,0)))</f>
        <v>industry-ag-main.html#fuel-switching</v>
      </c>
      <c r="R790" s="446" t="str">
        <f>IF(ISBLANK(INDEX('Policy Characteristics'!L:L,MATCH($C790,'Policy Characteristics'!$C:$C,0))),"",INDEX('Policy Characteristics'!L:L,MATCH($C790,'Policy Characteristics'!$C:$C,0)))</f>
        <v>industry-elec-and-hydrogen.html</v>
      </c>
    </row>
    <row r="791" spans="1:18" x14ac:dyDescent="0.75">
      <c r="A791" s="446" t="str">
        <f>IF(ISBLANK(INDEX('Policy Characteristics'!A:A,MATCH($C791,'Policy Characteristics'!$C:$C,0))),"",INDEX('Policy Characteristics'!A:A,MATCH($C791,'Policy Characteristics'!$C:$C,0)))</f>
        <v>Industry</v>
      </c>
      <c r="B791" s="467" t="str">
        <f>IF(ISBLANK(INDEX('Policy Characteristics'!B:B,MATCH($C791,'Policy Characteristics'!$C:$C,0))),"",INDEX('Policy Characteristics'!B:B,MATCH($C791,'Policy Characteristics'!$C:$C,0)))</f>
        <v>Electrification</v>
      </c>
      <c r="C791" s="446" t="str">
        <f t="shared" si="37"/>
        <v>Fraction of Eligible Industrial Energy Use Shifted to Electricity</v>
      </c>
      <c r="D791" s="294" t="s">
        <v>3088</v>
      </c>
      <c r="E791" t="s">
        <v>3673</v>
      </c>
      <c r="F791" t="s">
        <v>3049</v>
      </c>
      <c r="G791" s="339" t="s">
        <v>3673</v>
      </c>
      <c r="H791" s="20">
        <v>2033</v>
      </c>
      <c r="I791" s="468" t="s">
        <v>43</v>
      </c>
      <c r="J791" s="469" t="str">
        <f>IF(ISBLANK(INDEX('Policy Characteristics'!D:D,MATCH($C791,'Policy Characteristics'!$C:$C,0))),"",INDEX('Policy Characteristics'!D:D,MATCH($C791,'Policy Characteristics'!$C:$C,0)))</f>
        <v>Electrification</v>
      </c>
      <c r="K791" s="44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446" t="str">
        <f>IF(ISBLANK(INDEX('Policy Characteristics'!I:I,MATCH($C791,'Policy Characteristics'!$C:$C,0))),"",INDEX('Policy Characteristics'!I:I,MATCH($C791,'Policy Characteristics'!$C:$C,0)))</f>
        <v>% of fuel shifted</v>
      </c>
      <c r="P791" s="44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46" t="str">
        <f>IF(ISBLANK(INDEX('Policy Characteristics'!K:K,MATCH($C791,'Policy Characteristics'!$C:$C,0))),"",INDEX('Policy Characteristics'!K:K,MATCH($C791,'Policy Characteristics'!$C:$C,0)))</f>
        <v>industry-ag-main.html#fuel-switching</v>
      </c>
      <c r="R791" s="446" t="str">
        <f>IF(ISBLANK(INDEX('Policy Characteristics'!L:L,MATCH($C791,'Policy Characteristics'!$C:$C,0))),"",INDEX('Policy Characteristics'!L:L,MATCH($C791,'Policy Characteristics'!$C:$C,0)))</f>
        <v>industry-elec-and-hydrogen.html</v>
      </c>
    </row>
    <row r="792" spans="1:18" s="295" customFormat="1" x14ac:dyDescent="0.75">
      <c r="A792" s="446" t="str">
        <f>IF(ISBLANK(INDEX('Policy Characteristics'!A:A,MATCH($C792,'Policy Characteristics'!$C:$C,0))),"",INDEX('Policy Characteristics'!A:A,MATCH($C792,'Policy Characteristics'!$C:$C,0)))</f>
        <v>Industry</v>
      </c>
      <c r="B792" s="467" t="str">
        <f>IF(ISBLANK(INDEX('Policy Characteristics'!B:B,MATCH($C792,'Policy Characteristics'!$C:$C,0))),"",INDEX('Policy Characteristics'!B:B,MATCH($C792,'Policy Characteristics'!$C:$C,0)))</f>
        <v>F-Gas Substitution</v>
      </c>
      <c r="C792" s="295" t="s">
        <v>2777</v>
      </c>
      <c r="D792" s="294"/>
      <c r="E792" s="294"/>
      <c r="F792" s="294"/>
      <c r="G792" s="294"/>
      <c r="H792" s="297">
        <v>58</v>
      </c>
      <c r="I792" s="468" t="s">
        <v>43</v>
      </c>
      <c r="J792" s="469" t="str">
        <f>IF(ISBLANK(INDEX('Policy Characteristics'!D:D,MATCH($C792,'Policy Characteristics'!$C:$C,0))),"",INDEX('Policy Characteristics'!D:D,MATCH($C792,'Policy Characteristics'!$C:$C,0)))</f>
        <v>F-gas Measures</v>
      </c>
      <c r="K792" s="446" t="str">
        <f>IF(ISBLANK(INDEX('Policy Characteristics'!E:E,MATCH($C792,'Policy Characteristics'!$C:$C,0))),"",INDEX('Policy Characteristics'!E:E,MATCH($C792,'Policy Characteristics'!$C:$C,0)))</f>
        <v>indst f gas substitution</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446" t="str">
        <f>IF(ISBLANK(INDEX('Policy Characteristics'!I:I,MATCH($C792,'Policy Characteristics'!$C:$C,0))),"",INDEX('Policy Characteristics'!I:I,MATCH($C792,'Policy Characteristics'!$C:$C,0)))</f>
        <v>% of potential achieved</v>
      </c>
      <c r="P792" s="44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46" t="str">
        <f>IF(ISBLANK(INDEX('Policy Characteristics'!K:K,MATCH($C792,'Policy Characteristics'!$C:$C,0))),"",INDEX('Policy Characteristics'!K:K,MATCH($C792,'Policy Characteristics'!$C:$C,0)))</f>
        <v>industry-ag-main.html#avoid-f-gases</v>
      </c>
      <c r="R792" s="446" t="str">
        <f>IF(ISBLANK(INDEX('Policy Characteristics'!L:L,MATCH($C792,'Policy Characteristics'!$C:$C,0))),"",INDEX('Policy Characteristics'!L:L,MATCH($C792,'Policy Characteristics'!$C:$C,0)))</f>
        <v>avoid-f-gases.html</v>
      </c>
    </row>
    <row r="793" spans="1:18" s="295" customFormat="1" x14ac:dyDescent="0.75">
      <c r="A793" s="446" t="str">
        <f>IF(ISBLANK(INDEX('Policy Characteristics'!A:A,MATCH($C793,'Policy Characteristics'!$C:$C,0))),"",INDEX('Policy Characteristics'!A:A,MATCH($C793,'Policy Characteristics'!$C:$C,0)))</f>
        <v>Industry</v>
      </c>
      <c r="B793" s="467" t="str">
        <f>IF(ISBLANK(INDEX('Policy Characteristics'!B:B,MATCH($C793,'Policy Characteristics'!$C:$C,0))),"",INDEX('Policy Characteristics'!B:B,MATCH($C793,'Policy Characteristics'!$C:$C,0)))</f>
        <v>F-Gas Destruction</v>
      </c>
      <c r="C793" s="295" t="s">
        <v>2778</v>
      </c>
      <c r="D793" s="294"/>
      <c r="E793" s="294"/>
      <c r="F793" s="294"/>
      <c r="G793" s="294"/>
      <c r="H793" s="297">
        <v>510</v>
      </c>
      <c r="I793" s="468" t="s">
        <v>43</v>
      </c>
      <c r="J793" s="469" t="str">
        <f>IF(ISBLANK(INDEX('Policy Characteristics'!D:D,MATCH($C793,'Policy Characteristics'!$C:$C,0))),"",INDEX('Policy Characteristics'!D:D,MATCH($C793,'Policy Characteristics'!$C:$C,0)))</f>
        <v>F-gas Measures</v>
      </c>
      <c r="K793" s="446" t="str">
        <f>IF(ISBLANK(INDEX('Policy Characteristics'!E:E,MATCH($C793,'Policy Characteristics'!$C:$C,0))),"",INDEX('Policy Characteristics'!E:E,MATCH($C793,'Policy Characteristics'!$C:$C,0)))</f>
        <v>indst f gas destruction</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446" t="str">
        <f>IF(ISBLANK(INDEX('Policy Characteristics'!I:I,MATCH($C793,'Policy Characteristics'!$C:$C,0))),"",INDEX('Policy Characteristics'!I:I,MATCH($C793,'Policy Characteristics'!$C:$C,0)))</f>
        <v>% of potential achieved</v>
      </c>
      <c r="P793" s="44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46" t="str">
        <f>IF(ISBLANK(INDEX('Policy Characteristics'!K:K,MATCH($C793,'Policy Characteristics'!$C:$C,0))),"",INDEX('Policy Characteristics'!K:K,MATCH($C793,'Policy Characteristics'!$C:$C,0)))</f>
        <v>industry-ag-main.html#avoid-f-gases</v>
      </c>
      <c r="R793" s="446" t="str">
        <f>IF(ISBLANK(INDEX('Policy Characteristics'!L:L,MATCH($C793,'Policy Characteristics'!$C:$C,0))),"",INDEX('Policy Characteristics'!L:L,MATCH($C793,'Policy Characteristics'!$C:$C,0)))</f>
        <v>avoid-f-gases.html</v>
      </c>
    </row>
    <row r="794" spans="1:18" s="295" customFormat="1" x14ac:dyDescent="0.75">
      <c r="A794" s="446" t="str">
        <f>IF(ISBLANK(INDEX('Policy Characteristics'!A:A,MATCH($C794,'Policy Characteristics'!$C:$C,0))),"",INDEX('Policy Characteristics'!A:A,MATCH($C794,'Policy Characteristics'!$C:$C,0)))</f>
        <v>Industry</v>
      </c>
      <c r="B794" s="467" t="str">
        <f>IF(ISBLANK(INDEX('Policy Characteristics'!B:B,MATCH($C794,'Policy Characteristics'!$C:$C,0))),"",INDEX('Policy Characteristics'!B:B,MATCH($C794,'Policy Characteristics'!$C:$C,0)))</f>
        <v>F-Gas Recovery</v>
      </c>
      <c r="C794" s="295" t="s">
        <v>2779</v>
      </c>
      <c r="D794" s="294"/>
      <c r="E794" s="294"/>
      <c r="F794" s="294"/>
      <c r="G794" s="294"/>
      <c r="H794" s="297">
        <v>511</v>
      </c>
      <c r="I794" s="468" t="s">
        <v>43</v>
      </c>
      <c r="J794" s="469" t="str">
        <f>IF(ISBLANK(INDEX('Policy Characteristics'!D:D,MATCH($C794,'Policy Characteristics'!$C:$C,0))),"",INDEX('Policy Characteristics'!D:D,MATCH($C794,'Policy Characteristics'!$C:$C,0)))</f>
        <v>F-gas Measures</v>
      </c>
      <c r="K794" s="446" t="str">
        <f>IF(ISBLANK(INDEX('Policy Characteristics'!E:E,MATCH($C794,'Policy Characteristics'!$C:$C,0))),"",INDEX('Policy Characteristics'!E:E,MATCH($C794,'Policy Characteristics'!$C:$C,0)))</f>
        <v>indst f gas recovery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446" t="str">
        <f>IF(ISBLANK(INDEX('Policy Characteristics'!I:I,MATCH($C794,'Policy Characteristics'!$C:$C,0))),"",INDEX('Policy Characteristics'!I:I,MATCH($C794,'Policy Characteristics'!$C:$C,0)))</f>
        <v>% of potential achieved</v>
      </c>
      <c r="P794" s="44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46" t="str">
        <f>IF(ISBLANK(INDEX('Policy Characteristics'!K:K,MATCH($C794,'Policy Characteristics'!$C:$C,0))),"",INDEX('Policy Characteristics'!K:K,MATCH($C794,'Policy Characteristics'!$C:$C,0)))</f>
        <v>industry-ag-main.html#avoid-f-gases</v>
      </c>
      <c r="R794" s="446" t="str">
        <f>IF(ISBLANK(INDEX('Policy Characteristics'!L:L,MATCH($C794,'Policy Characteristics'!$C:$C,0))),"",INDEX('Policy Characteristics'!L:L,MATCH($C794,'Policy Characteristics'!$C:$C,0)))</f>
        <v>avoid-f-gases.html</v>
      </c>
    </row>
    <row r="795" spans="1:18" s="295" customFormat="1" x14ac:dyDescent="0.75">
      <c r="A795" s="446" t="str">
        <f>IF(ISBLANK(INDEX('Policy Characteristics'!A:A,MATCH($C795,'Policy Characteristics'!$C:$C,0))),"",INDEX('Policy Characteristics'!A:A,MATCH($C795,'Policy Characteristics'!$C:$C,0)))</f>
        <v>Industry</v>
      </c>
      <c r="B795" s="467" t="str">
        <f>IF(ISBLANK(INDEX('Policy Characteristics'!B:B,MATCH($C795,'Policy Characteristics'!$C:$C,0))),"",INDEX('Policy Characteristics'!B:B,MATCH($C795,'Policy Characteristics'!$C:$C,0)))</f>
        <v>F-Gas Eqpt. Maintenance &amp; Retrofits</v>
      </c>
      <c r="C795" s="295" t="s">
        <v>2780</v>
      </c>
      <c r="D795" s="294" t="s">
        <v>3073</v>
      </c>
      <c r="E795" s="294"/>
      <c r="F795" t="s">
        <v>2579</v>
      </c>
      <c r="G795" s="294"/>
      <c r="H795" s="297">
        <v>512</v>
      </c>
      <c r="I795" s="468" t="s">
        <v>43</v>
      </c>
      <c r="J795" s="469" t="str">
        <f>IF(ISBLANK(INDEX('Policy Characteristics'!D:D,MATCH($C795,'Policy Characteristics'!$C:$C,0))),"",INDEX('Policy Characteristics'!D:D,MATCH($C795,'Policy Characteristics'!$C:$C,0)))</f>
        <v>F-gas Measures</v>
      </c>
      <c r="K795" s="446" t="str">
        <f>IF(ISBLANK(INDEX('Policy Characteristics'!E:E,MATCH($C795,'Policy Characteristics'!$C:$C,0))),"",INDEX('Policy Characteristics'!E:E,MATCH($C795,'Policy Characteristics'!$C:$C,0)))</f>
        <v>indst f gas inspct maint retrofit</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446" t="str">
        <f>IF(ISBLANK(INDEX('Policy Characteristics'!I:I,MATCH($C795,'Policy Characteristics'!$C:$C,0))),"",INDEX('Policy Characteristics'!I:I,MATCH($C795,'Policy Characteristics'!$C:$C,0)))</f>
        <v>% of potential achieved</v>
      </c>
      <c r="P795" s="44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46" t="str">
        <f>IF(ISBLANK(INDEX('Policy Characteristics'!K:K,MATCH($C795,'Policy Characteristics'!$C:$C,0))),"",INDEX('Policy Characteristics'!K:K,MATCH($C795,'Policy Characteristics'!$C:$C,0)))</f>
        <v>industry-ag-main.html#avoid-f-gases</v>
      </c>
      <c r="R795" s="446" t="str">
        <f>IF(ISBLANK(INDEX('Policy Characteristics'!L:L,MATCH($C795,'Policy Characteristics'!$C:$C,0))),"",INDEX('Policy Characteristics'!L:L,MATCH($C795,'Policy Characteristics'!$C:$C,0)))</f>
        <v>avoid-f-gases.html</v>
      </c>
    </row>
    <row r="796" spans="1:18" s="295" customFormat="1" x14ac:dyDescent="0.75">
      <c r="A796" s="446" t="str">
        <f>IF(ISBLANK(INDEX('Policy Characteristics'!A:A,MATCH($C796,'Policy Characteristics'!$C:$C,0))),"",INDEX('Policy Characteristics'!A:A,MATCH($C796,'Policy Characteristics'!$C:$C,0)))</f>
        <v>Industry</v>
      </c>
      <c r="B796" s="467" t="str">
        <f>IF(ISBLANK(INDEX('Policy Characteristics'!B:B,MATCH($C796,'Policy Characteristics'!$C:$C,0))),"",INDEX('Policy Characteristics'!B:B,MATCH($C796,'Policy Characteristics'!$C:$C,0)))</f>
        <v>F-Gas Eqpt. Maintenance &amp; Retrofits</v>
      </c>
      <c r="C796" s="295" t="s">
        <v>2780</v>
      </c>
      <c r="D796" s="294" t="s">
        <v>3078</v>
      </c>
      <c r="E796" s="294"/>
      <c r="F796" t="s">
        <v>3040</v>
      </c>
      <c r="G796" s="294"/>
      <c r="H796" s="297">
        <v>1653</v>
      </c>
      <c r="I796" s="468" t="s">
        <v>43</v>
      </c>
      <c r="J796" s="469" t="str">
        <f>IF(ISBLANK(INDEX('Policy Characteristics'!D:D,MATCH($C796,'Policy Characteristics'!$C:$C,0))),"",INDEX('Policy Characteristics'!D:D,MATCH($C796,'Policy Characteristics'!$C:$C,0)))</f>
        <v>F-gas Measures</v>
      </c>
      <c r="K796" s="446" t="str">
        <f>IF(ISBLANK(INDEX('Policy Characteristics'!E:E,MATCH($C796,'Policy Characteristics'!$C:$C,0))),"",INDEX('Policy Characteristics'!E:E,MATCH($C796,'Policy Characteristics'!$C:$C,0)))</f>
        <v>indst f gas inspct maint retrofit</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446" t="str">
        <f>IF(ISBLANK(INDEX('Policy Characteristics'!I:I,MATCH($C796,'Policy Characteristics'!$C:$C,0))),"",INDEX('Policy Characteristics'!I:I,MATCH($C796,'Policy Characteristics'!$C:$C,0)))</f>
        <v>% of potential achieved</v>
      </c>
      <c r="P796" s="44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46" t="str">
        <f>IF(ISBLANK(INDEX('Policy Characteristics'!K:K,MATCH($C796,'Policy Characteristics'!$C:$C,0))),"",INDEX('Policy Characteristics'!K:K,MATCH($C796,'Policy Characteristics'!$C:$C,0)))</f>
        <v>industry-ag-main.html#avoid-f-gases</v>
      </c>
      <c r="R796" s="446" t="str">
        <f>IF(ISBLANK(INDEX('Policy Characteristics'!L:L,MATCH($C796,'Policy Characteristics'!$C:$C,0))),"",INDEX('Policy Characteristics'!L:L,MATCH($C796,'Policy Characteristics'!$C:$C,0)))</f>
        <v>avoid-f-gases.html</v>
      </c>
    </row>
    <row r="797" spans="1:18" s="295" customFormat="1" x14ac:dyDescent="0.75">
      <c r="A797" s="446" t="str">
        <f>IF(ISBLANK(INDEX('Policy Characteristics'!A:A,MATCH($C797,'Policy Characteristics'!$C:$C,0))),"",INDEX('Policy Characteristics'!A:A,MATCH($C797,'Policy Characteristics'!$C:$C,0)))</f>
        <v>Industry</v>
      </c>
      <c r="B797" s="467" t="str">
        <f>IF(ISBLANK(INDEX('Policy Characteristics'!B:B,MATCH($C797,'Policy Characteristics'!$C:$C,0))),"",INDEX('Policy Characteristics'!B:B,MATCH($C797,'Policy Characteristics'!$C:$C,0)))</f>
        <v>Hydrogen Combustion</v>
      </c>
      <c r="C797" t="s">
        <v>3539</v>
      </c>
      <c r="D797" s="339" t="s">
        <v>3064</v>
      </c>
      <c r="E797" t="s">
        <v>3515</v>
      </c>
      <c r="F797" t="s">
        <v>3089</v>
      </c>
      <c r="G797" s="339" t="s">
        <v>3522</v>
      </c>
      <c r="H797" s="20">
        <v>2034</v>
      </c>
      <c r="I797" s="468" t="s">
        <v>44</v>
      </c>
      <c r="J797" s="469" t="str">
        <f>IF(ISBLANK(INDEX('Policy Characteristics'!D:D,MATCH($C797,'Policy Characteristics'!$C:$C,0))),"",INDEX('Policy Characteristics'!D:D,MATCH($C797,'Policy Characteristics'!$C:$C,0)))</f>
        <v>Hydrogen Combustion</v>
      </c>
      <c r="K797" s="446" t="str">
        <f>IF(ISBLANK(INDEX('Policy Characteristics'!E:E,MATCH($C797,'Policy Characteristics'!$C:$C,0))),"",INDEX('Policy Characteristics'!E:E,MATCH($C797,'Policy Characteristics'!$C:$C,0)))</f>
        <v>indst shift to hydrogen</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446" t="str">
        <f>IF(ISBLANK(INDEX('Policy Characteristics'!I:I,MATCH($C797,'Policy Characteristics'!$C:$C,0))),"",INDEX('Policy Characteristics'!I:I,MATCH($C797,'Policy Characteristics'!$C:$C,0)))</f>
        <v>% of fuel shifted</v>
      </c>
      <c r="P797" s="44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46" t="str">
        <f>IF(ISBLANK(INDEX('Policy Characteristics'!K:K,MATCH($C797,'Policy Characteristics'!$C:$C,0))),"",INDEX('Policy Characteristics'!K:K,MATCH($C797,'Policy Characteristics'!$C:$C,0)))</f>
        <v>industry-ag-main.html#fuel-switching</v>
      </c>
      <c r="R797" s="446" t="str">
        <f>IF(ISBLANK(INDEX('Policy Characteristics'!L:L,MATCH($C797,'Policy Characteristics'!$C:$C,0))),"",INDEX('Policy Characteristics'!L:L,MATCH($C797,'Policy Characteristics'!$C:$C,0)))</f>
        <v>industry-elec-and-hydrogen.html</v>
      </c>
    </row>
    <row r="798" spans="1:18" s="295" customFormat="1" x14ac:dyDescent="0.75">
      <c r="A798" s="446" t="str">
        <f>IF(ISBLANK(INDEX('Policy Characteristics'!A:A,MATCH($C798,'Policy Characteristics'!$C:$C,0))),"",INDEX('Policy Characteristics'!A:A,MATCH($C798,'Policy Characteristics'!$C:$C,0)))</f>
        <v>Industry</v>
      </c>
      <c r="B798" s="467" t="str">
        <f>IF(ISBLANK(INDEX('Policy Characteristics'!B:B,MATCH($C798,'Policy Characteristics'!$C:$C,0))),"",INDEX('Policy Characteristics'!B:B,MATCH($C798,'Policy Characteristics'!$C:$C,0)))</f>
        <v>Hydrogen Combustion</v>
      </c>
      <c r="C798" s="446" t="str">
        <f>C$797</f>
        <v>Fraction of Eligible Industrial Energy Use Shifted to Hydrogen</v>
      </c>
      <c r="D798" s="339" t="s">
        <v>3064</v>
      </c>
      <c r="E798" t="s">
        <v>3516</v>
      </c>
      <c r="F798" t="s">
        <v>3089</v>
      </c>
      <c r="G798" s="339" t="s">
        <v>3523</v>
      </c>
      <c r="H798" s="20">
        <v>2035</v>
      </c>
      <c r="I798" s="468" t="s">
        <v>44</v>
      </c>
      <c r="J798" s="469" t="str">
        <f>IF(ISBLANK(INDEX('Policy Characteristics'!D:D,MATCH($C798,'Policy Characteristics'!$C:$C,0))),"",INDEX('Policy Characteristics'!D:D,MATCH($C798,'Policy Characteristics'!$C:$C,0)))</f>
        <v>Hydrogen Combustion</v>
      </c>
      <c r="K798" s="446" t="str">
        <f>IF(ISBLANK(INDEX('Policy Characteristics'!E:E,MATCH($C798,'Policy Characteristics'!$C:$C,0))),"",INDEX('Policy Characteristics'!E:E,MATCH($C798,'Policy Characteristics'!$C:$C,0)))</f>
        <v>indst shift to hydrogen</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446" t="str">
        <f>IF(ISBLANK(INDEX('Policy Characteristics'!I:I,MATCH($C798,'Policy Characteristics'!$C:$C,0))),"",INDEX('Policy Characteristics'!I:I,MATCH($C798,'Policy Characteristics'!$C:$C,0)))</f>
        <v>% of fuel shifted</v>
      </c>
      <c r="P798" s="44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46" t="str">
        <f>IF(ISBLANK(INDEX('Policy Characteristics'!K:K,MATCH($C798,'Policy Characteristics'!$C:$C,0))),"",INDEX('Policy Characteristics'!K:K,MATCH($C798,'Policy Characteristics'!$C:$C,0)))</f>
        <v>industry-ag-main.html#fuel-switching</v>
      </c>
      <c r="R798" s="446" t="str">
        <f>IF(ISBLANK(INDEX('Policy Characteristics'!L:L,MATCH($C798,'Policy Characteristics'!$C:$C,0))),"",INDEX('Policy Characteristics'!L:L,MATCH($C798,'Policy Characteristics'!$C:$C,0)))</f>
        <v>industry-elec-and-hydrogen.html</v>
      </c>
    </row>
    <row r="799" spans="1:18" s="295" customFormat="1" x14ac:dyDescent="0.75">
      <c r="A799" s="446" t="str">
        <f>IF(ISBLANK(INDEX('Policy Characteristics'!A:A,MATCH($C799,'Policy Characteristics'!$C:$C,0))),"",INDEX('Policy Characteristics'!A:A,MATCH($C799,'Policy Characteristics'!$C:$C,0)))</f>
        <v>Industry</v>
      </c>
      <c r="B799" s="467" t="str">
        <f>IF(ISBLANK(INDEX('Policy Characteristics'!B:B,MATCH($C799,'Policy Characteristics'!$C:$C,0))),"",INDEX('Policy Characteristics'!B:B,MATCH($C799,'Policy Characteristics'!$C:$C,0)))</f>
        <v>Hydrogen Combustion</v>
      </c>
      <c r="C799" s="446" t="str">
        <f t="shared" ref="C799:C862" si="38">C$797</f>
        <v>Fraction of Eligible Industrial Energy Use Shifted to Hydrogen</v>
      </c>
      <c r="D799" s="339" t="s">
        <v>3064</v>
      </c>
      <c r="E799" t="s">
        <v>3517</v>
      </c>
      <c r="F799" t="s">
        <v>3089</v>
      </c>
      <c r="G799" s="339" t="s">
        <v>3524</v>
      </c>
      <c r="H799" s="20">
        <v>2036</v>
      </c>
      <c r="I799" s="468" t="s">
        <v>44</v>
      </c>
      <c r="J799" s="469" t="str">
        <f>IF(ISBLANK(INDEX('Policy Characteristics'!D:D,MATCH($C799,'Policy Characteristics'!$C:$C,0))),"",INDEX('Policy Characteristics'!D:D,MATCH($C799,'Policy Characteristics'!$C:$C,0)))</f>
        <v>Hydrogen Combustion</v>
      </c>
      <c r="K799" s="446" t="str">
        <f>IF(ISBLANK(INDEX('Policy Characteristics'!E:E,MATCH($C799,'Policy Characteristics'!$C:$C,0))),"",INDEX('Policy Characteristics'!E:E,MATCH($C799,'Policy Characteristics'!$C:$C,0)))</f>
        <v>indst shift to hydrogen</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446" t="str">
        <f>IF(ISBLANK(INDEX('Policy Characteristics'!I:I,MATCH($C799,'Policy Characteristics'!$C:$C,0))),"",INDEX('Policy Characteristics'!I:I,MATCH($C799,'Policy Characteristics'!$C:$C,0)))</f>
        <v>% of fuel shifted</v>
      </c>
      <c r="P799" s="44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46" t="str">
        <f>IF(ISBLANK(INDEX('Policy Characteristics'!K:K,MATCH($C799,'Policy Characteristics'!$C:$C,0))),"",INDEX('Policy Characteristics'!K:K,MATCH($C799,'Policy Characteristics'!$C:$C,0)))</f>
        <v>industry-ag-main.html#fuel-switching</v>
      </c>
      <c r="R799" s="446" t="str">
        <f>IF(ISBLANK(INDEX('Policy Characteristics'!L:L,MATCH($C799,'Policy Characteristics'!$C:$C,0))),"",INDEX('Policy Characteristics'!L:L,MATCH($C799,'Policy Characteristics'!$C:$C,0)))</f>
        <v>industry-elec-and-hydrogen.html</v>
      </c>
    </row>
    <row r="800" spans="1:18" s="295" customFormat="1" x14ac:dyDescent="0.75">
      <c r="A800" s="446" t="str">
        <f>IF(ISBLANK(INDEX('Policy Characteristics'!A:A,MATCH($C800,'Policy Characteristics'!$C:$C,0))),"",INDEX('Policy Characteristics'!A:A,MATCH($C800,'Policy Characteristics'!$C:$C,0)))</f>
        <v>Industry</v>
      </c>
      <c r="B800" s="467" t="str">
        <f>IF(ISBLANK(INDEX('Policy Characteristics'!B:B,MATCH($C800,'Policy Characteristics'!$C:$C,0))),"",INDEX('Policy Characteristics'!B:B,MATCH($C800,'Policy Characteristics'!$C:$C,0)))</f>
        <v>Hydrogen Combustion</v>
      </c>
      <c r="C800" s="446" t="str">
        <f t="shared" si="38"/>
        <v>Fraction of Eligible Industrial Energy Use Shifted to Hydrogen</v>
      </c>
      <c r="D800" s="339" t="s">
        <v>3064</v>
      </c>
      <c r="E800" t="s">
        <v>3518</v>
      </c>
      <c r="F800" t="s">
        <v>3089</v>
      </c>
      <c r="G800" s="339" t="s">
        <v>3525</v>
      </c>
      <c r="H800" s="20">
        <v>2037</v>
      </c>
      <c r="I800" s="468" t="s">
        <v>44</v>
      </c>
      <c r="J800" s="469" t="str">
        <f>IF(ISBLANK(INDEX('Policy Characteristics'!D:D,MATCH($C800,'Policy Characteristics'!$C:$C,0))),"",INDEX('Policy Characteristics'!D:D,MATCH($C800,'Policy Characteristics'!$C:$C,0)))</f>
        <v>Hydrogen Combustion</v>
      </c>
      <c r="K800" s="446" t="str">
        <f>IF(ISBLANK(INDEX('Policy Characteristics'!E:E,MATCH($C800,'Policy Characteristics'!$C:$C,0))),"",INDEX('Policy Characteristics'!E:E,MATCH($C800,'Policy Characteristics'!$C:$C,0)))</f>
        <v>indst shift to hydrogen</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446" t="str">
        <f>IF(ISBLANK(INDEX('Policy Characteristics'!I:I,MATCH($C800,'Policy Characteristics'!$C:$C,0))),"",INDEX('Policy Characteristics'!I:I,MATCH($C800,'Policy Characteristics'!$C:$C,0)))</f>
        <v>% of fuel shifted</v>
      </c>
      <c r="P800" s="44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46" t="str">
        <f>IF(ISBLANK(INDEX('Policy Characteristics'!K:K,MATCH($C800,'Policy Characteristics'!$C:$C,0))),"",INDEX('Policy Characteristics'!K:K,MATCH($C800,'Policy Characteristics'!$C:$C,0)))</f>
        <v>industry-ag-main.html#fuel-switching</v>
      </c>
      <c r="R800" s="446" t="str">
        <f>IF(ISBLANK(INDEX('Policy Characteristics'!L:L,MATCH($C800,'Policy Characteristics'!$C:$C,0))),"",INDEX('Policy Characteristics'!L:L,MATCH($C800,'Policy Characteristics'!$C:$C,0)))</f>
        <v>industry-elec-and-hydrogen.html</v>
      </c>
    </row>
    <row r="801" spans="1:18" s="295" customFormat="1" x14ac:dyDescent="0.75">
      <c r="A801" s="446" t="str">
        <f>IF(ISBLANK(INDEX('Policy Characteristics'!A:A,MATCH($C801,'Policy Characteristics'!$C:$C,0))),"",INDEX('Policy Characteristics'!A:A,MATCH($C801,'Policy Characteristics'!$C:$C,0)))</f>
        <v>Industry</v>
      </c>
      <c r="B801" s="467" t="str">
        <f>IF(ISBLANK(INDEX('Policy Characteristics'!B:B,MATCH($C801,'Policy Characteristics'!$C:$C,0))),"",INDEX('Policy Characteristics'!B:B,MATCH($C801,'Policy Characteristics'!$C:$C,0)))</f>
        <v>Hydrogen Combustion</v>
      </c>
      <c r="C801" s="446" t="str">
        <f t="shared" si="38"/>
        <v>Fraction of Eligible Industrial Energy Use Shifted to Hydrogen</v>
      </c>
      <c r="D801" s="339" t="s">
        <v>3064</v>
      </c>
      <c r="E801" t="s">
        <v>3519</v>
      </c>
      <c r="F801" t="s">
        <v>3089</v>
      </c>
      <c r="G801" s="339" t="s">
        <v>3526</v>
      </c>
      <c r="H801" s="20">
        <v>2038</v>
      </c>
      <c r="I801" s="468" t="s">
        <v>44</v>
      </c>
      <c r="J801" s="469" t="str">
        <f>IF(ISBLANK(INDEX('Policy Characteristics'!D:D,MATCH($C801,'Policy Characteristics'!$C:$C,0))),"",INDEX('Policy Characteristics'!D:D,MATCH($C801,'Policy Characteristics'!$C:$C,0)))</f>
        <v>Hydrogen Combustion</v>
      </c>
      <c r="K801" s="446" t="str">
        <f>IF(ISBLANK(INDEX('Policy Characteristics'!E:E,MATCH($C801,'Policy Characteristics'!$C:$C,0))),"",INDEX('Policy Characteristics'!E:E,MATCH($C801,'Policy Characteristics'!$C:$C,0)))</f>
        <v>indst shift to hydrogen</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446" t="str">
        <f>IF(ISBLANK(INDEX('Policy Characteristics'!I:I,MATCH($C801,'Policy Characteristics'!$C:$C,0))),"",INDEX('Policy Characteristics'!I:I,MATCH($C801,'Policy Characteristics'!$C:$C,0)))</f>
        <v>% of fuel shifted</v>
      </c>
      <c r="P801" s="44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46" t="str">
        <f>IF(ISBLANK(INDEX('Policy Characteristics'!K:K,MATCH($C801,'Policy Characteristics'!$C:$C,0))),"",INDEX('Policy Characteristics'!K:K,MATCH($C801,'Policy Characteristics'!$C:$C,0)))</f>
        <v>industry-ag-main.html#fuel-switching</v>
      </c>
      <c r="R801" s="446" t="str">
        <f>IF(ISBLANK(INDEX('Policy Characteristics'!L:L,MATCH($C801,'Policy Characteristics'!$C:$C,0))),"",INDEX('Policy Characteristics'!L:L,MATCH($C801,'Policy Characteristics'!$C:$C,0)))</f>
        <v>industry-elec-and-hydrogen.html</v>
      </c>
    </row>
    <row r="802" spans="1:18" s="295" customFormat="1" x14ac:dyDescent="0.75">
      <c r="A802" s="446" t="str">
        <f>IF(ISBLANK(INDEX('Policy Characteristics'!A:A,MATCH($C802,'Policy Characteristics'!$C:$C,0))),"",INDEX('Policy Characteristics'!A:A,MATCH($C802,'Policy Characteristics'!$C:$C,0)))</f>
        <v>Industry</v>
      </c>
      <c r="B802" s="467" t="str">
        <f>IF(ISBLANK(INDEX('Policy Characteristics'!B:B,MATCH($C802,'Policy Characteristics'!$C:$C,0))),"",INDEX('Policy Characteristics'!B:B,MATCH($C802,'Policy Characteristics'!$C:$C,0)))</f>
        <v>Hydrogen Combustion</v>
      </c>
      <c r="C802" s="446" t="str">
        <f t="shared" si="38"/>
        <v>Fraction of Eligible Industrial Energy Use Shifted to Hydrogen</v>
      </c>
      <c r="D802" s="339" t="s">
        <v>3064</v>
      </c>
      <c r="E802" t="s">
        <v>3520</v>
      </c>
      <c r="F802" t="s">
        <v>3089</v>
      </c>
      <c r="G802" s="339" t="s">
        <v>3527</v>
      </c>
      <c r="H802" s="20">
        <v>2039</v>
      </c>
      <c r="I802" s="468" t="s">
        <v>43</v>
      </c>
      <c r="J802" s="469" t="str">
        <f>IF(ISBLANK(INDEX('Policy Characteristics'!D:D,MATCH($C802,'Policy Characteristics'!$C:$C,0))),"",INDEX('Policy Characteristics'!D:D,MATCH($C802,'Policy Characteristics'!$C:$C,0)))</f>
        <v>Hydrogen Combustion</v>
      </c>
      <c r="K802" s="446" t="str">
        <f>IF(ISBLANK(INDEX('Policy Characteristics'!E:E,MATCH($C802,'Policy Characteristics'!$C:$C,0))),"",INDEX('Policy Characteristics'!E:E,MATCH($C802,'Policy Characteristics'!$C:$C,0)))</f>
        <v>indst shift to hydrogen</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446" t="str">
        <f>IF(ISBLANK(INDEX('Policy Characteristics'!I:I,MATCH($C802,'Policy Characteristics'!$C:$C,0))),"",INDEX('Policy Characteristics'!I:I,MATCH($C802,'Policy Characteristics'!$C:$C,0)))</f>
        <v>% of fuel shifted</v>
      </c>
      <c r="P802" s="44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46" t="str">
        <f>IF(ISBLANK(INDEX('Policy Characteristics'!K:K,MATCH($C802,'Policy Characteristics'!$C:$C,0))),"",INDEX('Policy Characteristics'!K:K,MATCH($C802,'Policy Characteristics'!$C:$C,0)))</f>
        <v>industry-ag-main.html#fuel-switching</v>
      </c>
      <c r="R802" s="446" t="str">
        <f>IF(ISBLANK(INDEX('Policy Characteristics'!L:L,MATCH($C802,'Policy Characteristics'!$C:$C,0))),"",INDEX('Policy Characteristics'!L:L,MATCH($C802,'Policy Characteristics'!$C:$C,0)))</f>
        <v>industry-elec-and-hydrogen.html</v>
      </c>
    </row>
    <row r="803" spans="1:18" s="295" customFormat="1" x14ac:dyDescent="0.75">
      <c r="A803" s="446" t="str">
        <f>IF(ISBLANK(INDEX('Policy Characteristics'!A:A,MATCH($C803,'Policy Characteristics'!$C:$C,0))),"",INDEX('Policy Characteristics'!A:A,MATCH($C803,'Policy Characteristics'!$C:$C,0)))</f>
        <v>Industry</v>
      </c>
      <c r="B803" s="467" t="str">
        <f>IF(ISBLANK(INDEX('Policy Characteristics'!B:B,MATCH($C803,'Policy Characteristics'!$C:$C,0))),"",INDEX('Policy Characteristics'!B:B,MATCH($C803,'Policy Characteristics'!$C:$C,0)))</f>
        <v>Hydrogen Combustion</v>
      </c>
      <c r="C803" s="446" t="str">
        <f t="shared" si="38"/>
        <v>Fraction of Eligible Industrial Energy Use Shifted to Hydrogen</v>
      </c>
      <c r="D803" s="339" t="s">
        <v>3064</v>
      </c>
      <c r="E803" t="s">
        <v>3521</v>
      </c>
      <c r="F803" t="s">
        <v>3089</v>
      </c>
      <c r="G803" s="339" t="s">
        <v>3528</v>
      </c>
      <c r="H803" s="20">
        <v>2040</v>
      </c>
      <c r="I803" s="468" t="s">
        <v>44</v>
      </c>
      <c r="J803" s="469" t="str">
        <f>IF(ISBLANK(INDEX('Policy Characteristics'!D:D,MATCH($C803,'Policy Characteristics'!$C:$C,0))),"",INDEX('Policy Characteristics'!D:D,MATCH($C803,'Policy Characteristics'!$C:$C,0)))</f>
        <v>Hydrogen Combustion</v>
      </c>
      <c r="K803" s="446" t="str">
        <f>IF(ISBLANK(INDEX('Policy Characteristics'!E:E,MATCH($C803,'Policy Characteristics'!$C:$C,0))),"",INDEX('Policy Characteristics'!E:E,MATCH($C803,'Policy Characteristics'!$C:$C,0)))</f>
        <v>indst shift to hydrogen</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446" t="str">
        <f>IF(ISBLANK(INDEX('Policy Characteristics'!I:I,MATCH($C803,'Policy Characteristics'!$C:$C,0))),"",INDEX('Policy Characteristics'!I:I,MATCH($C803,'Policy Characteristics'!$C:$C,0)))</f>
        <v>% of fuel shifted</v>
      </c>
      <c r="P803" s="44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46" t="str">
        <f>IF(ISBLANK(INDEX('Policy Characteristics'!K:K,MATCH($C803,'Policy Characteristics'!$C:$C,0))),"",INDEX('Policy Characteristics'!K:K,MATCH($C803,'Policy Characteristics'!$C:$C,0)))</f>
        <v>industry-ag-main.html#fuel-switching</v>
      </c>
      <c r="R803" s="446" t="str">
        <f>IF(ISBLANK(INDEX('Policy Characteristics'!L:L,MATCH($C803,'Policy Characteristics'!$C:$C,0))),"",INDEX('Policy Characteristics'!L:L,MATCH($C803,'Policy Characteristics'!$C:$C,0)))</f>
        <v>industry-elec-and-hydrogen.html</v>
      </c>
    </row>
    <row r="804" spans="1:18" s="295" customFormat="1" x14ac:dyDescent="0.75">
      <c r="A804" s="446" t="str">
        <f>IF(ISBLANK(INDEX('Policy Characteristics'!A:A,MATCH($C804,'Policy Characteristics'!$C:$C,0))),"",INDEX('Policy Characteristics'!A:A,MATCH($C804,'Policy Characteristics'!$C:$C,0)))</f>
        <v>Industry</v>
      </c>
      <c r="B804" s="467" t="str">
        <f>IF(ISBLANK(INDEX('Policy Characteristics'!B:B,MATCH($C804,'Policy Characteristics'!$C:$C,0))),"",INDEX('Policy Characteristics'!B:B,MATCH($C804,'Policy Characteristics'!$C:$C,0)))</f>
        <v>Hydrogen Combustion</v>
      </c>
      <c r="C804" s="446" t="str">
        <f t="shared" si="38"/>
        <v>Fraction of Eligible Industrial Energy Use Shifted to Hydrogen</v>
      </c>
      <c r="D804" s="339" t="s">
        <v>3064</v>
      </c>
      <c r="E804" t="s">
        <v>3673</v>
      </c>
      <c r="F804" t="s">
        <v>3089</v>
      </c>
      <c r="G804" s="339" t="s">
        <v>3673</v>
      </c>
      <c r="H804" s="20">
        <v>2041</v>
      </c>
      <c r="I804" s="468" t="s">
        <v>44</v>
      </c>
      <c r="J804" s="469" t="str">
        <f>IF(ISBLANK(INDEX('Policy Characteristics'!D:D,MATCH($C804,'Policy Characteristics'!$C:$C,0))),"",INDEX('Policy Characteristics'!D:D,MATCH($C804,'Policy Characteristics'!$C:$C,0)))</f>
        <v>Hydrogen Combustion</v>
      </c>
      <c r="K804" s="446" t="str">
        <f>IF(ISBLANK(INDEX('Policy Characteristics'!E:E,MATCH($C804,'Policy Characteristics'!$C:$C,0))),"",INDEX('Policy Characteristics'!E:E,MATCH($C804,'Policy Characteristics'!$C:$C,0)))</f>
        <v>indst shift to hydrogen</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446" t="str">
        <f>IF(ISBLANK(INDEX('Policy Characteristics'!I:I,MATCH($C804,'Policy Characteristics'!$C:$C,0))),"",INDEX('Policy Characteristics'!I:I,MATCH($C804,'Policy Characteristics'!$C:$C,0)))</f>
        <v>% of fuel shifted</v>
      </c>
      <c r="P804" s="44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46" t="str">
        <f>IF(ISBLANK(INDEX('Policy Characteristics'!K:K,MATCH($C804,'Policy Characteristics'!$C:$C,0))),"",INDEX('Policy Characteristics'!K:K,MATCH($C804,'Policy Characteristics'!$C:$C,0)))</f>
        <v>industry-ag-main.html#fuel-switching</v>
      </c>
      <c r="R804" s="446" t="str">
        <f>IF(ISBLANK(INDEX('Policy Characteristics'!L:L,MATCH($C804,'Policy Characteristics'!$C:$C,0))),"",INDEX('Policy Characteristics'!L:L,MATCH($C804,'Policy Characteristics'!$C:$C,0)))</f>
        <v>industry-elec-and-hydrogen.html</v>
      </c>
    </row>
    <row r="805" spans="1:18" s="295" customFormat="1" x14ac:dyDescent="0.75">
      <c r="A805" s="446" t="str">
        <f>IF(ISBLANK(INDEX('Policy Characteristics'!A:A,MATCH($C805,'Policy Characteristics'!$C:$C,0))),"",INDEX('Policy Characteristics'!A:A,MATCH($C805,'Policy Characteristics'!$C:$C,0)))</f>
        <v>Industry</v>
      </c>
      <c r="B805" s="467" t="str">
        <f>IF(ISBLANK(INDEX('Policy Characteristics'!B:B,MATCH($C805,'Policy Characteristics'!$C:$C,0))),"",INDEX('Policy Characteristics'!B:B,MATCH($C805,'Policy Characteristics'!$C:$C,0)))</f>
        <v>Hydrogen Combustion</v>
      </c>
      <c r="C805" s="446" t="str">
        <f t="shared" si="38"/>
        <v>Fraction of Eligible Industrial Energy Use Shifted to Hydrogen</v>
      </c>
      <c r="D805" s="294" t="s">
        <v>3065</v>
      </c>
      <c r="E805" t="s">
        <v>3515</v>
      </c>
      <c r="F805" t="s">
        <v>2760</v>
      </c>
      <c r="G805" s="339" t="s">
        <v>3522</v>
      </c>
      <c r="H805" s="20">
        <v>2042</v>
      </c>
      <c r="I805" s="468" t="s">
        <v>44</v>
      </c>
      <c r="J805" s="469" t="str">
        <f>IF(ISBLANK(INDEX('Policy Characteristics'!D:D,MATCH($C805,'Policy Characteristics'!$C:$C,0))),"",INDEX('Policy Characteristics'!D:D,MATCH($C805,'Policy Characteristics'!$C:$C,0)))</f>
        <v>Hydrogen Combustion</v>
      </c>
      <c r="K805" s="446" t="str">
        <f>IF(ISBLANK(INDEX('Policy Characteristics'!E:E,MATCH($C805,'Policy Characteristics'!$C:$C,0))),"",INDEX('Policy Characteristics'!E:E,MATCH($C805,'Policy Characteristics'!$C:$C,0)))</f>
        <v>indst shift to hydrogen</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446" t="str">
        <f>IF(ISBLANK(INDEX('Policy Characteristics'!I:I,MATCH($C805,'Policy Characteristics'!$C:$C,0))),"",INDEX('Policy Characteristics'!I:I,MATCH($C805,'Policy Characteristics'!$C:$C,0)))</f>
        <v>% of fuel shifted</v>
      </c>
      <c r="P805" s="44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46" t="str">
        <f>IF(ISBLANK(INDEX('Policy Characteristics'!K:K,MATCH($C805,'Policy Characteristics'!$C:$C,0))),"",INDEX('Policy Characteristics'!K:K,MATCH($C805,'Policy Characteristics'!$C:$C,0)))</f>
        <v>industry-ag-main.html#fuel-switching</v>
      </c>
      <c r="R805" s="446" t="str">
        <f>IF(ISBLANK(INDEX('Policy Characteristics'!L:L,MATCH($C805,'Policy Characteristics'!$C:$C,0))),"",INDEX('Policy Characteristics'!L:L,MATCH($C805,'Policy Characteristics'!$C:$C,0)))</f>
        <v>industry-elec-and-hydrogen.html</v>
      </c>
    </row>
    <row r="806" spans="1:18" s="295" customFormat="1" x14ac:dyDescent="0.75">
      <c r="A806" s="446" t="str">
        <f>IF(ISBLANK(INDEX('Policy Characteristics'!A:A,MATCH($C806,'Policy Characteristics'!$C:$C,0))),"",INDEX('Policy Characteristics'!A:A,MATCH($C806,'Policy Characteristics'!$C:$C,0)))</f>
        <v>Industry</v>
      </c>
      <c r="B806" s="467" t="str">
        <f>IF(ISBLANK(INDEX('Policy Characteristics'!B:B,MATCH($C806,'Policy Characteristics'!$C:$C,0))),"",INDEX('Policy Characteristics'!B:B,MATCH($C806,'Policy Characteristics'!$C:$C,0)))</f>
        <v>Hydrogen Combustion</v>
      </c>
      <c r="C806" s="446" t="str">
        <f t="shared" si="38"/>
        <v>Fraction of Eligible Industrial Energy Use Shifted to Hydrogen</v>
      </c>
      <c r="D806" s="294" t="s">
        <v>3065</v>
      </c>
      <c r="E806" t="s">
        <v>3516</v>
      </c>
      <c r="F806" t="s">
        <v>2760</v>
      </c>
      <c r="G806" s="339" t="s">
        <v>3523</v>
      </c>
      <c r="H806" s="20">
        <v>2043</v>
      </c>
      <c r="I806" s="468" t="s">
        <v>43</v>
      </c>
      <c r="J806" s="469" t="str">
        <f>IF(ISBLANK(INDEX('Policy Characteristics'!D:D,MATCH($C806,'Policy Characteristics'!$C:$C,0))),"",INDEX('Policy Characteristics'!D:D,MATCH($C806,'Policy Characteristics'!$C:$C,0)))</f>
        <v>Hydrogen Combustion</v>
      </c>
      <c r="K806" s="446" t="str">
        <f>IF(ISBLANK(INDEX('Policy Characteristics'!E:E,MATCH($C806,'Policy Characteristics'!$C:$C,0))),"",INDEX('Policy Characteristics'!E:E,MATCH($C806,'Policy Characteristics'!$C:$C,0)))</f>
        <v>indst shift to hydrogen</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446" t="str">
        <f>IF(ISBLANK(INDEX('Policy Characteristics'!I:I,MATCH($C806,'Policy Characteristics'!$C:$C,0))),"",INDEX('Policy Characteristics'!I:I,MATCH($C806,'Policy Characteristics'!$C:$C,0)))</f>
        <v>% of fuel shifted</v>
      </c>
      <c r="P806" s="44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46" t="str">
        <f>IF(ISBLANK(INDEX('Policy Characteristics'!K:K,MATCH($C806,'Policy Characteristics'!$C:$C,0))),"",INDEX('Policy Characteristics'!K:K,MATCH($C806,'Policy Characteristics'!$C:$C,0)))</f>
        <v>industry-ag-main.html#fuel-switching</v>
      </c>
      <c r="R806" s="446" t="str">
        <f>IF(ISBLANK(INDEX('Policy Characteristics'!L:L,MATCH($C806,'Policy Characteristics'!$C:$C,0))),"",INDEX('Policy Characteristics'!L:L,MATCH($C806,'Policy Characteristics'!$C:$C,0)))</f>
        <v>industry-elec-and-hydrogen.html</v>
      </c>
    </row>
    <row r="807" spans="1:18" s="295" customFormat="1" x14ac:dyDescent="0.75">
      <c r="A807" s="446" t="str">
        <f>IF(ISBLANK(INDEX('Policy Characteristics'!A:A,MATCH($C807,'Policy Characteristics'!$C:$C,0))),"",INDEX('Policy Characteristics'!A:A,MATCH($C807,'Policy Characteristics'!$C:$C,0)))</f>
        <v>Industry</v>
      </c>
      <c r="B807" s="467" t="str">
        <f>IF(ISBLANK(INDEX('Policy Characteristics'!B:B,MATCH($C807,'Policy Characteristics'!$C:$C,0))),"",INDEX('Policy Characteristics'!B:B,MATCH($C807,'Policy Characteristics'!$C:$C,0)))</f>
        <v>Hydrogen Combustion</v>
      </c>
      <c r="C807" s="446" t="str">
        <f t="shared" si="38"/>
        <v>Fraction of Eligible Industrial Energy Use Shifted to Hydrogen</v>
      </c>
      <c r="D807" s="294" t="s">
        <v>3065</v>
      </c>
      <c r="E807" t="s">
        <v>3517</v>
      </c>
      <c r="F807" t="s">
        <v>2760</v>
      </c>
      <c r="G807" s="339" t="s">
        <v>3524</v>
      </c>
      <c r="H807" s="20">
        <v>2044</v>
      </c>
      <c r="I807" s="468" t="s">
        <v>44</v>
      </c>
      <c r="J807" s="469" t="str">
        <f>IF(ISBLANK(INDEX('Policy Characteristics'!D:D,MATCH($C807,'Policy Characteristics'!$C:$C,0))),"",INDEX('Policy Characteristics'!D:D,MATCH($C807,'Policy Characteristics'!$C:$C,0)))</f>
        <v>Hydrogen Combustion</v>
      </c>
      <c r="K807" s="446" t="str">
        <f>IF(ISBLANK(INDEX('Policy Characteristics'!E:E,MATCH($C807,'Policy Characteristics'!$C:$C,0))),"",INDEX('Policy Characteristics'!E:E,MATCH($C807,'Policy Characteristics'!$C:$C,0)))</f>
        <v>indst shift to hydrogen</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446" t="str">
        <f>IF(ISBLANK(INDEX('Policy Characteristics'!I:I,MATCH($C807,'Policy Characteristics'!$C:$C,0))),"",INDEX('Policy Characteristics'!I:I,MATCH($C807,'Policy Characteristics'!$C:$C,0)))</f>
        <v>% of fuel shifted</v>
      </c>
      <c r="P807" s="44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46" t="str">
        <f>IF(ISBLANK(INDEX('Policy Characteristics'!K:K,MATCH($C807,'Policy Characteristics'!$C:$C,0))),"",INDEX('Policy Characteristics'!K:K,MATCH($C807,'Policy Characteristics'!$C:$C,0)))</f>
        <v>industry-ag-main.html#fuel-switching</v>
      </c>
      <c r="R807" s="446" t="str">
        <f>IF(ISBLANK(INDEX('Policy Characteristics'!L:L,MATCH($C807,'Policy Characteristics'!$C:$C,0))),"",INDEX('Policy Characteristics'!L:L,MATCH($C807,'Policy Characteristics'!$C:$C,0)))</f>
        <v>industry-elec-and-hydrogen.html</v>
      </c>
    </row>
    <row r="808" spans="1:18" s="295" customFormat="1" x14ac:dyDescent="0.75">
      <c r="A808" s="446" t="str">
        <f>IF(ISBLANK(INDEX('Policy Characteristics'!A:A,MATCH($C808,'Policy Characteristics'!$C:$C,0))),"",INDEX('Policy Characteristics'!A:A,MATCH($C808,'Policy Characteristics'!$C:$C,0)))</f>
        <v>Industry</v>
      </c>
      <c r="B808" s="467" t="str">
        <f>IF(ISBLANK(INDEX('Policy Characteristics'!B:B,MATCH($C808,'Policy Characteristics'!$C:$C,0))),"",INDEX('Policy Characteristics'!B:B,MATCH($C808,'Policy Characteristics'!$C:$C,0)))</f>
        <v>Hydrogen Combustion</v>
      </c>
      <c r="C808" s="446" t="str">
        <f t="shared" si="38"/>
        <v>Fraction of Eligible Industrial Energy Use Shifted to Hydrogen</v>
      </c>
      <c r="D808" s="294" t="s">
        <v>3065</v>
      </c>
      <c r="E808" t="s">
        <v>3518</v>
      </c>
      <c r="F808" t="s">
        <v>2760</v>
      </c>
      <c r="G808" s="339" t="s">
        <v>3525</v>
      </c>
      <c r="H808" s="20">
        <v>2045</v>
      </c>
      <c r="I808" s="468" t="s">
        <v>44</v>
      </c>
      <c r="J808" s="469" t="str">
        <f>IF(ISBLANK(INDEX('Policy Characteristics'!D:D,MATCH($C808,'Policy Characteristics'!$C:$C,0))),"",INDEX('Policy Characteristics'!D:D,MATCH($C808,'Policy Characteristics'!$C:$C,0)))</f>
        <v>Hydrogen Combustion</v>
      </c>
      <c r="K808" s="446" t="str">
        <f>IF(ISBLANK(INDEX('Policy Characteristics'!E:E,MATCH($C808,'Policy Characteristics'!$C:$C,0))),"",INDEX('Policy Characteristics'!E:E,MATCH($C808,'Policy Characteristics'!$C:$C,0)))</f>
        <v>indst shift to hydrogen</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446" t="str">
        <f>IF(ISBLANK(INDEX('Policy Characteristics'!I:I,MATCH($C808,'Policy Characteristics'!$C:$C,0))),"",INDEX('Policy Characteristics'!I:I,MATCH($C808,'Policy Characteristics'!$C:$C,0)))</f>
        <v>% of fuel shifted</v>
      </c>
      <c r="P808" s="44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46" t="str">
        <f>IF(ISBLANK(INDEX('Policy Characteristics'!K:K,MATCH($C808,'Policy Characteristics'!$C:$C,0))),"",INDEX('Policy Characteristics'!K:K,MATCH($C808,'Policy Characteristics'!$C:$C,0)))</f>
        <v>industry-ag-main.html#fuel-switching</v>
      </c>
      <c r="R808" s="446" t="str">
        <f>IF(ISBLANK(INDEX('Policy Characteristics'!L:L,MATCH($C808,'Policy Characteristics'!$C:$C,0))),"",INDEX('Policy Characteristics'!L:L,MATCH($C808,'Policy Characteristics'!$C:$C,0)))</f>
        <v>industry-elec-and-hydrogen.html</v>
      </c>
    </row>
    <row r="809" spans="1:18" s="295" customFormat="1" x14ac:dyDescent="0.75">
      <c r="A809" s="446" t="str">
        <f>IF(ISBLANK(INDEX('Policy Characteristics'!A:A,MATCH($C809,'Policy Characteristics'!$C:$C,0))),"",INDEX('Policy Characteristics'!A:A,MATCH($C809,'Policy Characteristics'!$C:$C,0)))</f>
        <v>Industry</v>
      </c>
      <c r="B809" s="467" t="str">
        <f>IF(ISBLANK(INDEX('Policy Characteristics'!B:B,MATCH($C809,'Policy Characteristics'!$C:$C,0))),"",INDEX('Policy Characteristics'!B:B,MATCH($C809,'Policy Characteristics'!$C:$C,0)))</f>
        <v>Hydrogen Combustion</v>
      </c>
      <c r="C809" s="446" t="str">
        <f t="shared" si="38"/>
        <v>Fraction of Eligible Industrial Energy Use Shifted to Hydrogen</v>
      </c>
      <c r="D809" s="294" t="s">
        <v>3065</v>
      </c>
      <c r="E809" t="s">
        <v>3519</v>
      </c>
      <c r="F809" t="s">
        <v>2760</v>
      </c>
      <c r="G809" s="339" t="s">
        <v>3526</v>
      </c>
      <c r="H809" s="20">
        <v>2046</v>
      </c>
      <c r="I809" s="468" t="s">
        <v>44</v>
      </c>
      <c r="J809" s="469" t="str">
        <f>IF(ISBLANK(INDEX('Policy Characteristics'!D:D,MATCH($C809,'Policy Characteristics'!$C:$C,0))),"",INDEX('Policy Characteristics'!D:D,MATCH($C809,'Policy Characteristics'!$C:$C,0)))</f>
        <v>Hydrogen Combustion</v>
      </c>
      <c r="K809" s="446" t="str">
        <f>IF(ISBLANK(INDEX('Policy Characteristics'!E:E,MATCH($C809,'Policy Characteristics'!$C:$C,0))),"",INDEX('Policy Characteristics'!E:E,MATCH($C809,'Policy Characteristics'!$C:$C,0)))</f>
        <v>indst shift to hydrogen</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446" t="str">
        <f>IF(ISBLANK(INDEX('Policy Characteristics'!I:I,MATCH($C809,'Policy Characteristics'!$C:$C,0))),"",INDEX('Policy Characteristics'!I:I,MATCH($C809,'Policy Characteristics'!$C:$C,0)))</f>
        <v>% of fuel shifted</v>
      </c>
      <c r="P809" s="44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46" t="str">
        <f>IF(ISBLANK(INDEX('Policy Characteristics'!K:K,MATCH($C809,'Policy Characteristics'!$C:$C,0))),"",INDEX('Policy Characteristics'!K:K,MATCH($C809,'Policy Characteristics'!$C:$C,0)))</f>
        <v>industry-ag-main.html#fuel-switching</v>
      </c>
      <c r="R809" s="446" t="str">
        <f>IF(ISBLANK(INDEX('Policy Characteristics'!L:L,MATCH($C809,'Policy Characteristics'!$C:$C,0))),"",INDEX('Policy Characteristics'!L:L,MATCH($C809,'Policy Characteristics'!$C:$C,0)))</f>
        <v>industry-elec-and-hydrogen.html</v>
      </c>
    </row>
    <row r="810" spans="1:18" s="295" customFormat="1" x14ac:dyDescent="0.75">
      <c r="A810" s="446" t="str">
        <f>IF(ISBLANK(INDEX('Policy Characteristics'!A:A,MATCH($C810,'Policy Characteristics'!$C:$C,0))),"",INDEX('Policy Characteristics'!A:A,MATCH($C810,'Policy Characteristics'!$C:$C,0)))</f>
        <v>Industry</v>
      </c>
      <c r="B810" s="467" t="str">
        <f>IF(ISBLANK(INDEX('Policy Characteristics'!B:B,MATCH($C810,'Policy Characteristics'!$C:$C,0))),"",INDEX('Policy Characteristics'!B:B,MATCH($C810,'Policy Characteristics'!$C:$C,0)))</f>
        <v>Hydrogen Combustion</v>
      </c>
      <c r="C810" s="446" t="str">
        <f t="shared" si="38"/>
        <v>Fraction of Eligible Industrial Energy Use Shifted to Hydrogen</v>
      </c>
      <c r="D810" s="294" t="s">
        <v>3065</v>
      </c>
      <c r="E810" t="s">
        <v>3520</v>
      </c>
      <c r="F810" t="s">
        <v>2760</v>
      </c>
      <c r="G810" s="339" t="s">
        <v>3527</v>
      </c>
      <c r="H810" s="20">
        <v>2047</v>
      </c>
      <c r="I810" s="468" t="s">
        <v>44</v>
      </c>
      <c r="J810" s="469" t="str">
        <f>IF(ISBLANK(INDEX('Policy Characteristics'!D:D,MATCH($C810,'Policy Characteristics'!$C:$C,0))),"",INDEX('Policy Characteristics'!D:D,MATCH($C810,'Policy Characteristics'!$C:$C,0)))</f>
        <v>Hydrogen Combustion</v>
      </c>
      <c r="K810" s="446" t="str">
        <f>IF(ISBLANK(INDEX('Policy Characteristics'!E:E,MATCH($C810,'Policy Characteristics'!$C:$C,0))),"",INDEX('Policy Characteristics'!E:E,MATCH($C810,'Policy Characteristics'!$C:$C,0)))</f>
        <v>indst shift to hydrogen</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446" t="str">
        <f>IF(ISBLANK(INDEX('Policy Characteristics'!I:I,MATCH($C810,'Policy Characteristics'!$C:$C,0))),"",INDEX('Policy Characteristics'!I:I,MATCH($C810,'Policy Characteristics'!$C:$C,0)))</f>
        <v>% of fuel shifted</v>
      </c>
      <c r="P810" s="44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46" t="str">
        <f>IF(ISBLANK(INDEX('Policy Characteristics'!K:K,MATCH($C810,'Policy Characteristics'!$C:$C,0))),"",INDEX('Policy Characteristics'!K:K,MATCH($C810,'Policy Characteristics'!$C:$C,0)))</f>
        <v>industry-ag-main.html#fuel-switching</v>
      </c>
      <c r="R810" s="446" t="str">
        <f>IF(ISBLANK(INDEX('Policy Characteristics'!L:L,MATCH($C810,'Policy Characteristics'!$C:$C,0))),"",INDEX('Policy Characteristics'!L:L,MATCH($C810,'Policy Characteristics'!$C:$C,0)))</f>
        <v>industry-elec-and-hydrogen.html</v>
      </c>
    </row>
    <row r="811" spans="1:18" s="295" customFormat="1" x14ac:dyDescent="0.75">
      <c r="A811" s="446" t="str">
        <f>IF(ISBLANK(INDEX('Policy Characteristics'!A:A,MATCH($C811,'Policy Characteristics'!$C:$C,0))),"",INDEX('Policy Characteristics'!A:A,MATCH($C811,'Policy Characteristics'!$C:$C,0)))</f>
        <v>Industry</v>
      </c>
      <c r="B811" s="467" t="str">
        <f>IF(ISBLANK(INDEX('Policy Characteristics'!B:B,MATCH($C811,'Policy Characteristics'!$C:$C,0))),"",INDEX('Policy Characteristics'!B:B,MATCH($C811,'Policy Characteristics'!$C:$C,0)))</f>
        <v>Hydrogen Combustion</v>
      </c>
      <c r="C811" s="446" t="str">
        <f t="shared" si="38"/>
        <v>Fraction of Eligible Industrial Energy Use Shifted to Hydrogen</v>
      </c>
      <c r="D811" s="294" t="s">
        <v>3065</v>
      </c>
      <c r="E811" t="s">
        <v>3521</v>
      </c>
      <c r="F811" t="s">
        <v>2760</v>
      </c>
      <c r="G811" s="339" t="s">
        <v>3528</v>
      </c>
      <c r="H811" s="20">
        <v>2048</v>
      </c>
      <c r="I811" s="468" t="s">
        <v>44</v>
      </c>
      <c r="J811" s="469" t="str">
        <f>IF(ISBLANK(INDEX('Policy Characteristics'!D:D,MATCH($C811,'Policy Characteristics'!$C:$C,0))),"",INDEX('Policy Characteristics'!D:D,MATCH($C811,'Policy Characteristics'!$C:$C,0)))</f>
        <v>Hydrogen Combustion</v>
      </c>
      <c r="K811" s="446" t="str">
        <f>IF(ISBLANK(INDEX('Policy Characteristics'!E:E,MATCH($C811,'Policy Characteristics'!$C:$C,0))),"",INDEX('Policy Characteristics'!E:E,MATCH($C811,'Policy Characteristics'!$C:$C,0)))</f>
        <v>indst shift to hydrogen</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446" t="str">
        <f>IF(ISBLANK(INDEX('Policy Characteristics'!I:I,MATCH($C811,'Policy Characteristics'!$C:$C,0))),"",INDEX('Policy Characteristics'!I:I,MATCH($C811,'Policy Characteristics'!$C:$C,0)))</f>
        <v>% of fuel shifted</v>
      </c>
      <c r="P811" s="44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46" t="str">
        <f>IF(ISBLANK(INDEX('Policy Characteristics'!K:K,MATCH($C811,'Policy Characteristics'!$C:$C,0))),"",INDEX('Policy Characteristics'!K:K,MATCH($C811,'Policy Characteristics'!$C:$C,0)))</f>
        <v>industry-ag-main.html#fuel-switching</v>
      </c>
      <c r="R811" s="446" t="str">
        <f>IF(ISBLANK(INDEX('Policy Characteristics'!L:L,MATCH($C811,'Policy Characteristics'!$C:$C,0))),"",INDEX('Policy Characteristics'!L:L,MATCH($C811,'Policy Characteristics'!$C:$C,0)))</f>
        <v>industry-elec-and-hydrogen.html</v>
      </c>
    </row>
    <row r="812" spans="1:18" s="295" customFormat="1" x14ac:dyDescent="0.75">
      <c r="A812" s="446" t="str">
        <f>IF(ISBLANK(INDEX('Policy Characteristics'!A:A,MATCH($C812,'Policy Characteristics'!$C:$C,0))),"",INDEX('Policy Characteristics'!A:A,MATCH($C812,'Policy Characteristics'!$C:$C,0)))</f>
        <v>Industry</v>
      </c>
      <c r="B812" s="467" t="str">
        <f>IF(ISBLANK(INDEX('Policy Characteristics'!B:B,MATCH($C812,'Policy Characteristics'!$C:$C,0))),"",INDEX('Policy Characteristics'!B:B,MATCH($C812,'Policy Characteristics'!$C:$C,0)))</f>
        <v>Hydrogen Combustion</v>
      </c>
      <c r="C812" s="446" t="str">
        <f t="shared" si="38"/>
        <v>Fraction of Eligible Industrial Energy Use Shifted to Hydrogen</v>
      </c>
      <c r="D812" s="294" t="s">
        <v>3065</v>
      </c>
      <c r="E812" t="s">
        <v>3673</v>
      </c>
      <c r="F812" t="s">
        <v>2760</v>
      </c>
      <c r="G812" s="339" t="s">
        <v>3673</v>
      </c>
      <c r="H812" s="20">
        <v>2049</v>
      </c>
      <c r="I812" s="468" t="s">
        <v>44</v>
      </c>
      <c r="J812" s="469" t="str">
        <f>IF(ISBLANK(INDEX('Policy Characteristics'!D:D,MATCH($C812,'Policy Characteristics'!$C:$C,0))),"",INDEX('Policy Characteristics'!D:D,MATCH($C812,'Policy Characteristics'!$C:$C,0)))</f>
        <v>Hydrogen Combustion</v>
      </c>
      <c r="K812" s="446" t="str">
        <f>IF(ISBLANK(INDEX('Policy Characteristics'!E:E,MATCH($C812,'Policy Characteristics'!$C:$C,0))),"",INDEX('Policy Characteristics'!E:E,MATCH($C812,'Policy Characteristics'!$C:$C,0)))</f>
        <v>indst shift to hydrogen</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446" t="str">
        <f>IF(ISBLANK(INDEX('Policy Characteristics'!I:I,MATCH($C812,'Policy Characteristics'!$C:$C,0))),"",INDEX('Policy Characteristics'!I:I,MATCH($C812,'Policy Characteristics'!$C:$C,0)))</f>
        <v>% of fuel shifted</v>
      </c>
      <c r="P812" s="44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46" t="str">
        <f>IF(ISBLANK(INDEX('Policy Characteristics'!K:K,MATCH($C812,'Policy Characteristics'!$C:$C,0))),"",INDEX('Policy Characteristics'!K:K,MATCH($C812,'Policy Characteristics'!$C:$C,0)))</f>
        <v>industry-ag-main.html#fuel-switching</v>
      </c>
      <c r="R812" s="446" t="str">
        <f>IF(ISBLANK(INDEX('Policy Characteristics'!L:L,MATCH($C812,'Policy Characteristics'!$C:$C,0))),"",INDEX('Policy Characteristics'!L:L,MATCH($C812,'Policy Characteristics'!$C:$C,0)))</f>
        <v>industry-elec-and-hydrogen.html</v>
      </c>
    </row>
    <row r="813" spans="1:18" s="295" customFormat="1" x14ac:dyDescent="0.75">
      <c r="A813" s="446" t="str">
        <f>IF(ISBLANK(INDEX('Policy Characteristics'!A:A,MATCH($C813,'Policy Characteristics'!$C:$C,0))),"",INDEX('Policy Characteristics'!A:A,MATCH($C813,'Policy Characteristics'!$C:$C,0)))</f>
        <v>Industry</v>
      </c>
      <c r="B813" s="467" t="str">
        <f>IF(ISBLANK(INDEX('Policy Characteristics'!B:B,MATCH($C813,'Policy Characteristics'!$C:$C,0))),"",INDEX('Policy Characteristics'!B:B,MATCH($C813,'Policy Characteristics'!$C:$C,0)))</f>
        <v>Hydrogen Combustion</v>
      </c>
      <c r="C813" s="446" t="str">
        <f t="shared" si="38"/>
        <v>Fraction of Eligible Industrial Energy Use Shifted to Hydrogen</v>
      </c>
      <c r="D813" s="294" t="s">
        <v>3066</v>
      </c>
      <c r="E813" t="s">
        <v>3515</v>
      </c>
      <c r="F813" t="s">
        <v>3030</v>
      </c>
      <c r="G813" s="339" t="s">
        <v>3522</v>
      </c>
      <c r="H813" s="20">
        <v>2050</v>
      </c>
      <c r="I813" s="468" t="s">
        <v>43</v>
      </c>
      <c r="J813" s="469" t="str">
        <f>IF(ISBLANK(INDEX('Policy Characteristics'!D:D,MATCH($C813,'Policy Characteristics'!$C:$C,0))),"",INDEX('Policy Characteristics'!D:D,MATCH($C813,'Policy Characteristics'!$C:$C,0)))</f>
        <v>Hydrogen Combustion</v>
      </c>
      <c r="K813" s="446" t="str">
        <f>IF(ISBLANK(INDEX('Policy Characteristics'!E:E,MATCH($C813,'Policy Characteristics'!$C:$C,0))),"",INDEX('Policy Characteristics'!E:E,MATCH($C813,'Policy Characteristics'!$C:$C,0)))</f>
        <v>indst shift to hydrogen</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446" t="str">
        <f>IF(ISBLANK(INDEX('Policy Characteristics'!I:I,MATCH($C813,'Policy Characteristics'!$C:$C,0))),"",INDEX('Policy Characteristics'!I:I,MATCH($C813,'Policy Characteristics'!$C:$C,0)))</f>
        <v>% of fuel shifted</v>
      </c>
      <c r="P813" s="44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46" t="str">
        <f>IF(ISBLANK(INDEX('Policy Characteristics'!K:K,MATCH($C813,'Policy Characteristics'!$C:$C,0))),"",INDEX('Policy Characteristics'!K:K,MATCH($C813,'Policy Characteristics'!$C:$C,0)))</f>
        <v>industry-ag-main.html#fuel-switching</v>
      </c>
      <c r="R813" s="446" t="str">
        <f>IF(ISBLANK(INDEX('Policy Characteristics'!L:L,MATCH($C813,'Policy Characteristics'!$C:$C,0))),"",INDEX('Policy Characteristics'!L:L,MATCH($C813,'Policy Characteristics'!$C:$C,0)))</f>
        <v>industry-elec-and-hydrogen.html</v>
      </c>
    </row>
    <row r="814" spans="1:18" s="295" customFormat="1" x14ac:dyDescent="0.75">
      <c r="A814" s="446" t="str">
        <f>IF(ISBLANK(INDEX('Policy Characteristics'!A:A,MATCH($C814,'Policy Characteristics'!$C:$C,0))),"",INDEX('Policy Characteristics'!A:A,MATCH($C814,'Policy Characteristics'!$C:$C,0)))</f>
        <v>Industry</v>
      </c>
      <c r="B814" s="467" t="str">
        <f>IF(ISBLANK(INDEX('Policy Characteristics'!B:B,MATCH($C814,'Policy Characteristics'!$C:$C,0))),"",INDEX('Policy Characteristics'!B:B,MATCH($C814,'Policy Characteristics'!$C:$C,0)))</f>
        <v>Hydrogen Combustion</v>
      </c>
      <c r="C814" s="446" t="str">
        <f t="shared" si="38"/>
        <v>Fraction of Eligible Industrial Energy Use Shifted to Hydrogen</v>
      </c>
      <c r="D814" s="294" t="s">
        <v>3066</v>
      </c>
      <c r="E814" t="s">
        <v>3516</v>
      </c>
      <c r="F814" t="s">
        <v>3030</v>
      </c>
      <c r="G814" s="339" t="s">
        <v>3523</v>
      </c>
      <c r="H814" s="20">
        <v>2051</v>
      </c>
      <c r="I814" s="468" t="s">
        <v>43</v>
      </c>
      <c r="J814" s="469" t="str">
        <f>IF(ISBLANK(INDEX('Policy Characteristics'!D:D,MATCH($C814,'Policy Characteristics'!$C:$C,0))),"",INDEX('Policy Characteristics'!D:D,MATCH($C814,'Policy Characteristics'!$C:$C,0)))</f>
        <v>Hydrogen Combustion</v>
      </c>
      <c r="K814" s="446" t="str">
        <f>IF(ISBLANK(INDEX('Policy Characteristics'!E:E,MATCH($C814,'Policy Characteristics'!$C:$C,0))),"",INDEX('Policy Characteristics'!E:E,MATCH($C814,'Policy Characteristics'!$C:$C,0)))</f>
        <v>indst shift to hydrogen</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446" t="str">
        <f>IF(ISBLANK(INDEX('Policy Characteristics'!I:I,MATCH($C814,'Policy Characteristics'!$C:$C,0))),"",INDEX('Policy Characteristics'!I:I,MATCH($C814,'Policy Characteristics'!$C:$C,0)))</f>
        <v>% of fuel shifted</v>
      </c>
      <c r="P814" s="44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46" t="str">
        <f>IF(ISBLANK(INDEX('Policy Characteristics'!K:K,MATCH($C814,'Policy Characteristics'!$C:$C,0))),"",INDEX('Policy Characteristics'!K:K,MATCH($C814,'Policy Characteristics'!$C:$C,0)))</f>
        <v>industry-ag-main.html#fuel-switching</v>
      </c>
      <c r="R814" s="446" t="str">
        <f>IF(ISBLANK(INDEX('Policy Characteristics'!L:L,MATCH($C814,'Policy Characteristics'!$C:$C,0))),"",INDEX('Policy Characteristics'!L:L,MATCH($C814,'Policy Characteristics'!$C:$C,0)))</f>
        <v>industry-elec-and-hydrogen.html</v>
      </c>
    </row>
    <row r="815" spans="1:18" s="295" customFormat="1" x14ac:dyDescent="0.75">
      <c r="A815" s="446" t="str">
        <f>IF(ISBLANK(INDEX('Policy Characteristics'!A:A,MATCH($C815,'Policy Characteristics'!$C:$C,0))),"",INDEX('Policy Characteristics'!A:A,MATCH($C815,'Policy Characteristics'!$C:$C,0)))</f>
        <v>Industry</v>
      </c>
      <c r="B815" s="467" t="str">
        <f>IF(ISBLANK(INDEX('Policy Characteristics'!B:B,MATCH($C815,'Policy Characteristics'!$C:$C,0))),"",INDEX('Policy Characteristics'!B:B,MATCH($C815,'Policy Characteristics'!$C:$C,0)))</f>
        <v>Hydrogen Combustion</v>
      </c>
      <c r="C815" s="446" t="str">
        <f t="shared" si="38"/>
        <v>Fraction of Eligible Industrial Energy Use Shifted to Hydrogen</v>
      </c>
      <c r="D815" s="294" t="s">
        <v>3066</v>
      </c>
      <c r="E815" t="s">
        <v>3517</v>
      </c>
      <c r="F815" t="s">
        <v>3030</v>
      </c>
      <c r="G815" s="339" t="s">
        <v>3524</v>
      </c>
      <c r="H815" s="20">
        <v>2052</v>
      </c>
      <c r="I815" s="468" t="s">
        <v>43</v>
      </c>
      <c r="J815" s="469" t="str">
        <f>IF(ISBLANK(INDEX('Policy Characteristics'!D:D,MATCH($C815,'Policy Characteristics'!$C:$C,0))),"",INDEX('Policy Characteristics'!D:D,MATCH($C815,'Policy Characteristics'!$C:$C,0)))</f>
        <v>Hydrogen Combustion</v>
      </c>
      <c r="K815" s="446" t="str">
        <f>IF(ISBLANK(INDEX('Policy Characteristics'!E:E,MATCH($C815,'Policy Characteristics'!$C:$C,0))),"",INDEX('Policy Characteristics'!E:E,MATCH($C815,'Policy Characteristics'!$C:$C,0)))</f>
        <v>indst shift to hydrogen</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446" t="str">
        <f>IF(ISBLANK(INDEX('Policy Characteristics'!I:I,MATCH($C815,'Policy Characteristics'!$C:$C,0))),"",INDEX('Policy Characteristics'!I:I,MATCH($C815,'Policy Characteristics'!$C:$C,0)))</f>
        <v>% of fuel shifted</v>
      </c>
      <c r="P815" s="44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46" t="str">
        <f>IF(ISBLANK(INDEX('Policy Characteristics'!K:K,MATCH($C815,'Policy Characteristics'!$C:$C,0))),"",INDEX('Policy Characteristics'!K:K,MATCH($C815,'Policy Characteristics'!$C:$C,0)))</f>
        <v>industry-ag-main.html#fuel-switching</v>
      </c>
      <c r="R815" s="446" t="str">
        <f>IF(ISBLANK(INDEX('Policy Characteristics'!L:L,MATCH($C815,'Policy Characteristics'!$C:$C,0))),"",INDEX('Policy Characteristics'!L:L,MATCH($C815,'Policy Characteristics'!$C:$C,0)))</f>
        <v>industry-elec-and-hydrogen.html</v>
      </c>
    </row>
    <row r="816" spans="1:18" s="295" customFormat="1" x14ac:dyDescent="0.75">
      <c r="A816" s="446" t="str">
        <f>IF(ISBLANK(INDEX('Policy Characteristics'!A:A,MATCH($C816,'Policy Characteristics'!$C:$C,0))),"",INDEX('Policy Characteristics'!A:A,MATCH($C816,'Policy Characteristics'!$C:$C,0)))</f>
        <v>Industry</v>
      </c>
      <c r="B816" s="467" t="str">
        <f>IF(ISBLANK(INDEX('Policy Characteristics'!B:B,MATCH($C816,'Policy Characteristics'!$C:$C,0))),"",INDEX('Policy Characteristics'!B:B,MATCH($C816,'Policy Characteristics'!$C:$C,0)))</f>
        <v>Hydrogen Combustion</v>
      </c>
      <c r="C816" s="446" t="str">
        <f t="shared" si="38"/>
        <v>Fraction of Eligible Industrial Energy Use Shifted to Hydrogen</v>
      </c>
      <c r="D816" s="294" t="s">
        <v>3066</v>
      </c>
      <c r="E816" t="s">
        <v>3518</v>
      </c>
      <c r="F816" t="s">
        <v>3030</v>
      </c>
      <c r="G816" s="339" t="s">
        <v>3525</v>
      </c>
      <c r="H816" s="20">
        <v>2053</v>
      </c>
      <c r="I816" s="468" t="s">
        <v>43</v>
      </c>
      <c r="J816" s="469" t="str">
        <f>IF(ISBLANK(INDEX('Policy Characteristics'!D:D,MATCH($C816,'Policy Characteristics'!$C:$C,0))),"",INDEX('Policy Characteristics'!D:D,MATCH($C816,'Policy Characteristics'!$C:$C,0)))</f>
        <v>Hydrogen Combustion</v>
      </c>
      <c r="K816" s="446" t="str">
        <f>IF(ISBLANK(INDEX('Policy Characteristics'!E:E,MATCH($C816,'Policy Characteristics'!$C:$C,0))),"",INDEX('Policy Characteristics'!E:E,MATCH($C816,'Policy Characteristics'!$C:$C,0)))</f>
        <v>indst shift to hydrogen</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446" t="str">
        <f>IF(ISBLANK(INDEX('Policy Characteristics'!I:I,MATCH($C816,'Policy Characteristics'!$C:$C,0))),"",INDEX('Policy Characteristics'!I:I,MATCH($C816,'Policy Characteristics'!$C:$C,0)))</f>
        <v>% of fuel shifted</v>
      </c>
      <c r="P816" s="44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46" t="str">
        <f>IF(ISBLANK(INDEX('Policy Characteristics'!K:K,MATCH($C816,'Policy Characteristics'!$C:$C,0))),"",INDEX('Policy Characteristics'!K:K,MATCH($C816,'Policy Characteristics'!$C:$C,0)))</f>
        <v>industry-ag-main.html#fuel-switching</v>
      </c>
      <c r="R816" s="446" t="str">
        <f>IF(ISBLANK(INDEX('Policy Characteristics'!L:L,MATCH($C816,'Policy Characteristics'!$C:$C,0))),"",INDEX('Policy Characteristics'!L:L,MATCH($C816,'Policy Characteristics'!$C:$C,0)))</f>
        <v>industry-elec-and-hydrogen.html</v>
      </c>
    </row>
    <row r="817" spans="1:18" s="295" customFormat="1" x14ac:dyDescent="0.75">
      <c r="A817" s="446" t="str">
        <f>IF(ISBLANK(INDEX('Policy Characteristics'!A:A,MATCH($C817,'Policy Characteristics'!$C:$C,0))),"",INDEX('Policy Characteristics'!A:A,MATCH($C817,'Policy Characteristics'!$C:$C,0)))</f>
        <v>Industry</v>
      </c>
      <c r="B817" s="467" t="str">
        <f>IF(ISBLANK(INDEX('Policy Characteristics'!B:B,MATCH($C817,'Policy Characteristics'!$C:$C,0))),"",INDEX('Policy Characteristics'!B:B,MATCH($C817,'Policy Characteristics'!$C:$C,0)))</f>
        <v>Hydrogen Combustion</v>
      </c>
      <c r="C817" s="446" t="str">
        <f t="shared" si="38"/>
        <v>Fraction of Eligible Industrial Energy Use Shifted to Hydrogen</v>
      </c>
      <c r="D817" s="294" t="s">
        <v>3066</v>
      </c>
      <c r="E817" t="s">
        <v>3519</v>
      </c>
      <c r="F817" t="s">
        <v>3030</v>
      </c>
      <c r="G817" s="339" t="s">
        <v>3526</v>
      </c>
      <c r="H817" s="20">
        <v>2054</v>
      </c>
      <c r="I817" s="468" t="s">
        <v>44</v>
      </c>
      <c r="J817" s="469" t="str">
        <f>IF(ISBLANK(INDEX('Policy Characteristics'!D:D,MATCH($C817,'Policy Characteristics'!$C:$C,0))),"",INDEX('Policy Characteristics'!D:D,MATCH($C817,'Policy Characteristics'!$C:$C,0)))</f>
        <v>Hydrogen Combustion</v>
      </c>
      <c r="K817" s="446" t="str">
        <f>IF(ISBLANK(INDEX('Policy Characteristics'!E:E,MATCH($C817,'Policy Characteristics'!$C:$C,0))),"",INDEX('Policy Characteristics'!E:E,MATCH($C817,'Policy Characteristics'!$C:$C,0)))</f>
        <v>indst shift to hydrogen</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446" t="str">
        <f>IF(ISBLANK(INDEX('Policy Characteristics'!I:I,MATCH($C817,'Policy Characteristics'!$C:$C,0))),"",INDEX('Policy Characteristics'!I:I,MATCH($C817,'Policy Characteristics'!$C:$C,0)))</f>
        <v>% of fuel shifted</v>
      </c>
      <c r="P817" s="44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46" t="str">
        <f>IF(ISBLANK(INDEX('Policy Characteristics'!K:K,MATCH($C817,'Policy Characteristics'!$C:$C,0))),"",INDEX('Policy Characteristics'!K:K,MATCH($C817,'Policy Characteristics'!$C:$C,0)))</f>
        <v>industry-ag-main.html#fuel-switching</v>
      </c>
      <c r="R817" s="446" t="str">
        <f>IF(ISBLANK(INDEX('Policy Characteristics'!L:L,MATCH($C817,'Policy Characteristics'!$C:$C,0))),"",INDEX('Policy Characteristics'!L:L,MATCH($C817,'Policy Characteristics'!$C:$C,0)))</f>
        <v>industry-elec-and-hydrogen.html</v>
      </c>
    </row>
    <row r="818" spans="1:18" s="295" customFormat="1" x14ac:dyDescent="0.75">
      <c r="A818" s="446" t="str">
        <f>IF(ISBLANK(INDEX('Policy Characteristics'!A:A,MATCH($C818,'Policy Characteristics'!$C:$C,0))),"",INDEX('Policy Characteristics'!A:A,MATCH($C818,'Policy Characteristics'!$C:$C,0)))</f>
        <v>Industry</v>
      </c>
      <c r="B818" s="467" t="str">
        <f>IF(ISBLANK(INDEX('Policy Characteristics'!B:B,MATCH($C818,'Policy Characteristics'!$C:$C,0))),"",INDEX('Policy Characteristics'!B:B,MATCH($C818,'Policy Characteristics'!$C:$C,0)))</f>
        <v>Hydrogen Combustion</v>
      </c>
      <c r="C818" s="446" t="str">
        <f t="shared" si="38"/>
        <v>Fraction of Eligible Industrial Energy Use Shifted to Hydrogen</v>
      </c>
      <c r="D818" s="294" t="s">
        <v>3066</v>
      </c>
      <c r="E818" t="s">
        <v>3520</v>
      </c>
      <c r="F818" t="s">
        <v>3030</v>
      </c>
      <c r="G818" s="339" t="s">
        <v>3527</v>
      </c>
      <c r="H818" s="20">
        <v>2055</v>
      </c>
      <c r="I818" s="468" t="s">
        <v>44</v>
      </c>
      <c r="J818" s="469" t="str">
        <f>IF(ISBLANK(INDEX('Policy Characteristics'!D:D,MATCH($C818,'Policy Characteristics'!$C:$C,0))),"",INDEX('Policy Characteristics'!D:D,MATCH($C818,'Policy Characteristics'!$C:$C,0)))</f>
        <v>Hydrogen Combustion</v>
      </c>
      <c r="K818" s="446" t="str">
        <f>IF(ISBLANK(INDEX('Policy Characteristics'!E:E,MATCH($C818,'Policy Characteristics'!$C:$C,0))),"",INDEX('Policy Characteristics'!E:E,MATCH($C818,'Policy Characteristics'!$C:$C,0)))</f>
        <v>indst shift to hydrogen</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446" t="str">
        <f>IF(ISBLANK(INDEX('Policy Characteristics'!I:I,MATCH($C818,'Policy Characteristics'!$C:$C,0))),"",INDEX('Policy Characteristics'!I:I,MATCH($C818,'Policy Characteristics'!$C:$C,0)))</f>
        <v>% of fuel shifted</v>
      </c>
      <c r="P818" s="44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46" t="str">
        <f>IF(ISBLANK(INDEX('Policy Characteristics'!K:K,MATCH($C818,'Policy Characteristics'!$C:$C,0))),"",INDEX('Policy Characteristics'!K:K,MATCH($C818,'Policy Characteristics'!$C:$C,0)))</f>
        <v>industry-ag-main.html#fuel-switching</v>
      </c>
      <c r="R818" s="446" t="str">
        <f>IF(ISBLANK(INDEX('Policy Characteristics'!L:L,MATCH($C818,'Policy Characteristics'!$C:$C,0))),"",INDEX('Policy Characteristics'!L:L,MATCH($C818,'Policy Characteristics'!$C:$C,0)))</f>
        <v>industry-elec-and-hydrogen.html</v>
      </c>
    </row>
    <row r="819" spans="1:18" s="295" customFormat="1" x14ac:dyDescent="0.75">
      <c r="A819" s="446" t="str">
        <f>IF(ISBLANK(INDEX('Policy Characteristics'!A:A,MATCH($C819,'Policy Characteristics'!$C:$C,0))),"",INDEX('Policy Characteristics'!A:A,MATCH($C819,'Policy Characteristics'!$C:$C,0)))</f>
        <v>Industry</v>
      </c>
      <c r="B819" s="467" t="str">
        <f>IF(ISBLANK(INDEX('Policy Characteristics'!B:B,MATCH($C819,'Policy Characteristics'!$C:$C,0))),"",INDEX('Policy Characteristics'!B:B,MATCH($C819,'Policy Characteristics'!$C:$C,0)))</f>
        <v>Hydrogen Combustion</v>
      </c>
      <c r="C819" s="446" t="str">
        <f t="shared" si="38"/>
        <v>Fraction of Eligible Industrial Energy Use Shifted to Hydrogen</v>
      </c>
      <c r="D819" s="294" t="s">
        <v>3066</v>
      </c>
      <c r="E819" t="s">
        <v>3521</v>
      </c>
      <c r="F819" t="s">
        <v>3030</v>
      </c>
      <c r="G819" s="339" t="s">
        <v>3528</v>
      </c>
      <c r="H819" s="20">
        <v>2056</v>
      </c>
      <c r="I819" s="468" t="s">
        <v>44</v>
      </c>
      <c r="J819" s="469" t="str">
        <f>IF(ISBLANK(INDEX('Policy Characteristics'!D:D,MATCH($C819,'Policy Characteristics'!$C:$C,0))),"",INDEX('Policy Characteristics'!D:D,MATCH($C819,'Policy Characteristics'!$C:$C,0)))</f>
        <v>Hydrogen Combustion</v>
      </c>
      <c r="K819" s="446" t="str">
        <f>IF(ISBLANK(INDEX('Policy Characteristics'!E:E,MATCH($C819,'Policy Characteristics'!$C:$C,0))),"",INDEX('Policy Characteristics'!E:E,MATCH($C819,'Policy Characteristics'!$C:$C,0)))</f>
        <v>indst shift to hydrogen</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446" t="str">
        <f>IF(ISBLANK(INDEX('Policy Characteristics'!I:I,MATCH($C819,'Policy Characteristics'!$C:$C,0))),"",INDEX('Policy Characteristics'!I:I,MATCH($C819,'Policy Characteristics'!$C:$C,0)))</f>
        <v>% of fuel shifted</v>
      </c>
      <c r="P819" s="44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46" t="str">
        <f>IF(ISBLANK(INDEX('Policy Characteristics'!K:K,MATCH($C819,'Policy Characteristics'!$C:$C,0))),"",INDEX('Policy Characteristics'!K:K,MATCH($C819,'Policy Characteristics'!$C:$C,0)))</f>
        <v>industry-ag-main.html#fuel-switching</v>
      </c>
      <c r="R819" s="446" t="str">
        <f>IF(ISBLANK(INDEX('Policy Characteristics'!L:L,MATCH($C819,'Policy Characteristics'!$C:$C,0))),"",INDEX('Policy Characteristics'!L:L,MATCH($C819,'Policy Characteristics'!$C:$C,0)))</f>
        <v>industry-elec-and-hydrogen.html</v>
      </c>
    </row>
    <row r="820" spans="1:18" s="295" customFormat="1" x14ac:dyDescent="0.75">
      <c r="A820" s="446" t="str">
        <f>IF(ISBLANK(INDEX('Policy Characteristics'!A:A,MATCH($C820,'Policy Characteristics'!$C:$C,0))),"",INDEX('Policy Characteristics'!A:A,MATCH($C820,'Policy Characteristics'!$C:$C,0)))</f>
        <v>Industry</v>
      </c>
      <c r="B820" s="467" t="str">
        <f>IF(ISBLANK(INDEX('Policy Characteristics'!B:B,MATCH($C820,'Policy Characteristics'!$C:$C,0))),"",INDEX('Policy Characteristics'!B:B,MATCH($C820,'Policy Characteristics'!$C:$C,0)))</f>
        <v>Hydrogen Combustion</v>
      </c>
      <c r="C820" s="446" t="str">
        <f t="shared" si="38"/>
        <v>Fraction of Eligible Industrial Energy Use Shifted to Hydrogen</v>
      </c>
      <c r="D820" s="294" t="s">
        <v>3066</v>
      </c>
      <c r="E820" t="s">
        <v>3673</v>
      </c>
      <c r="F820" t="s">
        <v>3030</v>
      </c>
      <c r="G820" s="339" t="s">
        <v>3673</v>
      </c>
      <c r="H820" s="20">
        <v>2057</v>
      </c>
      <c r="I820" s="468" t="s">
        <v>44</v>
      </c>
      <c r="J820" s="469" t="str">
        <f>IF(ISBLANK(INDEX('Policy Characteristics'!D:D,MATCH($C820,'Policy Characteristics'!$C:$C,0))),"",INDEX('Policy Characteristics'!D:D,MATCH($C820,'Policy Characteristics'!$C:$C,0)))</f>
        <v>Hydrogen Combustion</v>
      </c>
      <c r="K820" s="446" t="str">
        <f>IF(ISBLANK(INDEX('Policy Characteristics'!E:E,MATCH($C820,'Policy Characteristics'!$C:$C,0))),"",INDEX('Policy Characteristics'!E:E,MATCH($C820,'Policy Characteristics'!$C:$C,0)))</f>
        <v>indst shift to hydrogen</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446" t="str">
        <f>IF(ISBLANK(INDEX('Policy Characteristics'!I:I,MATCH($C820,'Policy Characteristics'!$C:$C,0))),"",INDEX('Policy Characteristics'!I:I,MATCH($C820,'Policy Characteristics'!$C:$C,0)))</f>
        <v>% of fuel shifted</v>
      </c>
      <c r="P820" s="44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46" t="str">
        <f>IF(ISBLANK(INDEX('Policy Characteristics'!K:K,MATCH($C820,'Policy Characteristics'!$C:$C,0))),"",INDEX('Policy Characteristics'!K:K,MATCH($C820,'Policy Characteristics'!$C:$C,0)))</f>
        <v>industry-ag-main.html#fuel-switching</v>
      </c>
      <c r="R820" s="446" t="str">
        <f>IF(ISBLANK(INDEX('Policy Characteristics'!L:L,MATCH($C820,'Policy Characteristics'!$C:$C,0))),"",INDEX('Policy Characteristics'!L:L,MATCH($C820,'Policy Characteristics'!$C:$C,0)))</f>
        <v>industry-elec-and-hydrogen.html</v>
      </c>
    </row>
    <row r="821" spans="1:18" s="295" customFormat="1" x14ac:dyDescent="0.75">
      <c r="A821" s="446" t="str">
        <f>IF(ISBLANK(INDEX('Policy Characteristics'!A:A,MATCH($C821,'Policy Characteristics'!$C:$C,0))),"",INDEX('Policy Characteristics'!A:A,MATCH($C821,'Policy Characteristics'!$C:$C,0)))</f>
        <v>Industry</v>
      </c>
      <c r="B821" s="467" t="str">
        <f>IF(ISBLANK(INDEX('Policy Characteristics'!B:B,MATCH($C821,'Policy Characteristics'!$C:$C,0))),"",INDEX('Policy Characteristics'!B:B,MATCH($C821,'Policy Characteristics'!$C:$C,0)))</f>
        <v>Hydrogen Combustion</v>
      </c>
      <c r="C821" s="446" t="str">
        <f t="shared" si="38"/>
        <v>Fraction of Eligible Industrial Energy Use Shifted to Hydrogen</v>
      </c>
      <c r="D821" s="294" t="s">
        <v>3067</v>
      </c>
      <c r="E821" t="s">
        <v>3515</v>
      </c>
      <c r="F821" t="s">
        <v>3031</v>
      </c>
      <c r="G821" s="339" t="s">
        <v>3522</v>
      </c>
      <c r="H821" s="20">
        <v>2058</v>
      </c>
      <c r="I821" s="468" t="s">
        <v>43</v>
      </c>
      <c r="J821" s="469" t="str">
        <f>IF(ISBLANK(INDEX('Policy Characteristics'!D:D,MATCH($C821,'Policy Characteristics'!$C:$C,0))),"",INDEX('Policy Characteristics'!D:D,MATCH($C821,'Policy Characteristics'!$C:$C,0)))</f>
        <v>Hydrogen Combustion</v>
      </c>
      <c r="K821" s="446" t="str">
        <f>IF(ISBLANK(INDEX('Policy Characteristics'!E:E,MATCH($C821,'Policy Characteristics'!$C:$C,0))),"",INDEX('Policy Characteristics'!E:E,MATCH($C821,'Policy Characteristics'!$C:$C,0)))</f>
        <v>indst shift to hydrogen</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446" t="str">
        <f>IF(ISBLANK(INDEX('Policy Characteristics'!I:I,MATCH($C821,'Policy Characteristics'!$C:$C,0))),"",INDEX('Policy Characteristics'!I:I,MATCH($C821,'Policy Characteristics'!$C:$C,0)))</f>
        <v>% of fuel shifted</v>
      </c>
      <c r="P821" s="44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46" t="str">
        <f>IF(ISBLANK(INDEX('Policy Characteristics'!K:K,MATCH($C821,'Policy Characteristics'!$C:$C,0))),"",INDEX('Policy Characteristics'!K:K,MATCH($C821,'Policy Characteristics'!$C:$C,0)))</f>
        <v>industry-ag-main.html#fuel-switching</v>
      </c>
      <c r="R821" s="446" t="str">
        <f>IF(ISBLANK(INDEX('Policy Characteristics'!L:L,MATCH($C821,'Policy Characteristics'!$C:$C,0))),"",INDEX('Policy Characteristics'!L:L,MATCH($C821,'Policy Characteristics'!$C:$C,0)))</f>
        <v>industry-elec-and-hydrogen.html</v>
      </c>
    </row>
    <row r="822" spans="1:18" s="295" customFormat="1" x14ac:dyDescent="0.75">
      <c r="A822" s="446" t="str">
        <f>IF(ISBLANK(INDEX('Policy Characteristics'!A:A,MATCH($C822,'Policy Characteristics'!$C:$C,0))),"",INDEX('Policy Characteristics'!A:A,MATCH($C822,'Policy Characteristics'!$C:$C,0)))</f>
        <v>Industry</v>
      </c>
      <c r="B822" s="467" t="str">
        <f>IF(ISBLANK(INDEX('Policy Characteristics'!B:B,MATCH($C822,'Policy Characteristics'!$C:$C,0))),"",INDEX('Policy Characteristics'!B:B,MATCH($C822,'Policy Characteristics'!$C:$C,0)))</f>
        <v>Hydrogen Combustion</v>
      </c>
      <c r="C822" s="446" t="str">
        <f t="shared" si="38"/>
        <v>Fraction of Eligible Industrial Energy Use Shifted to Hydrogen</v>
      </c>
      <c r="D822" s="294" t="s">
        <v>3067</v>
      </c>
      <c r="E822" t="s">
        <v>3516</v>
      </c>
      <c r="F822" t="s">
        <v>3031</v>
      </c>
      <c r="G822" s="339" t="s">
        <v>3523</v>
      </c>
      <c r="H822" s="20">
        <v>2059</v>
      </c>
      <c r="I822" s="468" t="s">
        <v>43</v>
      </c>
      <c r="J822" s="469" t="str">
        <f>IF(ISBLANK(INDEX('Policy Characteristics'!D:D,MATCH($C822,'Policy Characteristics'!$C:$C,0))),"",INDEX('Policy Characteristics'!D:D,MATCH($C822,'Policy Characteristics'!$C:$C,0)))</f>
        <v>Hydrogen Combustion</v>
      </c>
      <c r="K822" s="446" t="str">
        <f>IF(ISBLANK(INDEX('Policy Characteristics'!E:E,MATCH($C822,'Policy Characteristics'!$C:$C,0))),"",INDEX('Policy Characteristics'!E:E,MATCH($C822,'Policy Characteristics'!$C:$C,0)))</f>
        <v>indst shift to hydrogen</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446" t="str">
        <f>IF(ISBLANK(INDEX('Policy Characteristics'!I:I,MATCH($C822,'Policy Characteristics'!$C:$C,0))),"",INDEX('Policy Characteristics'!I:I,MATCH($C822,'Policy Characteristics'!$C:$C,0)))</f>
        <v>% of fuel shifted</v>
      </c>
      <c r="P822" s="44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46" t="str">
        <f>IF(ISBLANK(INDEX('Policy Characteristics'!K:K,MATCH($C822,'Policy Characteristics'!$C:$C,0))),"",INDEX('Policy Characteristics'!K:K,MATCH($C822,'Policy Characteristics'!$C:$C,0)))</f>
        <v>industry-ag-main.html#fuel-switching</v>
      </c>
      <c r="R822" s="446" t="str">
        <f>IF(ISBLANK(INDEX('Policy Characteristics'!L:L,MATCH($C822,'Policy Characteristics'!$C:$C,0))),"",INDEX('Policy Characteristics'!L:L,MATCH($C822,'Policy Characteristics'!$C:$C,0)))</f>
        <v>industry-elec-and-hydrogen.html</v>
      </c>
    </row>
    <row r="823" spans="1:18" s="295" customFormat="1" x14ac:dyDescent="0.75">
      <c r="A823" s="446" t="str">
        <f>IF(ISBLANK(INDEX('Policy Characteristics'!A:A,MATCH($C823,'Policy Characteristics'!$C:$C,0))),"",INDEX('Policy Characteristics'!A:A,MATCH($C823,'Policy Characteristics'!$C:$C,0)))</f>
        <v>Industry</v>
      </c>
      <c r="B823" s="467" t="str">
        <f>IF(ISBLANK(INDEX('Policy Characteristics'!B:B,MATCH($C823,'Policy Characteristics'!$C:$C,0))),"",INDEX('Policy Characteristics'!B:B,MATCH($C823,'Policy Characteristics'!$C:$C,0)))</f>
        <v>Hydrogen Combustion</v>
      </c>
      <c r="C823" s="446" t="str">
        <f t="shared" si="38"/>
        <v>Fraction of Eligible Industrial Energy Use Shifted to Hydrogen</v>
      </c>
      <c r="D823" s="294" t="s">
        <v>3067</v>
      </c>
      <c r="E823" t="s">
        <v>3517</v>
      </c>
      <c r="F823" t="s">
        <v>3031</v>
      </c>
      <c r="G823" s="339" t="s">
        <v>3524</v>
      </c>
      <c r="H823" s="20">
        <v>2060</v>
      </c>
      <c r="I823" s="468" t="s">
        <v>44</v>
      </c>
      <c r="J823" s="469" t="str">
        <f>IF(ISBLANK(INDEX('Policy Characteristics'!D:D,MATCH($C823,'Policy Characteristics'!$C:$C,0))),"",INDEX('Policy Characteristics'!D:D,MATCH($C823,'Policy Characteristics'!$C:$C,0)))</f>
        <v>Hydrogen Combustion</v>
      </c>
      <c r="K823" s="446" t="str">
        <f>IF(ISBLANK(INDEX('Policy Characteristics'!E:E,MATCH($C823,'Policy Characteristics'!$C:$C,0))),"",INDEX('Policy Characteristics'!E:E,MATCH($C823,'Policy Characteristics'!$C:$C,0)))</f>
        <v>indst shift to hydrogen</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446" t="str">
        <f>IF(ISBLANK(INDEX('Policy Characteristics'!I:I,MATCH($C823,'Policy Characteristics'!$C:$C,0))),"",INDEX('Policy Characteristics'!I:I,MATCH($C823,'Policy Characteristics'!$C:$C,0)))</f>
        <v>% of fuel shifted</v>
      </c>
      <c r="P823" s="44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46" t="str">
        <f>IF(ISBLANK(INDEX('Policy Characteristics'!K:K,MATCH($C823,'Policy Characteristics'!$C:$C,0))),"",INDEX('Policy Characteristics'!K:K,MATCH($C823,'Policy Characteristics'!$C:$C,0)))</f>
        <v>industry-ag-main.html#fuel-switching</v>
      </c>
      <c r="R823" s="446" t="str">
        <f>IF(ISBLANK(INDEX('Policy Characteristics'!L:L,MATCH($C823,'Policy Characteristics'!$C:$C,0))),"",INDEX('Policy Characteristics'!L:L,MATCH($C823,'Policy Characteristics'!$C:$C,0)))</f>
        <v>industry-elec-and-hydrogen.html</v>
      </c>
    </row>
    <row r="824" spans="1:18" s="295" customFormat="1" x14ac:dyDescent="0.75">
      <c r="A824" s="446" t="str">
        <f>IF(ISBLANK(INDEX('Policy Characteristics'!A:A,MATCH($C824,'Policy Characteristics'!$C:$C,0))),"",INDEX('Policy Characteristics'!A:A,MATCH($C824,'Policy Characteristics'!$C:$C,0)))</f>
        <v>Industry</v>
      </c>
      <c r="B824" s="467" t="str">
        <f>IF(ISBLANK(INDEX('Policy Characteristics'!B:B,MATCH($C824,'Policy Characteristics'!$C:$C,0))),"",INDEX('Policy Characteristics'!B:B,MATCH($C824,'Policy Characteristics'!$C:$C,0)))</f>
        <v>Hydrogen Combustion</v>
      </c>
      <c r="C824" s="446" t="str">
        <f t="shared" si="38"/>
        <v>Fraction of Eligible Industrial Energy Use Shifted to Hydrogen</v>
      </c>
      <c r="D824" s="294" t="s">
        <v>3067</v>
      </c>
      <c r="E824" t="s">
        <v>3518</v>
      </c>
      <c r="F824" t="s">
        <v>3031</v>
      </c>
      <c r="G824" s="339" t="s">
        <v>3525</v>
      </c>
      <c r="H824" s="20">
        <v>2061</v>
      </c>
      <c r="I824" s="468" t="s">
        <v>44</v>
      </c>
      <c r="J824" s="469" t="str">
        <f>IF(ISBLANK(INDEX('Policy Characteristics'!D:D,MATCH($C824,'Policy Characteristics'!$C:$C,0))),"",INDEX('Policy Characteristics'!D:D,MATCH($C824,'Policy Characteristics'!$C:$C,0)))</f>
        <v>Hydrogen Combustion</v>
      </c>
      <c r="K824" s="446" t="str">
        <f>IF(ISBLANK(INDEX('Policy Characteristics'!E:E,MATCH($C824,'Policy Characteristics'!$C:$C,0))),"",INDEX('Policy Characteristics'!E:E,MATCH($C824,'Policy Characteristics'!$C:$C,0)))</f>
        <v>indst shift to hydrogen</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446" t="str">
        <f>IF(ISBLANK(INDEX('Policy Characteristics'!I:I,MATCH($C824,'Policy Characteristics'!$C:$C,0))),"",INDEX('Policy Characteristics'!I:I,MATCH($C824,'Policy Characteristics'!$C:$C,0)))</f>
        <v>% of fuel shifted</v>
      </c>
      <c r="P824" s="44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46" t="str">
        <f>IF(ISBLANK(INDEX('Policy Characteristics'!K:K,MATCH($C824,'Policy Characteristics'!$C:$C,0))),"",INDEX('Policy Characteristics'!K:K,MATCH($C824,'Policy Characteristics'!$C:$C,0)))</f>
        <v>industry-ag-main.html#fuel-switching</v>
      </c>
      <c r="R824" s="446" t="str">
        <f>IF(ISBLANK(INDEX('Policy Characteristics'!L:L,MATCH($C824,'Policy Characteristics'!$C:$C,0))),"",INDEX('Policy Characteristics'!L:L,MATCH($C824,'Policy Characteristics'!$C:$C,0)))</f>
        <v>industry-elec-and-hydrogen.html</v>
      </c>
    </row>
    <row r="825" spans="1:18" s="295" customFormat="1" x14ac:dyDescent="0.75">
      <c r="A825" s="446" t="str">
        <f>IF(ISBLANK(INDEX('Policy Characteristics'!A:A,MATCH($C825,'Policy Characteristics'!$C:$C,0))),"",INDEX('Policy Characteristics'!A:A,MATCH($C825,'Policy Characteristics'!$C:$C,0)))</f>
        <v>Industry</v>
      </c>
      <c r="B825" s="467" t="str">
        <f>IF(ISBLANK(INDEX('Policy Characteristics'!B:B,MATCH($C825,'Policy Characteristics'!$C:$C,0))),"",INDEX('Policy Characteristics'!B:B,MATCH($C825,'Policy Characteristics'!$C:$C,0)))</f>
        <v>Hydrogen Combustion</v>
      </c>
      <c r="C825" s="446" t="str">
        <f t="shared" si="38"/>
        <v>Fraction of Eligible Industrial Energy Use Shifted to Hydrogen</v>
      </c>
      <c r="D825" s="294" t="s">
        <v>3067</v>
      </c>
      <c r="E825" t="s">
        <v>3519</v>
      </c>
      <c r="F825" t="s">
        <v>3031</v>
      </c>
      <c r="G825" s="339" t="s">
        <v>3526</v>
      </c>
      <c r="H825" s="20">
        <v>2062</v>
      </c>
      <c r="I825" s="468" t="s">
        <v>44</v>
      </c>
      <c r="J825" s="469" t="str">
        <f>IF(ISBLANK(INDEX('Policy Characteristics'!D:D,MATCH($C825,'Policy Characteristics'!$C:$C,0))),"",INDEX('Policy Characteristics'!D:D,MATCH($C825,'Policy Characteristics'!$C:$C,0)))</f>
        <v>Hydrogen Combustion</v>
      </c>
      <c r="K825" s="446" t="str">
        <f>IF(ISBLANK(INDEX('Policy Characteristics'!E:E,MATCH($C825,'Policy Characteristics'!$C:$C,0))),"",INDEX('Policy Characteristics'!E:E,MATCH($C825,'Policy Characteristics'!$C:$C,0)))</f>
        <v>indst shift to hydrogen</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446" t="str">
        <f>IF(ISBLANK(INDEX('Policy Characteristics'!I:I,MATCH($C825,'Policy Characteristics'!$C:$C,0))),"",INDEX('Policy Characteristics'!I:I,MATCH($C825,'Policy Characteristics'!$C:$C,0)))</f>
        <v>% of fuel shifted</v>
      </c>
      <c r="P825" s="44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46" t="str">
        <f>IF(ISBLANK(INDEX('Policy Characteristics'!K:K,MATCH($C825,'Policy Characteristics'!$C:$C,0))),"",INDEX('Policy Characteristics'!K:K,MATCH($C825,'Policy Characteristics'!$C:$C,0)))</f>
        <v>industry-ag-main.html#fuel-switching</v>
      </c>
      <c r="R825" s="446" t="str">
        <f>IF(ISBLANK(INDEX('Policy Characteristics'!L:L,MATCH($C825,'Policy Characteristics'!$C:$C,0))),"",INDEX('Policy Characteristics'!L:L,MATCH($C825,'Policy Characteristics'!$C:$C,0)))</f>
        <v>industry-elec-and-hydrogen.html</v>
      </c>
    </row>
    <row r="826" spans="1:18" s="295" customFormat="1" x14ac:dyDescent="0.75">
      <c r="A826" s="446" t="str">
        <f>IF(ISBLANK(INDEX('Policy Characteristics'!A:A,MATCH($C826,'Policy Characteristics'!$C:$C,0))),"",INDEX('Policy Characteristics'!A:A,MATCH($C826,'Policy Characteristics'!$C:$C,0)))</f>
        <v>Industry</v>
      </c>
      <c r="B826" s="467" t="str">
        <f>IF(ISBLANK(INDEX('Policy Characteristics'!B:B,MATCH($C826,'Policy Characteristics'!$C:$C,0))),"",INDEX('Policy Characteristics'!B:B,MATCH($C826,'Policy Characteristics'!$C:$C,0)))</f>
        <v>Hydrogen Combustion</v>
      </c>
      <c r="C826" s="446" t="str">
        <f t="shared" si="38"/>
        <v>Fraction of Eligible Industrial Energy Use Shifted to Hydrogen</v>
      </c>
      <c r="D826" s="294" t="s">
        <v>3067</v>
      </c>
      <c r="E826" t="s">
        <v>3520</v>
      </c>
      <c r="F826" t="s">
        <v>3031</v>
      </c>
      <c r="G826" s="339" t="s">
        <v>3527</v>
      </c>
      <c r="H826" s="20">
        <v>2063</v>
      </c>
      <c r="I826" s="468" t="s">
        <v>44</v>
      </c>
      <c r="J826" s="469" t="str">
        <f>IF(ISBLANK(INDEX('Policy Characteristics'!D:D,MATCH($C826,'Policy Characteristics'!$C:$C,0))),"",INDEX('Policy Characteristics'!D:D,MATCH($C826,'Policy Characteristics'!$C:$C,0)))</f>
        <v>Hydrogen Combustion</v>
      </c>
      <c r="K826" s="446" t="str">
        <f>IF(ISBLANK(INDEX('Policy Characteristics'!E:E,MATCH($C826,'Policy Characteristics'!$C:$C,0))),"",INDEX('Policy Characteristics'!E:E,MATCH($C826,'Policy Characteristics'!$C:$C,0)))</f>
        <v>indst shift to hydrogen</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446" t="str">
        <f>IF(ISBLANK(INDEX('Policy Characteristics'!I:I,MATCH($C826,'Policy Characteristics'!$C:$C,0))),"",INDEX('Policy Characteristics'!I:I,MATCH($C826,'Policy Characteristics'!$C:$C,0)))</f>
        <v>% of fuel shifted</v>
      </c>
      <c r="P826" s="44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46" t="str">
        <f>IF(ISBLANK(INDEX('Policy Characteristics'!K:K,MATCH($C826,'Policy Characteristics'!$C:$C,0))),"",INDEX('Policy Characteristics'!K:K,MATCH($C826,'Policy Characteristics'!$C:$C,0)))</f>
        <v>industry-ag-main.html#fuel-switching</v>
      </c>
      <c r="R826" s="446" t="str">
        <f>IF(ISBLANK(INDEX('Policy Characteristics'!L:L,MATCH($C826,'Policy Characteristics'!$C:$C,0))),"",INDEX('Policy Characteristics'!L:L,MATCH($C826,'Policy Characteristics'!$C:$C,0)))</f>
        <v>industry-elec-and-hydrogen.html</v>
      </c>
    </row>
    <row r="827" spans="1:18" s="295" customFormat="1" x14ac:dyDescent="0.75">
      <c r="A827" s="446" t="str">
        <f>IF(ISBLANK(INDEX('Policy Characteristics'!A:A,MATCH($C827,'Policy Characteristics'!$C:$C,0))),"",INDEX('Policy Characteristics'!A:A,MATCH($C827,'Policy Characteristics'!$C:$C,0)))</f>
        <v>Industry</v>
      </c>
      <c r="B827" s="467" t="str">
        <f>IF(ISBLANK(INDEX('Policy Characteristics'!B:B,MATCH($C827,'Policy Characteristics'!$C:$C,0))),"",INDEX('Policy Characteristics'!B:B,MATCH($C827,'Policy Characteristics'!$C:$C,0)))</f>
        <v>Hydrogen Combustion</v>
      </c>
      <c r="C827" s="446" t="str">
        <f t="shared" si="38"/>
        <v>Fraction of Eligible Industrial Energy Use Shifted to Hydrogen</v>
      </c>
      <c r="D827" s="294" t="s">
        <v>3067</v>
      </c>
      <c r="E827" t="s">
        <v>3521</v>
      </c>
      <c r="F827" t="s">
        <v>3031</v>
      </c>
      <c r="G827" s="339" t="s">
        <v>3528</v>
      </c>
      <c r="H827" s="20">
        <v>2064</v>
      </c>
      <c r="I827" s="468" t="s">
        <v>44</v>
      </c>
      <c r="J827" s="469" t="str">
        <f>IF(ISBLANK(INDEX('Policy Characteristics'!D:D,MATCH($C827,'Policy Characteristics'!$C:$C,0))),"",INDEX('Policy Characteristics'!D:D,MATCH($C827,'Policy Characteristics'!$C:$C,0)))</f>
        <v>Hydrogen Combustion</v>
      </c>
      <c r="K827" s="446" t="str">
        <f>IF(ISBLANK(INDEX('Policy Characteristics'!E:E,MATCH($C827,'Policy Characteristics'!$C:$C,0))),"",INDEX('Policy Characteristics'!E:E,MATCH($C827,'Policy Characteristics'!$C:$C,0)))</f>
        <v>indst shift to hydrogen</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446" t="str">
        <f>IF(ISBLANK(INDEX('Policy Characteristics'!I:I,MATCH($C827,'Policy Characteristics'!$C:$C,0))),"",INDEX('Policy Characteristics'!I:I,MATCH($C827,'Policy Characteristics'!$C:$C,0)))</f>
        <v>% of fuel shifted</v>
      </c>
      <c r="P827" s="44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46" t="str">
        <f>IF(ISBLANK(INDEX('Policy Characteristics'!K:K,MATCH($C827,'Policy Characteristics'!$C:$C,0))),"",INDEX('Policy Characteristics'!K:K,MATCH($C827,'Policy Characteristics'!$C:$C,0)))</f>
        <v>industry-ag-main.html#fuel-switching</v>
      </c>
      <c r="R827" s="446" t="str">
        <f>IF(ISBLANK(INDEX('Policy Characteristics'!L:L,MATCH($C827,'Policy Characteristics'!$C:$C,0))),"",INDEX('Policy Characteristics'!L:L,MATCH($C827,'Policy Characteristics'!$C:$C,0)))</f>
        <v>industry-elec-and-hydrogen.html</v>
      </c>
    </row>
    <row r="828" spans="1:18" s="295" customFormat="1" x14ac:dyDescent="0.75">
      <c r="A828" s="446" t="str">
        <f>IF(ISBLANK(INDEX('Policy Characteristics'!A:A,MATCH($C828,'Policy Characteristics'!$C:$C,0))),"",INDEX('Policy Characteristics'!A:A,MATCH($C828,'Policy Characteristics'!$C:$C,0)))</f>
        <v>Industry</v>
      </c>
      <c r="B828" s="467" t="str">
        <f>IF(ISBLANK(INDEX('Policy Characteristics'!B:B,MATCH($C828,'Policy Characteristics'!$C:$C,0))),"",INDEX('Policy Characteristics'!B:B,MATCH($C828,'Policy Characteristics'!$C:$C,0)))</f>
        <v>Hydrogen Combustion</v>
      </c>
      <c r="C828" s="446" t="str">
        <f t="shared" si="38"/>
        <v>Fraction of Eligible Industrial Energy Use Shifted to Hydrogen</v>
      </c>
      <c r="D828" s="294" t="s">
        <v>3067</v>
      </c>
      <c r="E828" t="s">
        <v>3673</v>
      </c>
      <c r="F828" t="s">
        <v>3031</v>
      </c>
      <c r="G828" s="339" t="s">
        <v>3673</v>
      </c>
      <c r="H828" s="20">
        <v>2065</v>
      </c>
      <c r="I828" s="468" t="s">
        <v>44</v>
      </c>
      <c r="J828" s="469" t="str">
        <f>IF(ISBLANK(INDEX('Policy Characteristics'!D:D,MATCH($C828,'Policy Characteristics'!$C:$C,0))),"",INDEX('Policy Characteristics'!D:D,MATCH($C828,'Policy Characteristics'!$C:$C,0)))</f>
        <v>Hydrogen Combustion</v>
      </c>
      <c r="K828" s="446" t="str">
        <f>IF(ISBLANK(INDEX('Policy Characteristics'!E:E,MATCH($C828,'Policy Characteristics'!$C:$C,0))),"",INDEX('Policy Characteristics'!E:E,MATCH($C828,'Policy Characteristics'!$C:$C,0)))</f>
        <v>indst shift to hydrogen</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446" t="str">
        <f>IF(ISBLANK(INDEX('Policy Characteristics'!I:I,MATCH($C828,'Policy Characteristics'!$C:$C,0))),"",INDEX('Policy Characteristics'!I:I,MATCH($C828,'Policy Characteristics'!$C:$C,0)))</f>
        <v>% of fuel shifted</v>
      </c>
      <c r="P828" s="44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46" t="str">
        <f>IF(ISBLANK(INDEX('Policy Characteristics'!K:K,MATCH($C828,'Policy Characteristics'!$C:$C,0))),"",INDEX('Policy Characteristics'!K:K,MATCH($C828,'Policy Characteristics'!$C:$C,0)))</f>
        <v>industry-ag-main.html#fuel-switching</v>
      </c>
      <c r="R828" s="446" t="str">
        <f>IF(ISBLANK(INDEX('Policy Characteristics'!L:L,MATCH($C828,'Policy Characteristics'!$C:$C,0))),"",INDEX('Policy Characteristics'!L:L,MATCH($C828,'Policy Characteristics'!$C:$C,0)))</f>
        <v>industry-elec-and-hydrogen.html</v>
      </c>
    </row>
    <row r="829" spans="1:18" s="295" customFormat="1" x14ac:dyDescent="0.75">
      <c r="A829" s="446" t="str">
        <f>IF(ISBLANK(INDEX('Policy Characteristics'!A:A,MATCH($C829,'Policy Characteristics'!$C:$C,0))),"",INDEX('Policy Characteristics'!A:A,MATCH($C829,'Policy Characteristics'!$C:$C,0)))</f>
        <v>Industry</v>
      </c>
      <c r="B829" s="467" t="str">
        <f>IF(ISBLANK(INDEX('Policy Characteristics'!B:B,MATCH($C829,'Policy Characteristics'!$C:$C,0))),"",INDEX('Policy Characteristics'!B:B,MATCH($C829,'Policy Characteristics'!$C:$C,0)))</f>
        <v>Hydrogen Combustion</v>
      </c>
      <c r="C829" s="446" t="str">
        <f t="shared" si="38"/>
        <v>Fraction of Eligible Industrial Energy Use Shifted to Hydrogen</v>
      </c>
      <c r="D829" s="294" t="s">
        <v>3068</v>
      </c>
      <c r="E829" t="s">
        <v>3515</v>
      </c>
      <c r="F829" t="s">
        <v>3032</v>
      </c>
      <c r="G829" s="339" t="s">
        <v>3522</v>
      </c>
      <c r="H829" s="20">
        <v>2066</v>
      </c>
      <c r="I829" s="468" t="s">
        <v>43</v>
      </c>
      <c r="J829" s="469" t="str">
        <f>IF(ISBLANK(INDEX('Policy Characteristics'!D:D,MATCH($C829,'Policy Characteristics'!$C:$C,0))),"",INDEX('Policy Characteristics'!D:D,MATCH($C829,'Policy Characteristics'!$C:$C,0)))</f>
        <v>Hydrogen Combustion</v>
      </c>
      <c r="K829" s="446" t="str">
        <f>IF(ISBLANK(INDEX('Policy Characteristics'!E:E,MATCH($C829,'Policy Characteristics'!$C:$C,0))),"",INDEX('Policy Characteristics'!E:E,MATCH($C829,'Policy Characteristics'!$C:$C,0)))</f>
        <v>indst shift to hydrogen</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446" t="str">
        <f>IF(ISBLANK(INDEX('Policy Characteristics'!I:I,MATCH($C829,'Policy Characteristics'!$C:$C,0))),"",INDEX('Policy Characteristics'!I:I,MATCH($C829,'Policy Characteristics'!$C:$C,0)))</f>
        <v>% of fuel shifted</v>
      </c>
      <c r="P829" s="44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46" t="str">
        <f>IF(ISBLANK(INDEX('Policy Characteristics'!K:K,MATCH($C829,'Policy Characteristics'!$C:$C,0))),"",INDEX('Policy Characteristics'!K:K,MATCH($C829,'Policy Characteristics'!$C:$C,0)))</f>
        <v>industry-ag-main.html#fuel-switching</v>
      </c>
      <c r="R829" s="446" t="str">
        <f>IF(ISBLANK(INDEX('Policy Characteristics'!L:L,MATCH($C829,'Policy Characteristics'!$C:$C,0))),"",INDEX('Policy Characteristics'!L:L,MATCH($C829,'Policy Characteristics'!$C:$C,0)))</f>
        <v>industry-elec-and-hydrogen.html</v>
      </c>
    </row>
    <row r="830" spans="1:18" s="295" customFormat="1" x14ac:dyDescent="0.75">
      <c r="A830" s="446" t="str">
        <f>IF(ISBLANK(INDEX('Policy Characteristics'!A:A,MATCH($C830,'Policy Characteristics'!$C:$C,0))),"",INDEX('Policy Characteristics'!A:A,MATCH($C830,'Policy Characteristics'!$C:$C,0)))</f>
        <v>Industry</v>
      </c>
      <c r="B830" s="467" t="str">
        <f>IF(ISBLANK(INDEX('Policy Characteristics'!B:B,MATCH($C830,'Policy Characteristics'!$C:$C,0))),"",INDEX('Policy Characteristics'!B:B,MATCH($C830,'Policy Characteristics'!$C:$C,0)))</f>
        <v>Hydrogen Combustion</v>
      </c>
      <c r="C830" s="446" t="str">
        <f t="shared" si="38"/>
        <v>Fraction of Eligible Industrial Energy Use Shifted to Hydrogen</v>
      </c>
      <c r="D830" s="294" t="s">
        <v>3068</v>
      </c>
      <c r="E830" t="s">
        <v>3516</v>
      </c>
      <c r="F830" t="s">
        <v>3032</v>
      </c>
      <c r="G830" s="339" t="s">
        <v>3523</v>
      </c>
      <c r="H830" s="20">
        <v>2067</v>
      </c>
      <c r="I830" s="468" t="s">
        <v>43</v>
      </c>
      <c r="J830" s="469" t="str">
        <f>IF(ISBLANK(INDEX('Policy Characteristics'!D:D,MATCH($C830,'Policy Characteristics'!$C:$C,0))),"",INDEX('Policy Characteristics'!D:D,MATCH($C830,'Policy Characteristics'!$C:$C,0)))</f>
        <v>Hydrogen Combustion</v>
      </c>
      <c r="K830" s="446" t="str">
        <f>IF(ISBLANK(INDEX('Policy Characteristics'!E:E,MATCH($C830,'Policy Characteristics'!$C:$C,0))),"",INDEX('Policy Characteristics'!E:E,MATCH($C830,'Policy Characteristics'!$C:$C,0)))</f>
        <v>indst shift to hydrogen</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446" t="str">
        <f>IF(ISBLANK(INDEX('Policy Characteristics'!I:I,MATCH($C830,'Policy Characteristics'!$C:$C,0))),"",INDEX('Policy Characteristics'!I:I,MATCH($C830,'Policy Characteristics'!$C:$C,0)))</f>
        <v>% of fuel shifted</v>
      </c>
      <c r="P830" s="44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46" t="str">
        <f>IF(ISBLANK(INDEX('Policy Characteristics'!K:K,MATCH($C830,'Policy Characteristics'!$C:$C,0))),"",INDEX('Policy Characteristics'!K:K,MATCH($C830,'Policy Characteristics'!$C:$C,0)))</f>
        <v>industry-ag-main.html#fuel-switching</v>
      </c>
      <c r="R830" s="446" t="str">
        <f>IF(ISBLANK(INDEX('Policy Characteristics'!L:L,MATCH($C830,'Policy Characteristics'!$C:$C,0))),"",INDEX('Policy Characteristics'!L:L,MATCH($C830,'Policy Characteristics'!$C:$C,0)))</f>
        <v>industry-elec-and-hydrogen.html</v>
      </c>
    </row>
    <row r="831" spans="1:18" s="295" customFormat="1" x14ac:dyDescent="0.75">
      <c r="A831" s="446" t="str">
        <f>IF(ISBLANK(INDEX('Policy Characteristics'!A:A,MATCH($C831,'Policy Characteristics'!$C:$C,0))),"",INDEX('Policy Characteristics'!A:A,MATCH($C831,'Policy Characteristics'!$C:$C,0)))</f>
        <v>Industry</v>
      </c>
      <c r="B831" s="467" t="str">
        <f>IF(ISBLANK(INDEX('Policy Characteristics'!B:B,MATCH($C831,'Policy Characteristics'!$C:$C,0))),"",INDEX('Policy Characteristics'!B:B,MATCH($C831,'Policy Characteristics'!$C:$C,0)))</f>
        <v>Hydrogen Combustion</v>
      </c>
      <c r="C831" s="446" t="str">
        <f t="shared" si="38"/>
        <v>Fraction of Eligible Industrial Energy Use Shifted to Hydrogen</v>
      </c>
      <c r="D831" s="294" t="s">
        <v>3068</v>
      </c>
      <c r="E831" t="s">
        <v>3517</v>
      </c>
      <c r="F831" t="s">
        <v>3032</v>
      </c>
      <c r="G831" s="339" t="s">
        <v>3524</v>
      </c>
      <c r="H831" s="20">
        <v>2068</v>
      </c>
      <c r="I831" s="468" t="s">
        <v>43</v>
      </c>
      <c r="J831" s="469" t="str">
        <f>IF(ISBLANK(INDEX('Policy Characteristics'!D:D,MATCH($C831,'Policy Characteristics'!$C:$C,0))),"",INDEX('Policy Characteristics'!D:D,MATCH($C831,'Policy Characteristics'!$C:$C,0)))</f>
        <v>Hydrogen Combustion</v>
      </c>
      <c r="K831" s="446" t="str">
        <f>IF(ISBLANK(INDEX('Policy Characteristics'!E:E,MATCH($C831,'Policy Characteristics'!$C:$C,0))),"",INDEX('Policy Characteristics'!E:E,MATCH($C831,'Policy Characteristics'!$C:$C,0)))</f>
        <v>indst shift to hydrogen</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446" t="str">
        <f>IF(ISBLANK(INDEX('Policy Characteristics'!I:I,MATCH($C831,'Policy Characteristics'!$C:$C,0))),"",INDEX('Policy Characteristics'!I:I,MATCH($C831,'Policy Characteristics'!$C:$C,0)))</f>
        <v>% of fuel shifted</v>
      </c>
      <c r="P831" s="44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46" t="str">
        <f>IF(ISBLANK(INDEX('Policy Characteristics'!K:K,MATCH($C831,'Policy Characteristics'!$C:$C,0))),"",INDEX('Policy Characteristics'!K:K,MATCH($C831,'Policy Characteristics'!$C:$C,0)))</f>
        <v>industry-ag-main.html#fuel-switching</v>
      </c>
      <c r="R831" s="446" t="str">
        <f>IF(ISBLANK(INDEX('Policy Characteristics'!L:L,MATCH($C831,'Policy Characteristics'!$C:$C,0))),"",INDEX('Policy Characteristics'!L:L,MATCH($C831,'Policy Characteristics'!$C:$C,0)))</f>
        <v>industry-elec-and-hydrogen.html</v>
      </c>
    </row>
    <row r="832" spans="1:18" s="295" customFormat="1" x14ac:dyDescent="0.75">
      <c r="A832" s="446" t="str">
        <f>IF(ISBLANK(INDEX('Policy Characteristics'!A:A,MATCH($C832,'Policy Characteristics'!$C:$C,0))),"",INDEX('Policy Characteristics'!A:A,MATCH($C832,'Policy Characteristics'!$C:$C,0)))</f>
        <v>Industry</v>
      </c>
      <c r="B832" s="467" t="str">
        <f>IF(ISBLANK(INDEX('Policy Characteristics'!B:B,MATCH($C832,'Policy Characteristics'!$C:$C,0))),"",INDEX('Policy Characteristics'!B:B,MATCH($C832,'Policy Characteristics'!$C:$C,0)))</f>
        <v>Hydrogen Combustion</v>
      </c>
      <c r="C832" s="446" t="str">
        <f t="shared" si="38"/>
        <v>Fraction of Eligible Industrial Energy Use Shifted to Hydrogen</v>
      </c>
      <c r="D832" s="294" t="s">
        <v>3068</v>
      </c>
      <c r="E832" t="s">
        <v>3518</v>
      </c>
      <c r="F832" t="s">
        <v>3032</v>
      </c>
      <c r="G832" s="339" t="s">
        <v>3525</v>
      </c>
      <c r="H832" s="20">
        <v>2069</v>
      </c>
      <c r="I832" s="468" t="s">
        <v>44</v>
      </c>
      <c r="J832" s="469" t="str">
        <f>IF(ISBLANK(INDEX('Policy Characteristics'!D:D,MATCH($C832,'Policy Characteristics'!$C:$C,0))),"",INDEX('Policy Characteristics'!D:D,MATCH($C832,'Policy Characteristics'!$C:$C,0)))</f>
        <v>Hydrogen Combustion</v>
      </c>
      <c r="K832" s="446" t="str">
        <f>IF(ISBLANK(INDEX('Policy Characteristics'!E:E,MATCH($C832,'Policy Characteristics'!$C:$C,0))),"",INDEX('Policy Characteristics'!E:E,MATCH($C832,'Policy Characteristics'!$C:$C,0)))</f>
        <v>indst shift to hydrogen</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446" t="str">
        <f>IF(ISBLANK(INDEX('Policy Characteristics'!I:I,MATCH($C832,'Policy Characteristics'!$C:$C,0))),"",INDEX('Policy Characteristics'!I:I,MATCH($C832,'Policy Characteristics'!$C:$C,0)))</f>
        <v>% of fuel shifted</v>
      </c>
      <c r="P832" s="44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46" t="str">
        <f>IF(ISBLANK(INDEX('Policy Characteristics'!K:K,MATCH($C832,'Policy Characteristics'!$C:$C,0))),"",INDEX('Policy Characteristics'!K:K,MATCH($C832,'Policy Characteristics'!$C:$C,0)))</f>
        <v>industry-ag-main.html#fuel-switching</v>
      </c>
      <c r="R832" s="446" t="str">
        <f>IF(ISBLANK(INDEX('Policy Characteristics'!L:L,MATCH($C832,'Policy Characteristics'!$C:$C,0))),"",INDEX('Policy Characteristics'!L:L,MATCH($C832,'Policy Characteristics'!$C:$C,0)))</f>
        <v>industry-elec-and-hydrogen.html</v>
      </c>
    </row>
    <row r="833" spans="1:18" s="295" customFormat="1" x14ac:dyDescent="0.75">
      <c r="A833" s="446" t="str">
        <f>IF(ISBLANK(INDEX('Policy Characteristics'!A:A,MATCH($C833,'Policy Characteristics'!$C:$C,0))),"",INDEX('Policy Characteristics'!A:A,MATCH($C833,'Policy Characteristics'!$C:$C,0)))</f>
        <v>Industry</v>
      </c>
      <c r="B833" s="467" t="str">
        <f>IF(ISBLANK(INDEX('Policy Characteristics'!B:B,MATCH($C833,'Policy Characteristics'!$C:$C,0))),"",INDEX('Policy Characteristics'!B:B,MATCH($C833,'Policy Characteristics'!$C:$C,0)))</f>
        <v>Hydrogen Combustion</v>
      </c>
      <c r="C833" s="446" t="str">
        <f t="shared" si="38"/>
        <v>Fraction of Eligible Industrial Energy Use Shifted to Hydrogen</v>
      </c>
      <c r="D833" s="294" t="s">
        <v>3068</v>
      </c>
      <c r="E833" t="s">
        <v>3519</v>
      </c>
      <c r="F833" t="s">
        <v>3032</v>
      </c>
      <c r="G833" s="339" t="s">
        <v>3526</v>
      </c>
      <c r="H833" s="20">
        <v>2070</v>
      </c>
      <c r="I833" s="468" t="s">
        <v>43</v>
      </c>
      <c r="J833" s="469" t="str">
        <f>IF(ISBLANK(INDEX('Policy Characteristics'!D:D,MATCH($C833,'Policy Characteristics'!$C:$C,0))),"",INDEX('Policy Characteristics'!D:D,MATCH($C833,'Policy Characteristics'!$C:$C,0)))</f>
        <v>Hydrogen Combustion</v>
      </c>
      <c r="K833" s="446" t="str">
        <f>IF(ISBLANK(INDEX('Policy Characteristics'!E:E,MATCH($C833,'Policy Characteristics'!$C:$C,0))),"",INDEX('Policy Characteristics'!E:E,MATCH($C833,'Policy Characteristics'!$C:$C,0)))</f>
        <v>indst shift to hydrogen</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446" t="str">
        <f>IF(ISBLANK(INDEX('Policy Characteristics'!I:I,MATCH($C833,'Policy Characteristics'!$C:$C,0))),"",INDEX('Policy Characteristics'!I:I,MATCH($C833,'Policy Characteristics'!$C:$C,0)))</f>
        <v>% of fuel shifted</v>
      </c>
      <c r="P833" s="44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46" t="str">
        <f>IF(ISBLANK(INDEX('Policy Characteristics'!K:K,MATCH($C833,'Policy Characteristics'!$C:$C,0))),"",INDEX('Policy Characteristics'!K:K,MATCH($C833,'Policy Characteristics'!$C:$C,0)))</f>
        <v>industry-ag-main.html#fuel-switching</v>
      </c>
      <c r="R833" s="446" t="str">
        <f>IF(ISBLANK(INDEX('Policy Characteristics'!L:L,MATCH($C833,'Policy Characteristics'!$C:$C,0))),"",INDEX('Policy Characteristics'!L:L,MATCH($C833,'Policy Characteristics'!$C:$C,0)))</f>
        <v>industry-elec-and-hydrogen.html</v>
      </c>
    </row>
    <row r="834" spans="1:18" s="295" customFormat="1" x14ac:dyDescent="0.75">
      <c r="A834" s="446" t="str">
        <f>IF(ISBLANK(INDEX('Policy Characteristics'!A:A,MATCH($C834,'Policy Characteristics'!$C:$C,0))),"",INDEX('Policy Characteristics'!A:A,MATCH($C834,'Policy Characteristics'!$C:$C,0)))</f>
        <v>Industry</v>
      </c>
      <c r="B834" s="467" t="str">
        <f>IF(ISBLANK(INDEX('Policy Characteristics'!B:B,MATCH($C834,'Policy Characteristics'!$C:$C,0))),"",INDEX('Policy Characteristics'!B:B,MATCH($C834,'Policy Characteristics'!$C:$C,0)))</f>
        <v>Hydrogen Combustion</v>
      </c>
      <c r="C834" s="446" t="str">
        <f t="shared" si="38"/>
        <v>Fraction of Eligible Industrial Energy Use Shifted to Hydrogen</v>
      </c>
      <c r="D834" s="294" t="s">
        <v>3068</v>
      </c>
      <c r="E834" t="s">
        <v>3520</v>
      </c>
      <c r="F834" t="s">
        <v>3032</v>
      </c>
      <c r="G834" s="339" t="s">
        <v>3527</v>
      </c>
      <c r="H834" s="20">
        <v>2071</v>
      </c>
      <c r="I834" s="468" t="s">
        <v>43</v>
      </c>
      <c r="J834" s="469" t="str">
        <f>IF(ISBLANK(INDEX('Policy Characteristics'!D:D,MATCH($C834,'Policy Characteristics'!$C:$C,0))),"",INDEX('Policy Characteristics'!D:D,MATCH($C834,'Policy Characteristics'!$C:$C,0)))</f>
        <v>Hydrogen Combustion</v>
      </c>
      <c r="K834" s="446" t="str">
        <f>IF(ISBLANK(INDEX('Policy Characteristics'!E:E,MATCH($C834,'Policy Characteristics'!$C:$C,0))),"",INDEX('Policy Characteristics'!E:E,MATCH($C834,'Policy Characteristics'!$C:$C,0)))</f>
        <v>indst shift to hydrogen</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446" t="str">
        <f>IF(ISBLANK(INDEX('Policy Characteristics'!I:I,MATCH($C834,'Policy Characteristics'!$C:$C,0))),"",INDEX('Policy Characteristics'!I:I,MATCH($C834,'Policy Characteristics'!$C:$C,0)))</f>
        <v>% of fuel shifted</v>
      </c>
      <c r="P834" s="44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46" t="str">
        <f>IF(ISBLANK(INDEX('Policy Characteristics'!K:K,MATCH($C834,'Policy Characteristics'!$C:$C,0))),"",INDEX('Policy Characteristics'!K:K,MATCH($C834,'Policy Characteristics'!$C:$C,0)))</f>
        <v>industry-ag-main.html#fuel-switching</v>
      </c>
      <c r="R834" s="446" t="str">
        <f>IF(ISBLANK(INDEX('Policy Characteristics'!L:L,MATCH($C834,'Policy Characteristics'!$C:$C,0))),"",INDEX('Policy Characteristics'!L:L,MATCH($C834,'Policy Characteristics'!$C:$C,0)))</f>
        <v>industry-elec-and-hydrogen.html</v>
      </c>
    </row>
    <row r="835" spans="1:18" s="295" customFormat="1" x14ac:dyDescent="0.75">
      <c r="A835" s="446" t="str">
        <f>IF(ISBLANK(INDEX('Policy Characteristics'!A:A,MATCH($C835,'Policy Characteristics'!$C:$C,0))),"",INDEX('Policy Characteristics'!A:A,MATCH($C835,'Policy Characteristics'!$C:$C,0)))</f>
        <v>Industry</v>
      </c>
      <c r="B835" s="467" t="str">
        <f>IF(ISBLANK(INDEX('Policy Characteristics'!B:B,MATCH($C835,'Policy Characteristics'!$C:$C,0))),"",INDEX('Policy Characteristics'!B:B,MATCH($C835,'Policy Characteristics'!$C:$C,0)))</f>
        <v>Hydrogen Combustion</v>
      </c>
      <c r="C835" s="446" t="str">
        <f t="shared" si="38"/>
        <v>Fraction of Eligible Industrial Energy Use Shifted to Hydrogen</v>
      </c>
      <c r="D835" s="294" t="s">
        <v>3068</v>
      </c>
      <c r="E835" t="s">
        <v>3521</v>
      </c>
      <c r="F835" t="s">
        <v>3032</v>
      </c>
      <c r="G835" s="339" t="s">
        <v>3528</v>
      </c>
      <c r="H835" s="20">
        <v>2072</v>
      </c>
      <c r="I835" s="468" t="s">
        <v>44</v>
      </c>
      <c r="J835" s="469" t="str">
        <f>IF(ISBLANK(INDEX('Policy Characteristics'!D:D,MATCH($C835,'Policy Characteristics'!$C:$C,0))),"",INDEX('Policy Characteristics'!D:D,MATCH($C835,'Policy Characteristics'!$C:$C,0)))</f>
        <v>Hydrogen Combustion</v>
      </c>
      <c r="K835" s="446" t="str">
        <f>IF(ISBLANK(INDEX('Policy Characteristics'!E:E,MATCH($C835,'Policy Characteristics'!$C:$C,0))),"",INDEX('Policy Characteristics'!E:E,MATCH($C835,'Policy Characteristics'!$C:$C,0)))</f>
        <v>indst shift to hydrogen</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446" t="str">
        <f>IF(ISBLANK(INDEX('Policy Characteristics'!I:I,MATCH($C835,'Policy Characteristics'!$C:$C,0))),"",INDEX('Policy Characteristics'!I:I,MATCH($C835,'Policy Characteristics'!$C:$C,0)))</f>
        <v>% of fuel shifted</v>
      </c>
      <c r="P835" s="44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46" t="str">
        <f>IF(ISBLANK(INDEX('Policy Characteristics'!K:K,MATCH($C835,'Policy Characteristics'!$C:$C,0))),"",INDEX('Policy Characteristics'!K:K,MATCH($C835,'Policy Characteristics'!$C:$C,0)))</f>
        <v>industry-ag-main.html#fuel-switching</v>
      </c>
      <c r="R835" s="446" t="str">
        <f>IF(ISBLANK(INDEX('Policy Characteristics'!L:L,MATCH($C835,'Policy Characteristics'!$C:$C,0))),"",INDEX('Policy Characteristics'!L:L,MATCH($C835,'Policy Characteristics'!$C:$C,0)))</f>
        <v>industry-elec-and-hydrogen.html</v>
      </c>
    </row>
    <row r="836" spans="1:18" s="295" customFormat="1" x14ac:dyDescent="0.75">
      <c r="A836" s="446" t="str">
        <f>IF(ISBLANK(INDEX('Policy Characteristics'!A:A,MATCH($C836,'Policy Characteristics'!$C:$C,0))),"",INDEX('Policy Characteristics'!A:A,MATCH($C836,'Policy Characteristics'!$C:$C,0)))</f>
        <v>Industry</v>
      </c>
      <c r="B836" s="467" t="str">
        <f>IF(ISBLANK(INDEX('Policy Characteristics'!B:B,MATCH($C836,'Policy Characteristics'!$C:$C,0))),"",INDEX('Policy Characteristics'!B:B,MATCH($C836,'Policy Characteristics'!$C:$C,0)))</f>
        <v>Hydrogen Combustion</v>
      </c>
      <c r="C836" s="446" t="str">
        <f t="shared" si="38"/>
        <v>Fraction of Eligible Industrial Energy Use Shifted to Hydrogen</v>
      </c>
      <c r="D836" s="294" t="s">
        <v>3068</v>
      </c>
      <c r="E836" t="s">
        <v>3673</v>
      </c>
      <c r="F836" t="s">
        <v>3032</v>
      </c>
      <c r="G836" s="339" t="s">
        <v>3673</v>
      </c>
      <c r="H836" s="20">
        <v>2073</v>
      </c>
      <c r="I836" s="468" t="s">
        <v>43</v>
      </c>
      <c r="J836" s="469" t="str">
        <f>IF(ISBLANK(INDEX('Policy Characteristics'!D:D,MATCH($C836,'Policy Characteristics'!$C:$C,0))),"",INDEX('Policy Characteristics'!D:D,MATCH($C836,'Policy Characteristics'!$C:$C,0)))</f>
        <v>Hydrogen Combustion</v>
      </c>
      <c r="K836" s="446" t="str">
        <f>IF(ISBLANK(INDEX('Policy Characteristics'!E:E,MATCH($C836,'Policy Characteristics'!$C:$C,0))),"",INDEX('Policy Characteristics'!E:E,MATCH($C836,'Policy Characteristics'!$C:$C,0)))</f>
        <v>indst shift to hydrogen</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446" t="str">
        <f>IF(ISBLANK(INDEX('Policy Characteristics'!I:I,MATCH($C836,'Policy Characteristics'!$C:$C,0))),"",INDEX('Policy Characteristics'!I:I,MATCH($C836,'Policy Characteristics'!$C:$C,0)))</f>
        <v>% of fuel shifted</v>
      </c>
      <c r="P836" s="44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46" t="str">
        <f>IF(ISBLANK(INDEX('Policy Characteristics'!K:K,MATCH($C836,'Policy Characteristics'!$C:$C,0))),"",INDEX('Policy Characteristics'!K:K,MATCH($C836,'Policy Characteristics'!$C:$C,0)))</f>
        <v>industry-ag-main.html#fuel-switching</v>
      </c>
      <c r="R836" s="446" t="str">
        <f>IF(ISBLANK(INDEX('Policy Characteristics'!L:L,MATCH($C836,'Policy Characteristics'!$C:$C,0))),"",INDEX('Policy Characteristics'!L:L,MATCH($C836,'Policy Characteristics'!$C:$C,0)))</f>
        <v>industry-elec-and-hydrogen.html</v>
      </c>
    </row>
    <row r="837" spans="1:18" s="295" customFormat="1" x14ac:dyDescent="0.75">
      <c r="A837" s="446" t="str">
        <f>IF(ISBLANK(INDEX('Policy Characteristics'!A:A,MATCH($C837,'Policy Characteristics'!$C:$C,0))),"",INDEX('Policy Characteristics'!A:A,MATCH($C837,'Policy Characteristics'!$C:$C,0)))</f>
        <v>Industry</v>
      </c>
      <c r="B837" s="467" t="str">
        <f>IF(ISBLANK(INDEX('Policy Characteristics'!B:B,MATCH($C837,'Policy Characteristics'!$C:$C,0))),"",INDEX('Policy Characteristics'!B:B,MATCH($C837,'Policy Characteristics'!$C:$C,0)))</f>
        <v>Hydrogen Combustion</v>
      </c>
      <c r="C837" s="446" t="str">
        <f t="shared" si="38"/>
        <v>Fraction of Eligible Industrial Energy Use Shifted to Hydrogen</v>
      </c>
      <c r="D837" s="294" t="s">
        <v>3069</v>
      </c>
      <c r="E837" t="s">
        <v>3515</v>
      </c>
      <c r="F837" t="s">
        <v>3033</v>
      </c>
      <c r="G837" s="339" t="s">
        <v>3522</v>
      </c>
      <c r="H837" s="20">
        <v>2074</v>
      </c>
      <c r="I837" s="468" t="s">
        <v>43</v>
      </c>
      <c r="J837" s="469" t="str">
        <f>IF(ISBLANK(INDEX('Policy Characteristics'!D:D,MATCH($C837,'Policy Characteristics'!$C:$C,0))),"",INDEX('Policy Characteristics'!D:D,MATCH($C837,'Policy Characteristics'!$C:$C,0)))</f>
        <v>Hydrogen Combustion</v>
      </c>
      <c r="K837" s="446" t="str">
        <f>IF(ISBLANK(INDEX('Policy Characteristics'!E:E,MATCH($C837,'Policy Characteristics'!$C:$C,0))),"",INDEX('Policy Characteristics'!E:E,MATCH($C837,'Policy Characteristics'!$C:$C,0)))</f>
        <v>indst shift to hydrogen</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446" t="str">
        <f>IF(ISBLANK(INDEX('Policy Characteristics'!I:I,MATCH($C837,'Policy Characteristics'!$C:$C,0))),"",INDEX('Policy Characteristics'!I:I,MATCH($C837,'Policy Characteristics'!$C:$C,0)))</f>
        <v>% of fuel shifted</v>
      </c>
      <c r="P837" s="44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46" t="str">
        <f>IF(ISBLANK(INDEX('Policy Characteristics'!K:K,MATCH($C837,'Policy Characteristics'!$C:$C,0))),"",INDEX('Policy Characteristics'!K:K,MATCH($C837,'Policy Characteristics'!$C:$C,0)))</f>
        <v>industry-ag-main.html#fuel-switching</v>
      </c>
      <c r="R837" s="446" t="str">
        <f>IF(ISBLANK(INDEX('Policy Characteristics'!L:L,MATCH($C837,'Policy Characteristics'!$C:$C,0))),"",INDEX('Policy Characteristics'!L:L,MATCH($C837,'Policy Characteristics'!$C:$C,0)))</f>
        <v>industry-elec-and-hydrogen.html</v>
      </c>
    </row>
    <row r="838" spans="1:18" s="295" customFormat="1" x14ac:dyDescent="0.75">
      <c r="A838" s="446" t="str">
        <f>IF(ISBLANK(INDEX('Policy Characteristics'!A:A,MATCH($C838,'Policy Characteristics'!$C:$C,0))),"",INDEX('Policy Characteristics'!A:A,MATCH($C838,'Policy Characteristics'!$C:$C,0)))</f>
        <v>Industry</v>
      </c>
      <c r="B838" s="467" t="str">
        <f>IF(ISBLANK(INDEX('Policy Characteristics'!B:B,MATCH($C838,'Policy Characteristics'!$C:$C,0))),"",INDEX('Policy Characteristics'!B:B,MATCH($C838,'Policy Characteristics'!$C:$C,0)))</f>
        <v>Hydrogen Combustion</v>
      </c>
      <c r="C838" s="446" t="str">
        <f t="shared" si="38"/>
        <v>Fraction of Eligible Industrial Energy Use Shifted to Hydrogen</v>
      </c>
      <c r="D838" s="294" t="s">
        <v>3069</v>
      </c>
      <c r="E838" t="s">
        <v>3516</v>
      </c>
      <c r="F838" t="s">
        <v>3033</v>
      </c>
      <c r="G838" s="339" t="s">
        <v>3523</v>
      </c>
      <c r="H838" s="20">
        <v>2075</v>
      </c>
      <c r="I838" s="468" t="s">
        <v>43</v>
      </c>
      <c r="J838" s="469" t="str">
        <f>IF(ISBLANK(INDEX('Policy Characteristics'!D:D,MATCH($C838,'Policy Characteristics'!$C:$C,0))),"",INDEX('Policy Characteristics'!D:D,MATCH($C838,'Policy Characteristics'!$C:$C,0)))</f>
        <v>Hydrogen Combustion</v>
      </c>
      <c r="K838" s="446" t="str">
        <f>IF(ISBLANK(INDEX('Policy Characteristics'!E:E,MATCH($C838,'Policy Characteristics'!$C:$C,0))),"",INDEX('Policy Characteristics'!E:E,MATCH($C838,'Policy Characteristics'!$C:$C,0)))</f>
        <v>indst shift to hydrogen</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446" t="str">
        <f>IF(ISBLANK(INDEX('Policy Characteristics'!I:I,MATCH($C838,'Policy Characteristics'!$C:$C,0))),"",INDEX('Policy Characteristics'!I:I,MATCH($C838,'Policy Characteristics'!$C:$C,0)))</f>
        <v>% of fuel shifted</v>
      </c>
      <c r="P838" s="44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46" t="str">
        <f>IF(ISBLANK(INDEX('Policy Characteristics'!K:K,MATCH($C838,'Policy Characteristics'!$C:$C,0))),"",INDEX('Policy Characteristics'!K:K,MATCH($C838,'Policy Characteristics'!$C:$C,0)))</f>
        <v>industry-ag-main.html#fuel-switching</v>
      </c>
      <c r="R838" s="446" t="str">
        <f>IF(ISBLANK(INDEX('Policy Characteristics'!L:L,MATCH($C838,'Policy Characteristics'!$C:$C,0))),"",INDEX('Policy Characteristics'!L:L,MATCH($C838,'Policy Characteristics'!$C:$C,0)))</f>
        <v>industry-elec-and-hydrogen.html</v>
      </c>
    </row>
    <row r="839" spans="1:18" s="295" customFormat="1" x14ac:dyDescent="0.75">
      <c r="A839" s="446" t="str">
        <f>IF(ISBLANK(INDEX('Policy Characteristics'!A:A,MATCH($C839,'Policy Characteristics'!$C:$C,0))),"",INDEX('Policy Characteristics'!A:A,MATCH($C839,'Policy Characteristics'!$C:$C,0)))</f>
        <v>Industry</v>
      </c>
      <c r="B839" s="467" t="str">
        <f>IF(ISBLANK(INDEX('Policy Characteristics'!B:B,MATCH($C839,'Policy Characteristics'!$C:$C,0))),"",INDEX('Policy Characteristics'!B:B,MATCH($C839,'Policy Characteristics'!$C:$C,0)))</f>
        <v>Hydrogen Combustion</v>
      </c>
      <c r="C839" s="446" t="str">
        <f t="shared" si="38"/>
        <v>Fraction of Eligible Industrial Energy Use Shifted to Hydrogen</v>
      </c>
      <c r="D839" s="294" t="s">
        <v>3069</v>
      </c>
      <c r="E839" t="s">
        <v>3517</v>
      </c>
      <c r="F839" t="s">
        <v>3033</v>
      </c>
      <c r="G839" s="339" t="s">
        <v>3524</v>
      </c>
      <c r="H839" s="20">
        <v>2076</v>
      </c>
      <c r="I839" s="468" t="s">
        <v>43</v>
      </c>
      <c r="J839" s="469" t="str">
        <f>IF(ISBLANK(INDEX('Policy Characteristics'!D:D,MATCH($C839,'Policy Characteristics'!$C:$C,0))),"",INDEX('Policy Characteristics'!D:D,MATCH($C839,'Policy Characteristics'!$C:$C,0)))</f>
        <v>Hydrogen Combustion</v>
      </c>
      <c r="K839" s="446" t="str">
        <f>IF(ISBLANK(INDEX('Policy Characteristics'!E:E,MATCH($C839,'Policy Characteristics'!$C:$C,0))),"",INDEX('Policy Characteristics'!E:E,MATCH($C839,'Policy Characteristics'!$C:$C,0)))</f>
        <v>indst shift to hydrogen</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446" t="str">
        <f>IF(ISBLANK(INDEX('Policy Characteristics'!I:I,MATCH($C839,'Policy Characteristics'!$C:$C,0))),"",INDEX('Policy Characteristics'!I:I,MATCH($C839,'Policy Characteristics'!$C:$C,0)))</f>
        <v>% of fuel shifted</v>
      </c>
      <c r="P839" s="44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46" t="str">
        <f>IF(ISBLANK(INDEX('Policy Characteristics'!K:K,MATCH($C839,'Policy Characteristics'!$C:$C,0))),"",INDEX('Policy Characteristics'!K:K,MATCH($C839,'Policy Characteristics'!$C:$C,0)))</f>
        <v>industry-ag-main.html#fuel-switching</v>
      </c>
      <c r="R839" s="446" t="str">
        <f>IF(ISBLANK(INDEX('Policy Characteristics'!L:L,MATCH($C839,'Policy Characteristics'!$C:$C,0))),"",INDEX('Policy Characteristics'!L:L,MATCH($C839,'Policy Characteristics'!$C:$C,0)))</f>
        <v>industry-elec-and-hydrogen.html</v>
      </c>
    </row>
    <row r="840" spans="1:18" s="295" customFormat="1" x14ac:dyDescent="0.75">
      <c r="A840" s="446" t="str">
        <f>IF(ISBLANK(INDEX('Policy Characteristics'!A:A,MATCH($C840,'Policy Characteristics'!$C:$C,0))),"",INDEX('Policy Characteristics'!A:A,MATCH($C840,'Policy Characteristics'!$C:$C,0)))</f>
        <v>Industry</v>
      </c>
      <c r="B840" s="467" t="str">
        <f>IF(ISBLANK(INDEX('Policy Characteristics'!B:B,MATCH($C840,'Policy Characteristics'!$C:$C,0))),"",INDEX('Policy Characteristics'!B:B,MATCH($C840,'Policy Characteristics'!$C:$C,0)))</f>
        <v>Hydrogen Combustion</v>
      </c>
      <c r="C840" s="446" t="str">
        <f t="shared" si="38"/>
        <v>Fraction of Eligible Industrial Energy Use Shifted to Hydrogen</v>
      </c>
      <c r="D840" s="294" t="s">
        <v>3069</v>
      </c>
      <c r="E840" t="s">
        <v>3518</v>
      </c>
      <c r="F840" t="s">
        <v>3033</v>
      </c>
      <c r="G840" s="339" t="s">
        <v>3525</v>
      </c>
      <c r="H840" s="20">
        <v>2077</v>
      </c>
      <c r="I840" s="468" t="s">
        <v>44</v>
      </c>
      <c r="J840" s="469" t="str">
        <f>IF(ISBLANK(INDEX('Policy Characteristics'!D:D,MATCH($C840,'Policy Characteristics'!$C:$C,0))),"",INDEX('Policy Characteristics'!D:D,MATCH($C840,'Policy Characteristics'!$C:$C,0)))</f>
        <v>Hydrogen Combustion</v>
      </c>
      <c r="K840" s="446" t="str">
        <f>IF(ISBLANK(INDEX('Policy Characteristics'!E:E,MATCH($C840,'Policy Characteristics'!$C:$C,0))),"",INDEX('Policy Characteristics'!E:E,MATCH($C840,'Policy Characteristics'!$C:$C,0)))</f>
        <v>indst shift to hydrogen</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446" t="str">
        <f>IF(ISBLANK(INDEX('Policy Characteristics'!I:I,MATCH($C840,'Policy Characteristics'!$C:$C,0))),"",INDEX('Policy Characteristics'!I:I,MATCH($C840,'Policy Characteristics'!$C:$C,0)))</f>
        <v>% of fuel shifted</v>
      </c>
      <c r="P840" s="44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46" t="str">
        <f>IF(ISBLANK(INDEX('Policy Characteristics'!K:K,MATCH($C840,'Policy Characteristics'!$C:$C,0))),"",INDEX('Policy Characteristics'!K:K,MATCH($C840,'Policy Characteristics'!$C:$C,0)))</f>
        <v>industry-ag-main.html#fuel-switching</v>
      </c>
      <c r="R840" s="446" t="str">
        <f>IF(ISBLANK(INDEX('Policy Characteristics'!L:L,MATCH($C840,'Policy Characteristics'!$C:$C,0))),"",INDEX('Policy Characteristics'!L:L,MATCH($C840,'Policy Characteristics'!$C:$C,0)))</f>
        <v>industry-elec-and-hydrogen.html</v>
      </c>
    </row>
    <row r="841" spans="1:18" s="295" customFormat="1" x14ac:dyDescent="0.75">
      <c r="A841" s="446" t="str">
        <f>IF(ISBLANK(INDEX('Policy Characteristics'!A:A,MATCH($C841,'Policy Characteristics'!$C:$C,0))),"",INDEX('Policy Characteristics'!A:A,MATCH($C841,'Policy Characteristics'!$C:$C,0)))</f>
        <v>Industry</v>
      </c>
      <c r="B841" s="467" t="str">
        <f>IF(ISBLANK(INDEX('Policy Characteristics'!B:B,MATCH($C841,'Policy Characteristics'!$C:$C,0))),"",INDEX('Policy Characteristics'!B:B,MATCH($C841,'Policy Characteristics'!$C:$C,0)))</f>
        <v>Hydrogen Combustion</v>
      </c>
      <c r="C841" s="446" t="str">
        <f t="shared" si="38"/>
        <v>Fraction of Eligible Industrial Energy Use Shifted to Hydrogen</v>
      </c>
      <c r="D841" s="294" t="s">
        <v>3069</v>
      </c>
      <c r="E841" t="s">
        <v>3519</v>
      </c>
      <c r="F841" t="s">
        <v>3033</v>
      </c>
      <c r="G841" s="339" t="s">
        <v>3526</v>
      </c>
      <c r="H841" s="20">
        <v>2078</v>
      </c>
      <c r="I841" s="468" t="s">
        <v>44</v>
      </c>
      <c r="J841" s="469" t="str">
        <f>IF(ISBLANK(INDEX('Policy Characteristics'!D:D,MATCH($C841,'Policy Characteristics'!$C:$C,0))),"",INDEX('Policy Characteristics'!D:D,MATCH($C841,'Policy Characteristics'!$C:$C,0)))</f>
        <v>Hydrogen Combustion</v>
      </c>
      <c r="K841" s="446" t="str">
        <f>IF(ISBLANK(INDEX('Policy Characteristics'!E:E,MATCH($C841,'Policy Characteristics'!$C:$C,0))),"",INDEX('Policy Characteristics'!E:E,MATCH($C841,'Policy Characteristics'!$C:$C,0)))</f>
        <v>indst shift to hydrogen</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446" t="str">
        <f>IF(ISBLANK(INDEX('Policy Characteristics'!I:I,MATCH($C841,'Policy Characteristics'!$C:$C,0))),"",INDEX('Policy Characteristics'!I:I,MATCH($C841,'Policy Characteristics'!$C:$C,0)))</f>
        <v>% of fuel shifted</v>
      </c>
      <c r="P841" s="44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46" t="str">
        <f>IF(ISBLANK(INDEX('Policy Characteristics'!K:K,MATCH($C841,'Policy Characteristics'!$C:$C,0))),"",INDEX('Policy Characteristics'!K:K,MATCH($C841,'Policy Characteristics'!$C:$C,0)))</f>
        <v>industry-ag-main.html#fuel-switching</v>
      </c>
      <c r="R841" s="446" t="str">
        <f>IF(ISBLANK(INDEX('Policy Characteristics'!L:L,MATCH($C841,'Policy Characteristics'!$C:$C,0))),"",INDEX('Policy Characteristics'!L:L,MATCH($C841,'Policy Characteristics'!$C:$C,0)))</f>
        <v>industry-elec-and-hydrogen.html</v>
      </c>
    </row>
    <row r="842" spans="1:18" s="295" customFormat="1" x14ac:dyDescent="0.75">
      <c r="A842" s="446" t="str">
        <f>IF(ISBLANK(INDEX('Policy Characteristics'!A:A,MATCH($C842,'Policy Characteristics'!$C:$C,0))),"",INDEX('Policy Characteristics'!A:A,MATCH($C842,'Policy Characteristics'!$C:$C,0)))</f>
        <v>Industry</v>
      </c>
      <c r="B842" s="467" t="str">
        <f>IF(ISBLANK(INDEX('Policy Characteristics'!B:B,MATCH($C842,'Policy Characteristics'!$C:$C,0))),"",INDEX('Policy Characteristics'!B:B,MATCH($C842,'Policy Characteristics'!$C:$C,0)))</f>
        <v>Hydrogen Combustion</v>
      </c>
      <c r="C842" s="446" t="str">
        <f t="shared" si="38"/>
        <v>Fraction of Eligible Industrial Energy Use Shifted to Hydrogen</v>
      </c>
      <c r="D842" s="294" t="s">
        <v>3069</v>
      </c>
      <c r="E842" t="s">
        <v>3520</v>
      </c>
      <c r="F842" t="s">
        <v>3033</v>
      </c>
      <c r="G842" s="339" t="s">
        <v>3527</v>
      </c>
      <c r="H842" s="20">
        <v>2079</v>
      </c>
      <c r="I842" s="468" t="s">
        <v>43</v>
      </c>
      <c r="J842" s="469" t="str">
        <f>IF(ISBLANK(INDEX('Policy Characteristics'!D:D,MATCH($C842,'Policy Characteristics'!$C:$C,0))),"",INDEX('Policy Characteristics'!D:D,MATCH($C842,'Policy Characteristics'!$C:$C,0)))</f>
        <v>Hydrogen Combustion</v>
      </c>
      <c r="K842" s="446" t="str">
        <f>IF(ISBLANK(INDEX('Policy Characteristics'!E:E,MATCH($C842,'Policy Characteristics'!$C:$C,0))),"",INDEX('Policy Characteristics'!E:E,MATCH($C842,'Policy Characteristics'!$C:$C,0)))</f>
        <v>indst shift to hydrogen</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446" t="str">
        <f>IF(ISBLANK(INDEX('Policy Characteristics'!I:I,MATCH($C842,'Policy Characteristics'!$C:$C,0))),"",INDEX('Policy Characteristics'!I:I,MATCH($C842,'Policy Characteristics'!$C:$C,0)))</f>
        <v>% of fuel shifted</v>
      </c>
      <c r="P842" s="44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46" t="str">
        <f>IF(ISBLANK(INDEX('Policy Characteristics'!K:K,MATCH($C842,'Policy Characteristics'!$C:$C,0))),"",INDEX('Policy Characteristics'!K:K,MATCH($C842,'Policy Characteristics'!$C:$C,0)))</f>
        <v>industry-ag-main.html#fuel-switching</v>
      </c>
      <c r="R842" s="446" t="str">
        <f>IF(ISBLANK(INDEX('Policy Characteristics'!L:L,MATCH($C842,'Policy Characteristics'!$C:$C,0))),"",INDEX('Policy Characteristics'!L:L,MATCH($C842,'Policy Characteristics'!$C:$C,0)))</f>
        <v>industry-elec-and-hydrogen.html</v>
      </c>
    </row>
    <row r="843" spans="1:18" s="295" customFormat="1" x14ac:dyDescent="0.75">
      <c r="A843" s="446" t="str">
        <f>IF(ISBLANK(INDEX('Policy Characteristics'!A:A,MATCH($C843,'Policy Characteristics'!$C:$C,0))),"",INDEX('Policy Characteristics'!A:A,MATCH($C843,'Policy Characteristics'!$C:$C,0)))</f>
        <v>Industry</v>
      </c>
      <c r="B843" s="467" t="str">
        <f>IF(ISBLANK(INDEX('Policy Characteristics'!B:B,MATCH($C843,'Policy Characteristics'!$C:$C,0))),"",INDEX('Policy Characteristics'!B:B,MATCH($C843,'Policy Characteristics'!$C:$C,0)))</f>
        <v>Hydrogen Combustion</v>
      </c>
      <c r="C843" s="446" t="str">
        <f t="shared" si="38"/>
        <v>Fraction of Eligible Industrial Energy Use Shifted to Hydrogen</v>
      </c>
      <c r="D843" s="294" t="s">
        <v>3069</v>
      </c>
      <c r="E843" t="s">
        <v>3521</v>
      </c>
      <c r="F843" t="s">
        <v>3033</v>
      </c>
      <c r="G843" s="339" t="s">
        <v>3528</v>
      </c>
      <c r="H843" s="20">
        <v>2080</v>
      </c>
      <c r="I843" s="468" t="s">
        <v>44</v>
      </c>
      <c r="J843" s="469" t="str">
        <f>IF(ISBLANK(INDEX('Policy Characteristics'!D:D,MATCH($C843,'Policy Characteristics'!$C:$C,0))),"",INDEX('Policy Characteristics'!D:D,MATCH($C843,'Policy Characteristics'!$C:$C,0)))</f>
        <v>Hydrogen Combustion</v>
      </c>
      <c r="K843" s="446" t="str">
        <f>IF(ISBLANK(INDEX('Policy Characteristics'!E:E,MATCH($C843,'Policy Characteristics'!$C:$C,0))),"",INDEX('Policy Characteristics'!E:E,MATCH($C843,'Policy Characteristics'!$C:$C,0)))</f>
        <v>indst shift to hydrogen</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446" t="str">
        <f>IF(ISBLANK(INDEX('Policy Characteristics'!I:I,MATCH($C843,'Policy Characteristics'!$C:$C,0))),"",INDEX('Policy Characteristics'!I:I,MATCH($C843,'Policy Characteristics'!$C:$C,0)))</f>
        <v>% of fuel shifted</v>
      </c>
      <c r="P843" s="44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46" t="str">
        <f>IF(ISBLANK(INDEX('Policy Characteristics'!K:K,MATCH($C843,'Policy Characteristics'!$C:$C,0))),"",INDEX('Policy Characteristics'!K:K,MATCH($C843,'Policy Characteristics'!$C:$C,0)))</f>
        <v>industry-ag-main.html#fuel-switching</v>
      </c>
      <c r="R843" s="446" t="str">
        <f>IF(ISBLANK(INDEX('Policy Characteristics'!L:L,MATCH($C843,'Policy Characteristics'!$C:$C,0))),"",INDEX('Policy Characteristics'!L:L,MATCH($C843,'Policy Characteristics'!$C:$C,0)))</f>
        <v>industry-elec-and-hydrogen.html</v>
      </c>
    </row>
    <row r="844" spans="1:18" s="295" customFormat="1" x14ac:dyDescent="0.75">
      <c r="A844" s="446" t="str">
        <f>IF(ISBLANK(INDEX('Policy Characteristics'!A:A,MATCH($C844,'Policy Characteristics'!$C:$C,0))),"",INDEX('Policy Characteristics'!A:A,MATCH($C844,'Policy Characteristics'!$C:$C,0)))</f>
        <v>Industry</v>
      </c>
      <c r="B844" s="467" t="str">
        <f>IF(ISBLANK(INDEX('Policy Characteristics'!B:B,MATCH($C844,'Policy Characteristics'!$C:$C,0))),"",INDEX('Policy Characteristics'!B:B,MATCH($C844,'Policy Characteristics'!$C:$C,0)))</f>
        <v>Hydrogen Combustion</v>
      </c>
      <c r="C844" s="446" t="str">
        <f t="shared" si="38"/>
        <v>Fraction of Eligible Industrial Energy Use Shifted to Hydrogen</v>
      </c>
      <c r="D844" s="294" t="s">
        <v>3069</v>
      </c>
      <c r="E844" t="s">
        <v>3673</v>
      </c>
      <c r="F844" t="s">
        <v>3033</v>
      </c>
      <c r="G844" s="339" t="s">
        <v>3673</v>
      </c>
      <c r="H844" s="20">
        <v>2081</v>
      </c>
      <c r="I844" s="468" t="s">
        <v>44</v>
      </c>
      <c r="J844" s="469" t="str">
        <f>IF(ISBLANK(INDEX('Policy Characteristics'!D:D,MATCH($C844,'Policy Characteristics'!$C:$C,0))),"",INDEX('Policy Characteristics'!D:D,MATCH($C844,'Policy Characteristics'!$C:$C,0)))</f>
        <v>Hydrogen Combustion</v>
      </c>
      <c r="K844" s="446" t="str">
        <f>IF(ISBLANK(INDEX('Policy Characteristics'!E:E,MATCH($C844,'Policy Characteristics'!$C:$C,0))),"",INDEX('Policy Characteristics'!E:E,MATCH($C844,'Policy Characteristics'!$C:$C,0)))</f>
        <v>indst shift to hydrogen</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446" t="str">
        <f>IF(ISBLANK(INDEX('Policy Characteristics'!I:I,MATCH($C844,'Policy Characteristics'!$C:$C,0))),"",INDEX('Policy Characteristics'!I:I,MATCH($C844,'Policy Characteristics'!$C:$C,0)))</f>
        <v>% of fuel shifted</v>
      </c>
      <c r="P844" s="44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46" t="str">
        <f>IF(ISBLANK(INDEX('Policy Characteristics'!K:K,MATCH($C844,'Policy Characteristics'!$C:$C,0))),"",INDEX('Policy Characteristics'!K:K,MATCH($C844,'Policy Characteristics'!$C:$C,0)))</f>
        <v>industry-ag-main.html#fuel-switching</v>
      </c>
      <c r="R844" s="446" t="str">
        <f>IF(ISBLANK(INDEX('Policy Characteristics'!L:L,MATCH($C844,'Policy Characteristics'!$C:$C,0))),"",INDEX('Policy Characteristics'!L:L,MATCH($C844,'Policy Characteristics'!$C:$C,0)))</f>
        <v>industry-elec-and-hydrogen.html</v>
      </c>
    </row>
    <row r="845" spans="1:18" s="295" customFormat="1" x14ac:dyDescent="0.75">
      <c r="A845" s="446" t="str">
        <f>IF(ISBLANK(INDEX('Policy Characteristics'!A:A,MATCH($C845,'Policy Characteristics'!$C:$C,0))),"",INDEX('Policy Characteristics'!A:A,MATCH($C845,'Policy Characteristics'!$C:$C,0)))</f>
        <v>Industry</v>
      </c>
      <c r="B845" s="467" t="str">
        <f>IF(ISBLANK(INDEX('Policy Characteristics'!B:B,MATCH($C845,'Policy Characteristics'!$C:$C,0))),"",INDEX('Policy Characteristics'!B:B,MATCH($C845,'Policy Characteristics'!$C:$C,0)))</f>
        <v>Hydrogen Combustion</v>
      </c>
      <c r="C845" s="446" t="str">
        <f t="shared" si="38"/>
        <v>Fraction of Eligible Industrial Energy Use Shifted to Hydrogen</v>
      </c>
      <c r="D845" s="294" t="s">
        <v>3070</v>
      </c>
      <c r="E845" t="s">
        <v>3515</v>
      </c>
      <c r="F845" t="s">
        <v>3034</v>
      </c>
      <c r="G845" s="339" t="s">
        <v>3522</v>
      </c>
      <c r="H845" s="20">
        <v>2082</v>
      </c>
      <c r="I845" s="468" t="s">
        <v>43</v>
      </c>
      <c r="J845" s="469" t="str">
        <f>IF(ISBLANK(INDEX('Policy Characteristics'!D:D,MATCH($C845,'Policy Characteristics'!$C:$C,0))),"",INDEX('Policy Characteristics'!D:D,MATCH($C845,'Policy Characteristics'!$C:$C,0)))</f>
        <v>Hydrogen Combustion</v>
      </c>
      <c r="K845" s="446" t="str">
        <f>IF(ISBLANK(INDEX('Policy Characteristics'!E:E,MATCH($C845,'Policy Characteristics'!$C:$C,0))),"",INDEX('Policy Characteristics'!E:E,MATCH($C845,'Policy Characteristics'!$C:$C,0)))</f>
        <v>indst shift to hydrogen</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446" t="str">
        <f>IF(ISBLANK(INDEX('Policy Characteristics'!I:I,MATCH($C845,'Policy Characteristics'!$C:$C,0))),"",INDEX('Policy Characteristics'!I:I,MATCH($C845,'Policy Characteristics'!$C:$C,0)))</f>
        <v>% of fuel shifted</v>
      </c>
      <c r="P845" s="44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46" t="str">
        <f>IF(ISBLANK(INDEX('Policy Characteristics'!K:K,MATCH($C845,'Policy Characteristics'!$C:$C,0))),"",INDEX('Policy Characteristics'!K:K,MATCH($C845,'Policy Characteristics'!$C:$C,0)))</f>
        <v>industry-ag-main.html#fuel-switching</v>
      </c>
      <c r="R845" s="446" t="str">
        <f>IF(ISBLANK(INDEX('Policy Characteristics'!L:L,MATCH($C845,'Policy Characteristics'!$C:$C,0))),"",INDEX('Policy Characteristics'!L:L,MATCH($C845,'Policy Characteristics'!$C:$C,0)))</f>
        <v>industry-elec-and-hydrogen.html</v>
      </c>
    </row>
    <row r="846" spans="1:18" s="295" customFormat="1" x14ac:dyDescent="0.75">
      <c r="A846" s="446" t="str">
        <f>IF(ISBLANK(INDEX('Policy Characteristics'!A:A,MATCH($C846,'Policy Characteristics'!$C:$C,0))),"",INDEX('Policy Characteristics'!A:A,MATCH($C846,'Policy Characteristics'!$C:$C,0)))</f>
        <v>Industry</v>
      </c>
      <c r="B846" s="467" t="str">
        <f>IF(ISBLANK(INDEX('Policy Characteristics'!B:B,MATCH($C846,'Policy Characteristics'!$C:$C,0))),"",INDEX('Policy Characteristics'!B:B,MATCH($C846,'Policy Characteristics'!$C:$C,0)))</f>
        <v>Hydrogen Combustion</v>
      </c>
      <c r="C846" s="446" t="str">
        <f t="shared" si="38"/>
        <v>Fraction of Eligible Industrial Energy Use Shifted to Hydrogen</v>
      </c>
      <c r="D846" s="294" t="s">
        <v>3070</v>
      </c>
      <c r="E846" t="s">
        <v>3516</v>
      </c>
      <c r="F846" t="s">
        <v>3034</v>
      </c>
      <c r="G846" s="339" t="s">
        <v>3523</v>
      </c>
      <c r="H846" s="20">
        <v>2083</v>
      </c>
      <c r="I846" s="468" t="s">
        <v>43</v>
      </c>
      <c r="J846" s="469" t="str">
        <f>IF(ISBLANK(INDEX('Policy Characteristics'!D:D,MATCH($C846,'Policy Characteristics'!$C:$C,0))),"",INDEX('Policy Characteristics'!D:D,MATCH($C846,'Policy Characteristics'!$C:$C,0)))</f>
        <v>Hydrogen Combustion</v>
      </c>
      <c r="K846" s="446" t="str">
        <f>IF(ISBLANK(INDEX('Policy Characteristics'!E:E,MATCH($C846,'Policy Characteristics'!$C:$C,0))),"",INDEX('Policy Characteristics'!E:E,MATCH($C846,'Policy Characteristics'!$C:$C,0)))</f>
        <v>indst shift to hydrogen</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446" t="str">
        <f>IF(ISBLANK(INDEX('Policy Characteristics'!I:I,MATCH($C846,'Policy Characteristics'!$C:$C,0))),"",INDEX('Policy Characteristics'!I:I,MATCH($C846,'Policy Characteristics'!$C:$C,0)))</f>
        <v>% of fuel shifted</v>
      </c>
      <c r="P846" s="44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46" t="str">
        <f>IF(ISBLANK(INDEX('Policy Characteristics'!K:K,MATCH($C846,'Policy Characteristics'!$C:$C,0))),"",INDEX('Policy Characteristics'!K:K,MATCH($C846,'Policy Characteristics'!$C:$C,0)))</f>
        <v>industry-ag-main.html#fuel-switching</v>
      </c>
      <c r="R846" s="446" t="str">
        <f>IF(ISBLANK(INDEX('Policy Characteristics'!L:L,MATCH($C846,'Policy Characteristics'!$C:$C,0))),"",INDEX('Policy Characteristics'!L:L,MATCH($C846,'Policy Characteristics'!$C:$C,0)))</f>
        <v>industry-elec-and-hydrogen.html</v>
      </c>
    </row>
    <row r="847" spans="1:18" s="295" customFormat="1" x14ac:dyDescent="0.75">
      <c r="A847" s="446" t="str">
        <f>IF(ISBLANK(INDEX('Policy Characteristics'!A:A,MATCH($C847,'Policy Characteristics'!$C:$C,0))),"",INDEX('Policy Characteristics'!A:A,MATCH($C847,'Policy Characteristics'!$C:$C,0)))</f>
        <v>Industry</v>
      </c>
      <c r="B847" s="467" t="str">
        <f>IF(ISBLANK(INDEX('Policy Characteristics'!B:B,MATCH($C847,'Policy Characteristics'!$C:$C,0))),"",INDEX('Policy Characteristics'!B:B,MATCH($C847,'Policy Characteristics'!$C:$C,0)))</f>
        <v>Hydrogen Combustion</v>
      </c>
      <c r="C847" s="446" t="str">
        <f t="shared" si="38"/>
        <v>Fraction of Eligible Industrial Energy Use Shifted to Hydrogen</v>
      </c>
      <c r="D847" s="294" t="s">
        <v>3070</v>
      </c>
      <c r="E847" t="s">
        <v>3517</v>
      </c>
      <c r="F847" t="s">
        <v>3034</v>
      </c>
      <c r="G847" s="339" t="s">
        <v>3524</v>
      </c>
      <c r="H847" s="20">
        <v>2084</v>
      </c>
      <c r="I847" s="468" t="s">
        <v>43</v>
      </c>
      <c r="J847" s="469" t="str">
        <f>IF(ISBLANK(INDEX('Policy Characteristics'!D:D,MATCH($C847,'Policy Characteristics'!$C:$C,0))),"",INDEX('Policy Characteristics'!D:D,MATCH($C847,'Policy Characteristics'!$C:$C,0)))</f>
        <v>Hydrogen Combustion</v>
      </c>
      <c r="K847" s="446" t="str">
        <f>IF(ISBLANK(INDEX('Policy Characteristics'!E:E,MATCH($C847,'Policy Characteristics'!$C:$C,0))),"",INDEX('Policy Characteristics'!E:E,MATCH($C847,'Policy Characteristics'!$C:$C,0)))</f>
        <v>indst shift to hydrogen</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446" t="str">
        <f>IF(ISBLANK(INDEX('Policy Characteristics'!I:I,MATCH($C847,'Policy Characteristics'!$C:$C,0))),"",INDEX('Policy Characteristics'!I:I,MATCH($C847,'Policy Characteristics'!$C:$C,0)))</f>
        <v>% of fuel shifted</v>
      </c>
      <c r="P847" s="44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46" t="str">
        <f>IF(ISBLANK(INDEX('Policy Characteristics'!K:K,MATCH($C847,'Policy Characteristics'!$C:$C,0))),"",INDEX('Policy Characteristics'!K:K,MATCH($C847,'Policy Characteristics'!$C:$C,0)))</f>
        <v>industry-ag-main.html#fuel-switching</v>
      </c>
      <c r="R847" s="446" t="str">
        <f>IF(ISBLANK(INDEX('Policy Characteristics'!L:L,MATCH($C847,'Policy Characteristics'!$C:$C,0))),"",INDEX('Policy Characteristics'!L:L,MATCH($C847,'Policy Characteristics'!$C:$C,0)))</f>
        <v>industry-elec-and-hydrogen.html</v>
      </c>
    </row>
    <row r="848" spans="1:18" s="295" customFormat="1" x14ac:dyDescent="0.75">
      <c r="A848" s="446" t="str">
        <f>IF(ISBLANK(INDEX('Policy Characteristics'!A:A,MATCH($C848,'Policy Characteristics'!$C:$C,0))),"",INDEX('Policy Characteristics'!A:A,MATCH($C848,'Policy Characteristics'!$C:$C,0)))</f>
        <v>Industry</v>
      </c>
      <c r="B848" s="467" t="str">
        <f>IF(ISBLANK(INDEX('Policy Characteristics'!B:B,MATCH($C848,'Policy Characteristics'!$C:$C,0))),"",INDEX('Policy Characteristics'!B:B,MATCH($C848,'Policy Characteristics'!$C:$C,0)))</f>
        <v>Hydrogen Combustion</v>
      </c>
      <c r="C848" s="446" t="str">
        <f t="shared" si="38"/>
        <v>Fraction of Eligible Industrial Energy Use Shifted to Hydrogen</v>
      </c>
      <c r="D848" s="294" t="s">
        <v>3070</v>
      </c>
      <c r="E848" t="s">
        <v>3518</v>
      </c>
      <c r="F848" t="s">
        <v>3034</v>
      </c>
      <c r="G848" s="339" t="s">
        <v>3525</v>
      </c>
      <c r="H848" s="20">
        <v>2085</v>
      </c>
      <c r="I848" s="468" t="s">
        <v>44</v>
      </c>
      <c r="J848" s="469" t="str">
        <f>IF(ISBLANK(INDEX('Policy Characteristics'!D:D,MATCH($C848,'Policy Characteristics'!$C:$C,0))),"",INDEX('Policy Characteristics'!D:D,MATCH($C848,'Policy Characteristics'!$C:$C,0)))</f>
        <v>Hydrogen Combustion</v>
      </c>
      <c r="K848" s="446" t="str">
        <f>IF(ISBLANK(INDEX('Policy Characteristics'!E:E,MATCH($C848,'Policy Characteristics'!$C:$C,0))),"",INDEX('Policy Characteristics'!E:E,MATCH($C848,'Policy Characteristics'!$C:$C,0)))</f>
        <v>indst shift to hydrogen</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446" t="str">
        <f>IF(ISBLANK(INDEX('Policy Characteristics'!I:I,MATCH($C848,'Policy Characteristics'!$C:$C,0))),"",INDEX('Policy Characteristics'!I:I,MATCH($C848,'Policy Characteristics'!$C:$C,0)))</f>
        <v>% of fuel shifted</v>
      </c>
      <c r="P848" s="44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46" t="str">
        <f>IF(ISBLANK(INDEX('Policy Characteristics'!K:K,MATCH($C848,'Policy Characteristics'!$C:$C,0))),"",INDEX('Policy Characteristics'!K:K,MATCH($C848,'Policy Characteristics'!$C:$C,0)))</f>
        <v>industry-ag-main.html#fuel-switching</v>
      </c>
      <c r="R848" s="446" t="str">
        <f>IF(ISBLANK(INDEX('Policy Characteristics'!L:L,MATCH($C848,'Policy Characteristics'!$C:$C,0))),"",INDEX('Policy Characteristics'!L:L,MATCH($C848,'Policy Characteristics'!$C:$C,0)))</f>
        <v>industry-elec-and-hydrogen.html</v>
      </c>
    </row>
    <row r="849" spans="1:18" s="295" customFormat="1" x14ac:dyDescent="0.75">
      <c r="A849" s="446" t="str">
        <f>IF(ISBLANK(INDEX('Policy Characteristics'!A:A,MATCH($C849,'Policy Characteristics'!$C:$C,0))),"",INDEX('Policy Characteristics'!A:A,MATCH($C849,'Policy Characteristics'!$C:$C,0)))</f>
        <v>Industry</v>
      </c>
      <c r="B849" s="467" t="str">
        <f>IF(ISBLANK(INDEX('Policy Characteristics'!B:B,MATCH($C849,'Policy Characteristics'!$C:$C,0))),"",INDEX('Policy Characteristics'!B:B,MATCH($C849,'Policy Characteristics'!$C:$C,0)))</f>
        <v>Hydrogen Combustion</v>
      </c>
      <c r="C849" s="446" t="str">
        <f t="shared" si="38"/>
        <v>Fraction of Eligible Industrial Energy Use Shifted to Hydrogen</v>
      </c>
      <c r="D849" s="294" t="s">
        <v>3070</v>
      </c>
      <c r="E849" t="s">
        <v>3519</v>
      </c>
      <c r="F849" t="s">
        <v>3034</v>
      </c>
      <c r="G849" s="339" t="s">
        <v>3526</v>
      </c>
      <c r="H849" s="20">
        <v>2086</v>
      </c>
      <c r="I849" s="468" t="s">
        <v>44</v>
      </c>
      <c r="J849" s="469" t="str">
        <f>IF(ISBLANK(INDEX('Policy Characteristics'!D:D,MATCH($C849,'Policy Characteristics'!$C:$C,0))),"",INDEX('Policy Characteristics'!D:D,MATCH($C849,'Policy Characteristics'!$C:$C,0)))</f>
        <v>Hydrogen Combustion</v>
      </c>
      <c r="K849" s="446" t="str">
        <f>IF(ISBLANK(INDEX('Policy Characteristics'!E:E,MATCH($C849,'Policy Characteristics'!$C:$C,0))),"",INDEX('Policy Characteristics'!E:E,MATCH($C849,'Policy Characteristics'!$C:$C,0)))</f>
        <v>indst shift to hydrogen</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446" t="str">
        <f>IF(ISBLANK(INDEX('Policy Characteristics'!I:I,MATCH($C849,'Policy Characteristics'!$C:$C,0))),"",INDEX('Policy Characteristics'!I:I,MATCH($C849,'Policy Characteristics'!$C:$C,0)))</f>
        <v>% of fuel shifted</v>
      </c>
      <c r="P849" s="44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46" t="str">
        <f>IF(ISBLANK(INDEX('Policy Characteristics'!K:K,MATCH($C849,'Policy Characteristics'!$C:$C,0))),"",INDEX('Policy Characteristics'!K:K,MATCH($C849,'Policy Characteristics'!$C:$C,0)))</f>
        <v>industry-ag-main.html#fuel-switching</v>
      </c>
      <c r="R849" s="446" t="str">
        <f>IF(ISBLANK(INDEX('Policy Characteristics'!L:L,MATCH($C849,'Policy Characteristics'!$C:$C,0))),"",INDEX('Policy Characteristics'!L:L,MATCH($C849,'Policy Characteristics'!$C:$C,0)))</f>
        <v>industry-elec-and-hydrogen.html</v>
      </c>
    </row>
    <row r="850" spans="1:18" s="295" customFormat="1" x14ac:dyDescent="0.75">
      <c r="A850" s="446" t="str">
        <f>IF(ISBLANK(INDEX('Policy Characteristics'!A:A,MATCH($C850,'Policy Characteristics'!$C:$C,0))),"",INDEX('Policy Characteristics'!A:A,MATCH($C850,'Policy Characteristics'!$C:$C,0)))</f>
        <v>Industry</v>
      </c>
      <c r="B850" s="467" t="str">
        <f>IF(ISBLANK(INDEX('Policy Characteristics'!B:B,MATCH($C850,'Policy Characteristics'!$C:$C,0))),"",INDEX('Policy Characteristics'!B:B,MATCH($C850,'Policy Characteristics'!$C:$C,0)))</f>
        <v>Hydrogen Combustion</v>
      </c>
      <c r="C850" s="446" t="str">
        <f t="shared" si="38"/>
        <v>Fraction of Eligible Industrial Energy Use Shifted to Hydrogen</v>
      </c>
      <c r="D850" s="294" t="s">
        <v>3070</v>
      </c>
      <c r="E850" t="s">
        <v>3520</v>
      </c>
      <c r="F850" t="s">
        <v>3034</v>
      </c>
      <c r="G850" s="339" t="s">
        <v>3527</v>
      </c>
      <c r="H850" s="20">
        <v>2087</v>
      </c>
      <c r="I850" s="468" t="s">
        <v>43</v>
      </c>
      <c r="J850" s="469" t="str">
        <f>IF(ISBLANK(INDEX('Policy Characteristics'!D:D,MATCH($C850,'Policy Characteristics'!$C:$C,0))),"",INDEX('Policy Characteristics'!D:D,MATCH($C850,'Policy Characteristics'!$C:$C,0)))</f>
        <v>Hydrogen Combustion</v>
      </c>
      <c r="K850" s="446" t="str">
        <f>IF(ISBLANK(INDEX('Policy Characteristics'!E:E,MATCH($C850,'Policy Characteristics'!$C:$C,0))),"",INDEX('Policy Characteristics'!E:E,MATCH($C850,'Policy Characteristics'!$C:$C,0)))</f>
        <v>indst shift to hydrogen</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446" t="str">
        <f>IF(ISBLANK(INDEX('Policy Characteristics'!I:I,MATCH($C850,'Policy Characteristics'!$C:$C,0))),"",INDEX('Policy Characteristics'!I:I,MATCH($C850,'Policy Characteristics'!$C:$C,0)))</f>
        <v>% of fuel shifted</v>
      </c>
      <c r="P850" s="44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46" t="str">
        <f>IF(ISBLANK(INDEX('Policy Characteristics'!K:K,MATCH($C850,'Policy Characteristics'!$C:$C,0))),"",INDEX('Policy Characteristics'!K:K,MATCH($C850,'Policy Characteristics'!$C:$C,0)))</f>
        <v>industry-ag-main.html#fuel-switching</v>
      </c>
      <c r="R850" s="446" t="str">
        <f>IF(ISBLANK(INDEX('Policy Characteristics'!L:L,MATCH($C850,'Policy Characteristics'!$C:$C,0))),"",INDEX('Policy Characteristics'!L:L,MATCH($C850,'Policy Characteristics'!$C:$C,0)))</f>
        <v>industry-elec-and-hydrogen.html</v>
      </c>
    </row>
    <row r="851" spans="1:18" s="295" customFormat="1" x14ac:dyDescent="0.75">
      <c r="A851" s="446" t="str">
        <f>IF(ISBLANK(INDEX('Policy Characteristics'!A:A,MATCH($C851,'Policy Characteristics'!$C:$C,0))),"",INDEX('Policy Characteristics'!A:A,MATCH($C851,'Policy Characteristics'!$C:$C,0)))</f>
        <v>Industry</v>
      </c>
      <c r="B851" s="467" t="str">
        <f>IF(ISBLANK(INDEX('Policy Characteristics'!B:B,MATCH($C851,'Policy Characteristics'!$C:$C,0))),"",INDEX('Policy Characteristics'!B:B,MATCH($C851,'Policy Characteristics'!$C:$C,0)))</f>
        <v>Hydrogen Combustion</v>
      </c>
      <c r="C851" s="446" t="str">
        <f t="shared" si="38"/>
        <v>Fraction of Eligible Industrial Energy Use Shifted to Hydrogen</v>
      </c>
      <c r="D851" s="294" t="s">
        <v>3070</v>
      </c>
      <c r="E851" t="s">
        <v>3521</v>
      </c>
      <c r="F851" t="s">
        <v>3034</v>
      </c>
      <c r="G851" s="339" t="s">
        <v>3528</v>
      </c>
      <c r="H851" s="20">
        <v>2088</v>
      </c>
      <c r="I851" s="468" t="s">
        <v>44</v>
      </c>
      <c r="J851" s="469" t="str">
        <f>IF(ISBLANK(INDEX('Policy Characteristics'!D:D,MATCH($C851,'Policy Characteristics'!$C:$C,0))),"",INDEX('Policy Characteristics'!D:D,MATCH($C851,'Policy Characteristics'!$C:$C,0)))</f>
        <v>Hydrogen Combustion</v>
      </c>
      <c r="K851" s="446" t="str">
        <f>IF(ISBLANK(INDEX('Policy Characteristics'!E:E,MATCH($C851,'Policy Characteristics'!$C:$C,0))),"",INDEX('Policy Characteristics'!E:E,MATCH($C851,'Policy Characteristics'!$C:$C,0)))</f>
        <v>indst shift to hydrogen</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446" t="str">
        <f>IF(ISBLANK(INDEX('Policy Characteristics'!I:I,MATCH($C851,'Policy Characteristics'!$C:$C,0))),"",INDEX('Policy Characteristics'!I:I,MATCH($C851,'Policy Characteristics'!$C:$C,0)))</f>
        <v>% of fuel shifted</v>
      </c>
      <c r="P851" s="44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46" t="str">
        <f>IF(ISBLANK(INDEX('Policy Characteristics'!K:K,MATCH($C851,'Policy Characteristics'!$C:$C,0))),"",INDEX('Policy Characteristics'!K:K,MATCH($C851,'Policy Characteristics'!$C:$C,0)))</f>
        <v>industry-ag-main.html#fuel-switching</v>
      </c>
      <c r="R851" s="446" t="str">
        <f>IF(ISBLANK(INDEX('Policy Characteristics'!L:L,MATCH($C851,'Policy Characteristics'!$C:$C,0))),"",INDEX('Policy Characteristics'!L:L,MATCH($C851,'Policy Characteristics'!$C:$C,0)))</f>
        <v>industry-elec-and-hydrogen.html</v>
      </c>
    </row>
    <row r="852" spans="1:18" s="295" customFormat="1" x14ac:dyDescent="0.75">
      <c r="A852" s="446" t="str">
        <f>IF(ISBLANK(INDEX('Policy Characteristics'!A:A,MATCH($C852,'Policy Characteristics'!$C:$C,0))),"",INDEX('Policy Characteristics'!A:A,MATCH($C852,'Policy Characteristics'!$C:$C,0)))</f>
        <v>Industry</v>
      </c>
      <c r="B852" s="467" t="str">
        <f>IF(ISBLANK(INDEX('Policy Characteristics'!B:B,MATCH($C852,'Policy Characteristics'!$C:$C,0))),"",INDEX('Policy Characteristics'!B:B,MATCH($C852,'Policy Characteristics'!$C:$C,0)))</f>
        <v>Hydrogen Combustion</v>
      </c>
      <c r="C852" s="446" t="str">
        <f t="shared" si="38"/>
        <v>Fraction of Eligible Industrial Energy Use Shifted to Hydrogen</v>
      </c>
      <c r="D852" s="294" t="s">
        <v>3070</v>
      </c>
      <c r="E852" t="s">
        <v>3673</v>
      </c>
      <c r="F852" t="s">
        <v>3034</v>
      </c>
      <c r="G852" s="339" t="s">
        <v>3673</v>
      </c>
      <c r="H852" s="20">
        <v>2089</v>
      </c>
      <c r="I852" s="468" t="s">
        <v>43</v>
      </c>
      <c r="J852" s="469" t="str">
        <f>IF(ISBLANK(INDEX('Policy Characteristics'!D:D,MATCH($C852,'Policy Characteristics'!$C:$C,0))),"",INDEX('Policy Characteristics'!D:D,MATCH($C852,'Policy Characteristics'!$C:$C,0)))</f>
        <v>Hydrogen Combustion</v>
      </c>
      <c r="K852" s="446" t="str">
        <f>IF(ISBLANK(INDEX('Policy Characteristics'!E:E,MATCH($C852,'Policy Characteristics'!$C:$C,0))),"",INDEX('Policy Characteristics'!E:E,MATCH($C852,'Policy Characteristics'!$C:$C,0)))</f>
        <v>indst shift to hydrogen</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446" t="str">
        <f>IF(ISBLANK(INDEX('Policy Characteristics'!I:I,MATCH($C852,'Policy Characteristics'!$C:$C,0))),"",INDEX('Policy Characteristics'!I:I,MATCH($C852,'Policy Characteristics'!$C:$C,0)))</f>
        <v>% of fuel shifted</v>
      </c>
      <c r="P852" s="44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46" t="str">
        <f>IF(ISBLANK(INDEX('Policy Characteristics'!K:K,MATCH($C852,'Policy Characteristics'!$C:$C,0))),"",INDEX('Policy Characteristics'!K:K,MATCH($C852,'Policy Characteristics'!$C:$C,0)))</f>
        <v>industry-ag-main.html#fuel-switching</v>
      </c>
      <c r="R852" s="446" t="str">
        <f>IF(ISBLANK(INDEX('Policy Characteristics'!L:L,MATCH($C852,'Policy Characteristics'!$C:$C,0))),"",INDEX('Policy Characteristics'!L:L,MATCH($C852,'Policy Characteristics'!$C:$C,0)))</f>
        <v>industry-elec-and-hydrogen.html</v>
      </c>
    </row>
    <row r="853" spans="1:18" s="295" customFormat="1" x14ac:dyDescent="0.75">
      <c r="A853" s="446" t="str">
        <f>IF(ISBLANK(INDEX('Policy Characteristics'!A:A,MATCH($C853,'Policy Characteristics'!$C:$C,0))),"",INDEX('Policy Characteristics'!A:A,MATCH($C853,'Policy Characteristics'!$C:$C,0)))</f>
        <v>Industry</v>
      </c>
      <c r="B853" s="467" t="str">
        <f>IF(ISBLANK(INDEX('Policy Characteristics'!B:B,MATCH($C853,'Policy Characteristics'!$C:$C,0))),"",INDEX('Policy Characteristics'!B:B,MATCH($C853,'Policy Characteristics'!$C:$C,0)))</f>
        <v>Hydrogen Combustion</v>
      </c>
      <c r="C853" s="446" t="str">
        <f t="shared" si="38"/>
        <v>Fraction of Eligible Industrial Energy Use Shifted to Hydrogen</v>
      </c>
      <c r="D853" s="294" t="s">
        <v>3071</v>
      </c>
      <c r="E853" t="s">
        <v>3515</v>
      </c>
      <c r="F853" t="s">
        <v>3035</v>
      </c>
      <c r="G853" s="339" t="s">
        <v>3522</v>
      </c>
      <c r="H853" s="20">
        <v>2090</v>
      </c>
      <c r="I853" s="468" t="s">
        <v>43</v>
      </c>
      <c r="J853" s="469" t="str">
        <f>IF(ISBLANK(INDEX('Policy Characteristics'!D:D,MATCH($C853,'Policy Characteristics'!$C:$C,0))),"",INDEX('Policy Characteristics'!D:D,MATCH($C853,'Policy Characteristics'!$C:$C,0)))</f>
        <v>Hydrogen Combustion</v>
      </c>
      <c r="K853" s="446" t="str">
        <f>IF(ISBLANK(INDEX('Policy Characteristics'!E:E,MATCH($C853,'Policy Characteristics'!$C:$C,0))),"",INDEX('Policy Characteristics'!E:E,MATCH($C853,'Policy Characteristics'!$C:$C,0)))</f>
        <v>indst shift to hydrogen</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446" t="str">
        <f>IF(ISBLANK(INDEX('Policy Characteristics'!I:I,MATCH($C853,'Policy Characteristics'!$C:$C,0))),"",INDEX('Policy Characteristics'!I:I,MATCH($C853,'Policy Characteristics'!$C:$C,0)))</f>
        <v>% of fuel shifted</v>
      </c>
      <c r="P853" s="44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46" t="str">
        <f>IF(ISBLANK(INDEX('Policy Characteristics'!K:K,MATCH($C853,'Policy Characteristics'!$C:$C,0))),"",INDEX('Policy Characteristics'!K:K,MATCH($C853,'Policy Characteristics'!$C:$C,0)))</f>
        <v>industry-ag-main.html#fuel-switching</v>
      </c>
      <c r="R853" s="446" t="str">
        <f>IF(ISBLANK(INDEX('Policy Characteristics'!L:L,MATCH($C853,'Policy Characteristics'!$C:$C,0))),"",INDEX('Policy Characteristics'!L:L,MATCH($C853,'Policy Characteristics'!$C:$C,0)))</f>
        <v>industry-elec-and-hydrogen.html</v>
      </c>
    </row>
    <row r="854" spans="1:18" s="295" customFormat="1" x14ac:dyDescent="0.75">
      <c r="A854" s="446" t="str">
        <f>IF(ISBLANK(INDEX('Policy Characteristics'!A:A,MATCH($C854,'Policy Characteristics'!$C:$C,0))),"",INDEX('Policy Characteristics'!A:A,MATCH($C854,'Policy Characteristics'!$C:$C,0)))</f>
        <v>Industry</v>
      </c>
      <c r="B854" s="467" t="str">
        <f>IF(ISBLANK(INDEX('Policy Characteristics'!B:B,MATCH($C854,'Policy Characteristics'!$C:$C,0))),"",INDEX('Policy Characteristics'!B:B,MATCH($C854,'Policy Characteristics'!$C:$C,0)))</f>
        <v>Hydrogen Combustion</v>
      </c>
      <c r="C854" s="446" t="str">
        <f t="shared" si="38"/>
        <v>Fraction of Eligible Industrial Energy Use Shifted to Hydrogen</v>
      </c>
      <c r="D854" s="294" t="s">
        <v>3071</v>
      </c>
      <c r="E854" t="s">
        <v>3516</v>
      </c>
      <c r="F854" t="s">
        <v>3035</v>
      </c>
      <c r="G854" s="339" t="s">
        <v>3523</v>
      </c>
      <c r="H854" s="20">
        <v>2091</v>
      </c>
      <c r="I854" s="468" t="s">
        <v>43</v>
      </c>
      <c r="J854" s="469" t="str">
        <f>IF(ISBLANK(INDEX('Policy Characteristics'!D:D,MATCH($C854,'Policy Characteristics'!$C:$C,0))),"",INDEX('Policy Characteristics'!D:D,MATCH($C854,'Policy Characteristics'!$C:$C,0)))</f>
        <v>Hydrogen Combustion</v>
      </c>
      <c r="K854" s="446" t="str">
        <f>IF(ISBLANK(INDEX('Policy Characteristics'!E:E,MATCH($C854,'Policy Characteristics'!$C:$C,0))),"",INDEX('Policy Characteristics'!E:E,MATCH($C854,'Policy Characteristics'!$C:$C,0)))</f>
        <v>indst shift to hydrogen</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446" t="str">
        <f>IF(ISBLANK(INDEX('Policy Characteristics'!I:I,MATCH($C854,'Policy Characteristics'!$C:$C,0))),"",INDEX('Policy Characteristics'!I:I,MATCH($C854,'Policy Characteristics'!$C:$C,0)))</f>
        <v>% of fuel shifted</v>
      </c>
      <c r="P854" s="44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46" t="str">
        <f>IF(ISBLANK(INDEX('Policy Characteristics'!K:K,MATCH($C854,'Policy Characteristics'!$C:$C,0))),"",INDEX('Policy Characteristics'!K:K,MATCH($C854,'Policy Characteristics'!$C:$C,0)))</f>
        <v>industry-ag-main.html#fuel-switching</v>
      </c>
      <c r="R854" s="446" t="str">
        <f>IF(ISBLANK(INDEX('Policy Characteristics'!L:L,MATCH($C854,'Policy Characteristics'!$C:$C,0))),"",INDEX('Policy Characteristics'!L:L,MATCH($C854,'Policy Characteristics'!$C:$C,0)))</f>
        <v>industry-elec-and-hydrogen.html</v>
      </c>
    </row>
    <row r="855" spans="1:18" s="295" customFormat="1" x14ac:dyDescent="0.75">
      <c r="A855" s="446" t="str">
        <f>IF(ISBLANK(INDEX('Policy Characteristics'!A:A,MATCH($C855,'Policy Characteristics'!$C:$C,0))),"",INDEX('Policy Characteristics'!A:A,MATCH($C855,'Policy Characteristics'!$C:$C,0)))</f>
        <v>Industry</v>
      </c>
      <c r="B855" s="467" t="str">
        <f>IF(ISBLANK(INDEX('Policy Characteristics'!B:B,MATCH($C855,'Policy Characteristics'!$C:$C,0))),"",INDEX('Policy Characteristics'!B:B,MATCH($C855,'Policy Characteristics'!$C:$C,0)))</f>
        <v>Hydrogen Combustion</v>
      </c>
      <c r="C855" s="446" t="str">
        <f t="shared" si="38"/>
        <v>Fraction of Eligible Industrial Energy Use Shifted to Hydrogen</v>
      </c>
      <c r="D855" s="294" t="s">
        <v>3071</v>
      </c>
      <c r="E855" t="s">
        <v>3517</v>
      </c>
      <c r="F855" t="s">
        <v>3035</v>
      </c>
      <c r="G855" s="339" t="s">
        <v>3524</v>
      </c>
      <c r="H855" s="20">
        <v>2092</v>
      </c>
      <c r="I855" s="468" t="s">
        <v>43</v>
      </c>
      <c r="J855" s="469" t="str">
        <f>IF(ISBLANK(INDEX('Policy Characteristics'!D:D,MATCH($C855,'Policy Characteristics'!$C:$C,0))),"",INDEX('Policy Characteristics'!D:D,MATCH($C855,'Policy Characteristics'!$C:$C,0)))</f>
        <v>Hydrogen Combustion</v>
      </c>
      <c r="K855" s="446" t="str">
        <f>IF(ISBLANK(INDEX('Policy Characteristics'!E:E,MATCH($C855,'Policy Characteristics'!$C:$C,0))),"",INDEX('Policy Characteristics'!E:E,MATCH($C855,'Policy Characteristics'!$C:$C,0)))</f>
        <v>indst shift to hydrogen</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446" t="str">
        <f>IF(ISBLANK(INDEX('Policy Characteristics'!I:I,MATCH($C855,'Policy Characteristics'!$C:$C,0))),"",INDEX('Policy Characteristics'!I:I,MATCH($C855,'Policy Characteristics'!$C:$C,0)))</f>
        <v>% of fuel shifted</v>
      </c>
      <c r="P855" s="44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46" t="str">
        <f>IF(ISBLANK(INDEX('Policy Characteristics'!K:K,MATCH($C855,'Policy Characteristics'!$C:$C,0))),"",INDEX('Policy Characteristics'!K:K,MATCH($C855,'Policy Characteristics'!$C:$C,0)))</f>
        <v>industry-ag-main.html#fuel-switching</v>
      </c>
      <c r="R855" s="446" t="str">
        <f>IF(ISBLANK(INDEX('Policy Characteristics'!L:L,MATCH($C855,'Policy Characteristics'!$C:$C,0))),"",INDEX('Policy Characteristics'!L:L,MATCH($C855,'Policy Characteristics'!$C:$C,0)))</f>
        <v>industry-elec-and-hydrogen.html</v>
      </c>
    </row>
    <row r="856" spans="1:18" s="295" customFormat="1" x14ac:dyDescent="0.75">
      <c r="A856" s="446" t="str">
        <f>IF(ISBLANK(INDEX('Policy Characteristics'!A:A,MATCH($C856,'Policy Characteristics'!$C:$C,0))),"",INDEX('Policy Characteristics'!A:A,MATCH($C856,'Policy Characteristics'!$C:$C,0)))</f>
        <v>Industry</v>
      </c>
      <c r="B856" s="467" t="str">
        <f>IF(ISBLANK(INDEX('Policy Characteristics'!B:B,MATCH($C856,'Policy Characteristics'!$C:$C,0))),"",INDEX('Policy Characteristics'!B:B,MATCH($C856,'Policy Characteristics'!$C:$C,0)))</f>
        <v>Hydrogen Combustion</v>
      </c>
      <c r="C856" s="446" t="str">
        <f t="shared" si="38"/>
        <v>Fraction of Eligible Industrial Energy Use Shifted to Hydrogen</v>
      </c>
      <c r="D856" s="294" t="s">
        <v>3071</v>
      </c>
      <c r="E856" t="s">
        <v>3518</v>
      </c>
      <c r="F856" t="s">
        <v>3035</v>
      </c>
      <c r="G856" s="339" t="s">
        <v>3525</v>
      </c>
      <c r="H856" s="20">
        <v>2093</v>
      </c>
      <c r="I856" s="468" t="s">
        <v>43</v>
      </c>
      <c r="J856" s="469" t="str">
        <f>IF(ISBLANK(INDEX('Policy Characteristics'!D:D,MATCH($C856,'Policy Characteristics'!$C:$C,0))),"",INDEX('Policy Characteristics'!D:D,MATCH($C856,'Policy Characteristics'!$C:$C,0)))</f>
        <v>Hydrogen Combustion</v>
      </c>
      <c r="K856" s="446" t="str">
        <f>IF(ISBLANK(INDEX('Policy Characteristics'!E:E,MATCH($C856,'Policy Characteristics'!$C:$C,0))),"",INDEX('Policy Characteristics'!E:E,MATCH($C856,'Policy Characteristics'!$C:$C,0)))</f>
        <v>indst shift to hydrogen</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446" t="str">
        <f>IF(ISBLANK(INDEX('Policy Characteristics'!I:I,MATCH($C856,'Policy Characteristics'!$C:$C,0))),"",INDEX('Policy Characteristics'!I:I,MATCH($C856,'Policy Characteristics'!$C:$C,0)))</f>
        <v>% of fuel shifted</v>
      </c>
      <c r="P856" s="44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46" t="str">
        <f>IF(ISBLANK(INDEX('Policy Characteristics'!K:K,MATCH($C856,'Policy Characteristics'!$C:$C,0))),"",INDEX('Policy Characteristics'!K:K,MATCH($C856,'Policy Characteristics'!$C:$C,0)))</f>
        <v>industry-ag-main.html#fuel-switching</v>
      </c>
      <c r="R856" s="446" t="str">
        <f>IF(ISBLANK(INDEX('Policy Characteristics'!L:L,MATCH($C856,'Policy Characteristics'!$C:$C,0))),"",INDEX('Policy Characteristics'!L:L,MATCH($C856,'Policy Characteristics'!$C:$C,0)))</f>
        <v>industry-elec-and-hydrogen.html</v>
      </c>
    </row>
    <row r="857" spans="1:18" s="295" customFormat="1" x14ac:dyDescent="0.75">
      <c r="A857" s="446" t="str">
        <f>IF(ISBLANK(INDEX('Policy Characteristics'!A:A,MATCH($C857,'Policy Characteristics'!$C:$C,0))),"",INDEX('Policy Characteristics'!A:A,MATCH($C857,'Policy Characteristics'!$C:$C,0)))</f>
        <v>Industry</v>
      </c>
      <c r="B857" s="467" t="str">
        <f>IF(ISBLANK(INDEX('Policy Characteristics'!B:B,MATCH($C857,'Policy Characteristics'!$C:$C,0))),"",INDEX('Policy Characteristics'!B:B,MATCH($C857,'Policy Characteristics'!$C:$C,0)))</f>
        <v>Hydrogen Combustion</v>
      </c>
      <c r="C857" s="446" t="str">
        <f t="shared" si="38"/>
        <v>Fraction of Eligible Industrial Energy Use Shifted to Hydrogen</v>
      </c>
      <c r="D857" s="294" t="s">
        <v>3071</v>
      </c>
      <c r="E857" t="s">
        <v>3519</v>
      </c>
      <c r="F857" t="s">
        <v>3035</v>
      </c>
      <c r="G857" s="339" t="s">
        <v>3526</v>
      </c>
      <c r="H857" s="20">
        <v>2094</v>
      </c>
      <c r="I857" s="468" t="s">
        <v>44</v>
      </c>
      <c r="J857" s="469" t="str">
        <f>IF(ISBLANK(INDEX('Policy Characteristics'!D:D,MATCH($C857,'Policy Characteristics'!$C:$C,0))),"",INDEX('Policy Characteristics'!D:D,MATCH($C857,'Policy Characteristics'!$C:$C,0)))</f>
        <v>Hydrogen Combustion</v>
      </c>
      <c r="K857" s="446" t="str">
        <f>IF(ISBLANK(INDEX('Policy Characteristics'!E:E,MATCH($C857,'Policy Characteristics'!$C:$C,0))),"",INDEX('Policy Characteristics'!E:E,MATCH($C857,'Policy Characteristics'!$C:$C,0)))</f>
        <v>indst shift to hydrogen</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446" t="str">
        <f>IF(ISBLANK(INDEX('Policy Characteristics'!I:I,MATCH($C857,'Policy Characteristics'!$C:$C,0))),"",INDEX('Policy Characteristics'!I:I,MATCH($C857,'Policy Characteristics'!$C:$C,0)))</f>
        <v>% of fuel shifted</v>
      </c>
      <c r="P857" s="44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46" t="str">
        <f>IF(ISBLANK(INDEX('Policy Characteristics'!K:K,MATCH($C857,'Policy Characteristics'!$C:$C,0))),"",INDEX('Policy Characteristics'!K:K,MATCH($C857,'Policy Characteristics'!$C:$C,0)))</f>
        <v>industry-ag-main.html#fuel-switching</v>
      </c>
      <c r="R857" s="446" t="str">
        <f>IF(ISBLANK(INDEX('Policy Characteristics'!L:L,MATCH($C857,'Policy Characteristics'!$C:$C,0))),"",INDEX('Policy Characteristics'!L:L,MATCH($C857,'Policy Characteristics'!$C:$C,0)))</f>
        <v>industry-elec-and-hydrogen.html</v>
      </c>
    </row>
    <row r="858" spans="1:18" s="295" customFormat="1" x14ac:dyDescent="0.75">
      <c r="A858" s="446" t="str">
        <f>IF(ISBLANK(INDEX('Policy Characteristics'!A:A,MATCH($C858,'Policy Characteristics'!$C:$C,0))),"",INDEX('Policy Characteristics'!A:A,MATCH($C858,'Policy Characteristics'!$C:$C,0)))</f>
        <v>Industry</v>
      </c>
      <c r="B858" s="467" t="str">
        <f>IF(ISBLANK(INDEX('Policy Characteristics'!B:B,MATCH($C858,'Policy Characteristics'!$C:$C,0))),"",INDEX('Policy Characteristics'!B:B,MATCH($C858,'Policy Characteristics'!$C:$C,0)))</f>
        <v>Hydrogen Combustion</v>
      </c>
      <c r="C858" s="446" t="str">
        <f t="shared" si="38"/>
        <v>Fraction of Eligible Industrial Energy Use Shifted to Hydrogen</v>
      </c>
      <c r="D858" s="294" t="s">
        <v>3071</v>
      </c>
      <c r="E858" t="s">
        <v>3520</v>
      </c>
      <c r="F858" t="s">
        <v>3035</v>
      </c>
      <c r="G858" s="339" t="s">
        <v>3527</v>
      </c>
      <c r="H858" s="20">
        <v>2095</v>
      </c>
      <c r="I858" s="468" t="s">
        <v>43</v>
      </c>
      <c r="J858" s="469" t="str">
        <f>IF(ISBLANK(INDEX('Policy Characteristics'!D:D,MATCH($C858,'Policy Characteristics'!$C:$C,0))),"",INDEX('Policy Characteristics'!D:D,MATCH($C858,'Policy Characteristics'!$C:$C,0)))</f>
        <v>Hydrogen Combustion</v>
      </c>
      <c r="K858" s="446" t="str">
        <f>IF(ISBLANK(INDEX('Policy Characteristics'!E:E,MATCH($C858,'Policy Characteristics'!$C:$C,0))),"",INDEX('Policy Characteristics'!E:E,MATCH($C858,'Policy Characteristics'!$C:$C,0)))</f>
        <v>indst shift to hydrogen</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446" t="str">
        <f>IF(ISBLANK(INDEX('Policy Characteristics'!I:I,MATCH($C858,'Policy Characteristics'!$C:$C,0))),"",INDEX('Policy Characteristics'!I:I,MATCH($C858,'Policy Characteristics'!$C:$C,0)))</f>
        <v>% of fuel shifted</v>
      </c>
      <c r="P858" s="44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46" t="str">
        <f>IF(ISBLANK(INDEX('Policy Characteristics'!K:K,MATCH($C858,'Policy Characteristics'!$C:$C,0))),"",INDEX('Policy Characteristics'!K:K,MATCH($C858,'Policy Characteristics'!$C:$C,0)))</f>
        <v>industry-ag-main.html#fuel-switching</v>
      </c>
      <c r="R858" s="446" t="str">
        <f>IF(ISBLANK(INDEX('Policy Characteristics'!L:L,MATCH($C858,'Policy Characteristics'!$C:$C,0))),"",INDEX('Policy Characteristics'!L:L,MATCH($C858,'Policy Characteristics'!$C:$C,0)))</f>
        <v>industry-elec-and-hydrogen.html</v>
      </c>
    </row>
    <row r="859" spans="1:18" s="295" customFormat="1" x14ac:dyDescent="0.75">
      <c r="A859" s="446" t="str">
        <f>IF(ISBLANK(INDEX('Policy Characteristics'!A:A,MATCH($C859,'Policy Characteristics'!$C:$C,0))),"",INDEX('Policy Characteristics'!A:A,MATCH($C859,'Policy Characteristics'!$C:$C,0)))</f>
        <v>Industry</v>
      </c>
      <c r="B859" s="467" t="str">
        <f>IF(ISBLANK(INDEX('Policy Characteristics'!B:B,MATCH($C859,'Policy Characteristics'!$C:$C,0))),"",INDEX('Policy Characteristics'!B:B,MATCH($C859,'Policy Characteristics'!$C:$C,0)))</f>
        <v>Hydrogen Combustion</v>
      </c>
      <c r="C859" s="446" t="str">
        <f t="shared" si="38"/>
        <v>Fraction of Eligible Industrial Energy Use Shifted to Hydrogen</v>
      </c>
      <c r="D859" s="294" t="s">
        <v>3071</v>
      </c>
      <c r="E859" t="s">
        <v>3521</v>
      </c>
      <c r="F859" t="s">
        <v>3035</v>
      </c>
      <c r="G859" s="339" t="s">
        <v>3528</v>
      </c>
      <c r="H859" s="20">
        <v>2096</v>
      </c>
      <c r="I859" s="468" t="s">
        <v>44</v>
      </c>
      <c r="J859" s="469" t="str">
        <f>IF(ISBLANK(INDEX('Policy Characteristics'!D:D,MATCH($C859,'Policy Characteristics'!$C:$C,0))),"",INDEX('Policy Characteristics'!D:D,MATCH($C859,'Policy Characteristics'!$C:$C,0)))</f>
        <v>Hydrogen Combustion</v>
      </c>
      <c r="K859" s="446" t="str">
        <f>IF(ISBLANK(INDEX('Policy Characteristics'!E:E,MATCH($C859,'Policy Characteristics'!$C:$C,0))),"",INDEX('Policy Characteristics'!E:E,MATCH($C859,'Policy Characteristics'!$C:$C,0)))</f>
        <v>indst shift to hydrogen</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446" t="str">
        <f>IF(ISBLANK(INDEX('Policy Characteristics'!I:I,MATCH($C859,'Policy Characteristics'!$C:$C,0))),"",INDEX('Policy Characteristics'!I:I,MATCH($C859,'Policy Characteristics'!$C:$C,0)))</f>
        <v>% of fuel shifted</v>
      </c>
      <c r="P859" s="44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46" t="str">
        <f>IF(ISBLANK(INDEX('Policy Characteristics'!K:K,MATCH($C859,'Policy Characteristics'!$C:$C,0))),"",INDEX('Policy Characteristics'!K:K,MATCH($C859,'Policy Characteristics'!$C:$C,0)))</f>
        <v>industry-ag-main.html#fuel-switching</v>
      </c>
      <c r="R859" s="446" t="str">
        <f>IF(ISBLANK(INDEX('Policy Characteristics'!L:L,MATCH($C859,'Policy Characteristics'!$C:$C,0))),"",INDEX('Policy Characteristics'!L:L,MATCH($C859,'Policy Characteristics'!$C:$C,0)))</f>
        <v>industry-elec-and-hydrogen.html</v>
      </c>
    </row>
    <row r="860" spans="1:18" s="295" customFormat="1" x14ac:dyDescent="0.75">
      <c r="A860" s="446" t="str">
        <f>IF(ISBLANK(INDEX('Policy Characteristics'!A:A,MATCH($C860,'Policy Characteristics'!$C:$C,0))),"",INDEX('Policy Characteristics'!A:A,MATCH($C860,'Policy Characteristics'!$C:$C,0)))</f>
        <v>Industry</v>
      </c>
      <c r="B860" s="467" t="str">
        <f>IF(ISBLANK(INDEX('Policy Characteristics'!B:B,MATCH($C860,'Policy Characteristics'!$C:$C,0))),"",INDEX('Policy Characteristics'!B:B,MATCH($C860,'Policy Characteristics'!$C:$C,0)))</f>
        <v>Hydrogen Combustion</v>
      </c>
      <c r="C860" s="446" t="str">
        <f t="shared" si="38"/>
        <v>Fraction of Eligible Industrial Energy Use Shifted to Hydrogen</v>
      </c>
      <c r="D860" s="294" t="s">
        <v>3071</v>
      </c>
      <c r="E860" t="s">
        <v>3673</v>
      </c>
      <c r="F860" t="s">
        <v>3035</v>
      </c>
      <c r="G860" s="339" t="s">
        <v>3673</v>
      </c>
      <c r="H860" s="20">
        <v>2097</v>
      </c>
      <c r="I860" s="468" t="s">
        <v>43</v>
      </c>
      <c r="J860" s="469" t="str">
        <f>IF(ISBLANK(INDEX('Policy Characteristics'!D:D,MATCH($C860,'Policy Characteristics'!$C:$C,0))),"",INDEX('Policy Characteristics'!D:D,MATCH($C860,'Policy Characteristics'!$C:$C,0)))</f>
        <v>Hydrogen Combustion</v>
      </c>
      <c r="K860" s="446" t="str">
        <f>IF(ISBLANK(INDEX('Policy Characteristics'!E:E,MATCH($C860,'Policy Characteristics'!$C:$C,0))),"",INDEX('Policy Characteristics'!E:E,MATCH($C860,'Policy Characteristics'!$C:$C,0)))</f>
        <v>indst shift to hydrogen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446" t="str">
        <f>IF(ISBLANK(INDEX('Policy Characteristics'!I:I,MATCH($C860,'Policy Characteristics'!$C:$C,0))),"",INDEX('Policy Characteristics'!I:I,MATCH($C860,'Policy Characteristics'!$C:$C,0)))</f>
        <v>% of fuel shifted</v>
      </c>
      <c r="P860" s="44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46" t="str">
        <f>IF(ISBLANK(INDEX('Policy Characteristics'!K:K,MATCH($C860,'Policy Characteristics'!$C:$C,0))),"",INDEX('Policy Characteristics'!K:K,MATCH($C860,'Policy Characteristics'!$C:$C,0)))</f>
        <v>industry-ag-main.html#fuel-switching</v>
      </c>
      <c r="R860" s="446" t="str">
        <f>IF(ISBLANK(INDEX('Policy Characteristics'!L:L,MATCH($C860,'Policy Characteristics'!$C:$C,0))),"",INDEX('Policy Characteristics'!L:L,MATCH($C860,'Policy Characteristics'!$C:$C,0)))</f>
        <v>industry-elec-and-hydrogen.html</v>
      </c>
    </row>
    <row r="861" spans="1:18" s="295" customFormat="1" x14ac:dyDescent="0.75">
      <c r="A861" s="446" t="str">
        <f>IF(ISBLANK(INDEX('Policy Characteristics'!A:A,MATCH($C861,'Policy Characteristics'!$C:$C,0))),"",INDEX('Policy Characteristics'!A:A,MATCH($C861,'Policy Characteristics'!$C:$C,0)))</f>
        <v>Industry</v>
      </c>
      <c r="B861" s="467" t="str">
        <f>IF(ISBLANK(INDEX('Policy Characteristics'!B:B,MATCH($C861,'Policy Characteristics'!$C:$C,0))),"",INDEX('Policy Characteristics'!B:B,MATCH($C861,'Policy Characteristics'!$C:$C,0)))</f>
        <v>Hydrogen Combustion</v>
      </c>
      <c r="C861" s="446" t="str">
        <f t="shared" si="38"/>
        <v>Fraction of Eligible Industrial Energy Use Shifted to Hydrogen</v>
      </c>
      <c r="D861" s="294" t="s">
        <v>3072</v>
      </c>
      <c r="E861" t="s">
        <v>3515</v>
      </c>
      <c r="F861" t="s">
        <v>3036</v>
      </c>
      <c r="G861" s="339" t="s">
        <v>3522</v>
      </c>
      <c r="H861" s="20">
        <v>2098</v>
      </c>
      <c r="I861" s="468" t="s">
        <v>43</v>
      </c>
      <c r="J861" s="469" t="str">
        <f>IF(ISBLANK(INDEX('Policy Characteristics'!D:D,MATCH($C861,'Policy Characteristics'!$C:$C,0))),"",INDEX('Policy Characteristics'!D:D,MATCH($C861,'Policy Characteristics'!$C:$C,0)))</f>
        <v>Hydrogen Combustion</v>
      </c>
      <c r="K861" s="446" t="str">
        <f>IF(ISBLANK(INDEX('Policy Characteristics'!E:E,MATCH($C861,'Policy Characteristics'!$C:$C,0))),"",INDEX('Policy Characteristics'!E:E,MATCH($C861,'Policy Characteristics'!$C:$C,0)))</f>
        <v>indst shift to hydrogen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446" t="str">
        <f>IF(ISBLANK(INDEX('Policy Characteristics'!I:I,MATCH($C861,'Policy Characteristics'!$C:$C,0))),"",INDEX('Policy Characteristics'!I:I,MATCH($C861,'Policy Characteristics'!$C:$C,0)))</f>
        <v>% of fuel shifted</v>
      </c>
      <c r="P861" s="44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46" t="str">
        <f>IF(ISBLANK(INDEX('Policy Characteristics'!K:K,MATCH($C861,'Policy Characteristics'!$C:$C,0))),"",INDEX('Policy Characteristics'!K:K,MATCH($C861,'Policy Characteristics'!$C:$C,0)))</f>
        <v>industry-ag-main.html#fuel-switching</v>
      </c>
      <c r="R861" s="446" t="str">
        <f>IF(ISBLANK(INDEX('Policy Characteristics'!L:L,MATCH($C861,'Policy Characteristics'!$C:$C,0))),"",INDEX('Policy Characteristics'!L:L,MATCH($C861,'Policy Characteristics'!$C:$C,0)))</f>
        <v>industry-elec-and-hydrogen.html</v>
      </c>
    </row>
    <row r="862" spans="1:18" s="295" customFormat="1" x14ac:dyDescent="0.75">
      <c r="A862" s="446" t="str">
        <f>IF(ISBLANK(INDEX('Policy Characteristics'!A:A,MATCH($C862,'Policy Characteristics'!$C:$C,0))),"",INDEX('Policy Characteristics'!A:A,MATCH($C862,'Policy Characteristics'!$C:$C,0)))</f>
        <v>Industry</v>
      </c>
      <c r="B862" s="467" t="str">
        <f>IF(ISBLANK(INDEX('Policy Characteristics'!B:B,MATCH($C862,'Policy Characteristics'!$C:$C,0))),"",INDEX('Policy Characteristics'!B:B,MATCH($C862,'Policy Characteristics'!$C:$C,0)))</f>
        <v>Hydrogen Combustion</v>
      </c>
      <c r="C862" s="446" t="str">
        <f t="shared" si="38"/>
        <v>Fraction of Eligible Industrial Energy Use Shifted to Hydrogen</v>
      </c>
      <c r="D862" s="294" t="s">
        <v>3072</v>
      </c>
      <c r="E862" t="s">
        <v>3516</v>
      </c>
      <c r="F862" t="s">
        <v>3036</v>
      </c>
      <c r="G862" s="339" t="s">
        <v>3523</v>
      </c>
      <c r="H862" s="20">
        <v>2099</v>
      </c>
      <c r="I862" s="468" t="s">
        <v>43</v>
      </c>
      <c r="J862" s="469" t="str">
        <f>IF(ISBLANK(INDEX('Policy Characteristics'!D:D,MATCH($C862,'Policy Characteristics'!$C:$C,0))),"",INDEX('Policy Characteristics'!D:D,MATCH($C862,'Policy Characteristics'!$C:$C,0)))</f>
        <v>Hydrogen Combustion</v>
      </c>
      <c r="K862" s="446" t="str">
        <f>IF(ISBLANK(INDEX('Policy Characteristics'!E:E,MATCH($C862,'Policy Characteristics'!$C:$C,0))),"",INDEX('Policy Characteristics'!E:E,MATCH($C862,'Policy Characteristics'!$C:$C,0)))</f>
        <v>indst shift to hydrogen</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446" t="str">
        <f>IF(ISBLANK(INDEX('Policy Characteristics'!I:I,MATCH($C862,'Policy Characteristics'!$C:$C,0))),"",INDEX('Policy Characteristics'!I:I,MATCH($C862,'Policy Characteristics'!$C:$C,0)))</f>
        <v>% of fuel shifted</v>
      </c>
      <c r="P862" s="44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46" t="str">
        <f>IF(ISBLANK(INDEX('Policy Characteristics'!K:K,MATCH($C862,'Policy Characteristics'!$C:$C,0))),"",INDEX('Policy Characteristics'!K:K,MATCH($C862,'Policy Characteristics'!$C:$C,0)))</f>
        <v>industry-ag-main.html#fuel-switching</v>
      </c>
      <c r="R862" s="446" t="str">
        <f>IF(ISBLANK(INDEX('Policy Characteristics'!L:L,MATCH($C862,'Policy Characteristics'!$C:$C,0))),"",INDEX('Policy Characteristics'!L:L,MATCH($C862,'Policy Characteristics'!$C:$C,0)))</f>
        <v>industry-elec-and-hydrogen.html</v>
      </c>
    </row>
    <row r="863" spans="1:18" s="295" customFormat="1" x14ac:dyDescent="0.75">
      <c r="A863" s="446" t="str">
        <f>IF(ISBLANK(INDEX('Policy Characteristics'!A:A,MATCH($C863,'Policy Characteristics'!$C:$C,0))),"",INDEX('Policy Characteristics'!A:A,MATCH($C863,'Policy Characteristics'!$C:$C,0)))</f>
        <v>Industry</v>
      </c>
      <c r="B863" s="467" t="str">
        <f>IF(ISBLANK(INDEX('Policy Characteristics'!B:B,MATCH($C863,'Policy Characteristics'!$C:$C,0))),"",INDEX('Policy Characteristics'!B:B,MATCH($C863,'Policy Characteristics'!$C:$C,0)))</f>
        <v>Hydrogen Combustion</v>
      </c>
      <c r="C863" s="446" t="str">
        <f t="shared" ref="C863:C926" si="39">C$797</f>
        <v>Fraction of Eligible Industrial Energy Use Shifted to Hydrogen</v>
      </c>
      <c r="D863" s="294" t="s">
        <v>3072</v>
      </c>
      <c r="E863" t="s">
        <v>3517</v>
      </c>
      <c r="F863" t="s">
        <v>3036</v>
      </c>
      <c r="G863" s="339" t="s">
        <v>3524</v>
      </c>
      <c r="H863" s="20">
        <v>2100</v>
      </c>
      <c r="I863" s="468" t="s">
        <v>43</v>
      </c>
      <c r="J863" s="469" t="str">
        <f>IF(ISBLANK(INDEX('Policy Characteristics'!D:D,MATCH($C863,'Policy Characteristics'!$C:$C,0))),"",INDEX('Policy Characteristics'!D:D,MATCH($C863,'Policy Characteristics'!$C:$C,0)))</f>
        <v>Hydrogen Combustion</v>
      </c>
      <c r="K863" s="446" t="str">
        <f>IF(ISBLANK(INDEX('Policy Characteristics'!E:E,MATCH($C863,'Policy Characteristics'!$C:$C,0))),"",INDEX('Policy Characteristics'!E:E,MATCH($C863,'Policy Characteristics'!$C:$C,0)))</f>
        <v>indst shift to hydrogen</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446" t="str">
        <f>IF(ISBLANK(INDEX('Policy Characteristics'!I:I,MATCH($C863,'Policy Characteristics'!$C:$C,0))),"",INDEX('Policy Characteristics'!I:I,MATCH($C863,'Policy Characteristics'!$C:$C,0)))</f>
        <v>% of fuel shifted</v>
      </c>
      <c r="P863" s="44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46" t="str">
        <f>IF(ISBLANK(INDEX('Policy Characteristics'!K:K,MATCH($C863,'Policy Characteristics'!$C:$C,0))),"",INDEX('Policy Characteristics'!K:K,MATCH($C863,'Policy Characteristics'!$C:$C,0)))</f>
        <v>industry-ag-main.html#fuel-switching</v>
      </c>
      <c r="R863" s="446" t="str">
        <f>IF(ISBLANK(INDEX('Policy Characteristics'!L:L,MATCH($C863,'Policy Characteristics'!$C:$C,0))),"",INDEX('Policy Characteristics'!L:L,MATCH($C863,'Policy Characteristics'!$C:$C,0)))</f>
        <v>industry-elec-and-hydrogen.html</v>
      </c>
    </row>
    <row r="864" spans="1:18" s="295" customFormat="1" x14ac:dyDescent="0.75">
      <c r="A864" s="446" t="str">
        <f>IF(ISBLANK(INDEX('Policy Characteristics'!A:A,MATCH($C864,'Policy Characteristics'!$C:$C,0))),"",INDEX('Policy Characteristics'!A:A,MATCH($C864,'Policy Characteristics'!$C:$C,0)))</f>
        <v>Industry</v>
      </c>
      <c r="B864" s="467" t="str">
        <f>IF(ISBLANK(INDEX('Policy Characteristics'!B:B,MATCH($C864,'Policy Characteristics'!$C:$C,0))),"",INDEX('Policy Characteristics'!B:B,MATCH($C864,'Policy Characteristics'!$C:$C,0)))</f>
        <v>Hydrogen Combustion</v>
      </c>
      <c r="C864" s="446" t="str">
        <f t="shared" si="39"/>
        <v>Fraction of Eligible Industrial Energy Use Shifted to Hydrogen</v>
      </c>
      <c r="D864" s="294" t="s">
        <v>3072</v>
      </c>
      <c r="E864" t="s">
        <v>3518</v>
      </c>
      <c r="F864" t="s">
        <v>3036</v>
      </c>
      <c r="G864" s="339" t="s">
        <v>3525</v>
      </c>
      <c r="H864" s="20">
        <v>2101</v>
      </c>
      <c r="I864" s="468" t="s">
        <v>43</v>
      </c>
      <c r="J864" s="469" t="str">
        <f>IF(ISBLANK(INDEX('Policy Characteristics'!D:D,MATCH($C864,'Policy Characteristics'!$C:$C,0))),"",INDEX('Policy Characteristics'!D:D,MATCH($C864,'Policy Characteristics'!$C:$C,0)))</f>
        <v>Hydrogen Combustion</v>
      </c>
      <c r="K864" s="446" t="str">
        <f>IF(ISBLANK(INDEX('Policy Characteristics'!E:E,MATCH($C864,'Policy Characteristics'!$C:$C,0))),"",INDEX('Policy Characteristics'!E:E,MATCH($C864,'Policy Characteristics'!$C:$C,0)))</f>
        <v>indst shift to hydrogen</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446" t="str">
        <f>IF(ISBLANK(INDEX('Policy Characteristics'!I:I,MATCH($C864,'Policy Characteristics'!$C:$C,0))),"",INDEX('Policy Characteristics'!I:I,MATCH($C864,'Policy Characteristics'!$C:$C,0)))</f>
        <v>% of fuel shifted</v>
      </c>
      <c r="P864" s="44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46" t="str">
        <f>IF(ISBLANK(INDEX('Policy Characteristics'!K:K,MATCH($C864,'Policy Characteristics'!$C:$C,0))),"",INDEX('Policy Characteristics'!K:K,MATCH($C864,'Policy Characteristics'!$C:$C,0)))</f>
        <v>industry-ag-main.html#fuel-switching</v>
      </c>
      <c r="R864" s="446" t="str">
        <f>IF(ISBLANK(INDEX('Policy Characteristics'!L:L,MATCH($C864,'Policy Characteristics'!$C:$C,0))),"",INDEX('Policy Characteristics'!L:L,MATCH($C864,'Policy Characteristics'!$C:$C,0)))</f>
        <v>industry-elec-and-hydrogen.html</v>
      </c>
    </row>
    <row r="865" spans="1:18" s="295" customFormat="1" x14ac:dyDescent="0.75">
      <c r="A865" s="446" t="str">
        <f>IF(ISBLANK(INDEX('Policy Characteristics'!A:A,MATCH($C865,'Policy Characteristics'!$C:$C,0))),"",INDEX('Policy Characteristics'!A:A,MATCH($C865,'Policy Characteristics'!$C:$C,0)))</f>
        <v>Industry</v>
      </c>
      <c r="B865" s="467" t="str">
        <f>IF(ISBLANK(INDEX('Policy Characteristics'!B:B,MATCH($C865,'Policy Characteristics'!$C:$C,0))),"",INDEX('Policy Characteristics'!B:B,MATCH($C865,'Policy Characteristics'!$C:$C,0)))</f>
        <v>Hydrogen Combustion</v>
      </c>
      <c r="C865" s="446" t="str">
        <f t="shared" si="39"/>
        <v>Fraction of Eligible Industrial Energy Use Shifted to Hydrogen</v>
      </c>
      <c r="D865" s="294" t="s">
        <v>3072</v>
      </c>
      <c r="E865" t="s">
        <v>3519</v>
      </c>
      <c r="F865" t="s">
        <v>3036</v>
      </c>
      <c r="G865" s="339" t="s">
        <v>3526</v>
      </c>
      <c r="H865" s="20">
        <v>2102</v>
      </c>
      <c r="I865" s="468" t="s">
        <v>43</v>
      </c>
      <c r="J865" s="469" t="str">
        <f>IF(ISBLANK(INDEX('Policy Characteristics'!D:D,MATCH($C865,'Policy Characteristics'!$C:$C,0))),"",INDEX('Policy Characteristics'!D:D,MATCH($C865,'Policy Characteristics'!$C:$C,0)))</f>
        <v>Hydrogen Combustion</v>
      </c>
      <c r="K865" s="446" t="str">
        <f>IF(ISBLANK(INDEX('Policy Characteristics'!E:E,MATCH($C865,'Policy Characteristics'!$C:$C,0))),"",INDEX('Policy Characteristics'!E:E,MATCH($C865,'Policy Characteristics'!$C:$C,0)))</f>
        <v>indst shift to hydrogen</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446" t="str">
        <f>IF(ISBLANK(INDEX('Policy Characteristics'!I:I,MATCH($C865,'Policy Characteristics'!$C:$C,0))),"",INDEX('Policy Characteristics'!I:I,MATCH($C865,'Policy Characteristics'!$C:$C,0)))</f>
        <v>% of fuel shifted</v>
      </c>
      <c r="P865" s="44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46" t="str">
        <f>IF(ISBLANK(INDEX('Policy Characteristics'!K:K,MATCH($C865,'Policy Characteristics'!$C:$C,0))),"",INDEX('Policy Characteristics'!K:K,MATCH($C865,'Policy Characteristics'!$C:$C,0)))</f>
        <v>industry-ag-main.html#fuel-switching</v>
      </c>
      <c r="R865" s="446" t="str">
        <f>IF(ISBLANK(INDEX('Policy Characteristics'!L:L,MATCH($C865,'Policy Characteristics'!$C:$C,0))),"",INDEX('Policy Characteristics'!L:L,MATCH($C865,'Policy Characteristics'!$C:$C,0)))</f>
        <v>industry-elec-and-hydrogen.html</v>
      </c>
    </row>
    <row r="866" spans="1:18" s="295" customFormat="1" x14ac:dyDescent="0.75">
      <c r="A866" s="446" t="str">
        <f>IF(ISBLANK(INDEX('Policy Characteristics'!A:A,MATCH($C866,'Policy Characteristics'!$C:$C,0))),"",INDEX('Policy Characteristics'!A:A,MATCH($C866,'Policy Characteristics'!$C:$C,0)))</f>
        <v>Industry</v>
      </c>
      <c r="B866" s="467" t="str">
        <f>IF(ISBLANK(INDEX('Policy Characteristics'!B:B,MATCH($C866,'Policy Characteristics'!$C:$C,0))),"",INDEX('Policy Characteristics'!B:B,MATCH($C866,'Policy Characteristics'!$C:$C,0)))</f>
        <v>Hydrogen Combustion</v>
      </c>
      <c r="C866" s="446" t="str">
        <f t="shared" si="39"/>
        <v>Fraction of Eligible Industrial Energy Use Shifted to Hydrogen</v>
      </c>
      <c r="D866" s="294" t="s">
        <v>3072</v>
      </c>
      <c r="E866" t="s">
        <v>3520</v>
      </c>
      <c r="F866" t="s">
        <v>3036</v>
      </c>
      <c r="G866" s="339" t="s">
        <v>3527</v>
      </c>
      <c r="H866" s="20">
        <v>2103</v>
      </c>
      <c r="I866" s="468" t="s">
        <v>43</v>
      </c>
      <c r="J866" s="469" t="str">
        <f>IF(ISBLANK(INDEX('Policy Characteristics'!D:D,MATCH($C866,'Policy Characteristics'!$C:$C,0))),"",INDEX('Policy Characteristics'!D:D,MATCH($C866,'Policy Characteristics'!$C:$C,0)))</f>
        <v>Hydrogen Combustion</v>
      </c>
      <c r="K866" s="446" t="str">
        <f>IF(ISBLANK(INDEX('Policy Characteristics'!E:E,MATCH($C866,'Policy Characteristics'!$C:$C,0))),"",INDEX('Policy Characteristics'!E:E,MATCH($C866,'Policy Characteristics'!$C:$C,0)))</f>
        <v>indst shift to hydrogen</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446" t="str">
        <f>IF(ISBLANK(INDEX('Policy Characteristics'!I:I,MATCH($C866,'Policy Characteristics'!$C:$C,0))),"",INDEX('Policy Characteristics'!I:I,MATCH($C866,'Policy Characteristics'!$C:$C,0)))</f>
        <v>% of fuel shifted</v>
      </c>
      <c r="P866" s="44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46" t="str">
        <f>IF(ISBLANK(INDEX('Policy Characteristics'!K:K,MATCH($C866,'Policy Characteristics'!$C:$C,0))),"",INDEX('Policy Characteristics'!K:K,MATCH($C866,'Policy Characteristics'!$C:$C,0)))</f>
        <v>industry-ag-main.html#fuel-switching</v>
      </c>
      <c r="R866" s="446" t="str">
        <f>IF(ISBLANK(INDEX('Policy Characteristics'!L:L,MATCH($C866,'Policy Characteristics'!$C:$C,0))),"",INDEX('Policy Characteristics'!L:L,MATCH($C866,'Policy Characteristics'!$C:$C,0)))</f>
        <v>industry-elec-and-hydrogen.html</v>
      </c>
    </row>
    <row r="867" spans="1:18" s="295" customFormat="1" x14ac:dyDescent="0.75">
      <c r="A867" s="446" t="str">
        <f>IF(ISBLANK(INDEX('Policy Characteristics'!A:A,MATCH($C867,'Policy Characteristics'!$C:$C,0))),"",INDEX('Policy Characteristics'!A:A,MATCH($C867,'Policy Characteristics'!$C:$C,0)))</f>
        <v>Industry</v>
      </c>
      <c r="B867" s="467" t="str">
        <f>IF(ISBLANK(INDEX('Policy Characteristics'!B:B,MATCH($C867,'Policy Characteristics'!$C:$C,0))),"",INDEX('Policy Characteristics'!B:B,MATCH($C867,'Policy Characteristics'!$C:$C,0)))</f>
        <v>Hydrogen Combustion</v>
      </c>
      <c r="C867" s="446" t="str">
        <f t="shared" si="39"/>
        <v>Fraction of Eligible Industrial Energy Use Shifted to Hydrogen</v>
      </c>
      <c r="D867" s="294" t="s">
        <v>3072</v>
      </c>
      <c r="E867" t="s">
        <v>3521</v>
      </c>
      <c r="F867" t="s">
        <v>3036</v>
      </c>
      <c r="G867" s="339" t="s">
        <v>3528</v>
      </c>
      <c r="H867" s="20">
        <v>2104</v>
      </c>
      <c r="I867" s="468" t="s">
        <v>44</v>
      </c>
      <c r="J867" s="469" t="str">
        <f>IF(ISBLANK(INDEX('Policy Characteristics'!D:D,MATCH($C867,'Policy Characteristics'!$C:$C,0))),"",INDEX('Policy Characteristics'!D:D,MATCH($C867,'Policy Characteristics'!$C:$C,0)))</f>
        <v>Hydrogen Combustion</v>
      </c>
      <c r="K867" s="446" t="str">
        <f>IF(ISBLANK(INDEX('Policy Characteristics'!E:E,MATCH($C867,'Policy Characteristics'!$C:$C,0))),"",INDEX('Policy Characteristics'!E:E,MATCH($C867,'Policy Characteristics'!$C:$C,0)))</f>
        <v>indst shift to hydrogen</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446" t="str">
        <f>IF(ISBLANK(INDEX('Policy Characteristics'!I:I,MATCH($C867,'Policy Characteristics'!$C:$C,0))),"",INDEX('Policy Characteristics'!I:I,MATCH($C867,'Policy Characteristics'!$C:$C,0)))</f>
        <v>% of fuel shifted</v>
      </c>
      <c r="P867" s="44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46" t="str">
        <f>IF(ISBLANK(INDEX('Policy Characteristics'!K:K,MATCH($C867,'Policy Characteristics'!$C:$C,0))),"",INDEX('Policy Characteristics'!K:K,MATCH($C867,'Policy Characteristics'!$C:$C,0)))</f>
        <v>industry-ag-main.html#fuel-switching</v>
      </c>
      <c r="R867" s="446" t="str">
        <f>IF(ISBLANK(INDEX('Policy Characteristics'!L:L,MATCH($C867,'Policy Characteristics'!$C:$C,0))),"",INDEX('Policy Characteristics'!L:L,MATCH($C867,'Policy Characteristics'!$C:$C,0)))</f>
        <v>industry-elec-and-hydrogen.html</v>
      </c>
    </row>
    <row r="868" spans="1:18" s="295" customFormat="1" x14ac:dyDescent="0.75">
      <c r="A868" s="446" t="str">
        <f>IF(ISBLANK(INDEX('Policy Characteristics'!A:A,MATCH($C868,'Policy Characteristics'!$C:$C,0))),"",INDEX('Policy Characteristics'!A:A,MATCH($C868,'Policy Characteristics'!$C:$C,0)))</f>
        <v>Industry</v>
      </c>
      <c r="B868" s="467" t="str">
        <f>IF(ISBLANK(INDEX('Policy Characteristics'!B:B,MATCH($C868,'Policy Characteristics'!$C:$C,0))),"",INDEX('Policy Characteristics'!B:B,MATCH($C868,'Policy Characteristics'!$C:$C,0)))</f>
        <v>Hydrogen Combustion</v>
      </c>
      <c r="C868" s="446" t="str">
        <f t="shared" si="39"/>
        <v>Fraction of Eligible Industrial Energy Use Shifted to Hydrogen</v>
      </c>
      <c r="D868" s="294" t="s">
        <v>3072</v>
      </c>
      <c r="E868" t="s">
        <v>3673</v>
      </c>
      <c r="F868" t="s">
        <v>3036</v>
      </c>
      <c r="G868" s="339" t="s">
        <v>3673</v>
      </c>
      <c r="H868" s="20">
        <v>2105</v>
      </c>
      <c r="I868" s="468" t="s">
        <v>43</v>
      </c>
      <c r="J868" s="469" t="str">
        <f>IF(ISBLANK(INDEX('Policy Characteristics'!D:D,MATCH($C868,'Policy Characteristics'!$C:$C,0))),"",INDEX('Policy Characteristics'!D:D,MATCH($C868,'Policy Characteristics'!$C:$C,0)))</f>
        <v>Hydrogen Combustion</v>
      </c>
      <c r="K868" s="446" t="str">
        <f>IF(ISBLANK(INDEX('Policy Characteristics'!E:E,MATCH($C868,'Policy Characteristics'!$C:$C,0))),"",INDEX('Policy Characteristics'!E:E,MATCH($C868,'Policy Characteristics'!$C:$C,0)))</f>
        <v>indst shift to hydrogen</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446" t="str">
        <f>IF(ISBLANK(INDEX('Policy Characteristics'!I:I,MATCH($C868,'Policy Characteristics'!$C:$C,0))),"",INDEX('Policy Characteristics'!I:I,MATCH($C868,'Policy Characteristics'!$C:$C,0)))</f>
        <v>% of fuel shifted</v>
      </c>
      <c r="P868" s="44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46" t="str">
        <f>IF(ISBLANK(INDEX('Policy Characteristics'!K:K,MATCH($C868,'Policy Characteristics'!$C:$C,0))),"",INDEX('Policy Characteristics'!K:K,MATCH($C868,'Policy Characteristics'!$C:$C,0)))</f>
        <v>industry-ag-main.html#fuel-switching</v>
      </c>
      <c r="R868" s="446" t="str">
        <f>IF(ISBLANK(INDEX('Policy Characteristics'!L:L,MATCH($C868,'Policy Characteristics'!$C:$C,0))),"",INDEX('Policy Characteristics'!L:L,MATCH($C868,'Policy Characteristics'!$C:$C,0)))</f>
        <v>industry-elec-and-hydrogen.html</v>
      </c>
    </row>
    <row r="869" spans="1:18" s="295" customFormat="1" x14ac:dyDescent="0.75">
      <c r="A869" s="446" t="str">
        <f>IF(ISBLANK(INDEX('Policy Characteristics'!A:A,MATCH($C869,'Policy Characteristics'!$C:$C,0))),"",INDEX('Policy Characteristics'!A:A,MATCH($C869,'Policy Characteristics'!$C:$C,0)))</f>
        <v>Industry</v>
      </c>
      <c r="B869" s="467" t="str">
        <f>IF(ISBLANK(INDEX('Policy Characteristics'!B:B,MATCH($C869,'Policy Characteristics'!$C:$C,0))),"",INDEX('Policy Characteristics'!B:B,MATCH($C869,'Policy Characteristics'!$C:$C,0)))</f>
        <v>Hydrogen Combustion</v>
      </c>
      <c r="C869" s="446" t="str">
        <f t="shared" si="39"/>
        <v>Fraction of Eligible Industrial Energy Use Shifted to Hydrogen</v>
      </c>
      <c r="D869" s="294" t="s">
        <v>3073</v>
      </c>
      <c r="E869" t="s">
        <v>3515</v>
      </c>
      <c r="F869" t="s">
        <v>2579</v>
      </c>
      <c r="G869" s="339" t="s">
        <v>3522</v>
      </c>
      <c r="H869" s="20">
        <v>2106</v>
      </c>
      <c r="I869" s="468" t="s">
        <v>43</v>
      </c>
      <c r="J869" s="469" t="str">
        <f>IF(ISBLANK(INDEX('Policy Characteristics'!D:D,MATCH($C869,'Policy Characteristics'!$C:$C,0))),"",INDEX('Policy Characteristics'!D:D,MATCH($C869,'Policy Characteristics'!$C:$C,0)))</f>
        <v>Hydrogen Combustion</v>
      </c>
      <c r="K869" s="446" t="str">
        <f>IF(ISBLANK(INDEX('Policy Characteristics'!E:E,MATCH($C869,'Policy Characteristics'!$C:$C,0))),"",INDEX('Policy Characteristics'!E:E,MATCH($C869,'Policy Characteristics'!$C:$C,0)))</f>
        <v>indst shift to hydrogen</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446" t="str">
        <f>IF(ISBLANK(INDEX('Policy Characteristics'!I:I,MATCH($C869,'Policy Characteristics'!$C:$C,0))),"",INDEX('Policy Characteristics'!I:I,MATCH($C869,'Policy Characteristics'!$C:$C,0)))</f>
        <v>% of fuel shifted</v>
      </c>
      <c r="P869" s="44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46" t="str">
        <f>IF(ISBLANK(INDEX('Policy Characteristics'!K:K,MATCH($C869,'Policy Characteristics'!$C:$C,0))),"",INDEX('Policy Characteristics'!K:K,MATCH($C869,'Policy Characteristics'!$C:$C,0)))</f>
        <v>industry-ag-main.html#fuel-switching</v>
      </c>
      <c r="R869" s="446" t="str">
        <f>IF(ISBLANK(INDEX('Policy Characteristics'!L:L,MATCH($C869,'Policy Characteristics'!$C:$C,0))),"",INDEX('Policy Characteristics'!L:L,MATCH($C869,'Policy Characteristics'!$C:$C,0)))</f>
        <v>industry-elec-and-hydrogen.html</v>
      </c>
    </row>
    <row r="870" spans="1:18" s="295" customFormat="1" x14ac:dyDescent="0.75">
      <c r="A870" s="446" t="str">
        <f>IF(ISBLANK(INDEX('Policy Characteristics'!A:A,MATCH($C870,'Policy Characteristics'!$C:$C,0))),"",INDEX('Policy Characteristics'!A:A,MATCH($C870,'Policy Characteristics'!$C:$C,0)))</f>
        <v>Industry</v>
      </c>
      <c r="B870" s="467" t="str">
        <f>IF(ISBLANK(INDEX('Policy Characteristics'!B:B,MATCH($C870,'Policy Characteristics'!$C:$C,0))),"",INDEX('Policy Characteristics'!B:B,MATCH($C870,'Policy Characteristics'!$C:$C,0)))</f>
        <v>Hydrogen Combustion</v>
      </c>
      <c r="C870" s="446" t="str">
        <f t="shared" si="39"/>
        <v>Fraction of Eligible Industrial Energy Use Shifted to Hydrogen</v>
      </c>
      <c r="D870" s="294" t="s">
        <v>3073</v>
      </c>
      <c r="E870" t="s">
        <v>3516</v>
      </c>
      <c r="F870" t="s">
        <v>2579</v>
      </c>
      <c r="G870" s="339" t="s">
        <v>3523</v>
      </c>
      <c r="H870" s="20">
        <v>2107</v>
      </c>
      <c r="I870" s="468" t="s">
        <v>43</v>
      </c>
      <c r="J870" s="469" t="str">
        <f>IF(ISBLANK(INDEX('Policy Characteristics'!D:D,MATCH($C870,'Policy Characteristics'!$C:$C,0))),"",INDEX('Policy Characteristics'!D:D,MATCH($C870,'Policy Characteristics'!$C:$C,0)))</f>
        <v>Hydrogen Combustion</v>
      </c>
      <c r="K870" s="446" t="str">
        <f>IF(ISBLANK(INDEX('Policy Characteristics'!E:E,MATCH($C870,'Policy Characteristics'!$C:$C,0))),"",INDEX('Policy Characteristics'!E:E,MATCH($C870,'Policy Characteristics'!$C:$C,0)))</f>
        <v>indst shift to hydrogen</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446" t="str">
        <f>IF(ISBLANK(INDEX('Policy Characteristics'!I:I,MATCH($C870,'Policy Characteristics'!$C:$C,0))),"",INDEX('Policy Characteristics'!I:I,MATCH($C870,'Policy Characteristics'!$C:$C,0)))</f>
        <v>% of fuel shifted</v>
      </c>
      <c r="P870" s="44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46" t="str">
        <f>IF(ISBLANK(INDEX('Policy Characteristics'!K:K,MATCH($C870,'Policy Characteristics'!$C:$C,0))),"",INDEX('Policy Characteristics'!K:K,MATCH($C870,'Policy Characteristics'!$C:$C,0)))</f>
        <v>industry-ag-main.html#fuel-switching</v>
      </c>
      <c r="R870" s="446" t="str">
        <f>IF(ISBLANK(INDEX('Policy Characteristics'!L:L,MATCH($C870,'Policy Characteristics'!$C:$C,0))),"",INDEX('Policy Characteristics'!L:L,MATCH($C870,'Policy Characteristics'!$C:$C,0)))</f>
        <v>industry-elec-and-hydrogen.html</v>
      </c>
    </row>
    <row r="871" spans="1:18" s="295" customFormat="1" x14ac:dyDescent="0.75">
      <c r="A871" s="446" t="str">
        <f>IF(ISBLANK(INDEX('Policy Characteristics'!A:A,MATCH($C871,'Policy Characteristics'!$C:$C,0))),"",INDEX('Policy Characteristics'!A:A,MATCH($C871,'Policy Characteristics'!$C:$C,0)))</f>
        <v>Industry</v>
      </c>
      <c r="B871" s="467" t="str">
        <f>IF(ISBLANK(INDEX('Policy Characteristics'!B:B,MATCH($C871,'Policy Characteristics'!$C:$C,0))),"",INDEX('Policy Characteristics'!B:B,MATCH($C871,'Policy Characteristics'!$C:$C,0)))</f>
        <v>Hydrogen Combustion</v>
      </c>
      <c r="C871" s="446" t="str">
        <f t="shared" si="39"/>
        <v>Fraction of Eligible Industrial Energy Use Shifted to Hydrogen</v>
      </c>
      <c r="D871" s="294" t="s">
        <v>3073</v>
      </c>
      <c r="E871" t="s">
        <v>3517</v>
      </c>
      <c r="F871" t="s">
        <v>2579</v>
      </c>
      <c r="G871" s="339" t="s">
        <v>3524</v>
      </c>
      <c r="H871" s="20">
        <v>2108</v>
      </c>
      <c r="I871" s="468" t="s">
        <v>43</v>
      </c>
      <c r="J871" s="469" t="str">
        <f>IF(ISBLANK(INDEX('Policy Characteristics'!D:D,MATCH($C871,'Policy Characteristics'!$C:$C,0))),"",INDEX('Policy Characteristics'!D:D,MATCH($C871,'Policy Characteristics'!$C:$C,0)))</f>
        <v>Hydrogen Combustion</v>
      </c>
      <c r="K871" s="446" t="str">
        <f>IF(ISBLANK(INDEX('Policy Characteristics'!E:E,MATCH($C871,'Policy Characteristics'!$C:$C,0))),"",INDEX('Policy Characteristics'!E:E,MATCH($C871,'Policy Characteristics'!$C:$C,0)))</f>
        <v>indst shift to hydrogen</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446" t="str">
        <f>IF(ISBLANK(INDEX('Policy Characteristics'!I:I,MATCH($C871,'Policy Characteristics'!$C:$C,0))),"",INDEX('Policy Characteristics'!I:I,MATCH($C871,'Policy Characteristics'!$C:$C,0)))</f>
        <v>% of fuel shifted</v>
      </c>
      <c r="P871" s="44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46" t="str">
        <f>IF(ISBLANK(INDEX('Policy Characteristics'!K:K,MATCH($C871,'Policy Characteristics'!$C:$C,0))),"",INDEX('Policy Characteristics'!K:K,MATCH($C871,'Policy Characteristics'!$C:$C,0)))</f>
        <v>industry-ag-main.html#fuel-switching</v>
      </c>
      <c r="R871" s="446" t="str">
        <f>IF(ISBLANK(INDEX('Policy Characteristics'!L:L,MATCH($C871,'Policy Characteristics'!$C:$C,0))),"",INDEX('Policy Characteristics'!L:L,MATCH($C871,'Policy Characteristics'!$C:$C,0)))</f>
        <v>industry-elec-and-hydrogen.html</v>
      </c>
    </row>
    <row r="872" spans="1:18" s="295" customFormat="1" x14ac:dyDescent="0.75">
      <c r="A872" s="446" t="str">
        <f>IF(ISBLANK(INDEX('Policy Characteristics'!A:A,MATCH($C872,'Policy Characteristics'!$C:$C,0))),"",INDEX('Policy Characteristics'!A:A,MATCH($C872,'Policy Characteristics'!$C:$C,0)))</f>
        <v>Industry</v>
      </c>
      <c r="B872" s="467" t="str">
        <f>IF(ISBLANK(INDEX('Policy Characteristics'!B:B,MATCH($C872,'Policy Characteristics'!$C:$C,0))),"",INDEX('Policy Characteristics'!B:B,MATCH($C872,'Policy Characteristics'!$C:$C,0)))</f>
        <v>Hydrogen Combustion</v>
      </c>
      <c r="C872" s="446" t="str">
        <f t="shared" si="39"/>
        <v>Fraction of Eligible Industrial Energy Use Shifted to Hydrogen</v>
      </c>
      <c r="D872" s="294" t="s">
        <v>3073</v>
      </c>
      <c r="E872" t="s">
        <v>3518</v>
      </c>
      <c r="F872" t="s">
        <v>2579</v>
      </c>
      <c r="G872" s="339" t="s">
        <v>3525</v>
      </c>
      <c r="H872" s="20">
        <v>2109</v>
      </c>
      <c r="I872" s="468" t="s">
        <v>43</v>
      </c>
      <c r="J872" s="469" t="str">
        <f>IF(ISBLANK(INDEX('Policy Characteristics'!D:D,MATCH($C872,'Policy Characteristics'!$C:$C,0))),"",INDEX('Policy Characteristics'!D:D,MATCH($C872,'Policy Characteristics'!$C:$C,0)))</f>
        <v>Hydrogen Combustion</v>
      </c>
      <c r="K872" s="446" t="str">
        <f>IF(ISBLANK(INDEX('Policy Characteristics'!E:E,MATCH($C872,'Policy Characteristics'!$C:$C,0))),"",INDEX('Policy Characteristics'!E:E,MATCH($C872,'Policy Characteristics'!$C:$C,0)))</f>
        <v>indst shift to hydrogen</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446" t="str">
        <f>IF(ISBLANK(INDEX('Policy Characteristics'!I:I,MATCH($C872,'Policy Characteristics'!$C:$C,0))),"",INDEX('Policy Characteristics'!I:I,MATCH($C872,'Policy Characteristics'!$C:$C,0)))</f>
        <v>% of fuel shifted</v>
      </c>
      <c r="P872" s="44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46" t="str">
        <f>IF(ISBLANK(INDEX('Policy Characteristics'!K:K,MATCH($C872,'Policy Characteristics'!$C:$C,0))),"",INDEX('Policy Characteristics'!K:K,MATCH($C872,'Policy Characteristics'!$C:$C,0)))</f>
        <v>industry-ag-main.html#fuel-switching</v>
      </c>
      <c r="R872" s="446" t="str">
        <f>IF(ISBLANK(INDEX('Policy Characteristics'!L:L,MATCH($C872,'Policy Characteristics'!$C:$C,0))),"",INDEX('Policy Characteristics'!L:L,MATCH($C872,'Policy Characteristics'!$C:$C,0)))</f>
        <v>industry-elec-and-hydrogen.html</v>
      </c>
    </row>
    <row r="873" spans="1:18" s="295" customFormat="1" x14ac:dyDescent="0.75">
      <c r="A873" s="446" t="str">
        <f>IF(ISBLANK(INDEX('Policy Characteristics'!A:A,MATCH($C873,'Policy Characteristics'!$C:$C,0))),"",INDEX('Policy Characteristics'!A:A,MATCH($C873,'Policy Characteristics'!$C:$C,0)))</f>
        <v>Industry</v>
      </c>
      <c r="B873" s="467" t="str">
        <f>IF(ISBLANK(INDEX('Policy Characteristics'!B:B,MATCH($C873,'Policy Characteristics'!$C:$C,0))),"",INDEX('Policy Characteristics'!B:B,MATCH($C873,'Policy Characteristics'!$C:$C,0)))</f>
        <v>Hydrogen Combustion</v>
      </c>
      <c r="C873" s="446" t="str">
        <f t="shared" si="39"/>
        <v>Fraction of Eligible Industrial Energy Use Shifted to Hydrogen</v>
      </c>
      <c r="D873" s="294" t="s">
        <v>3073</v>
      </c>
      <c r="E873" t="s">
        <v>3519</v>
      </c>
      <c r="F873" t="s">
        <v>2579</v>
      </c>
      <c r="G873" s="339" t="s">
        <v>3526</v>
      </c>
      <c r="H873" s="20">
        <v>2110</v>
      </c>
      <c r="I873" s="468" t="s">
        <v>43</v>
      </c>
      <c r="J873" s="469" t="str">
        <f>IF(ISBLANK(INDEX('Policy Characteristics'!D:D,MATCH($C873,'Policy Characteristics'!$C:$C,0))),"",INDEX('Policy Characteristics'!D:D,MATCH($C873,'Policy Characteristics'!$C:$C,0)))</f>
        <v>Hydrogen Combustion</v>
      </c>
      <c r="K873" s="446" t="str">
        <f>IF(ISBLANK(INDEX('Policy Characteristics'!E:E,MATCH($C873,'Policy Characteristics'!$C:$C,0))),"",INDEX('Policy Characteristics'!E:E,MATCH($C873,'Policy Characteristics'!$C:$C,0)))</f>
        <v>indst shift to hydrogen</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446" t="str">
        <f>IF(ISBLANK(INDEX('Policy Characteristics'!I:I,MATCH($C873,'Policy Characteristics'!$C:$C,0))),"",INDEX('Policy Characteristics'!I:I,MATCH($C873,'Policy Characteristics'!$C:$C,0)))</f>
        <v>% of fuel shifted</v>
      </c>
      <c r="P873" s="44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46" t="str">
        <f>IF(ISBLANK(INDEX('Policy Characteristics'!K:K,MATCH($C873,'Policy Characteristics'!$C:$C,0))),"",INDEX('Policy Characteristics'!K:K,MATCH($C873,'Policy Characteristics'!$C:$C,0)))</f>
        <v>industry-ag-main.html#fuel-switching</v>
      </c>
      <c r="R873" s="446" t="str">
        <f>IF(ISBLANK(INDEX('Policy Characteristics'!L:L,MATCH($C873,'Policy Characteristics'!$C:$C,0))),"",INDEX('Policy Characteristics'!L:L,MATCH($C873,'Policy Characteristics'!$C:$C,0)))</f>
        <v>industry-elec-and-hydrogen.html</v>
      </c>
    </row>
    <row r="874" spans="1:18" s="295" customFormat="1" x14ac:dyDescent="0.75">
      <c r="A874" s="446" t="str">
        <f>IF(ISBLANK(INDEX('Policy Characteristics'!A:A,MATCH($C874,'Policy Characteristics'!$C:$C,0))),"",INDEX('Policy Characteristics'!A:A,MATCH($C874,'Policy Characteristics'!$C:$C,0)))</f>
        <v>Industry</v>
      </c>
      <c r="B874" s="467" t="str">
        <f>IF(ISBLANK(INDEX('Policy Characteristics'!B:B,MATCH($C874,'Policy Characteristics'!$C:$C,0))),"",INDEX('Policy Characteristics'!B:B,MATCH($C874,'Policy Characteristics'!$C:$C,0)))</f>
        <v>Hydrogen Combustion</v>
      </c>
      <c r="C874" s="446" t="str">
        <f t="shared" si="39"/>
        <v>Fraction of Eligible Industrial Energy Use Shifted to Hydrogen</v>
      </c>
      <c r="D874" s="294" t="s">
        <v>3073</v>
      </c>
      <c r="E874" t="s">
        <v>3520</v>
      </c>
      <c r="F874" t="s">
        <v>2579</v>
      </c>
      <c r="G874" s="339" t="s">
        <v>3527</v>
      </c>
      <c r="H874" s="20">
        <v>2111</v>
      </c>
      <c r="I874" s="468" t="s">
        <v>43</v>
      </c>
      <c r="J874" s="469" t="str">
        <f>IF(ISBLANK(INDEX('Policy Characteristics'!D:D,MATCH($C874,'Policy Characteristics'!$C:$C,0))),"",INDEX('Policy Characteristics'!D:D,MATCH($C874,'Policy Characteristics'!$C:$C,0)))</f>
        <v>Hydrogen Combustion</v>
      </c>
      <c r="K874" s="446" t="str">
        <f>IF(ISBLANK(INDEX('Policy Characteristics'!E:E,MATCH($C874,'Policy Characteristics'!$C:$C,0))),"",INDEX('Policy Characteristics'!E:E,MATCH($C874,'Policy Characteristics'!$C:$C,0)))</f>
        <v>indst shift to hydrogen</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446" t="str">
        <f>IF(ISBLANK(INDEX('Policy Characteristics'!I:I,MATCH($C874,'Policy Characteristics'!$C:$C,0))),"",INDEX('Policy Characteristics'!I:I,MATCH($C874,'Policy Characteristics'!$C:$C,0)))</f>
        <v>% of fuel shifted</v>
      </c>
      <c r="P874" s="44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46" t="str">
        <f>IF(ISBLANK(INDEX('Policy Characteristics'!K:K,MATCH($C874,'Policy Characteristics'!$C:$C,0))),"",INDEX('Policy Characteristics'!K:K,MATCH($C874,'Policy Characteristics'!$C:$C,0)))</f>
        <v>industry-ag-main.html#fuel-switching</v>
      </c>
      <c r="R874" s="446" t="str">
        <f>IF(ISBLANK(INDEX('Policy Characteristics'!L:L,MATCH($C874,'Policy Characteristics'!$C:$C,0))),"",INDEX('Policy Characteristics'!L:L,MATCH($C874,'Policy Characteristics'!$C:$C,0)))</f>
        <v>industry-elec-and-hydrogen.html</v>
      </c>
    </row>
    <row r="875" spans="1:18" s="295" customFormat="1" x14ac:dyDescent="0.75">
      <c r="A875" s="446" t="str">
        <f>IF(ISBLANK(INDEX('Policy Characteristics'!A:A,MATCH($C875,'Policy Characteristics'!$C:$C,0))),"",INDEX('Policy Characteristics'!A:A,MATCH($C875,'Policy Characteristics'!$C:$C,0)))</f>
        <v>Industry</v>
      </c>
      <c r="B875" s="467" t="str">
        <f>IF(ISBLANK(INDEX('Policy Characteristics'!B:B,MATCH($C875,'Policy Characteristics'!$C:$C,0))),"",INDEX('Policy Characteristics'!B:B,MATCH($C875,'Policy Characteristics'!$C:$C,0)))</f>
        <v>Hydrogen Combustion</v>
      </c>
      <c r="C875" s="446" t="str">
        <f t="shared" si="39"/>
        <v>Fraction of Eligible Industrial Energy Use Shifted to Hydrogen</v>
      </c>
      <c r="D875" s="294" t="s">
        <v>3073</v>
      </c>
      <c r="E875" t="s">
        <v>3521</v>
      </c>
      <c r="F875" t="s">
        <v>2579</v>
      </c>
      <c r="G875" s="339" t="s">
        <v>3528</v>
      </c>
      <c r="H875" s="20">
        <v>2112</v>
      </c>
      <c r="I875" s="468" t="s">
        <v>44</v>
      </c>
      <c r="J875" s="469" t="str">
        <f>IF(ISBLANK(INDEX('Policy Characteristics'!D:D,MATCH($C875,'Policy Characteristics'!$C:$C,0))),"",INDEX('Policy Characteristics'!D:D,MATCH($C875,'Policy Characteristics'!$C:$C,0)))</f>
        <v>Hydrogen Combustion</v>
      </c>
      <c r="K875" s="446" t="str">
        <f>IF(ISBLANK(INDEX('Policy Characteristics'!E:E,MATCH($C875,'Policy Characteristics'!$C:$C,0))),"",INDEX('Policy Characteristics'!E:E,MATCH($C875,'Policy Characteristics'!$C:$C,0)))</f>
        <v>indst shift to hydrogen</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446" t="str">
        <f>IF(ISBLANK(INDEX('Policy Characteristics'!I:I,MATCH($C875,'Policy Characteristics'!$C:$C,0))),"",INDEX('Policy Characteristics'!I:I,MATCH($C875,'Policy Characteristics'!$C:$C,0)))</f>
        <v>% of fuel shifted</v>
      </c>
      <c r="P875" s="44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46" t="str">
        <f>IF(ISBLANK(INDEX('Policy Characteristics'!K:K,MATCH($C875,'Policy Characteristics'!$C:$C,0))),"",INDEX('Policy Characteristics'!K:K,MATCH($C875,'Policy Characteristics'!$C:$C,0)))</f>
        <v>industry-ag-main.html#fuel-switching</v>
      </c>
      <c r="R875" s="446" t="str">
        <f>IF(ISBLANK(INDEX('Policy Characteristics'!L:L,MATCH($C875,'Policy Characteristics'!$C:$C,0))),"",INDEX('Policy Characteristics'!L:L,MATCH($C875,'Policy Characteristics'!$C:$C,0)))</f>
        <v>industry-elec-and-hydrogen.html</v>
      </c>
    </row>
    <row r="876" spans="1:18" s="295" customFormat="1" x14ac:dyDescent="0.75">
      <c r="A876" s="446" t="str">
        <f>IF(ISBLANK(INDEX('Policy Characteristics'!A:A,MATCH($C876,'Policy Characteristics'!$C:$C,0))),"",INDEX('Policy Characteristics'!A:A,MATCH($C876,'Policy Characteristics'!$C:$C,0)))</f>
        <v>Industry</v>
      </c>
      <c r="B876" s="467" t="str">
        <f>IF(ISBLANK(INDEX('Policy Characteristics'!B:B,MATCH($C876,'Policy Characteristics'!$C:$C,0))),"",INDEX('Policy Characteristics'!B:B,MATCH($C876,'Policy Characteristics'!$C:$C,0)))</f>
        <v>Hydrogen Combustion</v>
      </c>
      <c r="C876" s="446" t="str">
        <f t="shared" si="39"/>
        <v>Fraction of Eligible Industrial Energy Use Shifted to Hydrogen</v>
      </c>
      <c r="D876" s="294" t="s">
        <v>3073</v>
      </c>
      <c r="E876" t="s">
        <v>3673</v>
      </c>
      <c r="F876" t="s">
        <v>2579</v>
      </c>
      <c r="G876" s="339" t="s">
        <v>3673</v>
      </c>
      <c r="H876" s="20">
        <v>2113</v>
      </c>
      <c r="I876" s="468" t="s">
        <v>43</v>
      </c>
      <c r="J876" s="469" t="str">
        <f>IF(ISBLANK(INDEX('Policy Characteristics'!D:D,MATCH($C876,'Policy Characteristics'!$C:$C,0))),"",INDEX('Policy Characteristics'!D:D,MATCH($C876,'Policy Characteristics'!$C:$C,0)))</f>
        <v>Hydrogen Combustion</v>
      </c>
      <c r="K876" s="446" t="str">
        <f>IF(ISBLANK(INDEX('Policy Characteristics'!E:E,MATCH($C876,'Policy Characteristics'!$C:$C,0))),"",INDEX('Policy Characteristics'!E:E,MATCH($C876,'Policy Characteristics'!$C:$C,0)))</f>
        <v>indst shift to hydrogen</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446" t="str">
        <f>IF(ISBLANK(INDEX('Policy Characteristics'!I:I,MATCH($C876,'Policy Characteristics'!$C:$C,0))),"",INDEX('Policy Characteristics'!I:I,MATCH($C876,'Policy Characteristics'!$C:$C,0)))</f>
        <v>% of fuel shifted</v>
      </c>
      <c r="P876" s="44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46" t="str">
        <f>IF(ISBLANK(INDEX('Policy Characteristics'!K:K,MATCH($C876,'Policy Characteristics'!$C:$C,0))),"",INDEX('Policy Characteristics'!K:K,MATCH($C876,'Policy Characteristics'!$C:$C,0)))</f>
        <v>industry-ag-main.html#fuel-switching</v>
      </c>
      <c r="R876" s="446" t="str">
        <f>IF(ISBLANK(INDEX('Policy Characteristics'!L:L,MATCH($C876,'Policy Characteristics'!$C:$C,0))),"",INDEX('Policy Characteristics'!L:L,MATCH($C876,'Policy Characteristics'!$C:$C,0)))</f>
        <v>industry-elec-and-hydrogen.html</v>
      </c>
    </row>
    <row r="877" spans="1:18" s="295" customFormat="1" x14ac:dyDescent="0.75">
      <c r="A877" s="446" t="str">
        <f>IF(ISBLANK(INDEX('Policy Characteristics'!A:A,MATCH($C877,'Policy Characteristics'!$C:$C,0))),"",INDEX('Policy Characteristics'!A:A,MATCH($C877,'Policy Characteristics'!$C:$C,0)))</f>
        <v>Industry</v>
      </c>
      <c r="B877" s="467" t="str">
        <f>IF(ISBLANK(INDEX('Policy Characteristics'!B:B,MATCH($C877,'Policy Characteristics'!$C:$C,0))),"",INDEX('Policy Characteristics'!B:B,MATCH($C877,'Policy Characteristics'!$C:$C,0)))</f>
        <v>Hydrogen Combustion</v>
      </c>
      <c r="C877" s="446" t="str">
        <f t="shared" si="39"/>
        <v>Fraction of Eligible Industrial Energy Use Shifted to Hydrogen</v>
      </c>
      <c r="D877" s="294" t="s">
        <v>3074</v>
      </c>
      <c r="E877" t="s">
        <v>3515</v>
      </c>
      <c r="F877" t="s">
        <v>3037</v>
      </c>
      <c r="G877" s="339" t="s">
        <v>3522</v>
      </c>
      <c r="H877" s="20">
        <v>2114</v>
      </c>
      <c r="I877" s="468" t="s">
        <v>43</v>
      </c>
      <c r="J877" s="469" t="str">
        <f>IF(ISBLANK(INDEX('Policy Characteristics'!D:D,MATCH($C877,'Policy Characteristics'!$C:$C,0))),"",INDEX('Policy Characteristics'!D:D,MATCH($C877,'Policy Characteristics'!$C:$C,0)))</f>
        <v>Hydrogen Combustion</v>
      </c>
      <c r="K877" s="446" t="str">
        <f>IF(ISBLANK(INDEX('Policy Characteristics'!E:E,MATCH($C877,'Policy Characteristics'!$C:$C,0))),"",INDEX('Policy Characteristics'!E:E,MATCH($C877,'Policy Characteristics'!$C:$C,0)))</f>
        <v>indst shift to hydrogen</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446" t="str">
        <f>IF(ISBLANK(INDEX('Policy Characteristics'!I:I,MATCH($C877,'Policy Characteristics'!$C:$C,0))),"",INDEX('Policy Characteristics'!I:I,MATCH($C877,'Policy Characteristics'!$C:$C,0)))</f>
        <v>% of fuel shifted</v>
      </c>
      <c r="P877" s="44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46" t="str">
        <f>IF(ISBLANK(INDEX('Policy Characteristics'!K:K,MATCH($C877,'Policy Characteristics'!$C:$C,0))),"",INDEX('Policy Characteristics'!K:K,MATCH($C877,'Policy Characteristics'!$C:$C,0)))</f>
        <v>industry-ag-main.html#fuel-switching</v>
      </c>
      <c r="R877" s="446" t="str">
        <f>IF(ISBLANK(INDEX('Policy Characteristics'!L:L,MATCH($C877,'Policy Characteristics'!$C:$C,0))),"",INDEX('Policy Characteristics'!L:L,MATCH($C877,'Policy Characteristics'!$C:$C,0)))</f>
        <v>industry-elec-and-hydrogen.html</v>
      </c>
    </row>
    <row r="878" spans="1:18" s="295" customFormat="1" x14ac:dyDescent="0.75">
      <c r="A878" s="446" t="str">
        <f>IF(ISBLANK(INDEX('Policy Characteristics'!A:A,MATCH($C878,'Policy Characteristics'!$C:$C,0))),"",INDEX('Policy Characteristics'!A:A,MATCH($C878,'Policy Characteristics'!$C:$C,0)))</f>
        <v>Industry</v>
      </c>
      <c r="B878" s="467" t="str">
        <f>IF(ISBLANK(INDEX('Policy Characteristics'!B:B,MATCH($C878,'Policy Characteristics'!$C:$C,0))),"",INDEX('Policy Characteristics'!B:B,MATCH($C878,'Policy Characteristics'!$C:$C,0)))</f>
        <v>Hydrogen Combustion</v>
      </c>
      <c r="C878" s="446" t="str">
        <f t="shared" si="39"/>
        <v>Fraction of Eligible Industrial Energy Use Shifted to Hydrogen</v>
      </c>
      <c r="D878" s="294" t="s">
        <v>3074</v>
      </c>
      <c r="E878" t="s">
        <v>3516</v>
      </c>
      <c r="F878" t="s">
        <v>3037</v>
      </c>
      <c r="G878" s="339" t="s">
        <v>3523</v>
      </c>
      <c r="H878" s="20">
        <v>2115</v>
      </c>
      <c r="I878" s="468" t="s">
        <v>43</v>
      </c>
      <c r="J878" s="469" t="str">
        <f>IF(ISBLANK(INDEX('Policy Characteristics'!D:D,MATCH($C878,'Policy Characteristics'!$C:$C,0))),"",INDEX('Policy Characteristics'!D:D,MATCH($C878,'Policy Characteristics'!$C:$C,0)))</f>
        <v>Hydrogen Combustion</v>
      </c>
      <c r="K878" s="446" t="str">
        <f>IF(ISBLANK(INDEX('Policy Characteristics'!E:E,MATCH($C878,'Policy Characteristics'!$C:$C,0))),"",INDEX('Policy Characteristics'!E:E,MATCH($C878,'Policy Characteristics'!$C:$C,0)))</f>
        <v>indst shift to hydrogen</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446" t="str">
        <f>IF(ISBLANK(INDEX('Policy Characteristics'!I:I,MATCH($C878,'Policy Characteristics'!$C:$C,0))),"",INDEX('Policy Characteristics'!I:I,MATCH($C878,'Policy Characteristics'!$C:$C,0)))</f>
        <v>% of fuel shifted</v>
      </c>
      <c r="P878" s="44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46" t="str">
        <f>IF(ISBLANK(INDEX('Policy Characteristics'!K:K,MATCH($C878,'Policy Characteristics'!$C:$C,0))),"",INDEX('Policy Characteristics'!K:K,MATCH($C878,'Policy Characteristics'!$C:$C,0)))</f>
        <v>industry-ag-main.html#fuel-switching</v>
      </c>
      <c r="R878" s="446" t="str">
        <f>IF(ISBLANK(INDEX('Policy Characteristics'!L:L,MATCH($C878,'Policy Characteristics'!$C:$C,0))),"",INDEX('Policy Characteristics'!L:L,MATCH($C878,'Policy Characteristics'!$C:$C,0)))</f>
        <v>industry-elec-and-hydrogen.html</v>
      </c>
    </row>
    <row r="879" spans="1:18" s="295" customFormat="1" x14ac:dyDescent="0.75">
      <c r="A879" s="446" t="str">
        <f>IF(ISBLANK(INDEX('Policy Characteristics'!A:A,MATCH($C879,'Policy Characteristics'!$C:$C,0))),"",INDEX('Policy Characteristics'!A:A,MATCH($C879,'Policy Characteristics'!$C:$C,0)))</f>
        <v>Industry</v>
      </c>
      <c r="B879" s="467" t="str">
        <f>IF(ISBLANK(INDEX('Policy Characteristics'!B:B,MATCH($C879,'Policy Characteristics'!$C:$C,0))),"",INDEX('Policy Characteristics'!B:B,MATCH($C879,'Policy Characteristics'!$C:$C,0)))</f>
        <v>Hydrogen Combustion</v>
      </c>
      <c r="C879" s="446" t="str">
        <f t="shared" si="39"/>
        <v>Fraction of Eligible Industrial Energy Use Shifted to Hydrogen</v>
      </c>
      <c r="D879" s="294" t="s">
        <v>3074</v>
      </c>
      <c r="E879" t="s">
        <v>3517</v>
      </c>
      <c r="F879" t="s">
        <v>3037</v>
      </c>
      <c r="G879" s="339" t="s">
        <v>3524</v>
      </c>
      <c r="H879" s="20">
        <v>2116</v>
      </c>
      <c r="I879" s="468" t="s">
        <v>43</v>
      </c>
      <c r="J879" s="469" t="str">
        <f>IF(ISBLANK(INDEX('Policy Characteristics'!D:D,MATCH($C879,'Policy Characteristics'!$C:$C,0))),"",INDEX('Policy Characteristics'!D:D,MATCH($C879,'Policy Characteristics'!$C:$C,0)))</f>
        <v>Hydrogen Combustion</v>
      </c>
      <c r="K879" s="446" t="str">
        <f>IF(ISBLANK(INDEX('Policy Characteristics'!E:E,MATCH($C879,'Policy Characteristics'!$C:$C,0))),"",INDEX('Policy Characteristics'!E:E,MATCH($C879,'Policy Characteristics'!$C:$C,0)))</f>
        <v>indst shift to hydrogen</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446" t="str">
        <f>IF(ISBLANK(INDEX('Policy Characteristics'!I:I,MATCH($C879,'Policy Characteristics'!$C:$C,0))),"",INDEX('Policy Characteristics'!I:I,MATCH($C879,'Policy Characteristics'!$C:$C,0)))</f>
        <v>% of fuel shifted</v>
      </c>
      <c r="P879" s="44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46" t="str">
        <f>IF(ISBLANK(INDEX('Policy Characteristics'!K:K,MATCH($C879,'Policy Characteristics'!$C:$C,0))),"",INDEX('Policy Characteristics'!K:K,MATCH($C879,'Policy Characteristics'!$C:$C,0)))</f>
        <v>industry-ag-main.html#fuel-switching</v>
      </c>
      <c r="R879" s="446" t="str">
        <f>IF(ISBLANK(INDEX('Policy Characteristics'!L:L,MATCH($C879,'Policy Characteristics'!$C:$C,0))),"",INDEX('Policy Characteristics'!L:L,MATCH($C879,'Policy Characteristics'!$C:$C,0)))</f>
        <v>industry-elec-and-hydrogen.html</v>
      </c>
    </row>
    <row r="880" spans="1:18" s="295" customFormat="1" x14ac:dyDescent="0.75">
      <c r="A880" s="446" t="str">
        <f>IF(ISBLANK(INDEX('Policy Characteristics'!A:A,MATCH($C880,'Policy Characteristics'!$C:$C,0))),"",INDEX('Policy Characteristics'!A:A,MATCH($C880,'Policy Characteristics'!$C:$C,0)))</f>
        <v>Industry</v>
      </c>
      <c r="B880" s="467" t="str">
        <f>IF(ISBLANK(INDEX('Policy Characteristics'!B:B,MATCH($C880,'Policy Characteristics'!$C:$C,0))),"",INDEX('Policy Characteristics'!B:B,MATCH($C880,'Policy Characteristics'!$C:$C,0)))</f>
        <v>Hydrogen Combustion</v>
      </c>
      <c r="C880" s="446" t="str">
        <f t="shared" si="39"/>
        <v>Fraction of Eligible Industrial Energy Use Shifted to Hydrogen</v>
      </c>
      <c r="D880" s="294" t="s">
        <v>3074</v>
      </c>
      <c r="E880" t="s">
        <v>3518</v>
      </c>
      <c r="F880" t="s">
        <v>3037</v>
      </c>
      <c r="G880" s="339" t="s">
        <v>3525</v>
      </c>
      <c r="H880" s="20">
        <v>2117</v>
      </c>
      <c r="I880" s="468" t="s">
        <v>43</v>
      </c>
      <c r="J880" s="469" t="str">
        <f>IF(ISBLANK(INDEX('Policy Characteristics'!D:D,MATCH($C880,'Policy Characteristics'!$C:$C,0))),"",INDEX('Policy Characteristics'!D:D,MATCH($C880,'Policy Characteristics'!$C:$C,0)))</f>
        <v>Hydrogen Combustion</v>
      </c>
      <c r="K880" s="446" t="str">
        <f>IF(ISBLANK(INDEX('Policy Characteristics'!E:E,MATCH($C880,'Policy Characteristics'!$C:$C,0))),"",INDEX('Policy Characteristics'!E:E,MATCH($C880,'Policy Characteristics'!$C:$C,0)))</f>
        <v>indst shift to hydrogen</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446" t="str">
        <f>IF(ISBLANK(INDEX('Policy Characteristics'!I:I,MATCH($C880,'Policy Characteristics'!$C:$C,0))),"",INDEX('Policy Characteristics'!I:I,MATCH($C880,'Policy Characteristics'!$C:$C,0)))</f>
        <v>% of fuel shifted</v>
      </c>
      <c r="P880" s="44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46" t="str">
        <f>IF(ISBLANK(INDEX('Policy Characteristics'!K:K,MATCH($C880,'Policy Characteristics'!$C:$C,0))),"",INDEX('Policy Characteristics'!K:K,MATCH($C880,'Policy Characteristics'!$C:$C,0)))</f>
        <v>industry-ag-main.html#fuel-switching</v>
      </c>
      <c r="R880" s="446" t="str">
        <f>IF(ISBLANK(INDEX('Policy Characteristics'!L:L,MATCH($C880,'Policy Characteristics'!$C:$C,0))),"",INDEX('Policy Characteristics'!L:L,MATCH($C880,'Policy Characteristics'!$C:$C,0)))</f>
        <v>industry-elec-and-hydrogen.html</v>
      </c>
    </row>
    <row r="881" spans="1:18" s="295" customFormat="1" x14ac:dyDescent="0.75">
      <c r="A881" s="446" t="str">
        <f>IF(ISBLANK(INDEX('Policy Characteristics'!A:A,MATCH($C881,'Policy Characteristics'!$C:$C,0))),"",INDEX('Policy Characteristics'!A:A,MATCH($C881,'Policy Characteristics'!$C:$C,0)))</f>
        <v>Industry</v>
      </c>
      <c r="B881" s="467" t="str">
        <f>IF(ISBLANK(INDEX('Policy Characteristics'!B:B,MATCH($C881,'Policy Characteristics'!$C:$C,0))),"",INDEX('Policy Characteristics'!B:B,MATCH($C881,'Policy Characteristics'!$C:$C,0)))</f>
        <v>Hydrogen Combustion</v>
      </c>
      <c r="C881" s="446" t="str">
        <f t="shared" si="39"/>
        <v>Fraction of Eligible Industrial Energy Use Shifted to Hydrogen</v>
      </c>
      <c r="D881" s="294" t="s">
        <v>3074</v>
      </c>
      <c r="E881" t="s">
        <v>3519</v>
      </c>
      <c r="F881" t="s">
        <v>3037</v>
      </c>
      <c r="G881" s="339" t="s">
        <v>3526</v>
      </c>
      <c r="H881" s="20">
        <v>2118</v>
      </c>
      <c r="I881" s="468" t="s">
        <v>44</v>
      </c>
      <c r="J881" s="469" t="str">
        <f>IF(ISBLANK(INDEX('Policy Characteristics'!D:D,MATCH($C881,'Policy Characteristics'!$C:$C,0))),"",INDEX('Policy Characteristics'!D:D,MATCH($C881,'Policy Characteristics'!$C:$C,0)))</f>
        <v>Hydrogen Combustion</v>
      </c>
      <c r="K881" s="446" t="str">
        <f>IF(ISBLANK(INDEX('Policy Characteristics'!E:E,MATCH($C881,'Policy Characteristics'!$C:$C,0))),"",INDEX('Policy Characteristics'!E:E,MATCH($C881,'Policy Characteristics'!$C:$C,0)))</f>
        <v>indst shift to hydrogen</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446" t="str">
        <f>IF(ISBLANK(INDEX('Policy Characteristics'!I:I,MATCH($C881,'Policy Characteristics'!$C:$C,0))),"",INDEX('Policy Characteristics'!I:I,MATCH($C881,'Policy Characteristics'!$C:$C,0)))</f>
        <v>% of fuel shifted</v>
      </c>
      <c r="P881" s="44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46" t="str">
        <f>IF(ISBLANK(INDEX('Policy Characteristics'!K:K,MATCH($C881,'Policy Characteristics'!$C:$C,0))),"",INDEX('Policy Characteristics'!K:K,MATCH($C881,'Policy Characteristics'!$C:$C,0)))</f>
        <v>industry-ag-main.html#fuel-switching</v>
      </c>
      <c r="R881" s="446" t="str">
        <f>IF(ISBLANK(INDEX('Policy Characteristics'!L:L,MATCH($C881,'Policy Characteristics'!$C:$C,0))),"",INDEX('Policy Characteristics'!L:L,MATCH($C881,'Policy Characteristics'!$C:$C,0)))</f>
        <v>industry-elec-and-hydrogen.html</v>
      </c>
    </row>
    <row r="882" spans="1:18" s="295" customFormat="1" x14ac:dyDescent="0.75">
      <c r="A882" s="446" t="str">
        <f>IF(ISBLANK(INDEX('Policy Characteristics'!A:A,MATCH($C882,'Policy Characteristics'!$C:$C,0))),"",INDEX('Policy Characteristics'!A:A,MATCH($C882,'Policy Characteristics'!$C:$C,0)))</f>
        <v>Industry</v>
      </c>
      <c r="B882" s="467" t="str">
        <f>IF(ISBLANK(INDEX('Policy Characteristics'!B:B,MATCH($C882,'Policy Characteristics'!$C:$C,0))),"",INDEX('Policy Characteristics'!B:B,MATCH($C882,'Policy Characteristics'!$C:$C,0)))</f>
        <v>Hydrogen Combustion</v>
      </c>
      <c r="C882" s="446" t="str">
        <f t="shared" si="39"/>
        <v>Fraction of Eligible Industrial Energy Use Shifted to Hydrogen</v>
      </c>
      <c r="D882" s="294" t="s">
        <v>3074</v>
      </c>
      <c r="E882" t="s">
        <v>3520</v>
      </c>
      <c r="F882" t="s">
        <v>3037</v>
      </c>
      <c r="G882" s="339" t="s">
        <v>3527</v>
      </c>
      <c r="H882" s="20">
        <v>2119</v>
      </c>
      <c r="I882" s="468" t="s">
        <v>44</v>
      </c>
      <c r="J882" s="469" t="str">
        <f>IF(ISBLANK(INDEX('Policy Characteristics'!D:D,MATCH($C882,'Policy Characteristics'!$C:$C,0))),"",INDEX('Policy Characteristics'!D:D,MATCH($C882,'Policy Characteristics'!$C:$C,0)))</f>
        <v>Hydrogen Combustion</v>
      </c>
      <c r="K882" s="446" t="str">
        <f>IF(ISBLANK(INDEX('Policy Characteristics'!E:E,MATCH($C882,'Policy Characteristics'!$C:$C,0))),"",INDEX('Policy Characteristics'!E:E,MATCH($C882,'Policy Characteristics'!$C:$C,0)))</f>
        <v>indst shift to hydrogen</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446" t="str">
        <f>IF(ISBLANK(INDEX('Policy Characteristics'!I:I,MATCH($C882,'Policy Characteristics'!$C:$C,0))),"",INDEX('Policy Characteristics'!I:I,MATCH($C882,'Policy Characteristics'!$C:$C,0)))</f>
        <v>% of fuel shifted</v>
      </c>
      <c r="P882" s="44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46" t="str">
        <f>IF(ISBLANK(INDEX('Policy Characteristics'!K:K,MATCH($C882,'Policy Characteristics'!$C:$C,0))),"",INDEX('Policy Characteristics'!K:K,MATCH($C882,'Policy Characteristics'!$C:$C,0)))</f>
        <v>industry-ag-main.html#fuel-switching</v>
      </c>
      <c r="R882" s="446" t="str">
        <f>IF(ISBLANK(INDEX('Policy Characteristics'!L:L,MATCH($C882,'Policy Characteristics'!$C:$C,0))),"",INDEX('Policy Characteristics'!L:L,MATCH($C882,'Policy Characteristics'!$C:$C,0)))</f>
        <v>industry-elec-and-hydrogen.html</v>
      </c>
    </row>
    <row r="883" spans="1:18" s="295" customFormat="1" x14ac:dyDescent="0.75">
      <c r="A883" s="446" t="str">
        <f>IF(ISBLANK(INDEX('Policy Characteristics'!A:A,MATCH($C883,'Policy Characteristics'!$C:$C,0))),"",INDEX('Policy Characteristics'!A:A,MATCH($C883,'Policy Characteristics'!$C:$C,0)))</f>
        <v>Industry</v>
      </c>
      <c r="B883" s="467" t="str">
        <f>IF(ISBLANK(INDEX('Policy Characteristics'!B:B,MATCH($C883,'Policy Characteristics'!$C:$C,0))),"",INDEX('Policy Characteristics'!B:B,MATCH($C883,'Policy Characteristics'!$C:$C,0)))</f>
        <v>Hydrogen Combustion</v>
      </c>
      <c r="C883" s="446" t="str">
        <f t="shared" si="39"/>
        <v>Fraction of Eligible Industrial Energy Use Shifted to Hydrogen</v>
      </c>
      <c r="D883" s="294" t="s">
        <v>3074</v>
      </c>
      <c r="E883" t="s">
        <v>3521</v>
      </c>
      <c r="F883" t="s">
        <v>3037</v>
      </c>
      <c r="G883" s="339" t="s">
        <v>3528</v>
      </c>
      <c r="H883" s="20">
        <v>2120</v>
      </c>
      <c r="I883" s="468" t="s">
        <v>44</v>
      </c>
      <c r="J883" s="469" t="str">
        <f>IF(ISBLANK(INDEX('Policy Characteristics'!D:D,MATCH($C883,'Policy Characteristics'!$C:$C,0))),"",INDEX('Policy Characteristics'!D:D,MATCH($C883,'Policy Characteristics'!$C:$C,0)))</f>
        <v>Hydrogen Combustion</v>
      </c>
      <c r="K883" s="446" t="str">
        <f>IF(ISBLANK(INDEX('Policy Characteristics'!E:E,MATCH($C883,'Policy Characteristics'!$C:$C,0))),"",INDEX('Policy Characteristics'!E:E,MATCH($C883,'Policy Characteristics'!$C:$C,0)))</f>
        <v>indst shift to hydrogen</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446" t="str">
        <f>IF(ISBLANK(INDEX('Policy Characteristics'!I:I,MATCH($C883,'Policy Characteristics'!$C:$C,0))),"",INDEX('Policy Characteristics'!I:I,MATCH($C883,'Policy Characteristics'!$C:$C,0)))</f>
        <v>% of fuel shifted</v>
      </c>
      <c r="P883" s="44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46" t="str">
        <f>IF(ISBLANK(INDEX('Policy Characteristics'!K:K,MATCH($C883,'Policy Characteristics'!$C:$C,0))),"",INDEX('Policy Characteristics'!K:K,MATCH($C883,'Policy Characteristics'!$C:$C,0)))</f>
        <v>industry-ag-main.html#fuel-switching</v>
      </c>
      <c r="R883" s="446" t="str">
        <f>IF(ISBLANK(INDEX('Policy Characteristics'!L:L,MATCH($C883,'Policy Characteristics'!$C:$C,0))),"",INDEX('Policy Characteristics'!L:L,MATCH($C883,'Policy Characteristics'!$C:$C,0)))</f>
        <v>industry-elec-and-hydrogen.html</v>
      </c>
    </row>
    <row r="884" spans="1:18" s="295" customFormat="1" x14ac:dyDescent="0.75">
      <c r="A884" s="446" t="str">
        <f>IF(ISBLANK(INDEX('Policy Characteristics'!A:A,MATCH($C884,'Policy Characteristics'!$C:$C,0))),"",INDEX('Policy Characteristics'!A:A,MATCH($C884,'Policy Characteristics'!$C:$C,0)))</f>
        <v>Industry</v>
      </c>
      <c r="B884" s="467" t="str">
        <f>IF(ISBLANK(INDEX('Policy Characteristics'!B:B,MATCH($C884,'Policy Characteristics'!$C:$C,0))),"",INDEX('Policy Characteristics'!B:B,MATCH($C884,'Policy Characteristics'!$C:$C,0)))</f>
        <v>Hydrogen Combustion</v>
      </c>
      <c r="C884" s="446" t="str">
        <f t="shared" si="39"/>
        <v>Fraction of Eligible Industrial Energy Use Shifted to Hydrogen</v>
      </c>
      <c r="D884" s="294" t="s">
        <v>3074</v>
      </c>
      <c r="E884" t="s">
        <v>3673</v>
      </c>
      <c r="F884" t="s">
        <v>3037</v>
      </c>
      <c r="G884" s="339" t="s">
        <v>3673</v>
      </c>
      <c r="H884" s="20">
        <v>2121</v>
      </c>
      <c r="I884" s="468" t="s">
        <v>44</v>
      </c>
      <c r="J884" s="469" t="str">
        <f>IF(ISBLANK(INDEX('Policy Characteristics'!D:D,MATCH($C884,'Policy Characteristics'!$C:$C,0))),"",INDEX('Policy Characteristics'!D:D,MATCH($C884,'Policy Characteristics'!$C:$C,0)))</f>
        <v>Hydrogen Combustion</v>
      </c>
      <c r="K884" s="446" t="str">
        <f>IF(ISBLANK(INDEX('Policy Characteristics'!E:E,MATCH($C884,'Policy Characteristics'!$C:$C,0))),"",INDEX('Policy Characteristics'!E:E,MATCH($C884,'Policy Characteristics'!$C:$C,0)))</f>
        <v>indst shift to hydrogen</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446" t="str">
        <f>IF(ISBLANK(INDEX('Policy Characteristics'!I:I,MATCH($C884,'Policy Characteristics'!$C:$C,0))),"",INDEX('Policy Characteristics'!I:I,MATCH($C884,'Policy Characteristics'!$C:$C,0)))</f>
        <v>% of fuel shifted</v>
      </c>
      <c r="P884" s="44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46" t="str">
        <f>IF(ISBLANK(INDEX('Policy Characteristics'!K:K,MATCH($C884,'Policy Characteristics'!$C:$C,0))),"",INDEX('Policy Characteristics'!K:K,MATCH($C884,'Policy Characteristics'!$C:$C,0)))</f>
        <v>industry-ag-main.html#fuel-switching</v>
      </c>
      <c r="R884" s="446" t="str">
        <f>IF(ISBLANK(INDEX('Policy Characteristics'!L:L,MATCH($C884,'Policy Characteristics'!$C:$C,0))),"",INDEX('Policy Characteristics'!L:L,MATCH($C884,'Policy Characteristics'!$C:$C,0)))</f>
        <v>industry-elec-and-hydrogen.html</v>
      </c>
    </row>
    <row r="885" spans="1:18" s="295" customFormat="1" x14ac:dyDescent="0.75">
      <c r="A885" s="446" t="str">
        <f>IF(ISBLANK(INDEX('Policy Characteristics'!A:A,MATCH($C885,'Policy Characteristics'!$C:$C,0))),"",INDEX('Policy Characteristics'!A:A,MATCH($C885,'Policy Characteristics'!$C:$C,0)))</f>
        <v>Industry</v>
      </c>
      <c r="B885" s="467" t="str">
        <f>IF(ISBLANK(INDEX('Policy Characteristics'!B:B,MATCH($C885,'Policy Characteristics'!$C:$C,0))),"",INDEX('Policy Characteristics'!B:B,MATCH($C885,'Policy Characteristics'!$C:$C,0)))</f>
        <v>Hydrogen Combustion</v>
      </c>
      <c r="C885" s="446" t="str">
        <f t="shared" si="39"/>
        <v>Fraction of Eligible Industrial Energy Use Shifted to Hydrogen</v>
      </c>
      <c r="D885" s="294" t="s">
        <v>3075</v>
      </c>
      <c r="E885" t="s">
        <v>3515</v>
      </c>
      <c r="F885" t="s">
        <v>3038</v>
      </c>
      <c r="G885" s="339" t="s">
        <v>3522</v>
      </c>
      <c r="H885" s="20">
        <v>2122</v>
      </c>
      <c r="I885" s="468" t="s">
        <v>44</v>
      </c>
      <c r="J885" s="469" t="str">
        <f>IF(ISBLANK(INDEX('Policy Characteristics'!D:D,MATCH($C885,'Policy Characteristics'!$C:$C,0))),"",INDEX('Policy Characteristics'!D:D,MATCH($C885,'Policy Characteristics'!$C:$C,0)))</f>
        <v>Hydrogen Combustion</v>
      </c>
      <c r="K885" s="446" t="str">
        <f>IF(ISBLANK(INDEX('Policy Characteristics'!E:E,MATCH($C885,'Policy Characteristics'!$C:$C,0))),"",INDEX('Policy Characteristics'!E:E,MATCH($C885,'Policy Characteristics'!$C:$C,0)))</f>
        <v>indst shift to hydrogen</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446" t="str">
        <f>IF(ISBLANK(INDEX('Policy Characteristics'!I:I,MATCH($C885,'Policy Characteristics'!$C:$C,0))),"",INDEX('Policy Characteristics'!I:I,MATCH($C885,'Policy Characteristics'!$C:$C,0)))</f>
        <v>% of fuel shifted</v>
      </c>
      <c r="P885" s="44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46" t="str">
        <f>IF(ISBLANK(INDEX('Policy Characteristics'!K:K,MATCH($C885,'Policy Characteristics'!$C:$C,0))),"",INDEX('Policy Characteristics'!K:K,MATCH($C885,'Policy Characteristics'!$C:$C,0)))</f>
        <v>industry-ag-main.html#fuel-switching</v>
      </c>
      <c r="R885" s="446" t="str">
        <f>IF(ISBLANK(INDEX('Policy Characteristics'!L:L,MATCH($C885,'Policy Characteristics'!$C:$C,0))),"",INDEX('Policy Characteristics'!L:L,MATCH($C885,'Policy Characteristics'!$C:$C,0)))</f>
        <v>industry-elec-and-hydrogen.html</v>
      </c>
    </row>
    <row r="886" spans="1:18" s="295" customFormat="1" x14ac:dyDescent="0.75">
      <c r="A886" s="446" t="str">
        <f>IF(ISBLANK(INDEX('Policy Characteristics'!A:A,MATCH($C886,'Policy Characteristics'!$C:$C,0))),"",INDEX('Policy Characteristics'!A:A,MATCH($C886,'Policy Characteristics'!$C:$C,0)))</f>
        <v>Industry</v>
      </c>
      <c r="B886" s="467" t="str">
        <f>IF(ISBLANK(INDEX('Policy Characteristics'!B:B,MATCH($C886,'Policy Characteristics'!$C:$C,0))),"",INDEX('Policy Characteristics'!B:B,MATCH($C886,'Policy Characteristics'!$C:$C,0)))</f>
        <v>Hydrogen Combustion</v>
      </c>
      <c r="C886" s="446" t="str">
        <f t="shared" si="39"/>
        <v>Fraction of Eligible Industrial Energy Use Shifted to Hydrogen</v>
      </c>
      <c r="D886" s="294" t="s">
        <v>3075</v>
      </c>
      <c r="E886" t="s">
        <v>3516</v>
      </c>
      <c r="F886" t="s">
        <v>3038</v>
      </c>
      <c r="G886" s="339" t="s">
        <v>3523</v>
      </c>
      <c r="H886" s="20">
        <v>2123</v>
      </c>
      <c r="I886" s="468" t="s">
        <v>44</v>
      </c>
      <c r="J886" s="469" t="str">
        <f>IF(ISBLANK(INDEX('Policy Characteristics'!D:D,MATCH($C886,'Policy Characteristics'!$C:$C,0))),"",INDEX('Policy Characteristics'!D:D,MATCH($C886,'Policy Characteristics'!$C:$C,0)))</f>
        <v>Hydrogen Combustion</v>
      </c>
      <c r="K886" s="446" t="str">
        <f>IF(ISBLANK(INDEX('Policy Characteristics'!E:E,MATCH($C886,'Policy Characteristics'!$C:$C,0))),"",INDEX('Policy Characteristics'!E:E,MATCH($C886,'Policy Characteristics'!$C:$C,0)))</f>
        <v>indst shift to hydrogen</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446" t="str">
        <f>IF(ISBLANK(INDEX('Policy Characteristics'!I:I,MATCH($C886,'Policy Characteristics'!$C:$C,0))),"",INDEX('Policy Characteristics'!I:I,MATCH($C886,'Policy Characteristics'!$C:$C,0)))</f>
        <v>% of fuel shifted</v>
      </c>
      <c r="P886" s="44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46" t="str">
        <f>IF(ISBLANK(INDEX('Policy Characteristics'!K:K,MATCH($C886,'Policy Characteristics'!$C:$C,0))),"",INDEX('Policy Characteristics'!K:K,MATCH($C886,'Policy Characteristics'!$C:$C,0)))</f>
        <v>industry-ag-main.html#fuel-switching</v>
      </c>
      <c r="R886" s="446" t="str">
        <f>IF(ISBLANK(INDEX('Policy Characteristics'!L:L,MATCH($C886,'Policy Characteristics'!$C:$C,0))),"",INDEX('Policy Characteristics'!L:L,MATCH($C886,'Policy Characteristics'!$C:$C,0)))</f>
        <v>industry-elec-and-hydrogen.html</v>
      </c>
    </row>
    <row r="887" spans="1:18" s="295" customFormat="1" x14ac:dyDescent="0.75">
      <c r="A887" s="446" t="str">
        <f>IF(ISBLANK(INDEX('Policy Characteristics'!A:A,MATCH($C887,'Policy Characteristics'!$C:$C,0))),"",INDEX('Policy Characteristics'!A:A,MATCH($C887,'Policy Characteristics'!$C:$C,0)))</f>
        <v>Industry</v>
      </c>
      <c r="B887" s="467" t="str">
        <f>IF(ISBLANK(INDEX('Policy Characteristics'!B:B,MATCH($C887,'Policy Characteristics'!$C:$C,0))),"",INDEX('Policy Characteristics'!B:B,MATCH($C887,'Policy Characteristics'!$C:$C,0)))</f>
        <v>Hydrogen Combustion</v>
      </c>
      <c r="C887" s="446" t="str">
        <f t="shared" si="39"/>
        <v>Fraction of Eligible Industrial Energy Use Shifted to Hydrogen</v>
      </c>
      <c r="D887" s="294" t="s">
        <v>3075</v>
      </c>
      <c r="E887" t="s">
        <v>3517</v>
      </c>
      <c r="F887" t="s">
        <v>3038</v>
      </c>
      <c r="G887" s="339" t="s">
        <v>3524</v>
      </c>
      <c r="H887" s="20">
        <v>2124</v>
      </c>
      <c r="I887" s="468" t="s">
        <v>44</v>
      </c>
      <c r="J887" s="469" t="str">
        <f>IF(ISBLANK(INDEX('Policy Characteristics'!D:D,MATCH($C887,'Policy Characteristics'!$C:$C,0))),"",INDEX('Policy Characteristics'!D:D,MATCH($C887,'Policy Characteristics'!$C:$C,0)))</f>
        <v>Hydrogen Combustion</v>
      </c>
      <c r="K887" s="446" t="str">
        <f>IF(ISBLANK(INDEX('Policy Characteristics'!E:E,MATCH($C887,'Policy Characteristics'!$C:$C,0))),"",INDEX('Policy Characteristics'!E:E,MATCH($C887,'Policy Characteristics'!$C:$C,0)))</f>
        <v>indst shift to hydrogen</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446" t="str">
        <f>IF(ISBLANK(INDEX('Policy Characteristics'!I:I,MATCH($C887,'Policy Characteristics'!$C:$C,0))),"",INDEX('Policy Characteristics'!I:I,MATCH($C887,'Policy Characteristics'!$C:$C,0)))</f>
        <v>% of fuel shifted</v>
      </c>
      <c r="P887" s="44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46" t="str">
        <f>IF(ISBLANK(INDEX('Policy Characteristics'!K:K,MATCH($C887,'Policy Characteristics'!$C:$C,0))),"",INDEX('Policy Characteristics'!K:K,MATCH($C887,'Policy Characteristics'!$C:$C,0)))</f>
        <v>industry-ag-main.html#fuel-switching</v>
      </c>
      <c r="R887" s="446" t="str">
        <f>IF(ISBLANK(INDEX('Policy Characteristics'!L:L,MATCH($C887,'Policy Characteristics'!$C:$C,0))),"",INDEX('Policy Characteristics'!L:L,MATCH($C887,'Policy Characteristics'!$C:$C,0)))</f>
        <v>industry-elec-and-hydrogen.html</v>
      </c>
    </row>
    <row r="888" spans="1:18" s="295" customFormat="1" x14ac:dyDescent="0.75">
      <c r="A888" s="446" t="str">
        <f>IF(ISBLANK(INDEX('Policy Characteristics'!A:A,MATCH($C888,'Policy Characteristics'!$C:$C,0))),"",INDEX('Policy Characteristics'!A:A,MATCH($C888,'Policy Characteristics'!$C:$C,0)))</f>
        <v>Industry</v>
      </c>
      <c r="B888" s="467" t="str">
        <f>IF(ISBLANK(INDEX('Policy Characteristics'!B:B,MATCH($C888,'Policy Characteristics'!$C:$C,0))),"",INDEX('Policy Characteristics'!B:B,MATCH($C888,'Policy Characteristics'!$C:$C,0)))</f>
        <v>Hydrogen Combustion</v>
      </c>
      <c r="C888" s="446" t="str">
        <f t="shared" si="39"/>
        <v>Fraction of Eligible Industrial Energy Use Shifted to Hydrogen</v>
      </c>
      <c r="D888" s="294" t="s">
        <v>3075</v>
      </c>
      <c r="E888" t="s">
        <v>3518</v>
      </c>
      <c r="F888" t="s">
        <v>3038</v>
      </c>
      <c r="G888" s="339" t="s">
        <v>3525</v>
      </c>
      <c r="H888" s="20">
        <v>2125</v>
      </c>
      <c r="I888" s="468" t="s">
        <v>43</v>
      </c>
      <c r="J888" s="469" t="str">
        <f>IF(ISBLANK(INDEX('Policy Characteristics'!D:D,MATCH($C888,'Policy Characteristics'!$C:$C,0))),"",INDEX('Policy Characteristics'!D:D,MATCH($C888,'Policy Characteristics'!$C:$C,0)))</f>
        <v>Hydrogen Combustion</v>
      </c>
      <c r="K888" s="446" t="str">
        <f>IF(ISBLANK(INDEX('Policy Characteristics'!E:E,MATCH($C888,'Policy Characteristics'!$C:$C,0))),"",INDEX('Policy Characteristics'!E:E,MATCH($C888,'Policy Characteristics'!$C:$C,0)))</f>
        <v>indst shift to hydrogen</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446" t="str">
        <f>IF(ISBLANK(INDEX('Policy Characteristics'!I:I,MATCH($C888,'Policy Characteristics'!$C:$C,0))),"",INDEX('Policy Characteristics'!I:I,MATCH($C888,'Policy Characteristics'!$C:$C,0)))</f>
        <v>% of fuel shifted</v>
      </c>
      <c r="P888" s="44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46" t="str">
        <f>IF(ISBLANK(INDEX('Policy Characteristics'!K:K,MATCH($C888,'Policy Characteristics'!$C:$C,0))),"",INDEX('Policy Characteristics'!K:K,MATCH($C888,'Policy Characteristics'!$C:$C,0)))</f>
        <v>industry-ag-main.html#fuel-switching</v>
      </c>
      <c r="R888" s="446" t="str">
        <f>IF(ISBLANK(INDEX('Policy Characteristics'!L:L,MATCH($C888,'Policy Characteristics'!$C:$C,0))),"",INDEX('Policy Characteristics'!L:L,MATCH($C888,'Policy Characteristics'!$C:$C,0)))</f>
        <v>industry-elec-and-hydrogen.html</v>
      </c>
    </row>
    <row r="889" spans="1:18" s="295" customFormat="1" x14ac:dyDescent="0.75">
      <c r="A889" s="446" t="str">
        <f>IF(ISBLANK(INDEX('Policy Characteristics'!A:A,MATCH($C889,'Policy Characteristics'!$C:$C,0))),"",INDEX('Policy Characteristics'!A:A,MATCH($C889,'Policy Characteristics'!$C:$C,0)))</f>
        <v>Industry</v>
      </c>
      <c r="B889" s="467" t="str">
        <f>IF(ISBLANK(INDEX('Policy Characteristics'!B:B,MATCH($C889,'Policy Characteristics'!$C:$C,0))),"",INDEX('Policy Characteristics'!B:B,MATCH($C889,'Policy Characteristics'!$C:$C,0)))</f>
        <v>Hydrogen Combustion</v>
      </c>
      <c r="C889" s="446" t="str">
        <f t="shared" si="39"/>
        <v>Fraction of Eligible Industrial Energy Use Shifted to Hydrogen</v>
      </c>
      <c r="D889" s="294" t="s">
        <v>3075</v>
      </c>
      <c r="E889" t="s">
        <v>3519</v>
      </c>
      <c r="F889" t="s">
        <v>3038</v>
      </c>
      <c r="G889" s="339" t="s">
        <v>3526</v>
      </c>
      <c r="H889" s="20">
        <v>2126</v>
      </c>
      <c r="I889" s="468" t="s">
        <v>44</v>
      </c>
      <c r="J889" s="469" t="str">
        <f>IF(ISBLANK(INDEX('Policy Characteristics'!D:D,MATCH($C889,'Policy Characteristics'!$C:$C,0))),"",INDEX('Policy Characteristics'!D:D,MATCH($C889,'Policy Characteristics'!$C:$C,0)))</f>
        <v>Hydrogen Combustion</v>
      </c>
      <c r="K889" s="446" t="str">
        <f>IF(ISBLANK(INDEX('Policy Characteristics'!E:E,MATCH($C889,'Policy Characteristics'!$C:$C,0))),"",INDEX('Policy Characteristics'!E:E,MATCH($C889,'Policy Characteristics'!$C:$C,0)))</f>
        <v>indst shift to hydrogen</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446" t="str">
        <f>IF(ISBLANK(INDEX('Policy Characteristics'!I:I,MATCH($C889,'Policy Characteristics'!$C:$C,0))),"",INDEX('Policy Characteristics'!I:I,MATCH($C889,'Policy Characteristics'!$C:$C,0)))</f>
        <v>% of fuel shifted</v>
      </c>
      <c r="P889" s="44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46" t="str">
        <f>IF(ISBLANK(INDEX('Policy Characteristics'!K:K,MATCH($C889,'Policy Characteristics'!$C:$C,0))),"",INDEX('Policy Characteristics'!K:K,MATCH($C889,'Policy Characteristics'!$C:$C,0)))</f>
        <v>industry-ag-main.html#fuel-switching</v>
      </c>
      <c r="R889" s="446" t="str">
        <f>IF(ISBLANK(INDEX('Policy Characteristics'!L:L,MATCH($C889,'Policy Characteristics'!$C:$C,0))),"",INDEX('Policy Characteristics'!L:L,MATCH($C889,'Policy Characteristics'!$C:$C,0)))</f>
        <v>industry-elec-and-hydrogen.html</v>
      </c>
    </row>
    <row r="890" spans="1:18" s="295" customFormat="1" x14ac:dyDescent="0.75">
      <c r="A890" s="446" t="str">
        <f>IF(ISBLANK(INDEX('Policy Characteristics'!A:A,MATCH($C890,'Policy Characteristics'!$C:$C,0))),"",INDEX('Policy Characteristics'!A:A,MATCH($C890,'Policy Characteristics'!$C:$C,0)))</f>
        <v>Industry</v>
      </c>
      <c r="B890" s="467" t="str">
        <f>IF(ISBLANK(INDEX('Policy Characteristics'!B:B,MATCH($C890,'Policy Characteristics'!$C:$C,0))),"",INDEX('Policy Characteristics'!B:B,MATCH($C890,'Policy Characteristics'!$C:$C,0)))</f>
        <v>Hydrogen Combustion</v>
      </c>
      <c r="C890" s="446" t="str">
        <f t="shared" si="39"/>
        <v>Fraction of Eligible Industrial Energy Use Shifted to Hydrogen</v>
      </c>
      <c r="D890" s="294" t="s">
        <v>3075</v>
      </c>
      <c r="E890" t="s">
        <v>3520</v>
      </c>
      <c r="F890" t="s">
        <v>3038</v>
      </c>
      <c r="G890" s="339" t="s">
        <v>3527</v>
      </c>
      <c r="H890" s="20">
        <v>2127</v>
      </c>
      <c r="I890" s="468" t="s">
        <v>43</v>
      </c>
      <c r="J890" s="469" t="str">
        <f>IF(ISBLANK(INDEX('Policy Characteristics'!D:D,MATCH($C890,'Policy Characteristics'!$C:$C,0))),"",INDEX('Policy Characteristics'!D:D,MATCH($C890,'Policy Characteristics'!$C:$C,0)))</f>
        <v>Hydrogen Combustion</v>
      </c>
      <c r="K890" s="446" t="str">
        <f>IF(ISBLANK(INDEX('Policy Characteristics'!E:E,MATCH($C890,'Policy Characteristics'!$C:$C,0))),"",INDEX('Policy Characteristics'!E:E,MATCH($C890,'Policy Characteristics'!$C:$C,0)))</f>
        <v>indst shift to hydrogen</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446" t="str">
        <f>IF(ISBLANK(INDEX('Policy Characteristics'!I:I,MATCH($C890,'Policy Characteristics'!$C:$C,0))),"",INDEX('Policy Characteristics'!I:I,MATCH($C890,'Policy Characteristics'!$C:$C,0)))</f>
        <v>% of fuel shifted</v>
      </c>
      <c r="P890" s="44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46" t="str">
        <f>IF(ISBLANK(INDEX('Policy Characteristics'!K:K,MATCH($C890,'Policy Characteristics'!$C:$C,0))),"",INDEX('Policy Characteristics'!K:K,MATCH($C890,'Policy Characteristics'!$C:$C,0)))</f>
        <v>industry-ag-main.html#fuel-switching</v>
      </c>
      <c r="R890" s="446" t="str">
        <f>IF(ISBLANK(INDEX('Policy Characteristics'!L:L,MATCH($C890,'Policy Characteristics'!$C:$C,0))),"",INDEX('Policy Characteristics'!L:L,MATCH($C890,'Policy Characteristics'!$C:$C,0)))</f>
        <v>industry-elec-and-hydrogen.html</v>
      </c>
    </row>
    <row r="891" spans="1:18" s="295" customFormat="1" x14ac:dyDescent="0.75">
      <c r="A891" s="446" t="str">
        <f>IF(ISBLANK(INDEX('Policy Characteristics'!A:A,MATCH($C891,'Policy Characteristics'!$C:$C,0))),"",INDEX('Policy Characteristics'!A:A,MATCH($C891,'Policy Characteristics'!$C:$C,0)))</f>
        <v>Industry</v>
      </c>
      <c r="B891" s="467" t="str">
        <f>IF(ISBLANK(INDEX('Policy Characteristics'!B:B,MATCH($C891,'Policy Characteristics'!$C:$C,0))),"",INDEX('Policy Characteristics'!B:B,MATCH($C891,'Policy Characteristics'!$C:$C,0)))</f>
        <v>Hydrogen Combustion</v>
      </c>
      <c r="C891" s="446" t="str">
        <f t="shared" si="39"/>
        <v>Fraction of Eligible Industrial Energy Use Shifted to Hydrogen</v>
      </c>
      <c r="D891" s="294" t="s">
        <v>3075</v>
      </c>
      <c r="E891" t="s">
        <v>3521</v>
      </c>
      <c r="F891" t="s">
        <v>3038</v>
      </c>
      <c r="G891" s="339" t="s">
        <v>3528</v>
      </c>
      <c r="H891" s="20">
        <v>2128</v>
      </c>
      <c r="I891" s="468" t="s">
        <v>44</v>
      </c>
      <c r="J891" s="469" t="str">
        <f>IF(ISBLANK(INDEX('Policy Characteristics'!D:D,MATCH($C891,'Policy Characteristics'!$C:$C,0))),"",INDEX('Policy Characteristics'!D:D,MATCH($C891,'Policy Characteristics'!$C:$C,0)))</f>
        <v>Hydrogen Combustion</v>
      </c>
      <c r="K891" s="446" t="str">
        <f>IF(ISBLANK(INDEX('Policy Characteristics'!E:E,MATCH($C891,'Policy Characteristics'!$C:$C,0))),"",INDEX('Policy Characteristics'!E:E,MATCH($C891,'Policy Characteristics'!$C:$C,0)))</f>
        <v>indst shift to hydrogen</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446" t="str">
        <f>IF(ISBLANK(INDEX('Policy Characteristics'!I:I,MATCH($C891,'Policy Characteristics'!$C:$C,0))),"",INDEX('Policy Characteristics'!I:I,MATCH($C891,'Policy Characteristics'!$C:$C,0)))</f>
        <v>% of fuel shifted</v>
      </c>
      <c r="P891" s="44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46" t="str">
        <f>IF(ISBLANK(INDEX('Policy Characteristics'!K:K,MATCH($C891,'Policy Characteristics'!$C:$C,0))),"",INDEX('Policy Characteristics'!K:K,MATCH($C891,'Policy Characteristics'!$C:$C,0)))</f>
        <v>industry-ag-main.html#fuel-switching</v>
      </c>
      <c r="R891" s="446" t="str">
        <f>IF(ISBLANK(INDEX('Policy Characteristics'!L:L,MATCH($C891,'Policy Characteristics'!$C:$C,0))),"",INDEX('Policy Characteristics'!L:L,MATCH($C891,'Policy Characteristics'!$C:$C,0)))</f>
        <v>industry-elec-and-hydrogen.html</v>
      </c>
    </row>
    <row r="892" spans="1:18" s="295" customFormat="1" x14ac:dyDescent="0.75">
      <c r="A892" s="446" t="str">
        <f>IF(ISBLANK(INDEX('Policy Characteristics'!A:A,MATCH($C892,'Policy Characteristics'!$C:$C,0))),"",INDEX('Policy Characteristics'!A:A,MATCH($C892,'Policy Characteristics'!$C:$C,0)))</f>
        <v>Industry</v>
      </c>
      <c r="B892" s="467" t="str">
        <f>IF(ISBLANK(INDEX('Policy Characteristics'!B:B,MATCH($C892,'Policy Characteristics'!$C:$C,0))),"",INDEX('Policy Characteristics'!B:B,MATCH($C892,'Policy Characteristics'!$C:$C,0)))</f>
        <v>Hydrogen Combustion</v>
      </c>
      <c r="C892" s="446" t="str">
        <f t="shared" si="39"/>
        <v>Fraction of Eligible Industrial Energy Use Shifted to Hydrogen</v>
      </c>
      <c r="D892" s="294" t="s">
        <v>3075</v>
      </c>
      <c r="E892" t="s">
        <v>3673</v>
      </c>
      <c r="F892" t="s">
        <v>3038</v>
      </c>
      <c r="G892" s="339" t="s">
        <v>3673</v>
      </c>
      <c r="H892" s="20">
        <v>2129</v>
      </c>
      <c r="I892" s="468" t="s">
        <v>44</v>
      </c>
      <c r="J892" s="469" t="str">
        <f>IF(ISBLANK(INDEX('Policy Characteristics'!D:D,MATCH($C892,'Policy Characteristics'!$C:$C,0))),"",INDEX('Policy Characteristics'!D:D,MATCH($C892,'Policy Characteristics'!$C:$C,0)))</f>
        <v>Hydrogen Combustion</v>
      </c>
      <c r="K892" s="446" t="str">
        <f>IF(ISBLANK(INDEX('Policy Characteristics'!E:E,MATCH($C892,'Policy Characteristics'!$C:$C,0))),"",INDEX('Policy Characteristics'!E:E,MATCH($C892,'Policy Characteristics'!$C:$C,0)))</f>
        <v>indst shift to hydrogen</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446" t="str">
        <f>IF(ISBLANK(INDEX('Policy Characteristics'!I:I,MATCH($C892,'Policy Characteristics'!$C:$C,0))),"",INDEX('Policy Characteristics'!I:I,MATCH($C892,'Policy Characteristics'!$C:$C,0)))</f>
        <v>% of fuel shifted</v>
      </c>
      <c r="P892" s="44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46" t="str">
        <f>IF(ISBLANK(INDEX('Policy Characteristics'!K:K,MATCH($C892,'Policy Characteristics'!$C:$C,0))),"",INDEX('Policy Characteristics'!K:K,MATCH($C892,'Policy Characteristics'!$C:$C,0)))</f>
        <v>industry-ag-main.html#fuel-switching</v>
      </c>
      <c r="R892" s="446" t="str">
        <f>IF(ISBLANK(INDEX('Policy Characteristics'!L:L,MATCH($C892,'Policy Characteristics'!$C:$C,0))),"",INDEX('Policy Characteristics'!L:L,MATCH($C892,'Policy Characteristics'!$C:$C,0)))</f>
        <v>industry-elec-and-hydrogen.html</v>
      </c>
    </row>
    <row r="893" spans="1:18" s="295" customFormat="1" x14ac:dyDescent="0.75">
      <c r="A893" s="446" t="str">
        <f>IF(ISBLANK(INDEX('Policy Characteristics'!A:A,MATCH($C893,'Policy Characteristics'!$C:$C,0))),"",INDEX('Policy Characteristics'!A:A,MATCH($C893,'Policy Characteristics'!$C:$C,0)))</f>
        <v>Industry</v>
      </c>
      <c r="B893" s="467" t="str">
        <f>IF(ISBLANK(INDEX('Policy Characteristics'!B:B,MATCH($C893,'Policy Characteristics'!$C:$C,0))),"",INDEX('Policy Characteristics'!B:B,MATCH($C893,'Policy Characteristics'!$C:$C,0)))</f>
        <v>Hydrogen Combustion</v>
      </c>
      <c r="C893" s="446" t="str">
        <f t="shared" si="39"/>
        <v>Fraction of Eligible Industrial Energy Use Shifted to Hydrogen</v>
      </c>
      <c r="D893" s="294" t="s">
        <v>3076</v>
      </c>
      <c r="E893" t="s">
        <v>3515</v>
      </c>
      <c r="F893" t="s">
        <v>3039</v>
      </c>
      <c r="G893" s="339" t="s">
        <v>3522</v>
      </c>
      <c r="H893" s="20">
        <v>2130</v>
      </c>
      <c r="I893" s="468" t="s">
        <v>43</v>
      </c>
      <c r="J893" s="469" t="str">
        <f>IF(ISBLANK(INDEX('Policy Characteristics'!D:D,MATCH($C893,'Policy Characteristics'!$C:$C,0))),"",INDEX('Policy Characteristics'!D:D,MATCH($C893,'Policy Characteristics'!$C:$C,0)))</f>
        <v>Hydrogen Combustion</v>
      </c>
      <c r="K893" s="446" t="str">
        <f>IF(ISBLANK(INDEX('Policy Characteristics'!E:E,MATCH($C893,'Policy Characteristics'!$C:$C,0))),"",INDEX('Policy Characteristics'!E:E,MATCH($C893,'Policy Characteristics'!$C:$C,0)))</f>
        <v>indst shift to hydrogen</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446" t="str">
        <f>IF(ISBLANK(INDEX('Policy Characteristics'!I:I,MATCH($C893,'Policy Characteristics'!$C:$C,0))),"",INDEX('Policy Characteristics'!I:I,MATCH($C893,'Policy Characteristics'!$C:$C,0)))</f>
        <v>% of fuel shifted</v>
      </c>
      <c r="P893" s="44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46" t="str">
        <f>IF(ISBLANK(INDEX('Policy Characteristics'!K:K,MATCH($C893,'Policy Characteristics'!$C:$C,0))),"",INDEX('Policy Characteristics'!K:K,MATCH($C893,'Policy Characteristics'!$C:$C,0)))</f>
        <v>industry-ag-main.html#fuel-switching</v>
      </c>
      <c r="R893" s="446" t="str">
        <f>IF(ISBLANK(INDEX('Policy Characteristics'!L:L,MATCH($C893,'Policy Characteristics'!$C:$C,0))),"",INDEX('Policy Characteristics'!L:L,MATCH($C893,'Policy Characteristics'!$C:$C,0)))</f>
        <v>industry-elec-and-hydrogen.html</v>
      </c>
    </row>
    <row r="894" spans="1:18" s="295" customFormat="1" x14ac:dyDescent="0.75">
      <c r="A894" s="446" t="str">
        <f>IF(ISBLANK(INDEX('Policy Characteristics'!A:A,MATCH($C894,'Policy Characteristics'!$C:$C,0))),"",INDEX('Policy Characteristics'!A:A,MATCH($C894,'Policy Characteristics'!$C:$C,0)))</f>
        <v>Industry</v>
      </c>
      <c r="B894" s="467" t="str">
        <f>IF(ISBLANK(INDEX('Policy Characteristics'!B:B,MATCH($C894,'Policy Characteristics'!$C:$C,0))),"",INDEX('Policy Characteristics'!B:B,MATCH($C894,'Policy Characteristics'!$C:$C,0)))</f>
        <v>Hydrogen Combustion</v>
      </c>
      <c r="C894" s="446" t="str">
        <f t="shared" si="39"/>
        <v>Fraction of Eligible Industrial Energy Use Shifted to Hydrogen</v>
      </c>
      <c r="D894" s="294" t="s">
        <v>3076</v>
      </c>
      <c r="E894" t="s">
        <v>3516</v>
      </c>
      <c r="F894" t="s">
        <v>3039</v>
      </c>
      <c r="G894" s="339" t="s">
        <v>3523</v>
      </c>
      <c r="H894" s="20">
        <v>2131</v>
      </c>
      <c r="I894" s="468" t="s">
        <v>43</v>
      </c>
      <c r="J894" s="469" t="str">
        <f>IF(ISBLANK(INDEX('Policy Characteristics'!D:D,MATCH($C894,'Policy Characteristics'!$C:$C,0))),"",INDEX('Policy Characteristics'!D:D,MATCH($C894,'Policy Characteristics'!$C:$C,0)))</f>
        <v>Hydrogen Combustion</v>
      </c>
      <c r="K894" s="446" t="str">
        <f>IF(ISBLANK(INDEX('Policy Characteristics'!E:E,MATCH($C894,'Policy Characteristics'!$C:$C,0))),"",INDEX('Policy Characteristics'!E:E,MATCH($C894,'Policy Characteristics'!$C:$C,0)))</f>
        <v>indst shift to hydrogen</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446" t="str">
        <f>IF(ISBLANK(INDEX('Policy Characteristics'!I:I,MATCH($C894,'Policy Characteristics'!$C:$C,0))),"",INDEX('Policy Characteristics'!I:I,MATCH($C894,'Policy Characteristics'!$C:$C,0)))</f>
        <v>% of fuel shifted</v>
      </c>
      <c r="P894" s="44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46" t="str">
        <f>IF(ISBLANK(INDEX('Policy Characteristics'!K:K,MATCH($C894,'Policy Characteristics'!$C:$C,0))),"",INDEX('Policy Characteristics'!K:K,MATCH($C894,'Policy Characteristics'!$C:$C,0)))</f>
        <v>industry-ag-main.html#fuel-switching</v>
      </c>
      <c r="R894" s="446" t="str">
        <f>IF(ISBLANK(INDEX('Policy Characteristics'!L:L,MATCH($C894,'Policy Characteristics'!$C:$C,0))),"",INDEX('Policy Characteristics'!L:L,MATCH($C894,'Policy Characteristics'!$C:$C,0)))</f>
        <v>industry-elec-and-hydrogen.html</v>
      </c>
    </row>
    <row r="895" spans="1:18" s="295" customFormat="1" x14ac:dyDescent="0.75">
      <c r="A895" s="446" t="str">
        <f>IF(ISBLANK(INDEX('Policy Characteristics'!A:A,MATCH($C895,'Policy Characteristics'!$C:$C,0))),"",INDEX('Policy Characteristics'!A:A,MATCH($C895,'Policy Characteristics'!$C:$C,0)))</f>
        <v>Industry</v>
      </c>
      <c r="B895" s="467" t="str">
        <f>IF(ISBLANK(INDEX('Policy Characteristics'!B:B,MATCH($C895,'Policy Characteristics'!$C:$C,0))),"",INDEX('Policy Characteristics'!B:B,MATCH($C895,'Policy Characteristics'!$C:$C,0)))</f>
        <v>Hydrogen Combustion</v>
      </c>
      <c r="C895" s="446" t="str">
        <f t="shared" si="39"/>
        <v>Fraction of Eligible Industrial Energy Use Shifted to Hydrogen</v>
      </c>
      <c r="D895" s="294" t="s">
        <v>3076</v>
      </c>
      <c r="E895" t="s">
        <v>3517</v>
      </c>
      <c r="F895" t="s">
        <v>3039</v>
      </c>
      <c r="G895" s="339" t="s">
        <v>3524</v>
      </c>
      <c r="H895" s="20">
        <v>2132</v>
      </c>
      <c r="I895" s="468" t="s">
        <v>43</v>
      </c>
      <c r="J895" s="469" t="str">
        <f>IF(ISBLANK(INDEX('Policy Characteristics'!D:D,MATCH($C895,'Policy Characteristics'!$C:$C,0))),"",INDEX('Policy Characteristics'!D:D,MATCH($C895,'Policy Characteristics'!$C:$C,0)))</f>
        <v>Hydrogen Combustion</v>
      </c>
      <c r="K895" s="446" t="str">
        <f>IF(ISBLANK(INDEX('Policy Characteristics'!E:E,MATCH($C895,'Policy Characteristics'!$C:$C,0))),"",INDEX('Policy Characteristics'!E:E,MATCH($C895,'Policy Characteristics'!$C:$C,0)))</f>
        <v>indst shift to hydrogen</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446" t="str">
        <f>IF(ISBLANK(INDEX('Policy Characteristics'!I:I,MATCH($C895,'Policy Characteristics'!$C:$C,0))),"",INDEX('Policy Characteristics'!I:I,MATCH($C895,'Policy Characteristics'!$C:$C,0)))</f>
        <v>% of fuel shifted</v>
      </c>
      <c r="P895" s="44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46" t="str">
        <f>IF(ISBLANK(INDEX('Policy Characteristics'!K:K,MATCH($C895,'Policy Characteristics'!$C:$C,0))),"",INDEX('Policy Characteristics'!K:K,MATCH($C895,'Policy Characteristics'!$C:$C,0)))</f>
        <v>industry-ag-main.html#fuel-switching</v>
      </c>
      <c r="R895" s="446" t="str">
        <f>IF(ISBLANK(INDEX('Policy Characteristics'!L:L,MATCH($C895,'Policy Characteristics'!$C:$C,0))),"",INDEX('Policy Characteristics'!L:L,MATCH($C895,'Policy Characteristics'!$C:$C,0)))</f>
        <v>industry-elec-and-hydrogen.html</v>
      </c>
    </row>
    <row r="896" spans="1:18" s="295" customFormat="1" x14ac:dyDescent="0.75">
      <c r="A896" s="446" t="str">
        <f>IF(ISBLANK(INDEX('Policy Characteristics'!A:A,MATCH($C896,'Policy Characteristics'!$C:$C,0))),"",INDEX('Policy Characteristics'!A:A,MATCH($C896,'Policy Characteristics'!$C:$C,0)))</f>
        <v>Industry</v>
      </c>
      <c r="B896" s="467" t="str">
        <f>IF(ISBLANK(INDEX('Policy Characteristics'!B:B,MATCH($C896,'Policy Characteristics'!$C:$C,0))),"",INDEX('Policy Characteristics'!B:B,MATCH($C896,'Policy Characteristics'!$C:$C,0)))</f>
        <v>Hydrogen Combustion</v>
      </c>
      <c r="C896" s="446" t="str">
        <f t="shared" si="39"/>
        <v>Fraction of Eligible Industrial Energy Use Shifted to Hydrogen</v>
      </c>
      <c r="D896" s="294" t="s">
        <v>3076</v>
      </c>
      <c r="E896" t="s">
        <v>3518</v>
      </c>
      <c r="F896" t="s">
        <v>3039</v>
      </c>
      <c r="G896" s="339" t="s">
        <v>3525</v>
      </c>
      <c r="H896" s="20">
        <v>2133</v>
      </c>
      <c r="I896" s="468" t="s">
        <v>43</v>
      </c>
      <c r="J896" s="469" t="str">
        <f>IF(ISBLANK(INDEX('Policy Characteristics'!D:D,MATCH($C896,'Policy Characteristics'!$C:$C,0))),"",INDEX('Policy Characteristics'!D:D,MATCH($C896,'Policy Characteristics'!$C:$C,0)))</f>
        <v>Hydrogen Combustion</v>
      </c>
      <c r="K896" s="446" t="str">
        <f>IF(ISBLANK(INDEX('Policy Characteristics'!E:E,MATCH($C896,'Policy Characteristics'!$C:$C,0))),"",INDEX('Policy Characteristics'!E:E,MATCH($C896,'Policy Characteristics'!$C:$C,0)))</f>
        <v>indst shift to hydrogen</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446" t="str">
        <f>IF(ISBLANK(INDEX('Policy Characteristics'!I:I,MATCH($C896,'Policy Characteristics'!$C:$C,0))),"",INDEX('Policy Characteristics'!I:I,MATCH($C896,'Policy Characteristics'!$C:$C,0)))</f>
        <v>% of fuel shifted</v>
      </c>
      <c r="P896" s="44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46" t="str">
        <f>IF(ISBLANK(INDEX('Policy Characteristics'!K:K,MATCH($C896,'Policy Characteristics'!$C:$C,0))),"",INDEX('Policy Characteristics'!K:K,MATCH($C896,'Policy Characteristics'!$C:$C,0)))</f>
        <v>industry-ag-main.html#fuel-switching</v>
      </c>
      <c r="R896" s="446" t="str">
        <f>IF(ISBLANK(INDEX('Policy Characteristics'!L:L,MATCH($C896,'Policy Characteristics'!$C:$C,0))),"",INDEX('Policy Characteristics'!L:L,MATCH($C896,'Policy Characteristics'!$C:$C,0)))</f>
        <v>industry-elec-and-hydrogen.html</v>
      </c>
    </row>
    <row r="897" spans="1:18" s="295" customFormat="1" x14ac:dyDescent="0.75">
      <c r="A897" s="446" t="str">
        <f>IF(ISBLANK(INDEX('Policy Characteristics'!A:A,MATCH($C897,'Policy Characteristics'!$C:$C,0))),"",INDEX('Policy Characteristics'!A:A,MATCH($C897,'Policy Characteristics'!$C:$C,0)))</f>
        <v>Industry</v>
      </c>
      <c r="B897" s="467" t="str">
        <f>IF(ISBLANK(INDEX('Policy Characteristics'!B:B,MATCH($C897,'Policy Characteristics'!$C:$C,0))),"",INDEX('Policy Characteristics'!B:B,MATCH($C897,'Policy Characteristics'!$C:$C,0)))</f>
        <v>Hydrogen Combustion</v>
      </c>
      <c r="C897" s="446" t="str">
        <f t="shared" si="39"/>
        <v>Fraction of Eligible Industrial Energy Use Shifted to Hydrogen</v>
      </c>
      <c r="D897" s="294" t="s">
        <v>3076</v>
      </c>
      <c r="E897" t="s">
        <v>3519</v>
      </c>
      <c r="F897" t="s">
        <v>3039</v>
      </c>
      <c r="G897" s="339" t="s">
        <v>3526</v>
      </c>
      <c r="H897" s="20">
        <v>2134</v>
      </c>
      <c r="I897" s="468" t="s">
        <v>43</v>
      </c>
      <c r="J897" s="469" t="str">
        <f>IF(ISBLANK(INDEX('Policy Characteristics'!D:D,MATCH($C897,'Policy Characteristics'!$C:$C,0))),"",INDEX('Policy Characteristics'!D:D,MATCH($C897,'Policy Characteristics'!$C:$C,0)))</f>
        <v>Hydrogen Combustion</v>
      </c>
      <c r="K897" s="446" t="str">
        <f>IF(ISBLANK(INDEX('Policy Characteristics'!E:E,MATCH($C897,'Policy Characteristics'!$C:$C,0))),"",INDEX('Policy Characteristics'!E:E,MATCH($C897,'Policy Characteristics'!$C:$C,0)))</f>
        <v>indst shift to hydrogen</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446" t="str">
        <f>IF(ISBLANK(INDEX('Policy Characteristics'!I:I,MATCH($C897,'Policy Characteristics'!$C:$C,0))),"",INDEX('Policy Characteristics'!I:I,MATCH($C897,'Policy Characteristics'!$C:$C,0)))</f>
        <v>% of fuel shifted</v>
      </c>
      <c r="P897" s="44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46" t="str">
        <f>IF(ISBLANK(INDEX('Policy Characteristics'!K:K,MATCH($C897,'Policy Characteristics'!$C:$C,0))),"",INDEX('Policy Characteristics'!K:K,MATCH($C897,'Policy Characteristics'!$C:$C,0)))</f>
        <v>industry-ag-main.html#fuel-switching</v>
      </c>
      <c r="R897" s="446" t="str">
        <f>IF(ISBLANK(INDEX('Policy Characteristics'!L:L,MATCH($C897,'Policy Characteristics'!$C:$C,0))),"",INDEX('Policy Characteristics'!L:L,MATCH($C897,'Policy Characteristics'!$C:$C,0)))</f>
        <v>industry-elec-and-hydrogen.html</v>
      </c>
    </row>
    <row r="898" spans="1:18" s="295" customFormat="1" x14ac:dyDescent="0.75">
      <c r="A898" s="446" t="str">
        <f>IF(ISBLANK(INDEX('Policy Characteristics'!A:A,MATCH($C898,'Policy Characteristics'!$C:$C,0))),"",INDEX('Policy Characteristics'!A:A,MATCH($C898,'Policy Characteristics'!$C:$C,0)))</f>
        <v>Industry</v>
      </c>
      <c r="B898" s="467" t="str">
        <f>IF(ISBLANK(INDEX('Policy Characteristics'!B:B,MATCH($C898,'Policy Characteristics'!$C:$C,0))),"",INDEX('Policy Characteristics'!B:B,MATCH($C898,'Policy Characteristics'!$C:$C,0)))</f>
        <v>Hydrogen Combustion</v>
      </c>
      <c r="C898" s="446" t="str">
        <f t="shared" si="39"/>
        <v>Fraction of Eligible Industrial Energy Use Shifted to Hydrogen</v>
      </c>
      <c r="D898" s="294" t="s">
        <v>3076</v>
      </c>
      <c r="E898" t="s">
        <v>3520</v>
      </c>
      <c r="F898" t="s">
        <v>3039</v>
      </c>
      <c r="G898" s="339" t="s">
        <v>3527</v>
      </c>
      <c r="H898" s="20">
        <v>2135</v>
      </c>
      <c r="I898" s="468" t="s">
        <v>43</v>
      </c>
      <c r="J898" s="469" t="str">
        <f>IF(ISBLANK(INDEX('Policy Characteristics'!D:D,MATCH($C898,'Policy Characteristics'!$C:$C,0))),"",INDEX('Policy Characteristics'!D:D,MATCH($C898,'Policy Characteristics'!$C:$C,0)))</f>
        <v>Hydrogen Combustion</v>
      </c>
      <c r="K898" s="446" t="str">
        <f>IF(ISBLANK(INDEX('Policy Characteristics'!E:E,MATCH($C898,'Policy Characteristics'!$C:$C,0))),"",INDEX('Policy Characteristics'!E:E,MATCH($C898,'Policy Characteristics'!$C:$C,0)))</f>
        <v>indst shift to hydrogen</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446" t="str">
        <f>IF(ISBLANK(INDEX('Policy Characteristics'!I:I,MATCH($C898,'Policy Characteristics'!$C:$C,0))),"",INDEX('Policy Characteristics'!I:I,MATCH($C898,'Policy Characteristics'!$C:$C,0)))</f>
        <v>% of fuel shifted</v>
      </c>
      <c r="P898" s="44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46" t="str">
        <f>IF(ISBLANK(INDEX('Policy Characteristics'!K:K,MATCH($C898,'Policy Characteristics'!$C:$C,0))),"",INDEX('Policy Characteristics'!K:K,MATCH($C898,'Policy Characteristics'!$C:$C,0)))</f>
        <v>industry-ag-main.html#fuel-switching</v>
      </c>
      <c r="R898" s="446" t="str">
        <f>IF(ISBLANK(INDEX('Policy Characteristics'!L:L,MATCH($C898,'Policy Characteristics'!$C:$C,0))),"",INDEX('Policy Characteristics'!L:L,MATCH($C898,'Policy Characteristics'!$C:$C,0)))</f>
        <v>industry-elec-and-hydrogen.html</v>
      </c>
    </row>
    <row r="899" spans="1:18" s="295" customFormat="1" x14ac:dyDescent="0.75">
      <c r="A899" s="446" t="str">
        <f>IF(ISBLANK(INDEX('Policy Characteristics'!A:A,MATCH($C899,'Policy Characteristics'!$C:$C,0))),"",INDEX('Policy Characteristics'!A:A,MATCH($C899,'Policy Characteristics'!$C:$C,0)))</f>
        <v>Industry</v>
      </c>
      <c r="B899" s="467" t="str">
        <f>IF(ISBLANK(INDEX('Policy Characteristics'!B:B,MATCH($C899,'Policy Characteristics'!$C:$C,0))),"",INDEX('Policy Characteristics'!B:B,MATCH($C899,'Policy Characteristics'!$C:$C,0)))</f>
        <v>Hydrogen Combustion</v>
      </c>
      <c r="C899" s="446" t="str">
        <f t="shared" si="39"/>
        <v>Fraction of Eligible Industrial Energy Use Shifted to Hydrogen</v>
      </c>
      <c r="D899" s="294" t="s">
        <v>3076</v>
      </c>
      <c r="E899" t="s">
        <v>3521</v>
      </c>
      <c r="F899" t="s">
        <v>3039</v>
      </c>
      <c r="G899" s="339" t="s">
        <v>3528</v>
      </c>
      <c r="H899" s="20">
        <v>2136</v>
      </c>
      <c r="I899" s="468" t="s">
        <v>44</v>
      </c>
      <c r="J899" s="469" t="str">
        <f>IF(ISBLANK(INDEX('Policy Characteristics'!D:D,MATCH($C899,'Policy Characteristics'!$C:$C,0))),"",INDEX('Policy Characteristics'!D:D,MATCH($C899,'Policy Characteristics'!$C:$C,0)))</f>
        <v>Hydrogen Combustion</v>
      </c>
      <c r="K899" s="446" t="str">
        <f>IF(ISBLANK(INDEX('Policy Characteristics'!E:E,MATCH($C899,'Policy Characteristics'!$C:$C,0))),"",INDEX('Policy Characteristics'!E:E,MATCH($C899,'Policy Characteristics'!$C:$C,0)))</f>
        <v>indst shift to hydrogen</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446" t="str">
        <f>IF(ISBLANK(INDEX('Policy Characteristics'!I:I,MATCH($C899,'Policy Characteristics'!$C:$C,0))),"",INDEX('Policy Characteristics'!I:I,MATCH($C899,'Policy Characteristics'!$C:$C,0)))</f>
        <v>% of fuel shifted</v>
      </c>
      <c r="P899" s="44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46" t="str">
        <f>IF(ISBLANK(INDEX('Policy Characteristics'!K:K,MATCH($C899,'Policy Characteristics'!$C:$C,0))),"",INDEX('Policy Characteristics'!K:K,MATCH($C899,'Policy Characteristics'!$C:$C,0)))</f>
        <v>industry-ag-main.html#fuel-switching</v>
      </c>
      <c r="R899" s="446" t="str">
        <f>IF(ISBLANK(INDEX('Policy Characteristics'!L:L,MATCH($C899,'Policy Characteristics'!$C:$C,0))),"",INDEX('Policy Characteristics'!L:L,MATCH($C899,'Policy Characteristics'!$C:$C,0)))</f>
        <v>industry-elec-and-hydrogen.html</v>
      </c>
    </row>
    <row r="900" spans="1:18" s="295" customFormat="1" x14ac:dyDescent="0.75">
      <c r="A900" s="446" t="str">
        <f>IF(ISBLANK(INDEX('Policy Characteristics'!A:A,MATCH($C900,'Policy Characteristics'!$C:$C,0))),"",INDEX('Policy Characteristics'!A:A,MATCH($C900,'Policy Characteristics'!$C:$C,0)))</f>
        <v>Industry</v>
      </c>
      <c r="B900" s="467" t="str">
        <f>IF(ISBLANK(INDEX('Policy Characteristics'!B:B,MATCH($C900,'Policy Characteristics'!$C:$C,0))),"",INDEX('Policy Characteristics'!B:B,MATCH($C900,'Policy Characteristics'!$C:$C,0)))</f>
        <v>Hydrogen Combustion</v>
      </c>
      <c r="C900" s="446" t="str">
        <f t="shared" si="39"/>
        <v>Fraction of Eligible Industrial Energy Use Shifted to Hydrogen</v>
      </c>
      <c r="D900" s="294" t="s">
        <v>3076</v>
      </c>
      <c r="E900" t="s">
        <v>3673</v>
      </c>
      <c r="F900" t="s">
        <v>3039</v>
      </c>
      <c r="G900" s="339" t="s">
        <v>3673</v>
      </c>
      <c r="H900" s="20">
        <v>2137</v>
      </c>
      <c r="I900" s="468" t="s">
        <v>44</v>
      </c>
      <c r="J900" s="469" t="str">
        <f>IF(ISBLANK(INDEX('Policy Characteristics'!D:D,MATCH($C900,'Policy Characteristics'!$C:$C,0))),"",INDEX('Policy Characteristics'!D:D,MATCH($C900,'Policy Characteristics'!$C:$C,0)))</f>
        <v>Hydrogen Combustion</v>
      </c>
      <c r="K900" s="446" t="str">
        <f>IF(ISBLANK(INDEX('Policy Characteristics'!E:E,MATCH($C900,'Policy Characteristics'!$C:$C,0))),"",INDEX('Policy Characteristics'!E:E,MATCH($C900,'Policy Characteristics'!$C:$C,0)))</f>
        <v>indst shift to hydrogen</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446" t="str">
        <f>IF(ISBLANK(INDEX('Policy Characteristics'!I:I,MATCH($C900,'Policy Characteristics'!$C:$C,0))),"",INDEX('Policy Characteristics'!I:I,MATCH($C900,'Policy Characteristics'!$C:$C,0)))</f>
        <v>% of fuel shifted</v>
      </c>
      <c r="P900" s="44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46" t="str">
        <f>IF(ISBLANK(INDEX('Policy Characteristics'!K:K,MATCH($C900,'Policy Characteristics'!$C:$C,0))),"",INDEX('Policy Characteristics'!K:K,MATCH($C900,'Policy Characteristics'!$C:$C,0)))</f>
        <v>industry-ag-main.html#fuel-switching</v>
      </c>
      <c r="R900" s="446" t="str">
        <f>IF(ISBLANK(INDEX('Policy Characteristics'!L:L,MATCH($C900,'Policy Characteristics'!$C:$C,0))),"",INDEX('Policy Characteristics'!L:L,MATCH($C900,'Policy Characteristics'!$C:$C,0)))</f>
        <v>industry-elec-and-hydrogen.html</v>
      </c>
    </row>
    <row r="901" spans="1:18" s="295" customFormat="1" x14ac:dyDescent="0.75">
      <c r="A901" s="446" t="str">
        <f>IF(ISBLANK(INDEX('Policy Characteristics'!A:A,MATCH($C901,'Policy Characteristics'!$C:$C,0))),"",INDEX('Policy Characteristics'!A:A,MATCH($C901,'Policy Characteristics'!$C:$C,0)))</f>
        <v>Industry</v>
      </c>
      <c r="B901" s="467" t="str">
        <f>IF(ISBLANK(INDEX('Policy Characteristics'!B:B,MATCH($C901,'Policy Characteristics'!$C:$C,0))),"",INDEX('Policy Characteristics'!B:B,MATCH($C901,'Policy Characteristics'!$C:$C,0)))</f>
        <v>Hydrogen Combustion</v>
      </c>
      <c r="C901" s="446" t="str">
        <f t="shared" si="39"/>
        <v>Fraction of Eligible Industrial Energy Use Shifted to Hydrogen</v>
      </c>
      <c r="D901" s="294" t="s">
        <v>3077</v>
      </c>
      <c r="E901" t="s">
        <v>3515</v>
      </c>
      <c r="F901" t="s">
        <v>2580</v>
      </c>
      <c r="G901" s="339" t="s">
        <v>3522</v>
      </c>
      <c r="H901" s="20">
        <v>2138</v>
      </c>
      <c r="I901" s="468" t="s">
        <v>43</v>
      </c>
      <c r="J901" s="469" t="str">
        <f>IF(ISBLANK(INDEX('Policy Characteristics'!D:D,MATCH($C901,'Policy Characteristics'!$C:$C,0))),"",INDEX('Policy Characteristics'!D:D,MATCH($C901,'Policy Characteristics'!$C:$C,0)))</f>
        <v>Hydrogen Combustion</v>
      </c>
      <c r="K901" s="446" t="str">
        <f>IF(ISBLANK(INDEX('Policy Characteristics'!E:E,MATCH($C901,'Policy Characteristics'!$C:$C,0))),"",INDEX('Policy Characteristics'!E:E,MATCH($C901,'Policy Characteristics'!$C:$C,0)))</f>
        <v>indst shift to hydrogen</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446" t="str">
        <f>IF(ISBLANK(INDEX('Policy Characteristics'!I:I,MATCH($C901,'Policy Characteristics'!$C:$C,0))),"",INDEX('Policy Characteristics'!I:I,MATCH($C901,'Policy Characteristics'!$C:$C,0)))</f>
        <v>% of fuel shifted</v>
      </c>
      <c r="P901" s="44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46" t="str">
        <f>IF(ISBLANK(INDEX('Policy Characteristics'!K:K,MATCH($C901,'Policy Characteristics'!$C:$C,0))),"",INDEX('Policy Characteristics'!K:K,MATCH($C901,'Policy Characteristics'!$C:$C,0)))</f>
        <v>industry-ag-main.html#fuel-switching</v>
      </c>
      <c r="R901" s="446" t="str">
        <f>IF(ISBLANK(INDEX('Policy Characteristics'!L:L,MATCH($C901,'Policy Characteristics'!$C:$C,0))),"",INDEX('Policy Characteristics'!L:L,MATCH($C901,'Policy Characteristics'!$C:$C,0)))</f>
        <v>industry-elec-and-hydrogen.html</v>
      </c>
    </row>
    <row r="902" spans="1:18" s="295" customFormat="1" x14ac:dyDescent="0.75">
      <c r="A902" s="446" t="str">
        <f>IF(ISBLANK(INDEX('Policy Characteristics'!A:A,MATCH($C902,'Policy Characteristics'!$C:$C,0))),"",INDEX('Policy Characteristics'!A:A,MATCH($C902,'Policy Characteristics'!$C:$C,0)))</f>
        <v>Industry</v>
      </c>
      <c r="B902" s="467" t="str">
        <f>IF(ISBLANK(INDEX('Policy Characteristics'!B:B,MATCH($C902,'Policy Characteristics'!$C:$C,0))),"",INDEX('Policy Characteristics'!B:B,MATCH($C902,'Policy Characteristics'!$C:$C,0)))</f>
        <v>Hydrogen Combustion</v>
      </c>
      <c r="C902" s="446" t="str">
        <f t="shared" si="39"/>
        <v>Fraction of Eligible Industrial Energy Use Shifted to Hydrogen</v>
      </c>
      <c r="D902" s="294" t="s">
        <v>3077</v>
      </c>
      <c r="E902" t="s">
        <v>3516</v>
      </c>
      <c r="F902" t="s">
        <v>2580</v>
      </c>
      <c r="G902" s="339" t="s">
        <v>3523</v>
      </c>
      <c r="H902" s="20">
        <v>2139</v>
      </c>
      <c r="I902" s="468" t="s">
        <v>43</v>
      </c>
      <c r="J902" s="469" t="str">
        <f>IF(ISBLANK(INDEX('Policy Characteristics'!D:D,MATCH($C902,'Policy Characteristics'!$C:$C,0))),"",INDEX('Policy Characteristics'!D:D,MATCH($C902,'Policy Characteristics'!$C:$C,0)))</f>
        <v>Hydrogen Combustion</v>
      </c>
      <c r="K902" s="446" t="str">
        <f>IF(ISBLANK(INDEX('Policy Characteristics'!E:E,MATCH($C902,'Policy Characteristics'!$C:$C,0))),"",INDEX('Policy Characteristics'!E:E,MATCH($C902,'Policy Characteristics'!$C:$C,0)))</f>
        <v>indst shift to hydrogen</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446" t="str">
        <f>IF(ISBLANK(INDEX('Policy Characteristics'!I:I,MATCH($C902,'Policy Characteristics'!$C:$C,0))),"",INDEX('Policy Characteristics'!I:I,MATCH($C902,'Policy Characteristics'!$C:$C,0)))</f>
        <v>% of fuel shifted</v>
      </c>
      <c r="P902" s="44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46" t="str">
        <f>IF(ISBLANK(INDEX('Policy Characteristics'!K:K,MATCH($C902,'Policy Characteristics'!$C:$C,0))),"",INDEX('Policy Characteristics'!K:K,MATCH($C902,'Policy Characteristics'!$C:$C,0)))</f>
        <v>industry-ag-main.html#fuel-switching</v>
      </c>
      <c r="R902" s="446" t="str">
        <f>IF(ISBLANK(INDEX('Policy Characteristics'!L:L,MATCH($C902,'Policy Characteristics'!$C:$C,0))),"",INDEX('Policy Characteristics'!L:L,MATCH($C902,'Policy Characteristics'!$C:$C,0)))</f>
        <v>industry-elec-and-hydrogen.html</v>
      </c>
    </row>
    <row r="903" spans="1:18" s="295" customFormat="1" x14ac:dyDescent="0.75">
      <c r="A903" s="446" t="str">
        <f>IF(ISBLANK(INDEX('Policy Characteristics'!A:A,MATCH($C903,'Policy Characteristics'!$C:$C,0))),"",INDEX('Policy Characteristics'!A:A,MATCH($C903,'Policy Characteristics'!$C:$C,0)))</f>
        <v>Industry</v>
      </c>
      <c r="B903" s="467" t="str">
        <f>IF(ISBLANK(INDEX('Policy Characteristics'!B:B,MATCH($C903,'Policy Characteristics'!$C:$C,0))),"",INDEX('Policy Characteristics'!B:B,MATCH($C903,'Policy Characteristics'!$C:$C,0)))</f>
        <v>Hydrogen Combustion</v>
      </c>
      <c r="C903" s="446" t="str">
        <f t="shared" si="39"/>
        <v>Fraction of Eligible Industrial Energy Use Shifted to Hydrogen</v>
      </c>
      <c r="D903" s="294" t="s">
        <v>3077</v>
      </c>
      <c r="E903" t="s">
        <v>3517</v>
      </c>
      <c r="F903" t="s">
        <v>2580</v>
      </c>
      <c r="G903" s="339" t="s">
        <v>3524</v>
      </c>
      <c r="H903" s="20">
        <v>2140</v>
      </c>
      <c r="I903" s="468" t="s">
        <v>43</v>
      </c>
      <c r="J903" s="469" t="str">
        <f>IF(ISBLANK(INDEX('Policy Characteristics'!D:D,MATCH($C903,'Policy Characteristics'!$C:$C,0))),"",INDEX('Policy Characteristics'!D:D,MATCH($C903,'Policy Characteristics'!$C:$C,0)))</f>
        <v>Hydrogen Combustion</v>
      </c>
      <c r="K903" s="446" t="str">
        <f>IF(ISBLANK(INDEX('Policy Characteristics'!E:E,MATCH($C903,'Policy Characteristics'!$C:$C,0))),"",INDEX('Policy Characteristics'!E:E,MATCH($C903,'Policy Characteristics'!$C:$C,0)))</f>
        <v>indst shift to hydrogen</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446" t="str">
        <f>IF(ISBLANK(INDEX('Policy Characteristics'!I:I,MATCH($C903,'Policy Characteristics'!$C:$C,0))),"",INDEX('Policy Characteristics'!I:I,MATCH($C903,'Policy Characteristics'!$C:$C,0)))</f>
        <v>% of fuel shifted</v>
      </c>
      <c r="P903" s="44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46" t="str">
        <f>IF(ISBLANK(INDEX('Policy Characteristics'!K:K,MATCH($C903,'Policy Characteristics'!$C:$C,0))),"",INDEX('Policy Characteristics'!K:K,MATCH($C903,'Policy Characteristics'!$C:$C,0)))</f>
        <v>industry-ag-main.html#fuel-switching</v>
      </c>
      <c r="R903" s="446" t="str">
        <f>IF(ISBLANK(INDEX('Policy Characteristics'!L:L,MATCH($C903,'Policy Characteristics'!$C:$C,0))),"",INDEX('Policy Characteristics'!L:L,MATCH($C903,'Policy Characteristics'!$C:$C,0)))</f>
        <v>industry-elec-and-hydrogen.html</v>
      </c>
    </row>
    <row r="904" spans="1:18" s="295" customFormat="1" x14ac:dyDescent="0.75">
      <c r="A904" s="446" t="str">
        <f>IF(ISBLANK(INDEX('Policy Characteristics'!A:A,MATCH($C904,'Policy Characteristics'!$C:$C,0))),"",INDEX('Policy Characteristics'!A:A,MATCH($C904,'Policy Characteristics'!$C:$C,0)))</f>
        <v>Industry</v>
      </c>
      <c r="B904" s="467" t="str">
        <f>IF(ISBLANK(INDEX('Policy Characteristics'!B:B,MATCH($C904,'Policy Characteristics'!$C:$C,0))),"",INDEX('Policy Characteristics'!B:B,MATCH($C904,'Policy Characteristics'!$C:$C,0)))</f>
        <v>Hydrogen Combustion</v>
      </c>
      <c r="C904" s="446" t="str">
        <f t="shared" si="39"/>
        <v>Fraction of Eligible Industrial Energy Use Shifted to Hydrogen</v>
      </c>
      <c r="D904" s="294" t="s">
        <v>3077</v>
      </c>
      <c r="E904" t="s">
        <v>3518</v>
      </c>
      <c r="F904" t="s">
        <v>2580</v>
      </c>
      <c r="G904" s="339" t="s">
        <v>3525</v>
      </c>
      <c r="H904" s="20">
        <v>2141</v>
      </c>
      <c r="I904" s="468" t="s">
        <v>43</v>
      </c>
      <c r="J904" s="469" t="str">
        <f>IF(ISBLANK(INDEX('Policy Characteristics'!D:D,MATCH($C904,'Policy Characteristics'!$C:$C,0))),"",INDEX('Policy Characteristics'!D:D,MATCH($C904,'Policy Characteristics'!$C:$C,0)))</f>
        <v>Hydrogen Combustion</v>
      </c>
      <c r="K904" s="446" t="str">
        <f>IF(ISBLANK(INDEX('Policy Characteristics'!E:E,MATCH($C904,'Policy Characteristics'!$C:$C,0))),"",INDEX('Policy Characteristics'!E:E,MATCH($C904,'Policy Characteristics'!$C:$C,0)))</f>
        <v>indst shift to hydrogen</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446" t="str">
        <f>IF(ISBLANK(INDEX('Policy Characteristics'!I:I,MATCH($C904,'Policy Characteristics'!$C:$C,0))),"",INDEX('Policy Characteristics'!I:I,MATCH($C904,'Policy Characteristics'!$C:$C,0)))</f>
        <v>% of fuel shifted</v>
      </c>
      <c r="P904" s="44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46" t="str">
        <f>IF(ISBLANK(INDEX('Policy Characteristics'!K:K,MATCH($C904,'Policy Characteristics'!$C:$C,0))),"",INDEX('Policy Characteristics'!K:K,MATCH($C904,'Policy Characteristics'!$C:$C,0)))</f>
        <v>industry-ag-main.html#fuel-switching</v>
      </c>
      <c r="R904" s="446" t="str">
        <f>IF(ISBLANK(INDEX('Policy Characteristics'!L:L,MATCH($C904,'Policy Characteristics'!$C:$C,0))),"",INDEX('Policy Characteristics'!L:L,MATCH($C904,'Policy Characteristics'!$C:$C,0)))</f>
        <v>industry-elec-and-hydrogen.html</v>
      </c>
    </row>
    <row r="905" spans="1:18" s="295" customFormat="1" x14ac:dyDescent="0.75">
      <c r="A905" s="446" t="str">
        <f>IF(ISBLANK(INDEX('Policy Characteristics'!A:A,MATCH($C905,'Policy Characteristics'!$C:$C,0))),"",INDEX('Policy Characteristics'!A:A,MATCH($C905,'Policy Characteristics'!$C:$C,0)))</f>
        <v>Industry</v>
      </c>
      <c r="B905" s="467" t="str">
        <f>IF(ISBLANK(INDEX('Policy Characteristics'!B:B,MATCH($C905,'Policy Characteristics'!$C:$C,0))),"",INDEX('Policy Characteristics'!B:B,MATCH($C905,'Policy Characteristics'!$C:$C,0)))</f>
        <v>Hydrogen Combustion</v>
      </c>
      <c r="C905" s="446" t="str">
        <f t="shared" si="39"/>
        <v>Fraction of Eligible Industrial Energy Use Shifted to Hydrogen</v>
      </c>
      <c r="D905" s="294" t="s">
        <v>3077</v>
      </c>
      <c r="E905" t="s">
        <v>3519</v>
      </c>
      <c r="F905" t="s">
        <v>2580</v>
      </c>
      <c r="G905" s="339" t="s">
        <v>3526</v>
      </c>
      <c r="H905" s="20">
        <v>2142</v>
      </c>
      <c r="I905" s="468" t="s">
        <v>43</v>
      </c>
      <c r="J905" s="469" t="str">
        <f>IF(ISBLANK(INDEX('Policy Characteristics'!D:D,MATCH($C905,'Policy Characteristics'!$C:$C,0))),"",INDEX('Policy Characteristics'!D:D,MATCH($C905,'Policy Characteristics'!$C:$C,0)))</f>
        <v>Hydrogen Combustion</v>
      </c>
      <c r="K905" s="446" t="str">
        <f>IF(ISBLANK(INDEX('Policy Characteristics'!E:E,MATCH($C905,'Policy Characteristics'!$C:$C,0))),"",INDEX('Policy Characteristics'!E:E,MATCH($C905,'Policy Characteristics'!$C:$C,0)))</f>
        <v>indst shift to hydrogen</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446" t="str">
        <f>IF(ISBLANK(INDEX('Policy Characteristics'!I:I,MATCH($C905,'Policy Characteristics'!$C:$C,0))),"",INDEX('Policy Characteristics'!I:I,MATCH($C905,'Policy Characteristics'!$C:$C,0)))</f>
        <v>% of fuel shifted</v>
      </c>
      <c r="P905" s="44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46" t="str">
        <f>IF(ISBLANK(INDEX('Policy Characteristics'!K:K,MATCH($C905,'Policy Characteristics'!$C:$C,0))),"",INDEX('Policy Characteristics'!K:K,MATCH($C905,'Policy Characteristics'!$C:$C,0)))</f>
        <v>industry-ag-main.html#fuel-switching</v>
      </c>
      <c r="R905" s="446" t="str">
        <f>IF(ISBLANK(INDEX('Policy Characteristics'!L:L,MATCH($C905,'Policy Characteristics'!$C:$C,0))),"",INDEX('Policy Characteristics'!L:L,MATCH($C905,'Policy Characteristics'!$C:$C,0)))</f>
        <v>industry-elec-and-hydrogen.html</v>
      </c>
    </row>
    <row r="906" spans="1:18" s="295" customFormat="1" x14ac:dyDescent="0.75">
      <c r="A906" s="446" t="str">
        <f>IF(ISBLANK(INDEX('Policy Characteristics'!A:A,MATCH($C906,'Policy Characteristics'!$C:$C,0))),"",INDEX('Policy Characteristics'!A:A,MATCH($C906,'Policy Characteristics'!$C:$C,0)))</f>
        <v>Industry</v>
      </c>
      <c r="B906" s="467" t="str">
        <f>IF(ISBLANK(INDEX('Policy Characteristics'!B:B,MATCH($C906,'Policy Characteristics'!$C:$C,0))),"",INDEX('Policy Characteristics'!B:B,MATCH($C906,'Policy Characteristics'!$C:$C,0)))</f>
        <v>Hydrogen Combustion</v>
      </c>
      <c r="C906" s="446" t="str">
        <f t="shared" si="39"/>
        <v>Fraction of Eligible Industrial Energy Use Shifted to Hydrogen</v>
      </c>
      <c r="D906" s="294" t="s">
        <v>3077</v>
      </c>
      <c r="E906" t="s">
        <v>3520</v>
      </c>
      <c r="F906" t="s">
        <v>2580</v>
      </c>
      <c r="G906" s="339" t="s">
        <v>3527</v>
      </c>
      <c r="H906" s="20">
        <v>2143</v>
      </c>
      <c r="I906" s="468" t="s">
        <v>43</v>
      </c>
      <c r="J906" s="469" t="str">
        <f>IF(ISBLANK(INDEX('Policy Characteristics'!D:D,MATCH($C906,'Policy Characteristics'!$C:$C,0))),"",INDEX('Policy Characteristics'!D:D,MATCH($C906,'Policy Characteristics'!$C:$C,0)))</f>
        <v>Hydrogen Combustion</v>
      </c>
      <c r="K906" s="446" t="str">
        <f>IF(ISBLANK(INDEX('Policy Characteristics'!E:E,MATCH($C906,'Policy Characteristics'!$C:$C,0))),"",INDEX('Policy Characteristics'!E:E,MATCH($C906,'Policy Characteristics'!$C:$C,0)))</f>
        <v>indst shift to hydrogen</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446" t="str">
        <f>IF(ISBLANK(INDEX('Policy Characteristics'!I:I,MATCH($C906,'Policy Characteristics'!$C:$C,0))),"",INDEX('Policy Characteristics'!I:I,MATCH($C906,'Policy Characteristics'!$C:$C,0)))</f>
        <v>% of fuel shifted</v>
      </c>
      <c r="P906" s="44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46" t="str">
        <f>IF(ISBLANK(INDEX('Policy Characteristics'!K:K,MATCH($C906,'Policy Characteristics'!$C:$C,0))),"",INDEX('Policy Characteristics'!K:K,MATCH($C906,'Policy Characteristics'!$C:$C,0)))</f>
        <v>industry-ag-main.html#fuel-switching</v>
      </c>
      <c r="R906" s="446" t="str">
        <f>IF(ISBLANK(INDEX('Policy Characteristics'!L:L,MATCH($C906,'Policy Characteristics'!$C:$C,0))),"",INDEX('Policy Characteristics'!L:L,MATCH($C906,'Policy Characteristics'!$C:$C,0)))</f>
        <v>industry-elec-and-hydrogen.html</v>
      </c>
    </row>
    <row r="907" spans="1:18" s="295" customFormat="1" x14ac:dyDescent="0.75">
      <c r="A907" s="446" t="str">
        <f>IF(ISBLANK(INDEX('Policy Characteristics'!A:A,MATCH($C907,'Policy Characteristics'!$C:$C,0))),"",INDEX('Policy Characteristics'!A:A,MATCH($C907,'Policy Characteristics'!$C:$C,0)))</f>
        <v>Industry</v>
      </c>
      <c r="B907" s="467" t="str">
        <f>IF(ISBLANK(INDEX('Policy Characteristics'!B:B,MATCH($C907,'Policy Characteristics'!$C:$C,0))),"",INDEX('Policy Characteristics'!B:B,MATCH($C907,'Policy Characteristics'!$C:$C,0)))</f>
        <v>Hydrogen Combustion</v>
      </c>
      <c r="C907" s="446" t="str">
        <f t="shared" si="39"/>
        <v>Fraction of Eligible Industrial Energy Use Shifted to Hydrogen</v>
      </c>
      <c r="D907" s="294" t="s">
        <v>3077</v>
      </c>
      <c r="E907" t="s">
        <v>3521</v>
      </c>
      <c r="F907" t="s">
        <v>2580</v>
      </c>
      <c r="G907" s="339" t="s">
        <v>3528</v>
      </c>
      <c r="H907" s="20">
        <v>2144</v>
      </c>
      <c r="I907" s="468" t="s">
        <v>44</v>
      </c>
      <c r="J907" s="469" t="str">
        <f>IF(ISBLANK(INDEX('Policy Characteristics'!D:D,MATCH($C907,'Policy Characteristics'!$C:$C,0))),"",INDEX('Policy Characteristics'!D:D,MATCH($C907,'Policy Characteristics'!$C:$C,0)))</f>
        <v>Hydrogen Combustion</v>
      </c>
      <c r="K907" s="446" t="str">
        <f>IF(ISBLANK(INDEX('Policy Characteristics'!E:E,MATCH($C907,'Policy Characteristics'!$C:$C,0))),"",INDEX('Policy Characteristics'!E:E,MATCH($C907,'Policy Characteristics'!$C:$C,0)))</f>
        <v>indst shift to hydrogen</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446" t="str">
        <f>IF(ISBLANK(INDEX('Policy Characteristics'!I:I,MATCH($C907,'Policy Characteristics'!$C:$C,0))),"",INDEX('Policy Characteristics'!I:I,MATCH($C907,'Policy Characteristics'!$C:$C,0)))</f>
        <v>% of fuel shifted</v>
      </c>
      <c r="P907" s="44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46" t="str">
        <f>IF(ISBLANK(INDEX('Policy Characteristics'!K:K,MATCH($C907,'Policy Characteristics'!$C:$C,0))),"",INDEX('Policy Characteristics'!K:K,MATCH($C907,'Policy Characteristics'!$C:$C,0)))</f>
        <v>industry-ag-main.html#fuel-switching</v>
      </c>
      <c r="R907" s="446" t="str">
        <f>IF(ISBLANK(INDEX('Policy Characteristics'!L:L,MATCH($C907,'Policy Characteristics'!$C:$C,0))),"",INDEX('Policy Characteristics'!L:L,MATCH($C907,'Policy Characteristics'!$C:$C,0)))</f>
        <v>industry-elec-and-hydrogen.html</v>
      </c>
    </row>
    <row r="908" spans="1:18" s="295" customFormat="1" x14ac:dyDescent="0.75">
      <c r="A908" s="446" t="str">
        <f>IF(ISBLANK(INDEX('Policy Characteristics'!A:A,MATCH($C908,'Policy Characteristics'!$C:$C,0))),"",INDEX('Policy Characteristics'!A:A,MATCH($C908,'Policy Characteristics'!$C:$C,0)))</f>
        <v>Industry</v>
      </c>
      <c r="B908" s="467" t="str">
        <f>IF(ISBLANK(INDEX('Policy Characteristics'!B:B,MATCH($C908,'Policy Characteristics'!$C:$C,0))),"",INDEX('Policy Characteristics'!B:B,MATCH($C908,'Policy Characteristics'!$C:$C,0)))</f>
        <v>Hydrogen Combustion</v>
      </c>
      <c r="C908" s="446" t="str">
        <f t="shared" si="39"/>
        <v>Fraction of Eligible Industrial Energy Use Shifted to Hydrogen</v>
      </c>
      <c r="D908" s="294" t="s">
        <v>3077</v>
      </c>
      <c r="E908" t="s">
        <v>3673</v>
      </c>
      <c r="F908" t="s">
        <v>2580</v>
      </c>
      <c r="G908" s="339" t="s">
        <v>3673</v>
      </c>
      <c r="H908" s="20">
        <v>2145</v>
      </c>
      <c r="I908" s="468" t="s">
        <v>43</v>
      </c>
      <c r="J908" s="469" t="str">
        <f>IF(ISBLANK(INDEX('Policy Characteristics'!D:D,MATCH($C908,'Policy Characteristics'!$C:$C,0))),"",INDEX('Policy Characteristics'!D:D,MATCH($C908,'Policy Characteristics'!$C:$C,0)))</f>
        <v>Hydrogen Combustion</v>
      </c>
      <c r="K908" s="446" t="str">
        <f>IF(ISBLANK(INDEX('Policy Characteristics'!E:E,MATCH($C908,'Policy Characteristics'!$C:$C,0))),"",INDEX('Policy Characteristics'!E:E,MATCH($C908,'Policy Characteristics'!$C:$C,0)))</f>
        <v>indst shift to hydrogen</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446" t="str">
        <f>IF(ISBLANK(INDEX('Policy Characteristics'!I:I,MATCH($C908,'Policy Characteristics'!$C:$C,0))),"",INDEX('Policy Characteristics'!I:I,MATCH($C908,'Policy Characteristics'!$C:$C,0)))</f>
        <v>% of fuel shifted</v>
      </c>
      <c r="P908" s="44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46" t="str">
        <f>IF(ISBLANK(INDEX('Policy Characteristics'!K:K,MATCH($C908,'Policy Characteristics'!$C:$C,0))),"",INDEX('Policy Characteristics'!K:K,MATCH($C908,'Policy Characteristics'!$C:$C,0)))</f>
        <v>industry-ag-main.html#fuel-switching</v>
      </c>
      <c r="R908" s="446" t="str">
        <f>IF(ISBLANK(INDEX('Policy Characteristics'!L:L,MATCH($C908,'Policy Characteristics'!$C:$C,0))),"",INDEX('Policy Characteristics'!L:L,MATCH($C908,'Policy Characteristics'!$C:$C,0)))</f>
        <v>industry-elec-and-hydrogen.html</v>
      </c>
    </row>
    <row r="909" spans="1:18" s="295" customFormat="1" x14ac:dyDescent="0.75">
      <c r="A909" s="446" t="str">
        <f>IF(ISBLANK(INDEX('Policy Characteristics'!A:A,MATCH($C909,'Policy Characteristics'!$C:$C,0))),"",INDEX('Policy Characteristics'!A:A,MATCH($C909,'Policy Characteristics'!$C:$C,0)))</f>
        <v>Industry</v>
      </c>
      <c r="B909" s="467" t="str">
        <f>IF(ISBLANK(INDEX('Policy Characteristics'!B:B,MATCH($C909,'Policy Characteristics'!$C:$C,0))),"",INDEX('Policy Characteristics'!B:B,MATCH($C909,'Policy Characteristics'!$C:$C,0)))</f>
        <v>Hydrogen Combustion</v>
      </c>
      <c r="C909" s="446" t="str">
        <f t="shared" si="39"/>
        <v>Fraction of Eligible Industrial Energy Use Shifted to Hydrogen</v>
      </c>
      <c r="D909" s="294" t="s">
        <v>3078</v>
      </c>
      <c r="E909" t="s">
        <v>3515</v>
      </c>
      <c r="F909" t="s">
        <v>3040</v>
      </c>
      <c r="G909" s="339" t="s">
        <v>3522</v>
      </c>
      <c r="H909" s="20">
        <v>2146</v>
      </c>
      <c r="I909" s="468" t="s">
        <v>43</v>
      </c>
      <c r="J909" s="469" t="str">
        <f>IF(ISBLANK(INDEX('Policy Characteristics'!D:D,MATCH($C909,'Policy Characteristics'!$C:$C,0))),"",INDEX('Policy Characteristics'!D:D,MATCH($C909,'Policy Characteristics'!$C:$C,0)))</f>
        <v>Hydrogen Combustion</v>
      </c>
      <c r="K909" s="446" t="str">
        <f>IF(ISBLANK(INDEX('Policy Characteristics'!E:E,MATCH($C909,'Policy Characteristics'!$C:$C,0))),"",INDEX('Policy Characteristics'!E:E,MATCH($C909,'Policy Characteristics'!$C:$C,0)))</f>
        <v>indst shift to hydrogen</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446" t="str">
        <f>IF(ISBLANK(INDEX('Policy Characteristics'!I:I,MATCH($C909,'Policy Characteristics'!$C:$C,0))),"",INDEX('Policy Characteristics'!I:I,MATCH($C909,'Policy Characteristics'!$C:$C,0)))</f>
        <v>% of fuel shifted</v>
      </c>
      <c r="P909" s="44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46" t="str">
        <f>IF(ISBLANK(INDEX('Policy Characteristics'!K:K,MATCH($C909,'Policy Characteristics'!$C:$C,0))),"",INDEX('Policy Characteristics'!K:K,MATCH($C909,'Policy Characteristics'!$C:$C,0)))</f>
        <v>industry-ag-main.html#fuel-switching</v>
      </c>
      <c r="R909" s="446" t="str">
        <f>IF(ISBLANK(INDEX('Policy Characteristics'!L:L,MATCH($C909,'Policy Characteristics'!$C:$C,0))),"",INDEX('Policy Characteristics'!L:L,MATCH($C909,'Policy Characteristics'!$C:$C,0)))</f>
        <v>industry-elec-and-hydrogen.html</v>
      </c>
    </row>
    <row r="910" spans="1:18" s="295" customFormat="1" x14ac:dyDescent="0.75">
      <c r="A910" s="446" t="str">
        <f>IF(ISBLANK(INDEX('Policy Characteristics'!A:A,MATCH($C910,'Policy Characteristics'!$C:$C,0))),"",INDEX('Policy Characteristics'!A:A,MATCH($C910,'Policy Characteristics'!$C:$C,0)))</f>
        <v>Industry</v>
      </c>
      <c r="B910" s="467" t="str">
        <f>IF(ISBLANK(INDEX('Policy Characteristics'!B:B,MATCH($C910,'Policy Characteristics'!$C:$C,0))),"",INDEX('Policy Characteristics'!B:B,MATCH($C910,'Policy Characteristics'!$C:$C,0)))</f>
        <v>Hydrogen Combustion</v>
      </c>
      <c r="C910" s="446" t="str">
        <f t="shared" si="39"/>
        <v>Fraction of Eligible Industrial Energy Use Shifted to Hydrogen</v>
      </c>
      <c r="D910" s="294" t="s">
        <v>3078</v>
      </c>
      <c r="E910" t="s">
        <v>3516</v>
      </c>
      <c r="F910" t="s">
        <v>3040</v>
      </c>
      <c r="G910" s="339" t="s">
        <v>3523</v>
      </c>
      <c r="H910" s="20">
        <v>2147</v>
      </c>
      <c r="I910" s="468" t="s">
        <v>43</v>
      </c>
      <c r="J910" s="469" t="str">
        <f>IF(ISBLANK(INDEX('Policy Characteristics'!D:D,MATCH($C910,'Policy Characteristics'!$C:$C,0))),"",INDEX('Policy Characteristics'!D:D,MATCH($C910,'Policy Characteristics'!$C:$C,0)))</f>
        <v>Hydrogen Combustion</v>
      </c>
      <c r="K910" s="446" t="str">
        <f>IF(ISBLANK(INDEX('Policy Characteristics'!E:E,MATCH($C910,'Policy Characteristics'!$C:$C,0))),"",INDEX('Policy Characteristics'!E:E,MATCH($C910,'Policy Characteristics'!$C:$C,0)))</f>
        <v>indst shift to hydrogen</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446" t="str">
        <f>IF(ISBLANK(INDEX('Policy Characteristics'!I:I,MATCH($C910,'Policy Characteristics'!$C:$C,0))),"",INDEX('Policy Characteristics'!I:I,MATCH($C910,'Policy Characteristics'!$C:$C,0)))</f>
        <v>% of fuel shifted</v>
      </c>
      <c r="P910" s="44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46" t="str">
        <f>IF(ISBLANK(INDEX('Policy Characteristics'!K:K,MATCH($C910,'Policy Characteristics'!$C:$C,0))),"",INDEX('Policy Characteristics'!K:K,MATCH($C910,'Policy Characteristics'!$C:$C,0)))</f>
        <v>industry-ag-main.html#fuel-switching</v>
      </c>
      <c r="R910" s="446" t="str">
        <f>IF(ISBLANK(INDEX('Policy Characteristics'!L:L,MATCH($C910,'Policy Characteristics'!$C:$C,0))),"",INDEX('Policy Characteristics'!L:L,MATCH($C910,'Policy Characteristics'!$C:$C,0)))</f>
        <v>industry-elec-and-hydrogen.html</v>
      </c>
    </row>
    <row r="911" spans="1:18" s="295" customFormat="1" x14ac:dyDescent="0.75">
      <c r="A911" s="446" t="str">
        <f>IF(ISBLANK(INDEX('Policy Characteristics'!A:A,MATCH($C911,'Policy Characteristics'!$C:$C,0))),"",INDEX('Policy Characteristics'!A:A,MATCH($C911,'Policy Characteristics'!$C:$C,0)))</f>
        <v>Industry</v>
      </c>
      <c r="B911" s="467" t="str">
        <f>IF(ISBLANK(INDEX('Policy Characteristics'!B:B,MATCH($C911,'Policy Characteristics'!$C:$C,0))),"",INDEX('Policy Characteristics'!B:B,MATCH($C911,'Policy Characteristics'!$C:$C,0)))</f>
        <v>Hydrogen Combustion</v>
      </c>
      <c r="C911" s="446" t="str">
        <f t="shared" si="39"/>
        <v>Fraction of Eligible Industrial Energy Use Shifted to Hydrogen</v>
      </c>
      <c r="D911" s="294" t="s">
        <v>3078</v>
      </c>
      <c r="E911" t="s">
        <v>3517</v>
      </c>
      <c r="F911" t="s">
        <v>3040</v>
      </c>
      <c r="G911" s="339" t="s">
        <v>3524</v>
      </c>
      <c r="H911" s="20">
        <v>2148</v>
      </c>
      <c r="I911" s="468" t="s">
        <v>43</v>
      </c>
      <c r="J911" s="469" t="str">
        <f>IF(ISBLANK(INDEX('Policy Characteristics'!D:D,MATCH($C911,'Policy Characteristics'!$C:$C,0))),"",INDEX('Policy Characteristics'!D:D,MATCH($C911,'Policy Characteristics'!$C:$C,0)))</f>
        <v>Hydrogen Combustion</v>
      </c>
      <c r="K911" s="446" t="str">
        <f>IF(ISBLANK(INDEX('Policy Characteristics'!E:E,MATCH($C911,'Policy Characteristics'!$C:$C,0))),"",INDEX('Policy Characteristics'!E:E,MATCH($C911,'Policy Characteristics'!$C:$C,0)))</f>
        <v>indst shift to hydrogen</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446" t="str">
        <f>IF(ISBLANK(INDEX('Policy Characteristics'!I:I,MATCH($C911,'Policy Characteristics'!$C:$C,0))),"",INDEX('Policy Characteristics'!I:I,MATCH($C911,'Policy Characteristics'!$C:$C,0)))</f>
        <v>% of fuel shifted</v>
      </c>
      <c r="P911" s="44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46" t="str">
        <f>IF(ISBLANK(INDEX('Policy Characteristics'!K:K,MATCH($C911,'Policy Characteristics'!$C:$C,0))),"",INDEX('Policy Characteristics'!K:K,MATCH($C911,'Policy Characteristics'!$C:$C,0)))</f>
        <v>industry-ag-main.html#fuel-switching</v>
      </c>
      <c r="R911" s="446" t="str">
        <f>IF(ISBLANK(INDEX('Policy Characteristics'!L:L,MATCH($C911,'Policy Characteristics'!$C:$C,0))),"",INDEX('Policy Characteristics'!L:L,MATCH($C911,'Policy Characteristics'!$C:$C,0)))</f>
        <v>industry-elec-and-hydrogen.html</v>
      </c>
    </row>
    <row r="912" spans="1:18" s="295" customFormat="1" x14ac:dyDescent="0.75">
      <c r="A912" s="446" t="str">
        <f>IF(ISBLANK(INDEX('Policy Characteristics'!A:A,MATCH($C912,'Policy Characteristics'!$C:$C,0))),"",INDEX('Policy Characteristics'!A:A,MATCH($C912,'Policy Characteristics'!$C:$C,0)))</f>
        <v>Industry</v>
      </c>
      <c r="B912" s="467" t="str">
        <f>IF(ISBLANK(INDEX('Policy Characteristics'!B:B,MATCH($C912,'Policy Characteristics'!$C:$C,0))),"",INDEX('Policy Characteristics'!B:B,MATCH($C912,'Policy Characteristics'!$C:$C,0)))</f>
        <v>Hydrogen Combustion</v>
      </c>
      <c r="C912" s="446" t="str">
        <f t="shared" si="39"/>
        <v>Fraction of Eligible Industrial Energy Use Shifted to Hydrogen</v>
      </c>
      <c r="D912" s="294" t="s">
        <v>3078</v>
      </c>
      <c r="E912" t="s">
        <v>3518</v>
      </c>
      <c r="F912" t="s">
        <v>3040</v>
      </c>
      <c r="G912" s="339" t="s">
        <v>3525</v>
      </c>
      <c r="H912" s="20">
        <v>2149</v>
      </c>
      <c r="I912" s="468" t="s">
        <v>43</v>
      </c>
      <c r="J912" s="469" t="str">
        <f>IF(ISBLANK(INDEX('Policy Characteristics'!D:D,MATCH($C912,'Policy Characteristics'!$C:$C,0))),"",INDEX('Policy Characteristics'!D:D,MATCH($C912,'Policy Characteristics'!$C:$C,0)))</f>
        <v>Hydrogen Combustion</v>
      </c>
      <c r="K912" s="446" t="str">
        <f>IF(ISBLANK(INDEX('Policy Characteristics'!E:E,MATCH($C912,'Policy Characteristics'!$C:$C,0))),"",INDEX('Policy Characteristics'!E:E,MATCH($C912,'Policy Characteristics'!$C:$C,0)))</f>
        <v>indst shift to hydrogen</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446" t="str">
        <f>IF(ISBLANK(INDEX('Policy Characteristics'!I:I,MATCH($C912,'Policy Characteristics'!$C:$C,0))),"",INDEX('Policy Characteristics'!I:I,MATCH($C912,'Policy Characteristics'!$C:$C,0)))</f>
        <v>% of fuel shifted</v>
      </c>
      <c r="P912" s="44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46" t="str">
        <f>IF(ISBLANK(INDEX('Policy Characteristics'!K:K,MATCH($C912,'Policy Characteristics'!$C:$C,0))),"",INDEX('Policy Characteristics'!K:K,MATCH($C912,'Policy Characteristics'!$C:$C,0)))</f>
        <v>industry-ag-main.html#fuel-switching</v>
      </c>
      <c r="R912" s="446" t="str">
        <f>IF(ISBLANK(INDEX('Policy Characteristics'!L:L,MATCH($C912,'Policy Characteristics'!$C:$C,0))),"",INDEX('Policy Characteristics'!L:L,MATCH($C912,'Policy Characteristics'!$C:$C,0)))</f>
        <v>industry-elec-and-hydrogen.html</v>
      </c>
    </row>
    <row r="913" spans="1:18" s="295" customFormat="1" x14ac:dyDescent="0.75">
      <c r="A913" s="446" t="str">
        <f>IF(ISBLANK(INDEX('Policy Characteristics'!A:A,MATCH($C913,'Policy Characteristics'!$C:$C,0))),"",INDEX('Policy Characteristics'!A:A,MATCH($C913,'Policy Characteristics'!$C:$C,0)))</f>
        <v>Industry</v>
      </c>
      <c r="B913" s="467" t="str">
        <f>IF(ISBLANK(INDEX('Policy Characteristics'!B:B,MATCH($C913,'Policy Characteristics'!$C:$C,0))),"",INDEX('Policy Characteristics'!B:B,MATCH($C913,'Policy Characteristics'!$C:$C,0)))</f>
        <v>Hydrogen Combustion</v>
      </c>
      <c r="C913" s="446" t="str">
        <f t="shared" si="39"/>
        <v>Fraction of Eligible Industrial Energy Use Shifted to Hydrogen</v>
      </c>
      <c r="D913" s="294" t="s">
        <v>3078</v>
      </c>
      <c r="E913" t="s">
        <v>3519</v>
      </c>
      <c r="F913" t="s">
        <v>3040</v>
      </c>
      <c r="G913" s="339" t="s">
        <v>3526</v>
      </c>
      <c r="H913" s="20">
        <v>2150</v>
      </c>
      <c r="I913" s="468" t="s">
        <v>44</v>
      </c>
      <c r="J913" s="469" t="str">
        <f>IF(ISBLANK(INDEX('Policy Characteristics'!D:D,MATCH($C913,'Policy Characteristics'!$C:$C,0))),"",INDEX('Policy Characteristics'!D:D,MATCH($C913,'Policy Characteristics'!$C:$C,0)))</f>
        <v>Hydrogen Combustion</v>
      </c>
      <c r="K913" s="446" t="str">
        <f>IF(ISBLANK(INDEX('Policy Characteristics'!E:E,MATCH($C913,'Policy Characteristics'!$C:$C,0))),"",INDEX('Policy Characteristics'!E:E,MATCH($C913,'Policy Characteristics'!$C:$C,0)))</f>
        <v>indst shift to hydrogen</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446" t="str">
        <f>IF(ISBLANK(INDEX('Policy Characteristics'!I:I,MATCH($C913,'Policy Characteristics'!$C:$C,0))),"",INDEX('Policy Characteristics'!I:I,MATCH($C913,'Policy Characteristics'!$C:$C,0)))</f>
        <v>% of fuel shifted</v>
      </c>
      <c r="P913" s="44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46" t="str">
        <f>IF(ISBLANK(INDEX('Policy Characteristics'!K:K,MATCH($C913,'Policy Characteristics'!$C:$C,0))),"",INDEX('Policy Characteristics'!K:K,MATCH($C913,'Policy Characteristics'!$C:$C,0)))</f>
        <v>industry-ag-main.html#fuel-switching</v>
      </c>
      <c r="R913" s="446" t="str">
        <f>IF(ISBLANK(INDEX('Policy Characteristics'!L:L,MATCH($C913,'Policy Characteristics'!$C:$C,0))),"",INDEX('Policy Characteristics'!L:L,MATCH($C913,'Policy Characteristics'!$C:$C,0)))</f>
        <v>industry-elec-and-hydrogen.html</v>
      </c>
    </row>
    <row r="914" spans="1:18" s="295" customFormat="1" x14ac:dyDescent="0.75">
      <c r="A914" s="446" t="str">
        <f>IF(ISBLANK(INDEX('Policy Characteristics'!A:A,MATCH($C914,'Policy Characteristics'!$C:$C,0))),"",INDEX('Policy Characteristics'!A:A,MATCH($C914,'Policy Characteristics'!$C:$C,0)))</f>
        <v>Industry</v>
      </c>
      <c r="B914" s="467" t="str">
        <f>IF(ISBLANK(INDEX('Policy Characteristics'!B:B,MATCH($C914,'Policy Characteristics'!$C:$C,0))),"",INDEX('Policy Characteristics'!B:B,MATCH($C914,'Policy Characteristics'!$C:$C,0)))</f>
        <v>Hydrogen Combustion</v>
      </c>
      <c r="C914" s="446" t="str">
        <f t="shared" si="39"/>
        <v>Fraction of Eligible Industrial Energy Use Shifted to Hydrogen</v>
      </c>
      <c r="D914" s="294" t="s">
        <v>3078</v>
      </c>
      <c r="E914" t="s">
        <v>3520</v>
      </c>
      <c r="F914" t="s">
        <v>3040</v>
      </c>
      <c r="G914" s="339" t="s">
        <v>3527</v>
      </c>
      <c r="H914" s="20">
        <v>2151</v>
      </c>
      <c r="I914" s="468" t="s">
        <v>44</v>
      </c>
      <c r="J914" s="469" t="str">
        <f>IF(ISBLANK(INDEX('Policy Characteristics'!D:D,MATCH($C914,'Policy Characteristics'!$C:$C,0))),"",INDEX('Policy Characteristics'!D:D,MATCH($C914,'Policy Characteristics'!$C:$C,0)))</f>
        <v>Hydrogen Combustion</v>
      </c>
      <c r="K914" s="446" t="str">
        <f>IF(ISBLANK(INDEX('Policy Characteristics'!E:E,MATCH($C914,'Policy Characteristics'!$C:$C,0))),"",INDEX('Policy Characteristics'!E:E,MATCH($C914,'Policy Characteristics'!$C:$C,0)))</f>
        <v>indst shift to hydrogen</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446" t="str">
        <f>IF(ISBLANK(INDEX('Policy Characteristics'!I:I,MATCH($C914,'Policy Characteristics'!$C:$C,0))),"",INDEX('Policy Characteristics'!I:I,MATCH($C914,'Policy Characteristics'!$C:$C,0)))</f>
        <v>% of fuel shifted</v>
      </c>
      <c r="P914" s="44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46" t="str">
        <f>IF(ISBLANK(INDEX('Policy Characteristics'!K:K,MATCH($C914,'Policy Characteristics'!$C:$C,0))),"",INDEX('Policy Characteristics'!K:K,MATCH($C914,'Policy Characteristics'!$C:$C,0)))</f>
        <v>industry-ag-main.html#fuel-switching</v>
      </c>
      <c r="R914" s="446" t="str">
        <f>IF(ISBLANK(INDEX('Policy Characteristics'!L:L,MATCH($C914,'Policy Characteristics'!$C:$C,0))),"",INDEX('Policy Characteristics'!L:L,MATCH($C914,'Policy Characteristics'!$C:$C,0)))</f>
        <v>industry-elec-and-hydrogen.html</v>
      </c>
    </row>
    <row r="915" spans="1:18" s="295" customFormat="1" x14ac:dyDescent="0.75">
      <c r="A915" s="446" t="str">
        <f>IF(ISBLANK(INDEX('Policy Characteristics'!A:A,MATCH($C915,'Policy Characteristics'!$C:$C,0))),"",INDEX('Policy Characteristics'!A:A,MATCH($C915,'Policy Characteristics'!$C:$C,0)))</f>
        <v>Industry</v>
      </c>
      <c r="B915" s="467" t="str">
        <f>IF(ISBLANK(INDEX('Policy Characteristics'!B:B,MATCH($C915,'Policy Characteristics'!$C:$C,0))),"",INDEX('Policy Characteristics'!B:B,MATCH($C915,'Policy Characteristics'!$C:$C,0)))</f>
        <v>Hydrogen Combustion</v>
      </c>
      <c r="C915" s="446" t="str">
        <f t="shared" si="39"/>
        <v>Fraction of Eligible Industrial Energy Use Shifted to Hydrogen</v>
      </c>
      <c r="D915" s="294" t="s">
        <v>3078</v>
      </c>
      <c r="E915" t="s">
        <v>3521</v>
      </c>
      <c r="F915" t="s">
        <v>3040</v>
      </c>
      <c r="G915" s="339" t="s">
        <v>3528</v>
      </c>
      <c r="H915" s="20">
        <v>2152</v>
      </c>
      <c r="I915" s="468" t="s">
        <v>44</v>
      </c>
      <c r="J915" s="469" t="str">
        <f>IF(ISBLANK(INDEX('Policy Characteristics'!D:D,MATCH($C915,'Policy Characteristics'!$C:$C,0))),"",INDEX('Policy Characteristics'!D:D,MATCH($C915,'Policy Characteristics'!$C:$C,0)))</f>
        <v>Hydrogen Combustion</v>
      </c>
      <c r="K915" s="446" t="str">
        <f>IF(ISBLANK(INDEX('Policy Characteristics'!E:E,MATCH($C915,'Policy Characteristics'!$C:$C,0))),"",INDEX('Policy Characteristics'!E:E,MATCH($C915,'Policy Characteristics'!$C:$C,0)))</f>
        <v>indst shift to hydrogen</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446" t="str">
        <f>IF(ISBLANK(INDEX('Policy Characteristics'!I:I,MATCH($C915,'Policy Characteristics'!$C:$C,0))),"",INDEX('Policy Characteristics'!I:I,MATCH($C915,'Policy Characteristics'!$C:$C,0)))</f>
        <v>% of fuel shifted</v>
      </c>
      <c r="P915" s="44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46" t="str">
        <f>IF(ISBLANK(INDEX('Policy Characteristics'!K:K,MATCH($C915,'Policy Characteristics'!$C:$C,0))),"",INDEX('Policy Characteristics'!K:K,MATCH($C915,'Policy Characteristics'!$C:$C,0)))</f>
        <v>industry-ag-main.html#fuel-switching</v>
      </c>
      <c r="R915" s="446" t="str">
        <f>IF(ISBLANK(INDEX('Policy Characteristics'!L:L,MATCH($C915,'Policy Characteristics'!$C:$C,0))),"",INDEX('Policy Characteristics'!L:L,MATCH($C915,'Policy Characteristics'!$C:$C,0)))</f>
        <v>industry-elec-and-hydrogen.html</v>
      </c>
    </row>
    <row r="916" spans="1:18" s="295" customFormat="1" x14ac:dyDescent="0.75">
      <c r="A916" s="446" t="str">
        <f>IF(ISBLANK(INDEX('Policy Characteristics'!A:A,MATCH($C916,'Policy Characteristics'!$C:$C,0))),"",INDEX('Policy Characteristics'!A:A,MATCH($C916,'Policy Characteristics'!$C:$C,0)))</f>
        <v>Industry</v>
      </c>
      <c r="B916" s="467" t="str">
        <f>IF(ISBLANK(INDEX('Policy Characteristics'!B:B,MATCH($C916,'Policy Characteristics'!$C:$C,0))),"",INDEX('Policy Characteristics'!B:B,MATCH($C916,'Policy Characteristics'!$C:$C,0)))</f>
        <v>Hydrogen Combustion</v>
      </c>
      <c r="C916" s="446" t="str">
        <f t="shared" si="39"/>
        <v>Fraction of Eligible Industrial Energy Use Shifted to Hydrogen</v>
      </c>
      <c r="D916" s="294" t="s">
        <v>3078</v>
      </c>
      <c r="E916" t="s">
        <v>3673</v>
      </c>
      <c r="F916" t="s">
        <v>3040</v>
      </c>
      <c r="G916" s="339" t="s">
        <v>3673</v>
      </c>
      <c r="H916" s="20">
        <v>2153</v>
      </c>
      <c r="I916" s="468" t="s">
        <v>44</v>
      </c>
      <c r="J916" s="469" t="str">
        <f>IF(ISBLANK(INDEX('Policy Characteristics'!D:D,MATCH($C916,'Policy Characteristics'!$C:$C,0))),"",INDEX('Policy Characteristics'!D:D,MATCH($C916,'Policy Characteristics'!$C:$C,0)))</f>
        <v>Hydrogen Combustion</v>
      </c>
      <c r="K916" s="446" t="str">
        <f>IF(ISBLANK(INDEX('Policy Characteristics'!E:E,MATCH($C916,'Policy Characteristics'!$C:$C,0))),"",INDEX('Policy Characteristics'!E:E,MATCH($C916,'Policy Characteristics'!$C:$C,0)))</f>
        <v>indst shift to hydrogen</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446" t="str">
        <f>IF(ISBLANK(INDEX('Policy Characteristics'!I:I,MATCH($C916,'Policy Characteristics'!$C:$C,0))),"",INDEX('Policy Characteristics'!I:I,MATCH($C916,'Policy Characteristics'!$C:$C,0)))</f>
        <v>% of fuel shifted</v>
      </c>
      <c r="P916" s="44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46" t="str">
        <f>IF(ISBLANK(INDEX('Policy Characteristics'!K:K,MATCH($C916,'Policy Characteristics'!$C:$C,0))),"",INDEX('Policy Characteristics'!K:K,MATCH($C916,'Policy Characteristics'!$C:$C,0)))</f>
        <v>industry-ag-main.html#fuel-switching</v>
      </c>
      <c r="R916" s="446" t="str">
        <f>IF(ISBLANK(INDEX('Policy Characteristics'!L:L,MATCH($C916,'Policy Characteristics'!$C:$C,0))),"",INDEX('Policy Characteristics'!L:L,MATCH($C916,'Policy Characteristics'!$C:$C,0)))</f>
        <v>industry-elec-and-hydrogen.html</v>
      </c>
    </row>
    <row r="917" spans="1:18" s="295" customFormat="1" x14ac:dyDescent="0.75">
      <c r="A917" s="446" t="str">
        <f>IF(ISBLANK(INDEX('Policy Characteristics'!A:A,MATCH($C917,'Policy Characteristics'!$C:$C,0))),"",INDEX('Policy Characteristics'!A:A,MATCH($C917,'Policy Characteristics'!$C:$C,0)))</f>
        <v>Industry</v>
      </c>
      <c r="B917" s="467" t="str">
        <f>IF(ISBLANK(INDEX('Policy Characteristics'!B:B,MATCH($C917,'Policy Characteristics'!$C:$C,0))),"",INDEX('Policy Characteristics'!B:B,MATCH($C917,'Policy Characteristics'!$C:$C,0)))</f>
        <v>Hydrogen Combustion</v>
      </c>
      <c r="C917" s="446" t="str">
        <f t="shared" si="39"/>
        <v>Fraction of Eligible Industrial Energy Use Shifted to Hydrogen</v>
      </c>
      <c r="D917" s="294" t="s">
        <v>3079</v>
      </c>
      <c r="E917" t="s">
        <v>3515</v>
      </c>
      <c r="F917" t="s">
        <v>3041</v>
      </c>
      <c r="G917" s="339" t="s">
        <v>3522</v>
      </c>
      <c r="H917" s="20">
        <v>2154</v>
      </c>
      <c r="I917" s="468" t="s">
        <v>43</v>
      </c>
      <c r="J917" s="469" t="str">
        <f>IF(ISBLANK(INDEX('Policy Characteristics'!D:D,MATCH($C917,'Policy Characteristics'!$C:$C,0))),"",INDEX('Policy Characteristics'!D:D,MATCH($C917,'Policy Characteristics'!$C:$C,0)))</f>
        <v>Hydrogen Combustion</v>
      </c>
      <c r="K917" s="446" t="str">
        <f>IF(ISBLANK(INDEX('Policy Characteristics'!E:E,MATCH($C917,'Policy Characteristics'!$C:$C,0))),"",INDEX('Policy Characteristics'!E:E,MATCH($C917,'Policy Characteristics'!$C:$C,0)))</f>
        <v>indst shift to hydrogen</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446" t="str">
        <f>IF(ISBLANK(INDEX('Policy Characteristics'!I:I,MATCH($C917,'Policy Characteristics'!$C:$C,0))),"",INDEX('Policy Characteristics'!I:I,MATCH($C917,'Policy Characteristics'!$C:$C,0)))</f>
        <v>% of fuel shifted</v>
      </c>
      <c r="P917" s="44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46" t="str">
        <f>IF(ISBLANK(INDEX('Policy Characteristics'!K:K,MATCH($C917,'Policy Characteristics'!$C:$C,0))),"",INDEX('Policy Characteristics'!K:K,MATCH($C917,'Policy Characteristics'!$C:$C,0)))</f>
        <v>industry-ag-main.html#fuel-switching</v>
      </c>
      <c r="R917" s="446" t="str">
        <f>IF(ISBLANK(INDEX('Policy Characteristics'!L:L,MATCH($C917,'Policy Characteristics'!$C:$C,0))),"",INDEX('Policy Characteristics'!L:L,MATCH($C917,'Policy Characteristics'!$C:$C,0)))</f>
        <v>industry-elec-and-hydrogen.html</v>
      </c>
    </row>
    <row r="918" spans="1:18" s="295" customFormat="1" x14ac:dyDescent="0.75">
      <c r="A918" s="446" t="str">
        <f>IF(ISBLANK(INDEX('Policy Characteristics'!A:A,MATCH($C918,'Policy Characteristics'!$C:$C,0))),"",INDEX('Policy Characteristics'!A:A,MATCH($C918,'Policy Characteristics'!$C:$C,0)))</f>
        <v>Industry</v>
      </c>
      <c r="B918" s="467" t="str">
        <f>IF(ISBLANK(INDEX('Policy Characteristics'!B:B,MATCH($C918,'Policy Characteristics'!$C:$C,0))),"",INDEX('Policy Characteristics'!B:B,MATCH($C918,'Policy Characteristics'!$C:$C,0)))</f>
        <v>Hydrogen Combustion</v>
      </c>
      <c r="C918" s="446" t="str">
        <f t="shared" si="39"/>
        <v>Fraction of Eligible Industrial Energy Use Shifted to Hydrogen</v>
      </c>
      <c r="D918" s="294" t="s">
        <v>3079</v>
      </c>
      <c r="E918" t="s">
        <v>3516</v>
      </c>
      <c r="F918" t="s">
        <v>3041</v>
      </c>
      <c r="G918" s="339" t="s">
        <v>3523</v>
      </c>
      <c r="H918" s="20">
        <v>2155</v>
      </c>
      <c r="I918" s="468" t="s">
        <v>43</v>
      </c>
      <c r="J918" s="469" t="str">
        <f>IF(ISBLANK(INDEX('Policy Characteristics'!D:D,MATCH($C918,'Policy Characteristics'!$C:$C,0))),"",INDEX('Policy Characteristics'!D:D,MATCH($C918,'Policy Characteristics'!$C:$C,0)))</f>
        <v>Hydrogen Combustion</v>
      </c>
      <c r="K918" s="446" t="str">
        <f>IF(ISBLANK(INDEX('Policy Characteristics'!E:E,MATCH($C918,'Policy Characteristics'!$C:$C,0))),"",INDEX('Policy Characteristics'!E:E,MATCH($C918,'Policy Characteristics'!$C:$C,0)))</f>
        <v>indst shift to hydrogen</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446" t="str">
        <f>IF(ISBLANK(INDEX('Policy Characteristics'!I:I,MATCH($C918,'Policy Characteristics'!$C:$C,0))),"",INDEX('Policy Characteristics'!I:I,MATCH($C918,'Policy Characteristics'!$C:$C,0)))</f>
        <v>% of fuel shifted</v>
      </c>
      <c r="P918" s="44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46" t="str">
        <f>IF(ISBLANK(INDEX('Policy Characteristics'!K:K,MATCH($C918,'Policy Characteristics'!$C:$C,0))),"",INDEX('Policy Characteristics'!K:K,MATCH($C918,'Policy Characteristics'!$C:$C,0)))</f>
        <v>industry-ag-main.html#fuel-switching</v>
      </c>
      <c r="R918" s="446" t="str">
        <f>IF(ISBLANK(INDEX('Policy Characteristics'!L:L,MATCH($C918,'Policy Characteristics'!$C:$C,0))),"",INDEX('Policy Characteristics'!L:L,MATCH($C918,'Policy Characteristics'!$C:$C,0)))</f>
        <v>industry-elec-and-hydrogen.html</v>
      </c>
    </row>
    <row r="919" spans="1:18" s="295" customFormat="1" x14ac:dyDescent="0.75">
      <c r="A919" s="446" t="str">
        <f>IF(ISBLANK(INDEX('Policy Characteristics'!A:A,MATCH($C919,'Policy Characteristics'!$C:$C,0))),"",INDEX('Policy Characteristics'!A:A,MATCH($C919,'Policy Characteristics'!$C:$C,0)))</f>
        <v>Industry</v>
      </c>
      <c r="B919" s="467" t="str">
        <f>IF(ISBLANK(INDEX('Policy Characteristics'!B:B,MATCH($C919,'Policy Characteristics'!$C:$C,0))),"",INDEX('Policy Characteristics'!B:B,MATCH($C919,'Policy Characteristics'!$C:$C,0)))</f>
        <v>Hydrogen Combustion</v>
      </c>
      <c r="C919" s="446" t="str">
        <f t="shared" si="39"/>
        <v>Fraction of Eligible Industrial Energy Use Shifted to Hydrogen</v>
      </c>
      <c r="D919" s="294" t="s">
        <v>3079</v>
      </c>
      <c r="E919" t="s">
        <v>3517</v>
      </c>
      <c r="F919" t="s">
        <v>3041</v>
      </c>
      <c r="G919" s="339" t="s">
        <v>3524</v>
      </c>
      <c r="H919" s="20">
        <v>2156</v>
      </c>
      <c r="I919" s="468" t="s">
        <v>43</v>
      </c>
      <c r="J919" s="469" t="str">
        <f>IF(ISBLANK(INDEX('Policy Characteristics'!D:D,MATCH($C919,'Policy Characteristics'!$C:$C,0))),"",INDEX('Policy Characteristics'!D:D,MATCH($C919,'Policy Characteristics'!$C:$C,0)))</f>
        <v>Hydrogen Combustion</v>
      </c>
      <c r="K919" s="446" t="str">
        <f>IF(ISBLANK(INDEX('Policy Characteristics'!E:E,MATCH($C919,'Policy Characteristics'!$C:$C,0))),"",INDEX('Policy Characteristics'!E:E,MATCH($C919,'Policy Characteristics'!$C:$C,0)))</f>
        <v>indst shift to hydrogen</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446" t="str">
        <f>IF(ISBLANK(INDEX('Policy Characteristics'!I:I,MATCH($C919,'Policy Characteristics'!$C:$C,0))),"",INDEX('Policy Characteristics'!I:I,MATCH($C919,'Policy Characteristics'!$C:$C,0)))</f>
        <v>% of fuel shifted</v>
      </c>
      <c r="P919" s="44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46" t="str">
        <f>IF(ISBLANK(INDEX('Policy Characteristics'!K:K,MATCH($C919,'Policy Characteristics'!$C:$C,0))),"",INDEX('Policy Characteristics'!K:K,MATCH($C919,'Policy Characteristics'!$C:$C,0)))</f>
        <v>industry-ag-main.html#fuel-switching</v>
      </c>
      <c r="R919" s="446" t="str">
        <f>IF(ISBLANK(INDEX('Policy Characteristics'!L:L,MATCH($C919,'Policy Characteristics'!$C:$C,0))),"",INDEX('Policy Characteristics'!L:L,MATCH($C919,'Policy Characteristics'!$C:$C,0)))</f>
        <v>industry-elec-and-hydrogen.html</v>
      </c>
    </row>
    <row r="920" spans="1:18" s="295" customFormat="1" x14ac:dyDescent="0.75">
      <c r="A920" s="446" t="str">
        <f>IF(ISBLANK(INDEX('Policy Characteristics'!A:A,MATCH($C920,'Policy Characteristics'!$C:$C,0))),"",INDEX('Policy Characteristics'!A:A,MATCH($C920,'Policy Characteristics'!$C:$C,0)))</f>
        <v>Industry</v>
      </c>
      <c r="B920" s="467" t="str">
        <f>IF(ISBLANK(INDEX('Policy Characteristics'!B:B,MATCH($C920,'Policy Characteristics'!$C:$C,0))),"",INDEX('Policy Characteristics'!B:B,MATCH($C920,'Policy Characteristics'!$C:$C,0)))</f>
        <v>Hydrogen Combustion</v>
      </c>
      <c r="C920" s="446" t="str">
        <f t="shared" si="39"/>
        <v>Fraction of Eligible Industrial Energy Use Shifted to Hydrogen</v>
      </c>
      <c r="D920" s="294" t="s">
        <v>3079</v>
      </c>
      <c r="E920" t="s">
        <v>3518</v>
      </c>
      <c r="F920" t="s">
        <v>3041</v>
      </c>
      <c r="G920" s="339" t="s">
        <v>3525</v>
      </c>
      <c r="H920" s="20">
        <v>2157</v>
      </c>
      <c r="I920" s="468" t="s">
        <v>43</v>
      </c>
      <c r="J920" s="469" t="str">
        <f>IF(ISBLANK(INDEX('Policy Characteristics'!D:D,MATCH($C920,'Policy Characteristics'!$C:$C,0))),"",INDEX('Policy Characteristics'!D:D,MATCH($C920,'Policy Characteristics'!$C:$C,0)))</f>
        <v>Hydrogen Combustion</v>
      </c>
      <c r="K920" s="446" t="str">
        <f>IF(ISBLANK(INDEX('Policy Characteristics'!E:E,MATCH($C920,'Policy Characteristics'!$C:$C,0))),"",INDEX('Policy Characteristics'!E:E,MATCH($C920,'Policy Characteristics'!$C:$C,0)))</f>
        <v>indst shift to hydrogen</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446" t="str">
        <f>IF(ISBLANK(INDEX('Policy Characteristics'!I:I,MATCH($C920,'Policy Characteristics'!$C:$C,0))),"",INDEX('Policy Characteristics'!I:I,MATCH($C920,'Policy Characteristics'!$C:$C,0)))</f>
        <v>% of fuel shifted</v>
      </c>
      <c r="P920" s="44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46" t="str">
        <f>IF(ISBLANK(INDEX('Policy Characteristics'!K:K,MATCH($C920,'Policy Characteristics'!$C:$C,0))),"",INDEX('Policy Characteristics'!K:K,MATCH($C920,'Policy Characteristics'!$C:$C,0)))</f>
        <v>industry-ag-main.html#fuel-switching</v>
      </c>
      <c r="R920" s="446" t="str">
        <f>IF(ISBLANK(INDEX('Policy Characteristics'!L:L,MATCH($C920,'Policy Characteristics'!$C:$C,0))),"",INDEX('Policy Characteristics'!L:L,MATCH($C920,'Policy Characteristics'!$C:$C,0)))</f>
        <v>industry-elec-and-hydrogen.html</v>
      </c>
    </row>
    <row r="921" spans="1:18" s="295" customFormat="1" x14ac:dyDescent="0.75">
      <c r="A921" s="446" t="str">
        <f>IF(ISBLANK(INDEX('Policy Characteristics'!A:A,MATCH($C921,'Policy Characteristics'!$C:$C,0))),"",INDEX('Policy Characteristics'!A:A,MATCH($C921,'Policy Characteristics'!$C:$C,0)))</f>
        <v>Industry</v>
      </c>
      <c r="B921" s="467" t="str">
        <f>IF(ISBLANK(INDEX('Policy Characteristics'!B:B,MATCH($C921,'Policy Characteristics'!$C:$C,0))),"",INDEX('Policy Characteristics'!B:B,MATCH($C921,'Policy Characteristics'!$C:$C,0)))</f>
        <v>Hydrogen Combustion</v>
      </c>
      <c r="C921" s="446" t="str">
        <f t="shared" si="39"/>
        <v>Fraction of Eligible Industrial Energy Use Shifted to Hydrogen</v>
      </c>
      <c r="D921" s="294" t="s">
        <v>3079</v>
      </c>
      <c r="E921" t="s">
        <v>3519</v>
      </c>
      <c r="F921" t="s">
        <v>3041</v>
      </c>
      <c r="G921" s="339" t="s">
        <v>3526</v>
      </c>
      <c r="H921" s="20">
        <v>2158</v>
      </c>
      <c r="I921" s="468" t="s">
        <v>44</v>
      </c>
      <c r="J921" s="469" t="str">
        <f>IF(ISBLANK(INDEX('Policy Characteristics'!D:D,MATCH($C921,'Policy Characteristics'!$C:$C,0))),"",INDEX('Policy Characteristics'!D:D,MATCH($C921,'Policy Characteristics'!$C:$C,0)))</f>
        <v>Hydrogen Combustion</v>
      </c>
      <c r="K921" s="446" t="str">
        <f>IF(ISBLANK(INDEX('Policy Characteristics'!E:E,MATCH($C921,'Policy Characteristics'!$C:$C,0))),"",INDEX('Policy Characteristics'!E:E,MATCH($C921,'Policy Characteristics'!$C:$C,0)))</f>
        <v>indst shift to hydrogen</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446" t="str">
        <f>IF(ISBLANK(INDEX('Policy Characteristics'!I:I,MATCH($C921,'Policy Characteristics'!$C:$C,0))),"",INDEX('Policy Characteristics'!I:I,MATCH($C921,'Policy Characteristics'!$C:$C,0)))</f>
        <v>% of fuel shifted</v>
      </c>
      <c r="P921" s="44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46" t="str">
        <f>IF(ISBLANK(INDEX('Policy Characteristics'!K:K,MATCH($C921,'Policy Characteristics'!$C:$C,0))),"",INDEX('Policy Characteristics'!K:K,MATCH($C921,'Policy Characteristics'!$C:$C,0)))</f>
        <v>industry-ag-main.html#fuel-switching</v>
      </c>
      <c r="R921" s="446" t="str">
        <f>IF(ISBLANK(INDEX('Policy Characteristics'!L:L,MATCH($C921,'Policy Characteristics'!$C:$C,0))),"",INDEX('Policy Characteristics'!L:L,MATCH($C921,'Policy Characteristics'!$C:$C,0)))</f>
        <v>industry-elec-and-hydrogen.html</v>
      </c>
    </row>
    <row r="922" spans="1:18" s="295" customFormat="1" x14ac:dyDescent="0.75">
      <c r="A922" s="446" t="str">
        <f>IF(ISBLANK(INDEX('Policy Characteristics'!A:A,MATCH($C922,'Policy Characteristics'!$C:$C,0))),"",INDEX('Policy Characteristics'!A:A,MATCH($C922,'Policy Characteristics'!$C:$C,0)))</f>
        <v>Industry</v>
      </c>
      <c r="B922" s="467" t="str">
        <f>IF(ISBLANK(INDEX('Policy Characteristics'!B:B,MATCH($C922,'Policy Characteristics'!$C:$C,0))),"",INDEX('Policy Characteristics'!B:B,MATCH($C922,'Policy Characteristics'!$C:$C,0)))</f>
        <v>Hydrogen Combustion</v>
      </c>
      <c r="C922" s="446" t="str">
        <f t="shared" si="39"/>
        <v>Fraction of Eligible Industrial Energy Use Shifted to Hydrogen</v>
      </c>
      <c r="D922" s="294" t="s">
        <v>3079</v>
      </c>
      <c r="E922" t="s">
        <v>3520</v>
      </c>
      <c r="F922" t="s">
        <v>3041</v>
      </c>
      <c r="G922" s="339" t="s">
        <v>3527</v>
      </c>
      <c r="H922" s="20">
        <v>2159</v>
      </c>
      <c r="I922" s="468" t="s">
        <v>44</v>
      </c>
      <c r="J922" s="469" t="str">
        <f>IF(ISBLANK(INDEX('Policy Characteristics'!D:D,MATCH($C922,'Policy Characteristics'!$C:$C,0))),"",INDEX('Policy Characteristics'!D:D,MATCH($C922,'Policy Characteristics'!$C:$C,0)))</f>
        <v>Hydrogen Combustion</v>
      </c>
      <c r="K922" s="446" t="str">
        <f>IF(ISBLANK(INDEX('Policy Characteristics'!E:E,MATCH($C922,'Policy Characteristics'!$C:$C,0))),"",INDEX('Policy Characteristics'!E:E,MATCH($C922,'Policy Characteristics'!$C:$C,0)))</f>
        <v>indst shift to hydrogen</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446" t="str">
        <f>IF(ISBLANK(INDEX('Policy Characteristics'!I:I,MATCH($C922,'Policy Characteristics'!$C:$C,0))),"",INDEX('Policy Characteristics'!I:I,MATCH($C922,'Policy Characteristics'!$C:$C,0)))</f>
        <v>% of fuel shifted</v>
      </c>
      <c r="P922" s="44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46" t="str">
        <f>IF(ISBLANK(INDEX('Policy Characteristics'!K:K,MATCH($C922,'Policy Characteristics'!$C:$C,0))),"",INDEX('Policy Characteristics'!K:K,MATCH($C922,'Policy Characteristics'!$C:$C,0)))</f>
        <v>industry-ag-main.html#fuel-switching</v>
      </c>
      <c r="R922" s="446" t="str">
        <f>IF(ISBLANK(INDEX('Policy Characteristics'!L:L,MATCH($C922,'Policy Characteristics'!$C:$C,0))),"",INDEX('Policy Characteristics'!L:L,MATCH($C922,'Policy Characteristics'!$C:$C,0)))</f>
        <v>industry-elec-and-hydrogen.html</v>
      </c>
    </row>
    <row r="923" spans="1:18" s="295" customFormat="1" x14ac:dyDescent="0.75">
      <c r="A923" s="446" t="str">
        <f>IF(ISBLANK(INDEX('Policy Characteristics'!A:A,MATCH($C923,'Policy Characteristics'!$C:$C,0))),"",INDEX('Policy Characteristics'!A:A,MATCH($C923,'Policy Characteristics'!$C:$C,0)))</f>
        <v>Industry</v>
      </c>
      <c r="B923" s="467" t="str">
        <f>IF(ISBLANK(INDEX('Policy Characteristics'!B:B,MATCH($C923,'Policy Characteristics'!$C:$C,0))),"",INDEX('Policy Characteristics'!B:B,MATCH($C923,'Policy Characteristics'!$C:$C,0)))</f>
        <v>Hydrogen Combustion</v>
      </c>
      <c r="C923" s="446" t="str">
        <f t="shared" si="39"/>
        <v>Fraction of Eligible Industrial Energy Use Shifted to Hydrogen</v>
      </c>
      <c r="D923" s="294" t="s">
        <v>3079</v>
      </c>
      <c r="E923" t="s">
        <v>3521</v>
      </c>
      <c r="F923" t="s">
        <v>3041</v>
      </c>
      <c r="G923" s="339" t="s">
        <v>3528</v>
      </c>
      <c r="H923" s="20">
        <v>2160</v>
      </c>
      <c r="I923" s="468" t="s">
        <v>44</v>
      </c>
      <c r="J923" s="469" t="str">
        <f>IF(ISBLANK(INDEX('Policy Characteristics'!D:D,MATCH($C923,'Policy Characteristics'!$C:$C,0))),"",INDEX('Policy Characteristics'!D:D,MATCH($C923,'Policy Characteristics'!$C:$C,0)))</f>
        <v>Hydrogen Combustion</v>
      </c>
      <c r="K923" s="446" t="str">
        <f>IF(ISBLANK(INDEX('Policy Characteristics'!E:E,MATCH($C923,'Policy Characteristics'!$C:$C,0))),"",INDEX('Policy Characteristics'!E:E,MATCH($C923,'Policy Characteristics'!$C:$C,0)))</f>
        <v>indst shift to hydrogen</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446" t="str">
        <f>IF(ISBLANK(INDEX('Policy Characteristics'!I:I,MATCH($C923,'Policy Characteristics'!$C:$C,0))),"",INDEX('Policy Characteristics'!I:I,MATCH($C923,'Policy Characteristics'!$C:$C,0)))</f>
        <v>% of fuel shifted</v>
      </c>
      <c r="P923" s="44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46" t="str">
        <f>IF(ISBLANK(INDEX('Policy Characteristics'!K:K,MATCH($C923,'Policy Characteristics'!$C:$C,0))),"",INDEX('Policy Characteristics'!K:K,MATCH($C923,'Policy Characteristics'!$C:$C,0)))</f>
        <v>industry-ag-main.html#fuel-switching</v>
      </c>
      <c r="R923" s="446" t="str">
        <f>IF(ISBLANK(INDEX('Policy Characteristics'!L:L,MATCH($C923,'Policy Characteristics'!$C:$C,0))),"",INDEX('Policy Characteristics'!L:L,MATCH($C923,'Policy Characteristics'!$C:$C,0)))</f>
        <v>industry-elec-and-hydrogen.html</v>
      </c>
    </row>
    <row r="924" spans="1:18" s="295" customFormat="1" x14ac:dyDescent="0.75">
      <c r="A924" s="446" t="str">
        <f>IF(ISBLANK(INDEX('Policy Characteristics'!A:A,MATCH($C924,'Policy Characteristics'!$C:$C,0))),"",INDEX('Policy Characteristics'!A:A,MATCH($C924,'Policy Characteristics'!$C:$C,0)))</f>
        <v>Industry</v>
      </c>
      <c r="B924" s="467" t="str">
        <f>IF(ISBLANK(INDEX('Policy Characteristics'!B:B,MATCH($C924,'Policy Characteristics'!$C:$C,0))),"",INDEX('Policy Characteristics'!B:B,MATCH($C924,'Policy Characteristics'!$C:$C,0)))</f>
        <v>Hydrogen Combustion</v>
      </c>
      <c r="C924" s="446" t="str">
        <f t="shared" si="39"/>
        <v>Fraction of Eligible Industrial Energy Use Shifted to Hydrogen</v>
      </c>
      <c r="D924" s="294" t="s">
        <v>3079</v>
      </c>
      <c r="E924" t="s">
        <v>3673</v>
      </c>
      <c r="F924" t="s">
        <v>3041</v>
      </c>
      <c r="G924" s="339" t="s">
        <v>3673</v>
      </c>
      <c r="H924" s="20">
        <v>2161</v>
      </c>
      <c r="I924" s="468" t="s">
        <v>44</v>
      </c>
      <c r="J924" s="469" t="str">
        <f>IF(ISBLANK(INDEX('Policy Characteristics'!D:D,MATCH($C924,'Policy Characteristics'!$C:$C,0))),"",INDEX('Policy Characteristics'!D:D,MATCH($C924,'Policy Characteristics'!$C:$C,0)))</f>
        <v>Hydrogen Combustion</v>
      </c>
      <c r="K924" s="446" t="str">
        <f>IF(ISBLANK(INDEX('Policy Characteristics'!E:E,MATCH($C924,'Policy Characteristics'!$C:$C,0))),"",INDEX('Policy Characteristics'!E:E,MATCH($C924,'Policy Characteristics'!$C:$C,0)))</f>
        <v>indst shift to hydrogen</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446" t="str">
        <f>IF(ISBLANK(INDEX('Policy Characteristics'!I:I,MATCH($C924,'Policy Characteristics'!$C:$C,0))),"",INDEX('Policy Characteristics'!I:I,MATCH($C924,'Policy Characteristics'!$C:$C,0)))</f>
        <v>% of fuel shifted</v>
      </c>
      <c r="P924" s="44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46" t="str">
        <f>IF(ISBLANK(INDEX('Policy Characteristics'!K:K,MATCH($C924,'Policy Characteristics'!$C:$C,0))),"",INDEX('Policy Characteristics'!K:K,MATCH($C924,'Policy Characteristics'!$C:$C,0)))</f>
        <v>industry-ag-main.html#fuel-switching</v>
      </c>
      <c r="R924" s="446" t="str">
        <f>IF(ISBLANK(INDEX('Policy Characteristics'!L:L,MATCH($C924,'Policy Characteristics'!$C:$C,0))),"",INDEX('Policy Characteristics'!L:L,MATCH($C924,'Policy Characteristics'!$C:$C,0)))</f>
        <v>industry-elec-and-hydrogen.html</v>
      </c>
    </row>
    <row r="925" spans="1:18" s="295" customFormat="1" x14ac:dyDescent="0.75">
      <c r="A925" s="446" t="str">
        <f>IF(ISBLANK(INDEX('Policy Characteristics'!A:A,MATCH($C925,'Policy Characteristics'!$C:$C,0))),"",INDEX('Policy Characteristics'!A:A,MATCH($C925,'Policy Characteristics'!$C:$C,0)))</f>
        <v>Industry</v>
      </c>
      <c r="B925" s="467" t="str">
        <f>IF(ISBLANK(INDEX('Policy Characteristics'!B:B,MATCH($C925,'Policy Characteristics'!$C:$C,0))),"",INDEX('Policy Characteristics'!B:B,MATCH($C925,'Policy Characteristics'!$C:$C,0)))</f>
        <v>Hydrogen Combustion</v>
      </c>
      <c r="C925" s="446" t="str">
        <f t="shared" si="39"/>
        <v>Fraction of Eligible Industrial Energy Use Shifted to Hydrogen</v>
      </c>
      <c r="D925" s="294" t="s">
        <v>3080</v>
      </c>
      <c r="E925" t="s">
        <v>3515</v>
      </c>
      <c r="F925" t="s">
        <v>3042</v>
      </c>
      <c r="G925" s="339" t="s">
        <v>3522</v>
      </c>
      <c r="H925" s="20">
        <v>2162</v>
      </c>
      <c r="I925" s="468" t="s">
        <v>43</v>
      </c>
      <c r="J925" s="469" t="str">
        <f>IF(ISBLANK(INDEX('Policy Characteristics'!D:D,MATCH($C925,'Policy Characteristics'!$C:$C,0))),"",INDEX('Policy Characteristics'!D:D,MATCH($C925,'Policy Characteristics'!$C:$C,0)))</f>
        <v>Hydrogen Combustion</v>
      </c>
      <c r="K925" s="446" t="str">
        <f>IF(ISBLANK(INDEX('Policy Characteristics'!E:E,MATCH($C925,'Policy Characteristics'!$C:$C,0))),"",INDEX('Policy Characteristics'!E:E,MATCH($C925,'Policy Characteristics'!$C:$C,0)))</f>
        <v>indst shift to hydrogen</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446" t="str">
        <f>IF(ISBLANK(INDEX('Policy Characteristics'!I:I,MATCH($C925,'Policy Characteristics'!$C:$C,0))),"",INDEX('Policy Characteristics'!I:I,MATCH($C925,'Policy Characteristics'!$C:$C,0)))</f>
        <v>% of fuel shifted</v>
      </c>
      <c r="P925" s="44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46" t="str">
        <f>IF(ISBLANK(INDEX('Policy Characteristics'!K:K,MATCH($C925,'Policy Characteristics'!$C:$C,0))),"",INDEX('Policy Characteristics'!K:K,MATCH($C925,'Policy Characteristics'!$C:$C,0)))</f>
        <v>industry-ag-main.html#fuel-switching</v>
      </c>
      <c r="R925" s="446" t="str">
        <f>IF(ISBLANK(INDEX('Policy Characteristics'!L:L,MATCH($C925,'Policy Characteristics'!$C:$C,0))),"",INDEX('Policy Characteristics'!L:L,MATCH($C925,'Policy Characteristics'!$C:$C,0)))</f>
        <v>industry-elec-and-hydrogen.html</v>
      </c>
    </row>
    <row r="926" spans="1:18" s="295" customFormat="1" x14ac:dyDescent="0.75">
      <c r="A926" s="446" t="str">
        <f>IF(ISBLANK(INDEX('Policy Characteristics'!A:A,MATCH($C926,'Policy Characteristics'!$C:$C,0))),"",INDEX('Policy Characteristics'!A:A,MATCH($C926,'Policy Characteristics'!$C:$C,0)))</f>
        <v>Industry</v>
      </c>
      <c r="B926" s="467" t="str">
        <f>IF(ISBLANK(INDEX('Policy Characteristics'!B:B,MATCH($C926,'Policy Characteristics'!$C:$C,0))),"",INDEX('Policy Characteristics'!B:B,MATCH($C926,'Policy Characteristics'!$C:$C,0)))</f>
        <v>Hydrogen Combustion</v>
      </c>
      <c r="C926" s="446" t="str">
        <f t="shared" si="39"/>
        <v>Fraction of Eligible Industrial Energy Use Shifted to Hydrogen</v>
      </c>
      <c r="D926" s="294" t="s">
        <v>3080</v>
      </c>
      <c r="E926" t="s">
        <v>3516</v>
      </c>
      <c r="F926" t="s">
        <v>3042</v>
      </c>
      <c r="G926" s="339" t="s">
        <v>3523</v>
      </c>
      <c r="H926" s="20">
        <v>2163</v>
      </c>
      <c r="I926" s="468" t="s">
        <v>43</v>
      </c>
      <c r="J926" s="469" t="str">
        <f>IF(ISBLANK(INDEX('Policy Characteristics'!D:D,MATCH($C926,'Policy Characteristics'!$C:$C,0))),"",INDEX('Policy Characteristics'!D:D,MATCH($C926,'Policy Characteristics'!$C:$C,0)))</f>
        <v>Hydrogen Combustion</v>
      </c>
      <c r="K926" s="446" t="str">
        <f>IF(ISBLANK(INDEX('Policy Characteristics'!E:E,MATCH($C926,'Policy Characteristics'!$C:$C,0))),"",INDEX('Policy Characteristics'!E:E,MATCH($C926,'Policy Characteristics'!$C:$C,0)))</f>
        <v>indst shift to hydrogen</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446" t="str">
        <f>IF(ISBLANK(INDEX('Policy Characteristics'!I:I,MATCH($C926,'Policy Characteristics'!$C:$C,0))),"",INDEX('Policy Characteristics'!I:I,MATCH($C926,'Policy Characteristics'!$C:$C,0)))</f>
        <v>% of fuel shifted</v>
      </c>
      <c r="P926" s="44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46" t="str">
        <f>IF(ISBLANK(INDEX('Policy Characteristics'!K:K,MATCH($C926,'Policy Characteristics'!$C:$C,0))),"",INDEX('Policy Characteristics'!K:K,MATCH($C926,'Policy Characteristics'!$C:$C,0)))</f>
        <v>industry-ag-main.html#fuel-switching</v>
      </c>
      <c r="R926" s="446" t="str">
        <f>IF(ISBLANK(INDEX('Policy Characteristics'!L:L,MATCH($C926,'Policy Characteristics'!$C:$C,0))),"",INDEX('Policy Characteristics'!L:L,MATCH($C926,'Policy Characteristics'!$C:$C,0)))</f>
        <v>industry-elec-and-hydrogen.html</v>
      </c>
    </row>
    <row r="927" spans="1:18" s="295" customFormat="1" x14ac:dyDescent="0.75">
      <c r="A927" s="446" t="str">
        <f>IF(ISBLANK(INDEX('Policy Characteristics'!A:A,MATCH($C927,'Policy Characteristics'!$C:$C,0))),"",INDEX('Policy Characteristics'!A:A,MATCH($C927,'Policy Characteristics'!$C:$C,0)))</f>
        <v>Industry</v>
      </c>
      <c r="B927" s="467" t="str">
        <f>IF(ISBLANK(INDEX('Policy Characteristics'!B:B,MATCH($C927,'Policy Characteristics'!$C:$C,0))),"",INDEX('Policy Characteristics'!B:B,MATCH($C927,'Policy Characteristics'!$C:$C,0)))</f>
        <v>Hydrogen Combustion</v>
      </c>
      <c r="C927" s="446" t="str">
        <f t="shared" ref="C927:C990" si="40">C$797</f>
        <v>Fraction of Eligible Industrial Energy Use Shifted to Hydrogen</v>
      </c>
      <c r="D927" s="294" t="s">
        <v>3080</v>
      </c>
      <c r="E927" t="s">
        <v>3517</v>
      </c>
      <c r="F927" t="s">
        <v>3042</v>
      </c>
      <c r="G927" s="339" t="s">
        <v>3524</v>
      </c>
      <c r="H927" s="20">
        <v>2164</v>
      </c>
      <c r="I927" s="468" t="s">
        <v>43</v>
      </c>
      <c r="J927" s="469" t="str">
        <f>IF(ISBLANK(INDEX('Policy Characteristics'!D:D,MATCH($C927,'Policy Characteristics'!$C:$C,0))),"",INDEX('Policy Characteristics'!D:D,MATCH($C927,'Policy Characteristics'!$C:$C,0)))</f>
        <v>Hydrogen Combustion</v>
      </c>
      <c r="K927" s="446" t="str">
        <f>IF(ISBLANK(INDEX('Policy Characteristics'!E:E,MATCH($C927,'Policy Characteristics'!$C:$C,0))),"",INDEX('Policy Characteristics'!E:E,MATCH($C927,'Policy Characteristics'!$C:$C,0)))</f>
        <v>indst shift to hydrogen</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446" t="str">
        <f>IF(ISBLANK(INDEX('Policy Characteristics'!I:I,MATCH($C927,'Policy Characteristics'!$C:$C,0))),"",INDEX('Policy Characteristics'!I:I,MATCH($C927,'Policy Characteristics'!$C:$C,0)))</f>
        <v>% of fuel shifted</v>
      </c>
      <c r="P927" s="44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46" t="str">
        <f>IF(ISBLANK(INDEX('Policy Characteristics'!K:K,MATCH($C927,'Policy Characteristics'!$C:$C,0))),"",INDEX('Policy Characteristics'!K:K,MATCH($C927,'Policy Characteristics'!$C:$C,0)))</f>
        <v>industry-ag-main.html#fuel-switching</v>
      </c>
      <c r="R927" s="446" t="str">
        <f>IF(ISBLANK(INDEX('Policy Characteristics'!L:L,MATCH($C927,'Policy Characteristics'!$C:$C,0))),"",INDEX('Policy Characteristics'!L:L,MATCH($C927,'Policy Characteristics'!$C:$C,0)))</f>
        <v>industry-elec-and-hydrogen.html</v>
      </c>
    </row>
    <row r="928" spans="1:18" s="295" customFormat="1" x14ac:dyDescent="0.75">
      <c r="A928" s="446" t="str">
        <f>IF(ISBLANK(INDEX('Policy Characteristics'!A:A,MATCH($C928,'Policy Characteristics'!$C:$C,0))),"",INDEX('Policy Characteristics'!A:A,MATCH($C928,'Policy Characteristics'!$C:$C,0)))</f>
        <v>Industry</v>
      </c>
      <c r="B928" s="467" t="str">
        <f>IF(ISBLANK(INDEX('Policy Characteristics'!B:B,MATCH($C928,'Policy Characteristics'!$C:$C,0))),"",INDEX('Policy Characteristics'!B:B,MATCH($C928,'Policy Characteristics'!$C:$C,0)))</f>
        <v>Hydrogen Combustion</v>
      </c>
      <c r="C928" s="446" t="str">
        <f t="shared" si="40"/>
        <v>Fraction of Eligible Industrial Energy Use Shifted to Hydrogen</v>
      </c>
      <c r="D928" s="294" t="s">
        <v>3080</v>
      </c>
      <c r="E928" t="s">
        <v>3518</v>
      </c>
      <c r="F928" t="s">
        <v>3042</v>
      </c>
      <c r="G928" s="339" t="s">
        <v>3525</v>
      </c>
      <c r="H928" s="20">
        <v>2165</v>
      </c>
      <c r="I928" s="468" t="s">
        <v>43</v>
      </c>
      <c r="J928" s="469" t="str">
        <f>IF(ISBLANK(INDEX('Policy Characteristics'!D:D,MATCH($C928,'Policy Characteristics'!$C:$C,0))),"",INDEX('Policy Characteristics'!D:D,MATCH($C928,'Policy Characteristics'!$C:$C,0)))</f>
        <v>Hydrogen Combustion</v>
      </c>
      <c r="K928" s="446" t="str">
        <f>IF(ISBLANK(INDEX('Policy Characteristics'!E:E,MATCH($C928,'Policy Characteristics'!$C:$C,0))),"",INDEX('Policy Characteristics'!E:E,MATCH($C928,'Policy Characteristics'!$C:$C,0)))</f>
        <v>indst shift to hydrogen</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446" t="str">
        <f>IF(ISBLANK(INDEX('Policy Characteristics'!I:I,MATCH($C928,'Policy Characteristics'!$C:$C,0))),"",INDEX('Policy Characteristics'!I:I,MATCH($C928,'Policy Characteristics'!$C:$C,0)))</f>
        <v>% of fuel shifted</v>
      </c>
      <c r="P928" s="44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46" t="str">
        <f>IF(ISBLANK(INDEX('Policy Characteristics'!K:K,MATCH($C928,'Policy Characteristics'!$C:$C,0))),"",INDEX('Policy Characteristics'!K:K,MATCH($C928,'Policy Characteristics'!$C:$C,0)))</f>
        <v>industry-ag-main.html#fuel-switching</v>
      </c>
      <c r="R928" s="446" t="str">
        <f>IF(ISBLANK(INDEX('Policy Characteristics'!L:L,MATCH($C928,'Policy Characteristics'!$C:$C,0))),"",INDEX('Policy Characteristics'!L:L,MATCH($C928,'Policy Characteristics'!$C:$C,0)))</f>
        <v>industry-elec-and-hydrogen.html</v>
      </c>
    </row>
    <row r="929" spans="1:18" s="295" customFormat="1" x14ac:dyDescent="0.75">
      <c r="A929" s="446" t="str">
        <f>IF(ISBLANK(INDEX('Policy Characteristics'!A:A,MATCH($C929,'Policy Characteristics'!$C:$C,0))),"",INDEX('Policy Characteristics'!A:A,MATCH($C929,'Policy Characteristics'!$C:$C,0)))</f>
        <v>Industry</v>
      </c>
      <c r="B929" s="467" t="str">
        <f>IF(ISBLANK(INDEX('Policy Characteristics'!B:B,MATCH($C929,'Policy Characteristics'!$C:$C,0))),"",INDEX('Policy Characteristics'!B:B,MATCH($C929,'Policy Characteristics'!$C:$C,0)))</f>
        <v>Hydrogen Combustion</v>
      </c>
      <c r="C929" s="446" t="str">
        <f t="shared" si="40"/>
        <v>Fraction of Eligible Industrial Energy Use Shifted to Hydrogen</v>
      </c>
      <c r="D929" s="294" t="s">
        <v>3080</v>
      </c>
      <c r="E929" t="s">
        <v>3519</v>
      </c>
      <c r="F929" t="s">
        <v>3042</v>
      </c>
      <c r="G929" s="339" t="s">
        <v>3526</v>
      </c>
      <c r="H929" s="20">
        <v>2166</v>
      </c>
      <c r="I929" s="468" t="s">
        <v>44</v>
      </c>
      <c r="J929" s="469" t="str">
        <f>IF(ISBLANK(INDEX('Policy Characteristics'!D:D,MATCH($C929,'Policy Characteristics'!$C:$C,0))),"",INDEX('Policy Characteristics'!D:D,MATCH($C929,'Policy Characteristics'!$C:$C,0)))</f>
        <v>Hydrogen Combustion</v>
      </c>
      <c r="K929" s="446" t="str">
        <f>IF(ISBLANK(INDEX('Policy Characteristics'!E:E,MATCH($C929,'Policy Characteristics'!$C:$C,0))),"",INDEX('Policy Characteristics'!E:E,MATCH($C929,'Policy Characteristics'!$C:$C,0)))</f>
        <v>indst shift to hydrogen</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446" t="str">
        <f>IF(ISBLANK(INDEX('Policy Characteristics'!I:I,MATCH($C929,'Policy Characteristics'!$C:$C,0))),"",INDEX('Policy Characteristics'!I:I,MATCH($C929,'Policy Characteristics'!$C:$C,0)))</f>
        <v>% of fuel shifted</v>
      </c>
      <c r="P929" s="44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46" t="str">
        <f>IF(ISBLANK(INDEX('Policy Characteristics'!K:K,MATCH($C929,'Policy Characteristics'!$C:$C,0))),"",INDEX('Policy Characteristics'!K:K,MATCH($C929,'Policy Characteristics'!$C:$C,0)))</f>
        <v>industry-ag-main.html#fuel-switching</v>
      </c>
      <c r="R929" s="446" t="str">
        <f>IF(ISBLANK(INDEX('Policy Characteristics'!L:L,MATCH($C929,'Policy Characteristics'!$C:$C,0))),"",INDEX('Policy Characteristics'!L:L,MATCH($C929,'Policy Characteristics'!$C:$C,0)))</f>
        <v>industry-elec-and-hydrogen.html</v>
      </c>
    </row>
    <row r="930" spans="1:18" s="295" customFormat="1" x14ac:dyDescent="0.75">
      <c r="A930" s="446" t="str">
        <f>IF(ISBLANK(INDEX('Policy Characteristics'!A:A,MATCH($C930,'Policy Characteristics'!$C:$C,0))),"",INDEX('Policy Characteristics'!A:A,MATCH($C930,'Policy Characteristics'!$C:$C,0)))</f>
        <v>Industry</v>
      </c>
      <c r="B930" s="467" t="str">
        <f>IF(ISBLANK(INDEX('Policy Characteristics'!B:B,MATCH($C930,'Policy Characteristics'!$C:$C,0))),"",INDEX('Policy Characteristics'!B:B,MATCH($C930,'Policy Characteristics'!$C:$C,0)))</f>
        <v>Hydrogen Combustion</v>
      </c>
      <c r="C930" s="446" t="str">
        <f t="shared" si="40"/>
        <v>Fraction of Eligible Industrial Energy Use Shifted to Hydrogen</v>
      </c>
      <c r="D930" s="294" t="s">
        <v>3080</v>
      </c>
      <c r="E930" t="s">
        <v>3520</v>
      </c>
      <c r="F930" t="s">
        <v>3042</v>
      </c>
      <c r="G930" s="339" t="s">
        <v>3527</v>
      </c>
      <c r="H930" s="20">
        <v>2167</v>
      </c>
      <c r="I930" s="468" t="s">
        <v>44</v>
      </c>
      <c r="J930" s="469" t="str">
        <f>IF(ISBLANK(INDEX('Policy Characteristics'!D:D,MATCH($C930,'Policy Characteristics'!$C:$C,0))),"",INDEX('Policy Characteristics'!D:D,MATCH($C930,'Policy Characteristics'!$C:$C,0)))</f>
        <v>Hydrogen Combustion</v>
      </c>
      <c r="K930" s="446" t="str">
        <f>IF(ISBLANK(INDEX('Policy Characteristics'!E:E,MATCH($C930,'Policy Characteristics'!$C:$C,0))),"",INDEX('Policy Characteristics'!E:E,MATCH($C930,'Policy Characteristics'!$C:$C,0)))</f>
        <v>indst shift to hydrogen</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446" t="str">
        <f>IF(ISBLANK(INDEX('Policy Characteristics'!I:I,MATCH($C930,'Policy Characteristics'!$C:$C,0))),"",INDEX('Policy Characteristics'!I:I,MATCH($C930,'Policy Characteristics'!$C:$C,0)))</f>
        <v>% of fuel shifted</v>
      </c>
      <c r="P930" s="44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46" t="str">
        <f>IF(ISBLANK(INDEX('Policy Characteristics'!K:K,MATCH($C930,'Policy Characteristics'!$C:$C,0))),"",INDEX('Policy Characteristics'!K:K,MATCH($C930,'Policy Characteristics'!$C:$C,0)))</f>
        <v>industry-ag-main.html#fuel-switching</v>
      </c>
      <c r="R930" s="446" t="str">
        <f>IF(ISBLANK(INDEX('Policy Characteristics'!L:L,MATCH($C930,'Policy Characteristics'!$C:$C,0))),"",INDEX('Policy Characteristics'!L:L,MATCH($C930,'Policy Characteristics'!$C:$C,0)))</f>
        <v>industry-elec-and-hydrogen.html</v>
      </c>
    </row>
    <row r="931" spans="1:18" s="295" customFormat="1" x14ac:dyDescent="0.75">
      <c r="A931" s="446" t="str">
        <f>IF(ISBLANK(INDEX('Policy Characteristics'!A:A,MATCH($C931,'Policy Characteristics'!$C:$C,0))),"",INDEX('Policy Characteristics'!A:A,MATCH($C931,'Policy Characteristics'!$C:$C,0)))</f>
        <v>Industry</v>
      </c>
      <c r="B931" s="467" t="str">
        <f>IF(ISBLANK(INDEX('Policy Characteristics'!B:B,MATCH($C931,'Policy Characteristics'!$C:$C,0))),"",INDEX('Policy Characteristics'!B:B,MATCH($C931,'Policy Characteristics'!$C:$C,0)))</f>
        <v>Hydrogen Combustion</v>
      </c>
      <c r="C931" s="446" t="str">
        <f t="shared" si="40"/>
        <v>Fraction of Eligible Industrial Energy Use Shifted to Hydrogen</v>
      </c>
      <c r="D931" s="294" t="s">
        <v>3080</v>
      </c>
      <c r="E931" t="s">
        <v>3521</v>
      </c>
      <c r="F931" t="s">
        <v>3042</v>
      </c>
      <c r="G931" s="339" t="s">
        <v>3528</v>
      </c>
      <c r="H931" s="20">
        <v>2168</v>
      </c>
      <c r="I931" s="468" t="s">
        <v>44</v>
      </c>
      <c r="J931" s="469" t="str">
        <f>IF(ISBLANK(INDEX('Policy Characteristics'!D:D,MATCH($C931,'Policy Characteristics'!$C:$C,0))),"",INDEX('Policy Characteristics'!D:D,MATCH($C931,'Policy Characteristics'!$C:$C,0)))</f>
        <v>Hydrogen Combustion</v>
      </c>
      <c r="K931" s="446" t="str">
        <f>IF(ISBLANK(INDEX('Policy Characteristics'!E:E,MATCH($C931,'Policy Characteristics'!$C:$C,0))),"",INDEX('Policy Characteristics'!E:E,MATCH($C931,'Policy Characteristics'!$C:$C,0)))</f>
        <v>indst shift to hydrogen</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446" t="str">
        <f>IF(ISBLANK(INDEX('Policy Characteristics'!I:I,MATCH($C931,'Policy Characteristics'!$C:$C,0))),"",INDEX('Policy Characteristics'!I:I,MATCH($C931,'Policy Characteristics'!$C:$C,0)))</f>
        <v>% of fuel shifted</v>
      </c>
      <c r="P931" s="44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46" t="str">
        <f>IF(ISBLANK(INDEX('Policy Characteristics'!K:K,MATCH($C931,'Policy Characteristics'!$C:$C,0))),"",INDEX('Policy Characteristics'!K:K,MATCH($C931,'Policy Characteristics'!$C:$C,0)))</f>
        <v>industry-ag-main.html#fuel-switching</v>
      </c>
      <c r="R931" s="446" t="str">
        <f>IF(ISBLANK(INDEX('Policy Characteristics'!L:L,MATCH($C931,'Policy Characteristics'!$C:$C,0))),"",INDEX('Policy Characteristics'!L:L,MATCH($C931,'Policy Characteristics'!$C:$C,0)))</f>
        <v>industry-elec-and-hydrogen.html</v>
      </c>
    </row>
    <row r="932" spans="1:18" s="295" customFormat="1" x14ac:dyDescent="0.75">
      <c r="A932" s="446" t="str">
        <f>IF(ISBLANK(INDEX('Policy Characteristics'!A:A,MATCH($C932,'Policy Characteristics'!$C:$C,0))),"",INDEX('Policy Characteristics'!A:A,MATCH($C932,'Policy Characteristics'!$C:$C,0)))</f>
        <v>Industry</v>
      </c>
      <c r="B932" s="467" t="str">
        <f>IF(ISBLANK(INDEX('Policy Characteristics'!B:B,MATCH($C932,'Policy Characteristics'!$C:$C,0))),"",INDEX('Policy Characteristics'!B:B,MATCH($C932,'Policy Characteristics'!$C:$C,0)))</f>
        <v>Hydrogen Combustion</v>
      </c>
      <c r="C932" s="446" t="str">
        <f t="shared" si="40"/>
        <v>Fraction of Eligible Industrial Energy Use Shifted to Hydrogen</v>
      </c>
      <c r="D932" s="294" t="s">
        <v>3080</v>
      </c>
      <c r="E932" t="s">
        <v>3673</v>
      </c>
      <c r="F932" t="s">
        <v>3042</v>
      </c>
      <c r="G932" s="339" t="s">
        <v>3673</v>
      </c>
      <c r="H932" s="20">
        <v>2169</v>
      </c>
      <c r="I932" s="468" t="s">
        <v>43</v>
      </c>
      <c r="J932" s="469" t="str">
        <f>IF(ISBLANK(INDEX('Policy Characteristics'!D:D,MATCH($C932,'Policy Characteristics'!$C:$C,0))),"",INDEX('Policy Characteristics'!D:D,MATCH($C932,'Policy Characteristics'!$C:$C,0)))</f>
        <v>Hydrogen Combustion</v>
      </c>
      <c r="K932" s="446" t="str">
        <f>IF(ISBLANK(INDEX('Policy Characteristics'!E:E,MATCH($C932,'Policy Characteristics'!$C:$C,0))),"",INDEX('Policy Characteristics'!E:E,MATCH($C932,'Policy Characteristics'!$C:$C,0)))</f>
        <v>indst shift to hydrogen</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446" t="str">
        <f>IF(ISBLANK(INDEX('Policy Characteristics'!I:I,MATCH($C932,'Policy Characteristics'!$C:$C,0))),"",INDEX('Policy Characteristics'!I:I,MATCH($C932,'Policy Characteristics'!$C:$C,0)))</f>
        <v>% of fuel shifted</v>
      </c>
      <c r="P932" s="44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46" t="str">
        <f>IF(ISBLANK(INDEX('Policy Characteristics'!K:K,MATCH($C932,'Policy Characteristics'!$C:$C,0))),"",INDEX('Policy Characteristics'!K:K,MATCH($C932,'Policy Characteristics'!$C:$C,0)))</f>
        <v>industry-ag-main.html#fuel-switching</v>
      </c>
      <c r="R932" s="446" t="str">
        <f>IF(ISBLANK(INDEX('Policy Characteristics'!L:L,MATCH($C932,'Policy Characteristics'!$C:$C,0))),"",INDEX('Policy Characteristics'!L:L,MATCH($C932,'Policy Characteristics'!$C:$C,0)))</f>
        <v>industry-elec-and-hydrogen.html</v>
      </c>
    </row>
    <row r="933" spans="1:18" s="295" customFormat="1" x14ac:dyDescent="0.75">
      <c r="A933" s="446" t="str">
        <f>IF(ISBLANK(INDEX('Policy Characteristics'!A:A,MATCH($C933,'Policy Characteristics'!$C:$C,0))),"",INDEX('Policy Characteristics'!A:A,MATCH($C933,'Policy Characteristics'!$C:$C,0)))</f>
        <v>Industry</v>
      </c>
      <c r="B933" s="467" t="str">
        <f>IF(ISBLANK(INDEX('Policy Characteristics'!B:B,MATCH($C933,'Policy Characteristics'!$C:$C,0))),"",INDEX('Policy Characteristics'!B:B,MATCH($C933,'Policy Characteristics'!$C:$C,0)))</f>
        <v>Hydrogen Combustion</v>
      </c>
      <c r="C933" s="446" t="str">
        <f t="shared" si="40"/>
        <v>Fraction of Eligible Industrial Energy Use Shifted to Hydrogen</v>
      </c>
      <c r="D933" s="294" t="s">
        <v>3081</v>
      </c>
      <c r="E933" t="s">
        <v>3515</v>
      </c>
      <c r="F933" t="s">
        <v>3043</v>
      </c>
      <c r="G933" s="339" t="s">
        <v>3522</v>
      </c>
      <c r="H933" s="20">
        <v>2170</v>
      </c>
      <c r="I933" s="468" t="s">
        <v>43</v>
      </c>
      <c r="J933" s="469" t="str">
        <f>IF(ISBLANK(INDEX('Policy Characteristics'!D:D,MATCH($C933,'Policy Characteristics'!$C:$C,0))),"",INDEX('Policy Characteristics'!D:D,MATCH($C933,'Policy Characteristics'!$C:$C,0)))</f>
        <v>Hydrogen Combustion</v>
      </c>
      <c r="K933" s="446" t="str">
        <f>IF(ISBLANK(INDEX('Policy Characteristics'!E:E,MATCH($C933,'Policy Characteristics'!$C:$C,0))),"",INDEX('Policy Characteristics'!E:E,MATCH($C933,'Policy Characteristics'!$C:$C,0)))</f>
        <v>indst shift to hydrogen</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446" t="str">
        <f>IF(ISBLANK(INDEX('Policy Characteristics'!I:I,MATCH($C933,'Policy Characteristics'!$C:$C,0))),"",INDEX('Policy Characteristics'!I:I,MATCH($C933,'Policy Characteristics'!$C:$C,0)))</f>
        <v>% of fuel shifted</v>
      </c>
      <c r="P933" s="44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46" t="str">
        <f>IF(ISBLANK(INDEX('Policy Characteristics'!K:K,MATCH($C933,'Policy Characteristics'!$C:$C,0))),"",INDEX('Policy Characteristics'!K:K,MATCH($C933,'Policy Characteristics'!$C:$C,0)))</f>
        <v>industry-ag-main.html#fuel-switching</v>
      </c>
      <c r="R933" s="446" t="str">
        <f>IF(ISBLANK(INDEX('Policy Characteristics'!L:L,MATCH($C933,'Policy Characteristics'!$C:$C,0))),"",INDEX('Policy Characteristics'!L:L,MATCH($C933,'Policy Characteristics'!$C:$C,0)))</f>
        <v>industry-elec-and-hydrogen.html</v>
      </c>
    </row>
    <row r="934" spans="1:18" s="295" customFormat="1" x14ac:dyDescent="0.75">
      <c r="A934" s="446" t="str">
        <f>IF(ISBLANK(INDEX('Policy Characteristics'!A:A,MATCH($C934,'Policy Characteristics'!$C:$C,0))),"",INDEX('Policy Characteristics'!A:A,MATCH($C934,'Policy Characteristics'!$C:$C,0)))</f>
        <v>Industry</v>
      </c>
      <c r="B934" s="467" t="str">
        <f>IF(ISBLANK(INDEX('Policy Characteristics'!B:B,MATCH($C934,'Policy Characteristics'!$C:$C,0))),"",INDEX('Policy Characteristics'!B:B,MATCH($C934,'Policy Characteristics'!$C:$C,0)))</f>
        <v>Hydrogen Combustion</v>
      </c>
      <c r="C934" s="446" t="str">
        <f t="shared" si="40"/>
        <v>Fraction of Eligible Industrial Energy Use Shifted to Hydrogen</v>
      </c>
      <c r="D934" s="294" t="s">
        <v>3081</v>
      </c>
      <c r="E934" t="s">
        <v>3516</v>
      </c>
      <c r="F934" t="s">
        <v>3043</v>
      </c>
      <c r="G934" s="339" t="s">
        <v>3523</v>
      </c>
      <c r="H934" s="20">
        <v>2171</v>
      </c>
      <c r="I934" s="468" t="s">
        <v>43</v>
      </c>
      <c r="J934" s="469" t="str">
        <f>IF(ISBLANK(INDEX('Policy Characteristics'!D:D,MATCH($C934,'Policy Characteristics'!$C:$C,0))),"",INDEX('Policy Characteristics'!D:D,MATCH($C934,'Policy Characteristics'!$C:$C,0)))</f>
        <v>Hydrogen Combustion</v>
      </c>
      <c r="K934" s="446" t="str">
        <f>IF(ISBLANK(INDEX('Policy Characteristics'!E:E,MATCH($C934,'Policy Characteristics'!$C:$C,0))),"",INDEX('Policy Characteristics'!E:E,MATCH($C934,'Policy Characteristics'!$C:$C,0)))</f>
        <v>indst shift to hydrogen</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446" t="str">
        <f>IF(ISBLANK(INDEX('Policy Characteristics'!I:I,MATCH($C934,'Policy Characteristics'!$C:$C,0))),"",INDEX('Policy Characteristics'!I:I,MATCH($C934,'Policy Characteristics'!$C:$C,0)))</f>
        <v>% of fuel shifted</v>
      </c>
      <c r="P934" s="44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46" t="str">
        <f>IF(ISBLANK(INDEX('Policy Characteristics'!K:K,MATCH($C934,'Policy Characteristics'!$C:$C,0))),"",INDEX('Policy Characteristics'!K:K,MATCH($C934,'Policy Characteristics'!$C:$C,0)))</f>
        <v>industry-ag-main.html#fuel-switching</v>
      </c>
      <c r="R934" s="446" t="str">
        <f>IF(ISBLANK(INDEX('Policy Characteristics'!L:L,MATCH($C934,'Policy Characteristics'!$C:$C,0))),"",INDEX('Policy Characteristics'!L:L,MATCH($C934,'Policy Characteristics'!$C:$C,0)))</f>
        <v>industry-elec-and-hydrogen.html</v>
      </c>
    </row>
    <row r="935" spans="1:18" s="295" customFormat="1" x14ac:dyDescent="0.75">
      <c r="A935" s="446" t="str">
        <f>IF(ISBLANK(INDEX('Policy Characteristics'!A:A,MATCH($C935,'Policy Characteristics'!$C:$C,0))),"",INDEX('Policy Characteristics'!A:A,MATCH($C935,'Policy Characteristics'!$C:$C,0)))</f>
        <v>Industry</v>
      </c>
      <c r="B935" s="467" t="str">
        <f>IF(ISBLANK(INDEX('Policy Characteristics'!B:B,MATCH($C935,'Policy Characteristics'!$C:$C,0))),"",INDEX('Policy Characteristics'!B:B,MATCH($C935,'Policy Characteristics'!$C:$C,0)))</f>
        <v>Hydrogen Combustion</v>
      </c>
      <c r="C935" s="446" t="str">
        <f t="shared" si="40"/>
        <v>Fraction of Eligible Industrial Energy Use Shifted to Hydrogen</v>
      </c>
      <c r="D935" s="294" t="s">
        <v>3081</v>
      </c>
      <c r="E935" t="s">
        <v>3517</v>
      </c>
      <c r="F935" t="s">
        <v>3043</v>
      </c>
      <c r="G935" s="339" t="s">
        <v>3524</v>
      </c>
      <c r="H935" s="20">
        <v>2172</v>
      </c>
      <c r="I935" s="468" t="s">
        <v>43</v>
      </c>
      <c r="J935" s="469" t="str">
        <f>IF(ISBLANK(INDEX('Policy Characteristics'!D:D,MATCH($C935,'Policy Characteristics'!$C:$C,0))),"",INDEX('Policy Characteristics'!D:D,MATCH($C935,'Policy Characteristics'!$C:$C,0)))</f>
        <v>Hydrogen Combustion</v>
      </c>
      <c r="K935" s="446" t="str">
        <f>IF(ISBLANK(INDEX('Policy Characteristics'!E:E,MATCH($C935,'Policy Characteristics'!$C:$C,0))),"",INDEX('Policy Characteristics'!E:E,MATCH($C935,'Policy Characteristics'!$C:$C,0)))</f>
        <v>indst shift to hydrogen</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446" t="str">
        <f>IF(ISBLANK(INDEX('Policy Characteristics'!I:I,MATCH($C935,'Policy Characteristics'!$C:$C,0))),"",INDEX('Policy Characteristics'!I:I,MATCH($C935,'Policy Characteristics'!$C:$C,0)))</f>
        <v>% of fuel shifted</v>
      </c>
      <c r="P935" s="44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46" t="str">
        <f>IF(ISBLANK(INDEX('Policy Characteristics'!K:K,MATCH($C935,'Policy Characteristics'!$C:$C,0))),"",INDEX('Policy Characteristics'!K:K,MATCH($C935,'Policy Characteristics'!$C:$C,0)))</f>
        <v>industry-ag-main.html#fuel-switching</v>
      </c>
      <c r="R935" s="446" t="str">
        <f>IF(ISBLANK(INDEX('Policy Characteristics'!L:L,MATCH($C935,'Policy Characteristics'!$C:$C,0))),"",INDEX('Policy Characteristics'!L:L,MATCH($C935,'Policy Characteristics'!$C:$C,0)))</f>
        <v>industry-elec-and-hydrogen.html</v>
      </c>
    </row>
    <row r="936" spans="1:18" s="295" customFormat="1" x14ac:dyDescent="0.75">
      <c r="A936" s="446" t="str">
        <f>IF(ISBLANK(INDEX('Policy Characteristics'!A:A,MATCH($C936,'Policy Characteristics'!$C:$C,0))),"",INDEX('Policy Characteristics'!A:A,MATCH($C936,'Policy Characteristics'!$C:$C,0)))</f>
        <v>Industry</v>
      </c>
      <c r="B936" s="467" t="str">
        <f>IF(ISBLANK(INDEX('Policy Characteristics'!B:B,MATCH($C936,'Policy Characteristics'!$C:$C,0))),"",INDEX('Policy Characteristics'!B:B,MATCH($C936,'Policy Characteristics'!$C:$C,0)))</f>
        <v>Hydrogen Combustion</v>
      </c>
      <c r="C936" s="446" t="str">
        <f t="shared" si="40"/>
        <v>Fraction of Eligible Industrial Energy Use Shifted to Hydrogen</v>
      </c>
      <c r="D936" s="294" t="s">
        <v>3081</v>
      </c>
      <c r="E936" t="s">
        <v>3518</v>
      </c>
      <c r="F936" t="s">
        <v>3043</v>
      </c>
      <c r="G936" s="339" t="s">
        <v>3525</v>
      </c>
      <c r="H936" s="20">
        <v>2173</v>
      </c>
      <c r="I936" s="468" t="s">
        <v>43</v>
      </c>
      <c r="J936" s="469" t="str">
        <f>IF(ISBLANK(INDEX('Policy Characteristics'!D:D,MATCH($C936,'Policy Characteristics'!$C:$C,0))),"",INDEX('Policy Characteristics'!D:D,MATCH($C936,'Policy Characteristics'!$C:$C,0)))</f>
        <v>Hydrogen Combustion</v>
      </c>
      <c r="K936" s="446" t="str">
        <f>IF(ISBLANK(INDEX('Policy Characteristics'!E:E,MATCH($C936,'Policy Characteristics'!$C:$C,0))),"",INDEX('Policy Characteristics'!E:E,MATCH($C936,'Policy Characteristics'!$C:$C,0)))</f>
        <v>indst shift to hydrogen</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446" t="str">
        <f>IF(ISBLANK(INDEX('Policy Characteristics'!I:I,MATCH($C936,'Policy Characteristics'!$C:$C,0))),"",INDEX('Policy Characteristics'!I:I,MATCH($C936,'Policy Characteristics'!$C:$C,0)))</f>
        <v>% of fuel shifted</v>
      </c>
      <c r="P936" s="44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46" t="str">
        <f>IF(ISBLANK(INDEX('Policy Characteristics'!K:K,MATCH($C936,'Policy Characteristics'!$C:$C,0))),"",INDEX('Policy Characteristics'!K:K,MATCH($C936,'Policy Characteristics'!$C:$C,0)))</f>
        <v>industry-ag-main.html#fuel-switching</v>
      </c>
      <c r="R936" s="446" t="str">
        <f>IF(ISBLANK(INDEX('Policy Characteristics'!L:L,MATCH($C936,'Policy Characteristics'!$C:$C,0))),"",INDEX('Policy Characteristics'!L:L,MATCH($C936,'Policy Characteristics'!$C:$C,0)))</f>
        <v>industry-elec-and-hydrogen.html</v>
      </c>
    </row>
    <row r="937" spans="1:18" s="295" customFormat="1" x14ac:dyDescent="0.75">
      <c r="A937" s="446" t="str">
        <f>IF(ISBLANK(INDEX('Policy Characteristics'!A:A,MATCH($C937,'Policy Characteristics'!$C:$C,0))),"",INDEX('Policy Characteristics'!A:A,MATCH($C937,'Policy Characteristics'!$C:$C,0)))</f>
        <v>Industry</v>
      </c>
      <c r="B937" s="467" t="str">
        <f>IF(ISBLANK(INDEX('Policy Characteristics'!B:B,MATCH($C937,'Policy Characteristics'!$C:$C,0))),"",INDEX('Policy Characteristics'!B:B,MATCH($C937,'Policy Characteristics'!$C:$C,0)))</f>
        <v>Hydrogen Combustion</v>
      </c>
      <c r="C937" s="446" t="str">
        <f t="shared" si="40"/>
        <v>Fraction of Eligible Industrial Energy Use Shifted to Hydrogen</v>
      </c>
      <c r="D937" s="294" t="s">
        <v>3081</v>
      </c>
      <c r="E937" t="s">
        <v>3519</v>
      </c>
      <c r="F937" t="s">
        <v>3043</v>
      </c>
      <c r="G937" s="339" t="s">
        <v>3526</v>
      </c>
      <c r="H937" s="20">
        <v>2174</v>
      </c>
      <c r="I937" s="468" t="s">
        <v>44</v>
      </c>
      <c r="J937" s="469" t="str">
        <f>IF(ISBLANK(INDEX('Policy Characteristics'!D:D,MATCH($C937,'Policy Characteristics'!$C:$C,0))),"",INDEX('Policy Characteristics'!D:D,MATCH($C937,'Policy Characteristics'!$C:$C,0)))</f>
        <v>Hydrogen Combustion</v>
      </c>
      <c r="K937" s="446" t="str">
        <f>IF(ISBLANK(INDEX('Policy Characteristics'!E:E,MATCH($C937,'Policy Characteristics'!$C:$C,0))),"",INDEX('Policy Characteristics'!E:E,MATCH($C937,'Policy Characteristics'!$C:$C,0)))</f>
        <v>indst shift to hydrogen</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446" t="str">
        <f>IF(ISBLANK(INDEX('Policy Characteristics'!I:I,MATCH($C937,'Policy Characteristics'!$C:$C,0))),"",INDEX('Policy Characteristics'!I:I,MATCH($C937,'Policy Characteristics'!$C:$C,0)))</f>
        <v>% of fuel shifted</v>
      </c>
      <c r="P937" s="44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46" t="str">
        <f>IF(ISBLANK(INDEX('Policy Characteristics'!K:K,MATCH($C937,'Policy Characteristics'!$C:$C,0))),"",INDEX('Policy Characteristics'!K:K,MATCH($C937,'Policy Characteristics'!$C:$C,0)))</f>
        <v>industry-ag-main.html#fuel-switching</v>
      </c>
      <c r="R937" s="446" t="str">
        <f>IF(ISBLANK(INDEX('Policy Characteristics'!L:L,MATCH($C937,'Policy Characteristics'!$C:$C,0))),"",INDEX('Policy Characteristics'!L:L,MATCH($C937,'Policy Characteristics'!$C:$C,0)))</f>
        <v>industry-elec-and-hydrogen.html</v>
      </c>
    </row>
    <row r="938" spans="1:18" s="295" customFormat="1" x14ac:dyDescent="0.75">
      <c r="A938" s="446" t="str">
        <f>IF(ISBLANK(INDEX('Policy Characteristics'!A:A,MATCH($C938,'Policy Characteristics'!$C:$C,0))),"",INDEX('Policy Characteristics'!A:A,MATCH($C938,'Policy Characteristics'!$C:$C,0)))</f>
        <v>Industry</v>
      </c>
      <c r="B938" s="467" t="str">
        <f>IF(ISBLANK(INDEX('Policy Characteristics'!B:B,MATCH($C938,'Policy Characteristics'!$C:$C,0))),"",INDEX('Policy Characteristics'!B:B,MATCH($C938,'Policy Characteristics'!$C:$C,0)))</f>
        <v>Hydrogen Combustion</v>
      </c>
      <c r="C938" s="446" t="str">
        <f t="shared" si="40"/>
        <v>Fraction of Eligible Industrial Energy Use Shifted to Hydrogen</v>
      </c>
      <c r="D938" s="294" t="s">
        <v>3081</v>
      </c>
      <c r="E938" t="s">
        <v>3520</v>
      </c>
      <c r="F938" t="s">
        <v>3043</v>
      </c>
      <c r="G938" s="339" t="s">
        <v>3527</v>
      </c>
      <c r="H938" s="20">
        <v>2175</v>
      </c>
      <c r="I938" s="468" t="s">
        <v>44</v>
      </c>
      <c r="J938" s="469" t="str">
        <f>IF(ISBLANK(INDEX('Policy Characteristics'!D:D,MATCH($C938,'Policy Characteristics'!$C:$C,0))),"",INDEX('Policy Characteristics'!D:D,MATCH($C938,'Policy Characteristics'!$C:$C,0)))</f>
        <v>Hydrogen Combustion</v>
      </c>
      <c r="K938" s="446" t="str">
        <f>IF(ISBLANK(INDEX('Policy Characteristics'!E:E,MATCH($C938,'Policy Characteristics'!$C:$C,0))),"",INDEX('Policy Characteristics'!E:E,MATCH($C938,'Policy Characteristics'!$C:$C,0)))</f>
        <v>indst shift to hydrogen</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446" t="str">
        <f>IF(ISBLANK(INDEX('Policy Characteristics'!I:I,MATCH($C938,'Policy Characteristics'!$C:$C,0))),"",INDEX('Policy Characteristics'!I:I,MATCH($C938,'Policy Characteristics'!$C:$C,0)))</f>
        <v>% of fuel shifted</v>
      </c>
      <c r="P938" s="44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46" t="str">
        <f>IF(ISBLANK(INDEX('Policy Characteristics'!K:K,MATCH($C938,'Policy Characteristics'!$C:$C,0))),"",INDEX('Policy Characteristics'!K:K,MATCH($C938,'Policy Characteristics'!$C:$C,0)))</f>
        <v>industry-ag-main.html#fuel-switching</v>
      </c>
      <c r="R938" s="446" t="str">
        <f>IF(ISBLANK(INDEX('Policy Characteristics'!L:L,MATCH($C938,'Policy Characteristics'!$C:$C,0))),"",INDEX('Policy Characteristics'!L:L,MATCH($C938,'Policy Characteristics'!$C:$C,0)))</f>
        <v>industry-elec-and-hydrogen.html</v>
      </c>
    </row>
    <row r="939" spans="1:18" s="295" customFormat="1" x14ac:dyDescent="0.75">
      <c r="A939" s="446" t="str">
        <f>IF(ISBLANK(INDEX('Policy Characteristics'!A:A,MATCH($C939,'Policy Characteristics'!$C:$C,0))),"",INDEX('Policy Characteristics'!A:A,MATCH($C939,'Policy Characteristics'!$C:$C,0)))</f>
        <v>Industry</v>
      </c>
      <c r="B939" s="467" t="str">
        <f>IF(ISBLANK(INDEX('Policy Characteristics'!B:B,MATCH($C939,'Policy Characteristics'!$C:$C,0))),"",INDEX('Policy Characteristics'!B:B,MATCH($C939,'Policy Characteristics'!$C:$C,0)))</f>
        <v>Hydrogen Combustion</v>
      </c>
      <c r="C939" s="446" t="str">
        <f t="shared" si="40"/>
        <v>Fraction of Eligible Industrial Energy Use Shifted to Hydrogen</v>
      </c>
      <c r="D939" s="294" t="s">
        <v>3081</v>
      </c>
      <c r="E939" t="s">
        <v>3521</v>
      </c>
      <c r="F939" t="s">
        <v>3043</v>
      </c>
      <c r="G939" s="339" t="s">
        <v>3528</v>
      </c>
      <c r="H939" s="20">
        <v>2176</v>
      </c>
      <c r="I939" s="468" t="s">
        <v>44</v>
      </c>
      <c r="J939" s="469" t="str">
        <f>IF(ISBLANK(INDEX('Policy Characteristics'!D:D,MATCH($C939,'Policy Characteristics'!$C:$C,0))),"",INDEX('Policy Characteristics'!D:D,MATCH($C939,'Policy Characteristics'!$C:$C,0)))</f>
        <v>Hydrogen Combustion</v>
      </c>
      <c r="K939" s="446" t="str">
        <f>IF(ISBLANK(INDEX('Policy Characteristics'!E:E,MATCH($C939,'Policy Characteristics'!$C:$C,0))),"",INDEX('Policy Characteristics'!E:E,MATCH($C939,'Policy Characteristics'!$C:$C,0)))</f>
        <v>indst shift to hydrogen</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446" t="str">
        <f>IF(ISBLANK(INDEX('Policy Characteristics'!I:I,MATCH($C939,'Policy Characteristics'!$C:$C,0))),"",INDEX('Policy Characteristics'!I:I,MATCH($C939,'Policy Characteristics'!$C:$C,0)))</f>
        <v>% of fuel shifted</v>
      </c>
      <c r="P939" s="44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46" t="str">
        <f>IF(ISBLANK(INDEX('Policy Characteristics'!K:K,MATCH($C939,'Policy Characteristics'!$C:$C,0))),"",INDEX('Policy Characteristics'!K:K,MATCH($C939,'Policy Characteristics'!$C:$C,0)))</f>
        <v>industry-ag-main.html#fuel-switching</v>
      </c>
      <c r="R939" s="446" t="str">
        <f>IF(ISBLANK(INDEX('Policy Characteristics'!L:L,MATCH($C939,'Policy Characteristics'!$C:$C,0))),"",INDEX('Policy Characteristics'!L:L,MATCH($C939,'Policy Characteristics'!$C:$C,0)))</f>
        <v>industry-elec-and-hydrogen.html</v>
      </c>
    </row>
    <row r="940" spans="1:18" s="295" customFormat="1" x14ac:dyDescent="0.75">
      <c r="A940" s="446" t="str">
        <f>IF(ISBLANK(INDEX('Policy Characteristics'!A:A,MATCH($C940,'Policy Characteristics'!$C:$C,0))),"",INDEX('Policy Characteristics'!A:A,MATCH($C940,'Policy Characteristics'!$C:$C,0)))</f>
        <v>Industry</v>
      </c>
      <c r="B940" s="467" t="str">
        <f>IF(ISBLANK(INDEX('Policy Characteristics'!B:B,MATCH($C940,'Policy Characteristics'!$C:$C,0))),"",INDEX('Policy Characteristics'!B:B,MATCH($C940,'Policy Characteristics'!$C:$C,0)))</f>
        <v>Hydrogen Combustion</v>
      </c>
      <c r="C940" s="446" t="str">
        <f t="shared" si="40"/>
        <v>Fraction of Eligible Industrial Energy Use Shifted to Hydrogen</v>
      </c>
      <c r="D940" s="294" t="s">
        <v>3081</v>
      </c>
      <c r="E940" t="s">
        <v>3673</v>
      </c>
      <c r="F940" t="s">
        <v>3043</v>
      </c>
      <c r="G940" s="339" t="s">
        <v>3673</v>
      </c>
      <c r="H940" s="20">
        <v>2177</v>
      </c>
      <c r="I940" s="468" t="s">
        <v>44</v>
      </c>
      <c r="J940" s="469" t="str">
        <f>IF(ISBLANK(INDEX('Policy Characteristics'!D:D,MATCH($C940,'Policy Characteristics'!$C:$C,0))),"",INDEX('Policy Characteristics'!D:D,MATCH($C940,'Policy Characteristics'!$C:$C,0)))</f>
        <v>Hydrogen Combustion</v>
      </c>
      <c r="K940" s="446" t="str">
        <f>IF(ISBLANK(INDEX('Policy Characteristics'!E:E,MATCH($C940,'Policy Characteristics'!$C:$C,0))),"",INDEX('Policy Characteristics'!E:E,MATCH($C940,'Policy Characteristics'!$C:$C,0)))</f>
        <v>indst shift to hydrogen</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446" t="str">
        <f>IF(ISBLANK(INDEX('Policy Characteristics'!I:I,MATCH($C940,'Policy Characteristics'!$C:$C,0))),"",INDEX('Policy Characteristics'!I:I,MATCH($C940,'Policy Characteristics'!$C:$C,0)))</f>
        <v>% of fuel shifted</v>
      </c>
      <c r="P940" s="44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46" t="str">
        <f>IF(ISBLANK(INDEX('Policy Characteristics'!K:K,MATCH($C940,'Policy Characteristics'!$C:$C,0))),"",INDEX('Policy Characteristics'!K:K,MATCH($C940,'Policy Characteristics'!$C:$C,0)))</f>
        <v>industry-ag-main.html#fuel-switching</v>
      </c>
      <c r="R940" s="446" t="str">
        <f>IF(ISBLANK(INDEX('Policy Characteristics'!L:L,MATCH($C940,'Policy Characteristics'!$C:$C,0))),"",INDEX('Policy Characteristics'!L:L,MATCH($C940,'Policy Characteristics'!$C:$C,0)))</f>
        <v>industry-elec-and-hydrogen.html</v>
      </c>
    </row>
    <row r="941" spans="1:18" s="295" customFormat="1" x14ac:dyDescent="0.75">
      <c r="A941" s="446" t="str">
        <f>IF(ISBLANK(INDEX('Policy Characteristics'!A:A,MATCH($C941,'Policy Characteristics'!$C:$C,0))),"",INDEX('Policy Characteristics'!A:A,MATCH($C941,'Policy Characteristics'!$C:$C,0)))</f>
        <v>Industry</v>
      </c>
      <c r="B941" s="467" t="str">
        <f>IF(ISBLANK(INDEX('Policy Characteristics'!B:B,MATCH($C941,'Policy Characteristics'!$C:$C,0))),"",INDEX('Policy Characteristics'!B:B,MATCH($C941,'Policy Characteristics'!$C:$C,0)))</f>
        <v>Hydrogen Combustion</v>
      </c>
      <c r="C941" s="446" t="str">
        <f t="shared" si="40"/>
        <v>Fraction of Eligible Industrial Energy Use Shifted to Hydrogen</v>
      </c>
      <c r="D941" s="294" t="s">
        <v>3082</v>
      </c>
      <c r="E941" t="s">
        <v>3515</v>
      </c>
      <c r="F941" t="s">
        <v>3044</v>
      </c>
      <c r="G941" s="339" t="s">
        <v>3522</v>
      </c>
      <c r="H941" s="20">
        <v>2178</v>
      </c>
      <c r="I941" s="468" t="s">
        <v>43</v>
      </c>
      <c r="J941" s="469" t="str">
        <f>IF(ISBLANK(INDEX('Policy Characteristics'!D:D,MATCH($C941,'Policy Characteristics'!$C:$C,0))),"",INDEX('Policy Characteristics'!D:D,MATCH($C941,'Policy Characteristics'!$C:$C,0)))</f>
        <v>Hydrogen Combustion</v>
      </c>
      <c r="K941" s="446" t="str">
        <f>IF(ISBLANK(INDEX('Policy Characteristics'!E:E,MATCH($C941,'Policy Characteristics'!$C:$C,0))),"",INDEX('Policy Characteristics'!E:E,MATCH($C941,'Policy Characteristics'!$C:$C,0)))</f>
        <v>indst shift to hydrogen</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446" t="str">
        <f>IF(ISBLANK(INDEX('Policy Characteristics'!I:I,MATCH($C941,'Policy Characteristics'!$C:$C,0))),"",INDEX('Policy Characteristics'!I:I,MATCH($C941,'Policy Characteristics'!$C:$C,0)))</f>
        <v>% of fuel shifted</v>
      </c>
      <c r="P941" s="44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46" t="str">
        <f>IF(ISBLANK(INDEX('Policy Characteristics'!K:K,MATCH($C941,'Policy Characteristics'!$C:$C,0))),"",INDEX('Policy Characteristics'!K:K,MATCH($C941,'Policy Characteristics'!$C:$C,0)))</f>
        <v>industry-ag-main.html#fuel-switching</v>
      </c>
      <c r="R941" s="446" t="str">
        <f>IF(ISBLANK(INDEX('Policy Characteristics'!L:L,MATCH($C941,'Policy Characteristics'!$C:$C,0))),"",INDEX('Policy Characteristics'!L:L,MATCH($C941,'Policy Characteristics'!$C:$C,0)))</f>
        <v>industry-elec-and-hydrogen.html</v>
      </c>
    </row>
    <row r="942" spans="1:18" s="295" customFormat="1" x14ac:dyDescent="0.75">
      <c r="A942" s="446" t="str">
        <f>IF(ISBLANK(INDEX('Policy Characteristics'!A:A,MATCH($C942,'Policy Characteristics'!$C:$C,0))),"",INDEX('Policy Characteristics'!A:A,MATCH($C942,'Policy Characteristics'!$C:$C,0)))</f>
        <v>Industry</v>
      </c>
      <c r="B942" s="467" t="str">
        <f>IF(ISBLANK(INDEX('Policy Characteristics'!B:B,MATCH($C942,'Policy Characteristics'!$C:$C,0))),"",INDEX('Policy Characteristics'!B:B,MATCH($C942,'Policy Characteristics'!$C:$C,0)))</f>
        <v>Hydrogen Combustion</v>
      </c>
      <c r="C942" s="446" t="str">
        <f t="shared" si="40"/>
        <v>Fraction of Eligible Industrial Energy Use Shifted to Hydrogen</v>
      </c>
      <c r="D942" s="294" t="s">
        <v>3082</v>
      </c>
      <c r="E942" t="s">
        <v>3516</v>
      </c>
      <c r="F942" t="s">
        <v>3044</v>
      </c>
      <c r="G942" s="339" t="s">
        <v>3523</v>
      </c>
      <c r="H942" s="20">
        <v>2179</v>
      </c>
      <c r="I942" s="468" t="s">
        <v>43</v>
      </c>
      <c r="J942" s="469" t="str">
        <f>IF(ISBLANK(INDEX('Policy Characteristics'!D:D,MATCH($C942,'Policy Characteristics'!$C:$C,0))),"",INDEX('Policy Characteristics'!D:D,MATCH($C942,'Policy Characteristics'!$C:$C,0)))</f>
        <v>Hydrogen Combustion</v>
      </c>
      <c r="K942" s="446" t="str">
        <f>IF(ISBLANK(INDEX('Policy Characteristics'!E:E,MATCH($C942,'Policy Characteristics'!$C:$C,0))),"",INDEX('Policy Characteristics'!E:E,MATCH($C942,'Policy Characteristics'!$C:$C,0)))</f>
        <v>indst shift to hydrogen</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446" t="str">
        <f>IF(ISBLANK(INDEX('Policy Characteristics'!I:I,MATCH($C942,'Policy Characteristics'!$C:$C,0))),"",INDEX('Policy Characteristics'!I:I,MATCH($C942,'Policy Characteristics'!$C:$C,0)))</f>
        <v>% of fuel shifted</v>
      </c>
      <c r="P942" s="44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46" t="str">
        <f>IF(ISBLANK(INDEX('Policy Characteristics'!K:K,MATCH($C942,'Policy Characteristics'!$C:$C,0))),"",INDEX('Policy Characteristics'!K:K,MATCH($C942,'Policy Characteristics'!$C:$C,0)))</f>
        <v>industry-ag-main.html#fuel-switching</v>
      </c>
      <c r="R942" s="446" t="str">
        <f>IF(ISBLANK(INDEX('Policy Characteristics'!L:L,MATCH($C942,'Policy Characteristics'!$C:$C,0))),"",INDEX('Policy Characteristics'!L:L,MATCH($C942,'Policy Characteristics'!$C:$C,0)))</f>
        <v>industry-elec-and-hydrogen.html</v>
      </c>
    </row>
    <row r="943" spans="1:18" s="295" customFormat="1" x14ac:dyDescent="0.75">
      <c r="A943" s="446" t="str">
        <f>IF(ISBLANK(INDEX('Policy Characteristics'!A:A,MATCH($C943,'Policy Characteristics'!$C:$C,0))),"",INDEX('Policy Characteristics'!A:A,MATCH($C943,'Policy Characteristics'!$C:$C,0)))</f>
        <v>Industry</v>
      </c>
      <c r="B943" s="467" t="str">
        <f>IF(ISBLANK(INDEX('Policy Characteristics'!B:B,MATCH($C943,'Policy Characteristics'!$C:$C,0))),"",INDEX('Policy Characteristics'!B:B,MATCH($C943,'Policy Characteristics'!$C:$C,0)))</f>
        <v>Hydrogen Combustion</v>
      </c>
      <c r="C943" s="446" t="str">
        <f t="shared" si="40"/>
        <v>Fraction of Eligible Industrial Energy Use Shifted to Hydrogen</v>
      </c>
      <c r="D943" s="294" t="s">
        <v>3082</v>
      </c>
      <c r="E943" t="s">
        <v>3517</v>
      </c>
      <c r="F943" t="s">
        <v>3044</v>
      </c>
      <c r="G943" s="339" t="s">
        <v>3524</v>
      </c>
      <c r="H943" s="20">
        <v>2180</v>
      </c>
      <c r="I943" s="468" t="s">
        <v>43</v>
      </c>
      <c r="J943" s="469" t="str">
        <f>IF(ISBLANK(INDEX('Policy Characteristics'!D:D,MATCH($C943,'Policy Characteristics'!$C:$C,0))),"",INDEX('Policy Characteristics'!D:D,MATCH($C943,'Policy Characteristics'!$C:$C,0)))</f>
        <v>Hydrogen Combustion</v>
      </c>
      <c r="K943" s="446" t="str">
        <f>IF(ISBLANK(INDEX('Policy Characteristics'!E:E,MATCH($C943,'Policy Characteristics'!$C:$C,0))),"",INDEX('Policy Characteristics'!E:E,MATCH($C943,'Policy Characteristics'!$C:$C,0)))</f>
        <v>indst shift to hydrogen</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446" t="str">
        <f>IF(ISBLANK(INDEX('Policy Characteristics'!I:I,MATCH($C943,'Policy Characteristics'!$C:$C,0))),"",INDEX('Policy Characteristics'!I:I,MATCH($C943,'Policy Characteristics'!$C:$C,0)))</f>
        <v>% of fuel shifted</v>
      </c>
      <c r="P943" s="44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46" t="str">
        <f>IF(ISBLANK(INDEX('Policy Characteristics'!K:K,MATCH($C943,'Policy Characteristics'!$C:$C,0))),"",INDEX('Policy Characteristics'!K:K,MATCH($C943,'Policy Characteristics'!$C:$C,0)))</f>
        <v>industry-ag-main.html#fuel-switching</v>
      </c>
      <c r="R943" s="446" t="str">
        <f>IF(ISBLANK(INDEX('Policy Characteristics'!L:L,MATCH($C943,'Policy Characteristics'!$C:$C,0))),"",INDEX('Policy Characteristics'!L:L,MATCH($C943,'Policy Characteristics'!$C:$C,0)))</f>
        <v>industry-elec-and-hydrogen.html</v>
      </c>
    </row>
    <row r="944" spans="1:18" s="295" customFormat="1" x14ac:dyDescent="0.75">
      <c r="A944" s="446" t="str">
        <f>IF(ISBLANK(INDEX('Policy Characteristics'!A:A,MATCH($C944,'Policy Characteristics'!$C:$C,0))),"",INDEX('Policy Characteristics'!A:A,MATCH($C944,'Policy Characteristics'!$C:$C,0)))</f>
        <v>Industry</v>
      </c>
      <c r="B944" s="467" t="str">
        <f>IF(ISBLANK(INDEX('Policy Characteristics'!B:B,MATCH($C944,'Policy Characteristics'!$C:$C,0))),"",INDEX('Policy Characteristics'!B:B,MATCH($C944,'Policy Characteristics'!$C:$C,0)))</f>
        <v>Hydrogen Combustion</v>
      </c>
      <c r="C944" s="446" t="str">
        <f t="shared" si="40"/>
        <v>Fraction of Eligible Industrial Energy Use Shifted to Hydrogen</v>
      </c>
      <c r="D944" s="294" t="s">
        <v>3082</v>
      </c>
      <c r="E944" t="s">
        <v>3518</v>
      </c>
      <c r="F944" t="s">
        <v>3044</v>
      </c>
      <c r="G944" s="339" t="s">
        <v>3525</v>
      </c>
      <c r="H944" s="20">
        <v>2181</v>
      </c>
      <c r="I944" s="468" t="s">
        <v>43</v>
      </c>
      <c r="J944" s="469" t="str">
        <f>IF(ISBLANK(INDEX('Policy Characteristics'!D:D,MATCH($C944,'Policy Characteristics'!$C:$C,0))),"",INDEX('Policy Characteristics'!D:D,MATCH($C944,'Policy Characteristics'!$C:$C,0)))</f>
        <v>Hydrogen Combustion</v>
      </c>
      <c r="K944" s="446" t="str">
        <f>IF(ISBLANK(INDEX('Policy Characteristics'!E:E,MATCH($C944,'Policy Characteristics'!$C:$C,0))),"",INDEX('Policy Characteristics'!E:E,MATCH($C944,'Policy Characteristics'!$C:$C,0)))</f>
        <v>indst shift to hydrogen</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446" t="str">
        <f>IF(ISBLANK(INDEX('Policy Characteristics'!I:I,MATCH($C944,'Policy Characteristics'!$C:$C,0))),"",INDEX('Policy Characteristics'!I:I,MATCH($C944,'Policy Characteristics'!$C:$C,0)))</f>
        <v>% of fuel shifted</v>
      </c>
      <c r="P944" s="44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46" t="str">
        <f>IF(ISBLANK(INDEX('Policy Characteristics'!K:K,MATCH($C944,'Policy Characteristics'!$C:$C,0))),"",INDEX('Policy Characteristics'!K:K,MATCH($C944,'Policy Characteristics'!$C:$C,0)))</f>
        <v>industry-ag-main.html#fuel-switching</v>
      </c>
      <c r="R944" s="446" t="str">
        <f>IF(ISBLANK(INDEX('Policy Characteristics'!L:L,MATCH($C944,'Policy Characteristics'!$C:$C,0))),"",INDEX('Policy Characteristics'!L:L,MATCH($C944,'Policy Characteristics'!$C:$C,0)))</f>
        <v>industry-elec-and-hydrogen.html</v>
      </c>
    </row>
    <row r="945" spans="1:18" s="295" customFormat="1" x14ac:dyDescent="0.75">
      <c r="A945" s="446" t="str">
        <f>IF(ISBLANK(INDEX('Policy Characteristics'!A:A,MATCH($C945,'Policy Characteristics'!$C:$C,0))),"",INDEX('Policy Characteristics'!A:A,MATCH($C945,'Policy Characteristics'!$C:$C,0)))</f>
        <v>Industry</v>
      </c>
      <c r="B945" s="467" t="str">
        <f>IF(ISBLANK(INDEX('Policy Characteristics'!B:B,MATCH($C945,'Policy Characteristics'!$C:$C,0))),"",INDEX('Policy Characteristics'!B:B,MATCH($C945,'Policy Characteristics'!$C:$C,0)))</f>
        <v>Hydrogen Combustion</v>
      </c>
      <c r="C945" s="446" t="str">
        <f t="shared" si="40"/>
        <v>Fraction of Eligible Industrial Energy Use Shifted to Hydrogen</v>
      </c>
      <c r="D945" s="294" t="s">
        <v>3082</v>
      </c>
      <c r="E945" t="s">
        <v>3519</v>
      </c>
      <c r="F945" t="s">
        <v>3044</v>
      </c>
      <c r="G945" s="339" t="s">
        <v>3526</v>
      </c>
      <c r="H945" s="20">
        <v>2182</v>
      </c>
      <c r="I945" s="468" t="s">
        <v>44</v>
      </c>
      <c r="J945" s="469" t="str">
        <f>IF(ISBLANK(INDEX('Policy Characteristics'!D:D,MATCH($C945,'Policy Characteristics'!$C:$C,0))),"",INDEX('Policy Characteristics'!D:D,MATCH($C945,'Policy Characteristics'!$C:$C,0)))</f>
        <v>Hydrogen Combustion</v>
      </c>
      <c r="K945" s="446" t="str">
        <f>IF(ISBLANK(INDEX('Policy Characteristics'!E:E,MATCH($C945,'Policy Characteristics'!$C:$C,0))),"",INDEX('Policy Characteristics'!E:E,MATCH($C945,'Policy Characteristics'!$C:$C,0)))</f>
        <v>indst shift to hydrogen</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446" t="str">
        <f>IF(ISBLANK(INDEX('Policy Characteristics'!I:I,MATCH($C945,'Policy Characteristics'!$C:$C,0))),"",INDEX('Policy Characteristics'!I:I,MATCH($C945,'Policy Characteristics'!$C:$C,0)))</f>
        <v>% of fuel shifted</v>
      </c>
      <c r="P945" s="44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46" t="str">
        <f>IF(ISBLANK(INDEX('Policy Characteristics'!K:K,MATCH($C945,'Policy Characteristics'!$C:$C,0))),"",INDEX('Policy Characteristics'!K:K,MATCH($C945,'Policy Characteristics'!$C:$C,0)))</f>
        <v>industry-ag-main.html#fuel-switching</v>
      </c>
      <c r="R945" s="446" t="str">
        <f>IF(ISBLANK(INDEX('Policy Characteristics'!L:L,MATCH($C945,'Policy Characteristics'!$C:$C,0))),"",INDEX('Policy Characteristics'!L:L,MATCH($C945,'Policy Characteristics'!$C:$C,0)))</f>
        <v>industry-elec-and-hydrogen.html</v>
      </c>
    </row>
    <row r="946" spans="1:18" s="295" customFormat="1" x14ac:dyDescent="0.75">
      <c r="A946" s="446" t="str">
        <f>IF(ISBLANK(INDEX('Policy Characteristics'!A:A,MATCH($C946,'Policy Characteristics'!$C:$C,0))),"",INDEX('Policy Characteristics'!A:A,MATCH($C946,'Policy Characteristics'!$C:$C,0)))</f>
        <v>Industry</v>
      </c>
      <c r="B946" s="467" t="str">
        <f>IF(ISBLANK(INDEX('Policy Characteristics'!B:B,MATCH($C946,'Policy Characteristics'!$C:$C,0))),"",INDEX('Policy Characteristics'!B:B,MATCH($C946,'Policy Characteristics'!$C:$C,0)))</f>
        <v>Hydrogen Combustion</v>
      </c>
      <c r="C946" s="446" t="str">
        <f t="shared" si="40"/>
        <v>Fraction of Eligible Industrial Energy Use Shifted to Hydrogen</v>
      </c>
      <c r="D946" s="294" t="s">
        <v>3082</v>
      </c>
      <c r="E946" t="s">
        <v>3520</v>
      </c>
      <c r="F946" t="s">
        <v>3044</v>
      </c>
      <c r="G946" s="339" t="s">
        <v>3527</v>
      </c>
      <c r="H946" s="20">
        <v>2183</v>
      </c>
      <c r="I946" s="468" t="s">
        <v>43</v>
      </c>
      <c r="J946" s="469" t="str">
        <f>IF(ISBLANK(INDEX('Policy Characteristics'!D:D,MATCH($C946,'Policy Characteristics'!$C:$C,0))),"",INDEX('Policy Characteristics'!D:D,MATCH($C946,'Policy Characteristics'!$C:$C,0)))</f>
        <v>Hydrogen Combustion</v>
      </c>
      <c r="K946" s="446" t="str">
        <f>IF(ISBLANK(INDEX('Policy Characteristics'!E:E,MATCH($C946,'Policy Characteristics'!$C:$C,0))),"",INDEX('Policy Characteristics'!E:E,MATCH($C946,'Policy Characteristics'!$C:$C,0)))</f>
        <v>indst shift to hydrogen</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446" t="str">
        <f>IF(ISBLANK(INDEX('Policy Characteristics'!I:I,MATCH($C946,'Policy Characteristics'!$C:$C,0))),"",INDEX('Policy Characteristics'!I:I,MATCH($C946,'Policy Characteristics'!$C:$C,0)))</f>
        <v>% of fuel shifted</v>
      </c>
      <c r="P946" s="44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46" t="str">
        <f>IF(ISBLANK(INDEX('Policy Characteristics'!K:K,MATCH($C946,'Policy Characteristics'!$C:$C,0))),"",INDEX('Policy Characteristics'!K:K,MATCH($C946,'Policy Characteristics'!$C:$C,0)))</f>
        <v>industry-ag-main.html#fuel-switching</v>
      </c>
      <c r="R946" s="446" t="str">
        <f>IF(ISBLANK(INDEX('Policy Characteristics'!L:L,MATCH($C946,'Policy Characteristics'!$C:$C,0))),"",INDEX('Policy Characteristics'!L:L,MATCH($C946,'Policy Characteristics'!$C:$C,0)))</f>
        <v>industry-elec-and-hydrogen.html</v>
      </c>
    </row>
    <row r="947" spans="1:18" s="295" customFormat="1" x14ac:dyDescent="0.75">
      <c r="A947" s="446" t="str">
        <f>IF(ISBLANK(INDEX('Policy Characteristics'!A:A,MATCH($C947,'Policy Characteristics'!$C:$C,0))),"",INDEX('Policy Characteristics'!A:A,MATCH($C947,'Policy Characteristics'!$C:$C,0)))</f>
        <v>Industry</v>
      </c>
      <c r="B947" s="467" t="str">
        <f>IF(ISBLANK(INDEX('Policy Characteristics'!B:B,MATCH($C947,'Policy Characteristics'!$C:$C,0))),"",INDEX('Policy Characteristics'!B:B,MATCH($C947,'Policy Characteristics'!$C:$C,0)))</f>
        <v>Hydrogen Combustion</v>
      </c>
      <c r="C947" s="446" t="str">
        <f t="shared" si="40"/>
        <v>Fraction of Eligible Industrial Energy Use Shifted to Hydrogen</v>
      </c>
      <c r="D947" s="294" t="s">
        <v>3082</v>
      </c>
      <c r="E947" t="s">
        <v>3521</v>
      </c>
      <c r="F947" t="s">
        <v>3044</v>
      </c>
      <c r="G947" s="339" t="s">
        <v>3528</v>
      </c>
      <c r="H947" s="20">
        <v>2184</v>
      </c>
      <c r="I947" s="468" t="s">
        <v>44</v>
      </c>
      <c r="J947" s="469" t="str">
        <f>IF(ISBLANK(INDEX('Policy Characteristics'!D:D,MATCH($C947,'Policy Characteristics'!$C:$C,0))),"",INDEX('Policy Characteristics'!D:D,MATCH($C947,'Policy Characteristics'!$C:$C,0)))</f>
        <v>Hydrogen Combustion</v>
      </c>
      <c r="K947" s="446" t="str">
        <f>IF(ISBLANK(INDEX('Policy Characteristics'!E:E,MATCH($C947,'Policy Characteristics'!$C:$C,0))),"",INDEX('Policy Characteristics'!E:E,MATCH($C947,'Policy Characteristics'!$C:$C,0)))</f>
        <v>indst shift to hydrogen</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446" t="str">
        <f>IF(ISBLANK(INDEX('Policy Characteristics'!I:I,MATCH($C947,'Policy Characteristics'!$C:$C,0))),"",INDEX('Policy Characteristics'!I:I,MATCH($C947,'Policy Characteristics'!$C:$C,0)))</f>
        <v>% of fuel shifted</v>
      </c>
      <c r="P947" s="44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46" t="str">
        <f>IF(ISBLANK(INDEX('Policy Characteristics'!K:K,MATCH($C947,'Policy Characteristics'!$C:$C,0))),"",INDEX('Policy Characteristics'!K:K,MATCH($C947,'Policy Characteristics'!$C:$C,0)))</f>
        <v>industry-ag-main.html#fuel-switching</v>
      </c>
      <c r="R947" s="446" t="str">
        <f>IF(ISBLANK(INDEX('Policy Characteristics'!L:L,MATCH($C947,'Policy Characteristics'!$C:$C,0))),"",INDEX('Policy Characteristics'!L:L,MATCH($C947,'Policy Characteristics'!$C:$C,0)))</f>
        <v>industry-elec-and-hydrogen.html</v>
      </c>
    </row>
    <row r="948" spans="1:18" s="295" customFormat="1" x14ac:dyDescent="0.75">
      <c r="A948" s="446" t="str">
        <f>IF(ISBLANK(INDEX('Policy Characteristics'!A:A,MATCH($C948,'Policy Characteristics'!$C:$C,0))),"",INDEX('Policy Characteristics'!A:A,MATCH($C948,'Policy Characteristics'!$C:$C,0)))</f>
        <v>Industry</v>
      </c>
      <c r="B948" s="467" t="str">
        <f>IF(ISBLANK(INDEX('Policy Characteristics'!B:B,MATCH($C948,'Policy Characteristics'!$C:$C,0))),"",INDEX('Policy Characteristics'!B:B,MATCH($C948,'Policy Characteristics'!$C:$C,0)))</f>
        <v>Hydrogen Combustion</v>
      </c>
      <c r="C948" s="446" t="str">
        <f t="shared" si="40"/>
        <v>Fraction of Eligible Industrial Energy Use Shifted to Hydrogen</v>
      </c>
      <c r="D948" s="294" t="s">
        <v>3082</v>
      </c>
      <c r="E948" t="s">
        <v>3673</v>
      </c>
      <c r="F948" t="s">
        <v>3044</v>
      </c>
      <c r="G948" s="339" t="s">
        <v>3673</v>
      </c>
      <c r="H948" s="20">
        <v>2185</v>
      </c>
      <c r="I948" s="468" t="s">
        <v>43</v>
      </c>
      <c r="J948" s="469" t="str">
        <f>IF(ISBLANK(INDEX('Policy Characteristics'!D:D,MATCH($C948,'Policy Characteristics'!$C:$C,0))),"",INDEX('Policy Characteristics'!D:D,MATCH($C948,'Policy Characteristics'!$C:$C,0)))</f>
        <v>Hydrogen Combustion</v>
      </c>
      <c r="K948" s="446" t="str">
        <f>IF(ISBLANK(INDEX('Policy Characteristics'!E:E,MATCH($C948,'Policy Characteristics'!$C:$C,0))),"",INDEX('Policy Characteristics'!E:E,MATCH($C948,'Policy Characteristics'!$C:$C,0)))</f>
        <v>indst shift to hydrogen</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446" t="str">
        <f>IF(ISBLANK(INDEX('Policy Characteristics'!I:I,MATCH($C948,'Policy Characteristics'!$C:$C,0))),"",INDEX('Policy Characteristics'!I:I,MATCH($C948,'Policy Characteristics'!$C:$C,0)))</f>
        <v>% of fuel shifted</v>
      </c>
      <c r="P948" s="44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46" t="str">
        <f>IF(ISBLANK(INDEX('Policy Characteristics'!K:K,MATCH($C948,'Policy Characteristics'!$C:$C,0))),"",INDEX('Policy Characteristics'!K:K,MATCH($C948,'Policy Characteristics'!$C:$C,0)))</f>
        <v>industry-ag-main.html#fuel-switching</v>
      </c>
      <c r="R948" s="446" t="str">
        <f>IF(ISBLANK(INDEX('Policy Characteristics'!L:L,MATCH($C948,'Policy Characteristics'!$C:$C,0))),"",INDEX('Policy Characteristics'!L:L,MATCH($C948,'Policy Characteristics'!$C:$C,0)))</f>
        <v>industry-elec-and-hydrogen.html</v>
      </c>
    </row>
    <row r="949" spans="1:18" s="295" customFormat="1" x14ac:dyDescent="0.75">
      <c r="A949" s="446" t="str">
        <f>IF(ISBLANK(INDEX('Policy Characteristics'!A:A,MATCH($C949,'Policy Characteristics'!$C:$C,0))),"",INDEX('Policy Characteristics'!A:A,MATCH($C949,'Policy Characteristics'!$C:$C,0)))</f>
        <v>Industry</v>
      </c>
      <c r="B949" s="467" t="str">
        <f>IF(ISBLANK(INDEX('Policy Characteristics'!B:B,MATCH($C949,'Policy Characteristics'!$C:$C,0))),"",INDEX('Policy Characteristics'!B:B,MATCH($C949,'Policy Characteristics'!$C:$C,0)))</f>
        <v>Hydrogen Combustion</v>
      </c>
      <c r="C949" s="446" t="str">
        <f t="shared" si="40"/>
        <v>Fraction of Eligible Industrial Energy Use Shifted to Hydrogen</v>
      </c>
      <c r="D949" s="294" t="s">
        <v>3083</v>
      </c>
      <c r="E949" t="s">
        <v>3515</v>
      </c>
      <c r="F949" t="s">
        <v>3045</v>
      </c>
      <c r="G949" s="339" t="s">
        <v>3522</v>
      </c>
      <c r="H949" s="20">
        <v>2186</v>
      </c>
      <c r="I949" s="468" t="s">
        <v>43</v>
      </c>
      <c r="J949" s="469" t="str">
        <f>IF(ISBLANK(INDEX('Policy Characteristics'!D:D,MATCH($C949,'Policy Characteristics'!$C:$C,0))),"",INDEX('Policy Characteristics'!D:D,MATCH($C949,'Policy Characteristics'!$C:$C,0)))</f>
        <v>Hydrogen Combustion</v>
      </c>
      <c r="K949" s="446" t="str">
        <f>IF(ISBLANK(INDEX('Policy Characteristics'!E:E,MATCH($C949,'Policy Characteristics'!$C:$C,0))),"",INDEX('Policy Characteristics'!E:E,MATCH($C949,'Policy Characteristics'!$C:$C,0)))</f>
        <v>indst shift to hydrogen</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446" t="str">
        <f>IF(ISBLANK(INDEX('Policy Characteristics'!I:I,MATCH($C949,'Policy Characteristics'!$C:$C,0))),"",INDEX('Policy Characteristics'!I:I,MATCH($C949,'Policy Characteristics'!$C:$C,0)))</f>
        <v>% of fuel shifted</v>
      </c>
      <c r="P949" s="44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46" t="str">
        <f>IF(ISBLANK(INDEX('Policy Characteristics'!K:K,MATCH($C949,'Policy Characteristics'!$C:$C,0))),"",INDEX('Policy Characteristics'!K:K,MATCH($C949,'Policy Characteristics'!$C:$C,0)))</f>
        <v>industry-ag-main.html#fuel-switching</v>
      </c>
      <c r="R949" s="446" t="str">
        <f>IF(ISBLANK(INDEX('Policy Characteristics'!L:L,MATCH($C949,'Policy Characteristics'!$C:$C,0))),"",INDEX('Policy Characteristics'!L:L,MATCH($C949,'Policy Characteristics'!$C:$C,0)))</f>
        <v>industry-elec-and-hydrogen.html</v>
      </c>
    </row>
    <row r="950" spans="1:18" s="295" customFormat="1" x14ac:dyDescent="0.75">
      <c r="A950" s="446" t="str">
        <f>IF(ISBLANK(INDEX('Policy Characteristics'!A:A,MATCH($C950,'Policy Characteristics'!$C:$C,0))),"",INDEX('Policy Characteristics'!A:A,MATCH($C950,'Policy Characteristics'!$C:$C,0)))</f>
        <v>Industry</v>
      </c>
      <c r="B950" s="467" t="str">
        <f>IF(ISBLANK(INDEX('Policy Characteristics'!B:B,MATCH($C950,'Policy Characteristics'!$C:$C,0))),"",INDEX('Policy Characteristics'!B:B,MATCH($C950,'Policy Characteristics'!$C:$C,0)))</f>
        <v>Hydrogen Combustion</v>
      </c>
      <c r="C950" s="446" t="str">
        <f t="shared" si="40"/>
        <v>Fraction of Eligible Industrial Energy Use Shifted to Hydrogen</v>
      </c>
      <c r="D950" s="294" t="s">
        <v>3083</v>
      </c>
      <c r="E950" t="s">
        <v>3516</v>
      </c>
      <c r="F950" t="s">
        <v>3045</v>
      </c>
      <c r="G950" s="339" t="s">
        <v>3523</v>
      </c>
      <c r="H950" s="20">
        <v>2187</v>
      </c>
      <c r="I950" s="468" t="s">
        <v>43</v>
      </c>
      <c r="J950" s="469" t="str">
        <f>IF(ISBLANK(INDEX('Policy Characteristics'!D:D,MATCH($C950,'Policy Characteristics'!$C:$C,0))),"",INDEX('Policy Characteristics'!D:D,MATCH($C950,'Policy Characteristics'!$C:$C,0)))</f>
        <v>Hydrogen Combustion</v>
      </c>
      <c r="K950" s="446" t="str">
        <f>IF(ISBLANK(INDEX('Policy Characteristics'!E:E,MATCH($C950,'Policy Characteristics'!$C:$C,0))),"",INDEX('Policy Characteristics'!E:E,MATCH($C950,'Policy Characteristics'!$C:$C,0)))</f>
        <v>indst shift to hydrogen</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446" t="str">
        <f>IF(ISBLANK(INDEX('Policy Characteristics'!I:I,MATCH($C950,'Policy Characteristics'!$C:$C,0))),"",INDEX('Policy Characteristics'!I:I,MATCH($C950,'Policy Characteristics'!$C:$C,0)))</f>
        <v>% of fuel shifted</v>
      </c>
      <c r="P950" s="44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46" t="str">
        <f>IF(ISBLANK(INDEX('Policy Characteristics'!K:K,MATCH($C950,'Policy Characteristics'!$C:$C,0))),"",INDEX('Policy Characteristics'!K:K,MATCH($C950,'Policy Characteristics'!$C:$C,0)))</f>
        <v>industry-ag-main.html#fuel-switching</v>
      </c>
      <c r="R950" s="446" t="str">
        <f>IF(ISBLANK(INDEX('Policy Characteristics'!L:L,MATCH($C950,'Policy Characteristics'!$C:$C,0))),"",INDEX('Policy Characteristics'!L:L,MATCH($C950,'Policy Characteristics'!$C:$C,0)))</f>
        <v>industry-elec-and-hydrogen.html</v>
      </c>
    </row>
    <row r="951" spans="1:18" s="295" customFormat="1" x14ac:dyDescent="0.75">
      <c r="A951" s="446" t="str">
        <f>IF(ISBLANK(INDEX('Policy Characteristics'!A:A,MATCH($C951,'Policy Characteristics'!$C:$C,0))),"",INDEX('Policy Characteristics'!A:A,MATCH($C951,'Policy Characteristics'!$C:$C,0)))</f>
        <v>Industry</v>
      </c>
      <c r="B951" s="467" t="str">
        <f>IF(ISBLANK(INDEX('Policy Characteristics'!B:B,MATCH($C951,'Policy Characteristics'!$C:$C,0))),"",INDEX('Policy Characteristics'!B:B,MATCH($C951,'Policy Characteristics'!$C:$C,0)))</f>
        <v>Hydrogen Combustion</v>
      </c>
      <c r="C951" s="446" t="str">
        <f t="shared" si="40"/>
        <v>Fraction of Eligible Industrial Energy Use Shifted to Hydrogen</v>
      </c>
      <c r="D951" s="294" t="s">
        <v>3083</v>
      </c>
      <c r="E951" t="s">
        <v>3517</v>
      </c>
      <c r="F951" t="s">
        <v>3045</v>
      </c>
      <c r="G951" s="339" t="s">
        <v>3524</v>
      </c>
      <c r="H951" s="20">
        <v>2188</v>
      </c>
      <c r="I951" s="468" t="s">
        <v>43</v>
      </c>
      <c r="J951" s="469" t="str">
        <f>IF(ISBLANK(INDEX('Policy Characteristics'!D:D,MATCH($C951,'Policy Characteristics'!$C:$C,0))),"",INDEX('Policy Characteristics'!D:D,MATCH($C951,'Policy Characteristics'!$C:$C,0)))</f>
        <v>Hydrogen Combustion</v>
      </c>
      <c r="K951" s="446" t="str">
        <f>IF(ISBLANK(INDEX('Policy Characteristics'!E:E,MATCH($C951,'Policy Characteristics'!$C:$C,0))),"",INDEX('Policy Characteristics'!E:E,MATCH($C951,'Policy Characteristics'!$C:$C,0)))</f>
        <v>indst shift to hydrogen</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446" t="str">
        <f>IF(ISBLANK(INDEX('Policy Characteristics'!I:I,MATCH($C951,'Policy Characteristics'!$C:$C,0))),"",INDEX('Policy Characteristics'!I:I,MATCH($C951,'Policy Characteristics'!$C:$C,0)))</f>
        <v>% of fuel shifted</v>
      </c>
      <c r="P951" s="44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46" t="str">
        <f>IF(ISBLANK(INDEX('Policy Characteristics'!K:K,MATCH($C951,'Policy Characteristics'!$C:$C,0))),"",INDEX('Policy Characteristics'!K:K,MATCH($C951,'Policy Characteristics'!$C:$C,0)))</f>
        <v>industry-ag-main.html#fuel-switching</v>
      </c>
      <c r="R951" s="446" t="str">
        <f>IF(ISBLANK(INDEX('Policy Characteristics'!L:L,MATCH($C951,'Policy Characteristics'!$C:$C,0))),"",INDEX('Policy Characteristics'!L:L,MATCH($C951,'Policy Characteristics'!$C:$C,0)))</f>
        <v>industry-elec-and-hydrogen.html</v>
      </c>
    </row>
    <row r="952" spans="1:18" s="295" customFormat="1" x14ac:dyDescent="0.75">
      <c r="A952" s="446" t="str">
        <f>IF(ISBLANK(INDEX('Policy Characteristics'!A:A,MATCH($C952,'Policy Characteristics'!$C:$C,0))),"",INDEX('Policy Characteristics'!A:A,MATCH($C952,'Policy Characteristics'!$C:$C,0)))</f>
        <v>Industry</v>
      </c>
      <c r="B952" s="467" t="str">
        <f>IF(ISBLANK(INDEX('Policy Characteristics'!B:B,MATCH($C952,'Policy Characteristics'!$C:$C,0))),"",INDEX('Policy Characteristics'!B:B,MATCH($C952,'Policy Characteristics'!$C:$C,0)))</f>
        <v>Hydrogen Combustion</v>
      </c>
      <c r="C952" s="446" t="str">
        <f t="shared" si="40"/>
        <v>Fraction of Eligible Industrial Energy Use Shifted to Hydrogen</v>
      </c>
      <c r="D952" s="294" t="s">
        <v>3083</v>
      </c>
      <c r="E952" t="s">
        <v>3518</v>
      </c>
      <c r="F952" t="s">
        <v>3045</v>
      </c>
      <c r="G952" s="339" t="s">
        <v>3525</v>
      </c>
      <c r="H952" s="20">
        <v>2189</v>
      </c>
      <c r="I952" s="468" t="s">
        <v>43</v>
      </c>
      <c r="J952" s="469" t="str">
        <f>IF(ISBLANK(INDEX('Policy Characteristics'!D:D,MATCH($C952,'Policy Characteristics'!$C:$C,0))),"",INDEX('Policy Characteristics'!D:D,MATCH($C952,'Policy Characteristics'!$C:$C,0)))</f>
        <v>Hydrogen Combustion</v>
      </c>
      <c r="K952" s="446" t="str">
        <f>IF(ISBLANK(INDEX('Policy Characteristics'!E:E,MATCH($C952,'Policy Characteristics'!$C:$C,0))),"",INDEX('Policy Characteristics'!E:E,MATCH($C952,'Policy Characteristics'!$C:$C,0)))</f>
        <v>indst shift to hydrogen</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446" t="str">
        <f>IF(ISBLANK(INDEX('Policy Characteristics'!I:I,MATCH($C952,'Policy Characteristics'!$C:$C,0))),"",INDEX('Policy Characteristics'!I:I,MATCH($C952,'Policy Characteristics'!$C:$C,0)))</f>
        <v>% of fuel shifted</v>
      </c>
      <c r="P952" s="44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46" t="str">
        <f>IF(ISBLANK(INDEX('Policy Characteristics'!K:K,MATCH($C952,'Policy Characteristics'!$C:$C,0))),"",INDEX('Policy Characteristics'!K:K,MATCH($C952,'Policy Characteristics'!$C:$C,0)))</f>
        <v>industry-ag-main.html#fuel-switching</v>
      </c>
      <c r="R952" s="446" t="str">
        <f>IF(ISBLANK(INDEX('Policy Characteristics'!L:L,MATCH($C952,'Policy Characteristics'!$C:$C,0))),"",INDEX('Policy Characteristics'!L:L,MATCH($C952,'Policy Characteristics'!$C:$C,0)))</f>
        <v>industry-elec-and-hydrogen.html</v>
      </c>
    </row>
    <row r="953" spans="1:18" s="295" customFormat="1" x14ac:dyDescent="0.75">
      <c r="A953" s="446" t="str">
        <f>IF(ISBLANK(INDEX('Policy Characteristics'!A:A,MATCH($C953,'Policy Characteristics'!$C:$C,0))),"",INDEX('Policy Characteristics'!A:A,MATCH($C953,'Policy Characteristics'!$C:$C,0)))</f>
        <v>Industry</v>
      </c>
      <c r="B953" s="467" t="str">
        <f>IF(ISBLANK(INDEX('Policy Characteristics'!B:B,MATCH($C953,'Policy Characteristics'!$C:$C,0))),"",INDEX('Policy Characteristics'!B:B,MATCH($C953,'Policy Characteristics'!$C:$C,0)))</f>
        <v>Hydrogen Combustion</v>
      </c>
      <c r="C953" s="446" t="str">
        <f t="shared" si="40"/>
        <v>Fraction of Eligible Industrial Energy Use Shifted to Hydrogen</v>
      </c>
      <c r="D953" s="294" t="s">
        <v>3083</v>
      </c>
      <c r="E953" t="s">
        <v>3519</v>
      </c>
      <c r="F953" t="s">
        <v>3045</v>
      </c>
      <c r="G953" s="339" t="s">
        <v>3526</v>
      </c>
      <c r="H953" s="20">
        <v>2190</v>
      </c>
      <c r="I953" s="468" t="s">
        <v>44</v>
      </c>
      <c r="J953" s="469" t="str">
        <f>IF(ISBLANK(INDEX('Policy Characteristics'!D:D,MATCH($C953,'Policy Characteristics'!$C:$C,0))),"",INDEX('Policy Characteristics'!D:D,MATCH($C953,'Policy Characteristics'!$C:$C,0)))</f>
        <v>Hydrogen Combustion</v>
      </c>
      <c r="K953" s="446" t="str">
        <f>IF(ISBLANK(INDEX('Policy Characteristics'!E:E,MATCH($C953,'Policy Characteristics'!$C:$C,0))),"",INDEX('Policy Characteristics'!E:E,MATCH($C953,'Policy Characteristics'!$C:$C,0)))</f>
        <v>indst shift to hydrogen</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446" t="str">
        <f>IF(ISBLANK(INDEX('Policy Characteristics'!I:I,MATCH($C953,'Policy Characteristics'!$C:$C,0))),"",INDEX('Policy Characteristics'!I:I,MATCH($C953,'Policy Characteristics'!$C:$C,0)))</f>
        <v>% of fuel shifted</v>
      </c>
      <c r="P953" s="44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46" t="str">
        <f>IF(ISBLANK(INDEX('Policy Characteristics'!K:K,MATCH($C953,'Policy Characteristics'!$C:$C,0))),"",INDEX('Policy Characteristics'!K:K,MATCH($C953,'Policy Characteristics'!$C:$C,0)))</f>
        <v>industry-ag-main.html#fuel-switching</v>
      </c>
      <c r="R953" s="446" t="str">
        <f>IF(ISBLANK(INDEX('Policy Characteristics'!L:L,MATCH($C953,'Policy Characteristics'!$C:$C,0))),"",INDEX('Policy Characteristics'!L:L,MATCH($C953,'Policy Characteristics'!$C:$C,0)))</f>
        <v>industry-elec-and-hydrogen.html</v>
      </c>
    </row>
    <row r="954" spans="1:18" s="295" customFormat="1" x14ac:dyDescent="0.75">
      <c r="A954" s="446" t="str">
        <f>IF(ISBLANK(INDEX('Policy Characteristics'!A:A,MATCH($C954,'Policy Characteristics'!$C:$C,0))),"",INDEX('Policy Characteristics'!A:A,MATCH($C954,'Policy Characteristics'!$C:$C,0)))</f>
        <v>Industry</v>
      </c>
      <c r="B954" s="467" t="str">
        <f>IF(ISBLANK(INDEX('Policy Characteristics'!B:B,MATCH($C954,'Policy Characteristics'!$C:$C,0))),"",INDEX('Policy Characteristics'!B:B,MATCH($C954,'Policy Characteristics'!$C:$C,0)))</f>
        <v>Hydrogen Combustion</v>
      </c>
      <c r="C954" s="446" t="str">
        <f t="shared" si="40"/>
        <v>Fraction of Eligible Industrial Energy Use Shifted to Hydrogen</v>
      </c>
      <c r="D954" s="294" t="s">
        <v>3083</v>
      </c>
      <c r="E954" t="s">
        <v>3520</v>
      </c>
      <c r="F954" t="s">
        <v>3045</v>
      </c>
      <c r="G954" s="339" t="s">
        <v>3527</v>
      </c>
      <c r="H954" s="20">
        <v>2191</v>
      </c>
      <c r="I954" s="468" t="s">
        <v>44</v>
      </c>
      <c r="J954" s="469" t="str">
        <f>IF(ISBLANK(INDEX('Policy Characteristics'!D:D,MATCH($C954,'Policy Characteristics'!$C:$C,0))),"",INDEX('Policy Characteristics'!D:D,MATCH($C954,'Policy Characteristics'!$C:$C,0)))</f>
        <v>Hydrogen Combustion</v>
      </c>
      <c r="K954" s="446" t="str">
        <f>IF(ISBLANK(INDEX('Policy Characteristics'!E:E,MATCH($C954,'Policy Characteristics'!$C:$C,0))),"",INDEX('Policy Characteristics'!E:E,MATCH($C954,'Policy Characteristics'!$C:$C,0)))</f>
        <v>indst shift to hydrogen</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446" t="str">
        <f>IF(ISBLANK(INDEX('Policy Characteristics'!I:I,MATCH($C954,'Policy Characteristics'!$C:$C,0))),"",INDEX('Policy Characteristics'!I:I,MATCH($C954,'Policy Characteristics'!$C:$C,0)))</f>
        <v>% of fuel shifted</v>
      </c>
      <c r="P954" s="44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46" t="str">
        <f>IF(ISBLANK(INDEX('Policy Characteristics'!K:K,MATCH($C954,'Policy Characteristics'!$C:$C,0))),"",INDEX('Policy Characteristics'!K:K,MATCH($C954,'Policy Characteristics'!$C:$C,0)))</f>
        <v>industry-ag-main.html#fuel-switching</v>
      </c>
      <c r="R954" s="446" t="str">
        <f>IF(ISBLANK(INDEX('Policy Characteristics'!L:L,MATCH($C954,'Policy Characteristics'!$C:$C,0))),"",INDEX('Policy Characteristics'!L:L,MATCH($C954,'Policy Characteristics'!$C:$C,0)))</f>
        <v>industry-elec-and-hydrogen.html</v>
      </c>
    </row>
    <row r="955" spans="1:18" s="295" customFormat="1" x14ac:dyDescent="0.75">
      <c r="A955" s="446" t="str">
        <f>IF(ISBLANK(INDEX('Policy Characteristics'!A:A,MATCH($C955,'Policy Characteristics'!$C:$C,0))),"",INDEX('Policy Characteristics'!A:A,MATCH($C955,'Policy Characteristics'!$C:$C,0)))</f>
        <v>Industry</v>
      </c>
      <c r="B955" s="467" t="str">
        <f>IF(ISBLANK(INDEX('Policy Characteristics'!B:B,MATCH($C955,'Policy Characteristics'!$C:$C,0))),"",INDEX('Policy Characteristics'!B:B,MATCH($C955,'Policy Characteristics'!$C:$C,0)))</f>
        <v>Hydrogen Combustion</v>
      </c>
      <c r="C955" s="446" t="str">
        <f t="shared" si="40"/>
        <v>Fraction of Eligible Industrial Energy Use Shifted to Hydrogen</v>
      </c>
      <c r="D955" s="294" t="s">
        <v>3083</v>
      </c>
      <c r="E955" t="s">
        <v>3521</v>
      </c>
      <c r="F955" t="s">
        <v>3045</v>
      </c>
      <c r="G955" s="339" t="s">
        <v>3528</v>
      </c>
      <c r="H955" s="20">
        <v>2192</v>
      </c>
      <c r="I955" s="468" t="s">
        <v>44</v>
      </c>
      <c r="J955" s="469" t="str">
        <f>IF(ISBLANK(INDEX('Policy Characteristics'!D:D,MATCH($C955,'Policy Characteristics'!$C:$C,0))),"",INDEX('Policy Characteristics'!D:D,MATCH($C955,'Policy Characteristics'!$C:$C,0)))</f>
        <v>Hydrogen Combustion</v>
      </c>
      <c r="K955" s="446" t="str">
        <f>IF(ISBLANK(INDEX('Policy Characteristics'!E:E,MATCH($C955,'Policy Characteristics'!$C:$C,0))),"",INDEX('Policy Characteristics'!E:E,MATCH($C955,'Policy Characteristics'!$C:$C,0)))</f>
        <v>indst shift to hydrogen</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446" t="str">
        <f>IF(ISBLANK(INDEX('Policy Characteristics'!I:I,MATCH($C955,'Policy Characteristics'!$C:$C,0))),"",INDEX('Policy Characteristics'!I:I,MATCH($C955,'Policy Characteristics'!$C:$C,0)))</f>
        <v>% of fuel shifted</v>
      </c>
      <c r="P955" s="44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46" t="str">
        <f>IF(ISBLANK(INDEX('Policy Characteristics'!K:K,MATCH($C955,'Policy Characteristics'!$C:$C,0))),"",INDEX('Policy Characteristics'!K:K,MATCH($C955,'Policy Characteristics'!$C:$C,0)))</f>
        <v>industry-ag-main.html#fuel-switching</v>
      </c>
      <c r="R955" s="446" t="str">
        <f>IF(ISBLANK(INDEX('Policy Characteristics'!L:L,MATCH($C955,'Policy Characteristics'!$C:$C,0))),"",INDEX('Policy Characteristics'!L:L,MATCH($C955,'Policy Characteristics'!$C:$C,0)))</f>
        <v>industry-elec-and-hydrogen.html</v>
      </c>
    </row>
    <row r="956" spans="1:18" s="295" customFormat="1" x14ac:dyDescent="0.75">
      <c r="A956" s="446" t="str">
        <f>IF(ISBLANK(INDEX('Policy Characteristics'!A:A,MATCH($C956,'Policy Characteristics'!$C:$C,0))),"",INDEX('Policy Characteristics'!A:A,MATCH($C956,'Policy Characteristics'!$C:$C,0)))</f>
        <v>Industry</v>
      </c>
      <c r="B956" s="467" t="str">
        <f>IF(ISBLANK(INDEX('Policy Characteristics'!B:B,MATCH($C956,'Policy Characteristics'!$C:$C,0))),"",INDEX('Policy Characteristics'!B:B,MATCH($C956,'Policy Characteristics'!$C:$C,0)))</f>
        <v>Hydrogen Combustion</v>
      </c>
      <c r="C956" s="446" t="str">
        <f t="shared" si="40"/>
        <v>Fraction of Eligible Industrial Energy Use Shifted to Hydrogen</v>
      </c>
      <c r="D956" s="294" t="s">
        <v>3083</v>
      </c>
      <c r="E956" t="s">
        <v>3673</v>
      </c>
      <c r="F956" t="s">
        <v>3045</v>
      </c>
      <c r="G956" s="339" t="s">
        <v>3673</v>
      </c>
      <c r="H956" s="20">
        <v>2193</v>
      </c>
      <c r="I956" s="468" t="s">
        <v>43</v>
      </c>
      <c r="J956" s="469" t="str">
        <f>IF(ISBLANK(INDEX('Policy Characteristics'!D:D,MATCH($C956,'Policy Characteristics'!$C:$C,0))),"",INDEX('Policy Characteristics'!D:D,MATCH($C956,'Policy Characteristics'!$C:$C,0)))</f>
        <v>Hydrogen Combustion</v>
      </c>
      <c r="K956" s="446" t="str">
        <f>IF(ISBLANK(INDEX('Policy Characteristics'!E:E,MATCH($C956,'Policy Characteristics'!$C:$C,0))),"",INDEX('Policy Characteristics'!E:E,MATCH($C956,'Policy Characteristics'!$C:$C,0)))</f>
        <v>indst shift to hydrogen</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446" t="str">
        <f>IF(ISBLANK(INDEX('Policy Characteristics'!I:I,MATCH($C956,'Policy Characteristics'!$C:$C,0))),"",INDEX('Policy Characteristics'!I:I,MATCH($C956,'Policy Characteristics'!$C:$C,0)))</f>
        <v>% of fuel shifted</v>
      </c>
      <c r="P956" s="44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46" t="str">
        <f>IF(ISBLANK(INDEX('Policy Characteristics'!K:K,MATCH($C956,'Policy Characteristics'!$C:$C,0))),"",INDEX('Policy Characteristics'!K:K,MATCH($C956,'Policy Characteristics'!$C:$C,0)))</f>
        <v>industry-ag-main.html#fuel-switching</v>
      </c>
      <c r="R956" s="446" t="str">
        <f>IF(ISBLANK(INDEX('Policy Characteristics'!L:L,MATCH($C956,'Policy Characteristics'!$C:$C,0))),"",INDEX('Policy Characteristics'!L:L,MATCH($C956,'Policy Characteristics'!$C:$C,0)))</f>
        <v>industry-elec-and-hydrogen.html</v>
      </c>
    </row>
    <row r="957" spans="1:18" s="295" customFormat="1" x14ac:dyDescent="0.75">
      <c r="A957" s="446" t="str">
        <f>IF(ISBLANK(INDEX('Policy Characteristics'!A:A,MATCH($C957,'Policy Characteristics'!$C:$C,0))),"",INDEX('Policy Characteristics'!A:A,MATCH($C957,'Policy Characteristics'!$C:$C,0)))</f>
        <v>Industry</v>
      </c>
      <c r="B957" s="467" t="str">
        <f>IF(ISBLANK(INDEX('Policy Characteristics'!B:B,MATCH($C957,'Policy Characteristics'!$C:$C,0))),"",INDEX('Policy Characteristics'!B:B,MATCH($C957,'Policy Characteristics'!$C:$C,0)))</f>
        <v>Hydrogen Combustion</v>
      </c>
      <c r="C957" s="446" t="str">
        <f t="shared" si="40"/>
        <v>Fraction of Eligible Industrial Energy Use Shifted to Hydrogen</v>
      </c>
      <c r="D957" s="294" t="s">
        <v>3084</v>
      </c>
      <c r="E957" t="s">
        <v>3515</v>
      </c>
      <c r="F957" t="s">
        <v>3046</v>
      </c>
      <c r="G957" s="339" t="s">
        <v>3522</v>
      </c>
      <c r="H957" s="20">
        <v>2194</v>
      </c>
      <c r="I957" s="468" t="s">
        <v>43</v>
      </c>
      <c r="J957" s="469" t="str">
        <f>IF(ISBLANK(INDEX('Policy Characteristics'!D:D,MATCH($C957,'Policy Characteristics'!$C:$C,0))),"",INDEX('Policy Characteristics'!D:D,MATCH($C957,'Policy Characteristics'!$C:$C,0)))</f>
        <v>Hydrogen Combustion</v>
      </c>
      <c r="K957" s="446" t="str">
        <f>IF(ISBLANK(INDEX('Policy Characteristics'!E:E,MATCH($C957,'Policy Characteristics'!$C:$C,0))),"",INDEX('Policy Characteristics'!E:E,MATCH($C957,'Policy Characteristics'!$C:$C,0)))</f>
        <v>indst shift to hydrogen</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446" t="str">
        <f>IF(ISBLANK(INDEX('Policy Characteristics'!I:I,MATCH($C957,'Policy Characteristics'!$C:$C,0))),"",INDEX('Policy Characteristics'!I:I,MATCH($C957,'Policy Characteristics'!$C:$C,0)))</f>
        <v>% of fuel shifted</v>
      </c>
      <c r="P957" s="44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46" t="str">
        <f>IF(ISBLANK(INDEX('Policy Characteristics'!K:K,MATCH($C957,'Policy Characteristics'!$C:$C,0))),"",INDEX('Policy Characteristics'!K:K,MATCH($C957,'Policy Characteristics'!$C:$C,0)))</f>
        <v>industry-ag-main.html#fuel-switching</v>
      </c>
      <c r="R957" s="446" t="str">
        <f>IF(ISBLANK(INDEX('Policy Characteristics'!L:L,MATCH($C957,'Policy Characteristics'!$C:$C,0))),"",INDEX('Policy Characteristics'!L:L,MATCH($C957,'Policy Characteristics'!$C:$C,0)))</f>
        <v>industry-elec-and-hydrogen.html</v>
      </c>
    </row>
    <row r="958" spans="1:18" s="295" customFormat="1" x14ac:dyDescent="0.75">
      <c r="A958" s="446" t="str">
        <f>IF(ISBLANK(INDEX('Policy Characteristics'!A:A,MATCH($C958,'Policy Characteristics'!$C:$C,0))),"",INDEX('Policy Characteristics'!A:A,MATCH($C958,'Policy Characteristics'!$C:$C,0)))</f>
        <v>Industry</v>
      </c>
      <c r="B958" s="467" t="str">
        <f>IF(ISBLANK(INDEX('Policy Characteristics'!B:B,MATCH($C958,'Policy Characteristics'!$C:$C,0))),"",INDEX('Policy Characteristics'!B:B,MATCH($C958,'Policy Characteristics'!$C:$C,0)))</f>
        <v>Hydrogen Combustion</v>
      </c>
      <c r="C958" s="446" t="str">
        <f t="shared" si="40"/>
        <v>Fraction of Eligible Industrial Energy Use Shifted to Hydrogen</v>
      </c>
      <c r="D958" s="294" t="s">
        <v>3084</v>
      </c>
      <c r="E958" t="s">
        <v>3516</v>
      </c>
      <c r="F958" t="s">
        <v>3046</v>
      </c>
      <c r="G958" s="339" t="s">
        <v>3523</v>
      </c>
      <c r="H958" s="20">
        <v>2195</v>
      </c>
      <c r="I958" s="468" t="s">
        <v>43</v>
      </c>
      <c r="J958" s="469" t="str">
        <f>IF(ISBLANK(INDEX('Policy Characteristics'!D:D,MATCH($C958,'Policy Characteristics'!$C:$C,0))),"",INDEX('Policy Characteristics'!D:D,MATCH($C958,'Policy Characteristics'!$C:$C,0)))</f>
        <v>Hydrogen Combustion</v>
      </c>
      <c r="K958" s="446" t="str">
        <f>IF(ISBLANK(INDEX('Policy Characteristics'!E:E,MATCH($C958,'Policy Characteristics'!$C:$C,0))),"",INDEX('Policy Characteristics'!E:E,MATCH($C958,'Policy Characteristics'!$C:$C,0)))</f>
        <v>indst shift to hydrogen</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446" t="str">
        <f>IF(ISBLANK(INDEX('Policy Characteristics'!I:I,MATCH($C958,'Policy Characteristics'!$C:$C,0))),"",INDEX('Policy Characteristics'!I:I,MATCH($C958,'Policy Characteristics'!$C:$C,0)))</f>
        <v>% of fuel shifted</v>
      </c>
      <c r="P958" s="44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46" t="str">
        <f>IF(ISBLANK(INDEX('Policy Characteristics'!K:K,MATCH($C958,'Policy Characteristics'!$C:$C,0))),"",INDEX('Policy Characteristics'!K:K,MATCH($C958,'Policy Characteristics'!$C:$C,0)))</f>
        <v>industry-ag-main.html#fuel-switching</v>
      </c>
      <c r="R958" s="446" t="str">
        <f>IF(ISBLANK(INDEX('Policy Characteristics'!L:L,MATCH($C958,'Policy Characteristics'!$C:$C,0))),"",INDEX('Policy Characteristics'!L:L,MATCH($C958,'Policy Characteristics'!$C:$C,0)))</f>
        <v>industry-elec-and-hydrogen.html</v>
      </c>
    </row>
    <row r="959" spans="1:18" s="295" customFormat="1" x14ac:dyDescent="0.75">
      <c r="A959" s="446" t="str">
        <f>IF(ISBLANK(INDEX('Policy Characteristics'!A:A,MATCH($C959,'Policy Characteristics'!$C:$C,0))),"",INDEX('Policy Characteristics'!A:A,MATCH($C959,'Policy Characteristics'!$C:$C,0)))</f>
        <v>Industry</v>
      </c>
      <c r="B959" s="467" t="str">
        <f>IF(ISBLANK(INDEX('Policy Characteristics'!B:B,MATCH($C959,'Policy Characteristics'!$C:$C,0))),"",INDEX('Policy Characteristics'!B:B,MATCH($C959,'Policy Characteristics'!$C:$C,0)))</f>
        <v>Hydrogen Combustion</v>
      </c>
      <c r="C959" s="446" t="str">
        <f t="shared" si="40"/>
        <v>Fraction of Eligible Industrial Energy Use Shifted to Hydrogen</v>
      </c>
      <c r="D959" s="294" t="s">
        <v>3084</v>
      </c>
      <c r="E959" t="s">
        <v>3517</v>
      </c>
      <c r="F959" t="s">
        <v>3046</v>
      </c>
      <c r="G959" s="339" t="s">
        <v>3524</v>
      </c>
      <c r="H959" s="20">
        <v>2196</v>
      </c>
      <c r="I959" s="468" t="s">
        <v>43</v>
      </c>
      <c r="J959" s="469" t="str">
        <f>IF(ISBLANK(INDEX('Policy Characteristics'!D:D,MATCH($C959,'Policy Characteristics'!$C:$C,0))),"",INDEX('Policy Characteristics'!D:D,MATCH($C959,'Policy Characteristics'!$C:$C,0)))</f>
        <v>Hydrogen Combustion</v>
      </c>
      <c r="K959" s="446" t="str">
        <f>IF(ISBLANK(INDEX('Policy Characteristics'!E:E,MATCH($C959,'Policy Characteristics'!$C:$C,0))),"",INDEX('Policy Characteristics'!E:E,MATCH($C959,'Policy Characteristics'!$C:$C,0)))</f>
        <v>indst shift to hydrogen</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446" t="str">
        <f>IF(ISBLANK(INDEX('Policy Characteristics'!I:I,MATCH($C959,'Policy Characteristics'!$C:$C,0))),"",INDEX('Policy Characteristics'!I:I,MATCH($C959,'Policy Characteristics'!$C:$C,0)))</f>
        <v>% of fuel shifted</v>
      </c>
      <c r="P959" s="44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46" t="str">
        <f>IF(ISBLANK(INDEX('Policy Characteristics'!K:K,MATCH($C959,'Policy Characteristics'!$C:$C,0))),"",INDEX('Policy Characteristics'!K:K,MATCH($C959,'Policy Characteristics'!$C:$C,0)))</f>
        <v>industry-ag-main.html#fuel-switching</v>
      </c>
      <c r="R959" s="446" t="str">
        <f>IF(ISBLANK(INDEX('Policy Characteristics'!L:L,MATCH($C959,'Policy Characteristics'!$C:$C,0))),"",INDEX('Policy Characteristics'!L:L,MATCH($C959,'Policy Characteristics'!$C:$C,0)))</f>
        <v>industry-elec-and-hydrogen.html</v>
      </c>
    </row>
    <row r="960" spans="1:18" s="295" customFormat="1" x14ac:dyDescent="0.75">
      <c r="A960" s="446" t="str">
        <f>IF(ISBLANK(INDEX('Policy Characteristics'!A:A,MATCH($C960,'Policy Characteristics'!$C:$C,0))),"",INDEX('Policy Characteristics'!A:A,MATCH($C960,'Policy Characteristics'!$C:$C,0)))</f>
        <v>Industry</v>
      </c>
      <c r="B960" s="467" t="str">
        <f>IF(ISBLANK(INDEX('Policy Characteristics'!B:B,MATCH($C960,'Policy Characteristics'!$C:$C,0))),"",INDEX('Policy Characteristics'!B:B,MATCH($C960,'Policy Characteristics'!$C:$C,0)))</f>
        <v>Hydrogen Combustion</v>
      </c>
      <c r="C960" s="446" t="str">
        <f t="shared" si="40"/>
        <v>Fraction of Eligible Industrial Energy Use Shifted to Hydrogen</v>
      </c>
      <c r="D960" s="294" t="s">
        <v>3084</v>
      </c>
      <c r="E960" t="s">
        <v>3518</v>
      </c>
      <c r="F960" t="s">
        <v>3046</v>
      </c>
      <c r="G960" s="339" t="s">
        <v>3525</v>
      </c>
      <c r="H960" s="20">
        <v>2197</v>
      </c>
      <c r="I960" s="468" t="s">
        <v>43</v>
      </c>
      <c r="J960" s="469" t="str">
        <f>IF(ISBLANK(INDEX('Policy Characteristics'!D:D,MATCH($C960,'Policy Characteristics'!$C:$C,0))),"",INDEX('Policy Characteristics'!D:D,MATCH($C960,'Policy Characteristics'!$C:$C,0)))</f>
        <v>Hydrogen Combustion</v>
      </c>
      <c r="K960" s="446" t="str">
        <f>IF(ISBLANK(INDEX('Policy Characteristics'!E:E,MATCH($C960,'Policy Characteristics'!$C:$C,0))),"",INDEX('Policy Characteristics'!E:E,MATCH($C960,'Policy Characteristics'!$C:$C,0)))</f>
        <v>indst shift to hydrogen</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446" t="str">
        <f>IF(ISBLANK(INDEX('Policy Characteristics'!I:I,MATCH($C960,'Policy Characteristics'!$C:$C,0))),"",INDEX('Policy Characteristics'!I:I,MATCH($C960,'Policy Characteristics'!$C:$C,0)))</f>
        <v>% of fuel shifted</v>
      </c>
      <c r="P960" s="44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46" t="str">
        <f>IF(ISBLANK(INDEX('Policy Characteristics'!K:K,MATCH($C960,'Policy Characteristics'!$C:$C,0))),"",INDEX('Policy Characteristics'!K:K,MATCH($C960,'Policy Characteristics'!$C:$C,0)))</f>
        <v>industry-ag-main.html#fuel-switching</v>
      </c>
      <c r="R960" s="446" t="str">
        <f>IF(ISBLANK(INDEX('Policy Characteristics'!L:L,MATCH($C960,'Policy Characteristics'!$C:$C,0))),"",INDEX('Policy Characteristics'!L:L,MATCH($C960,'Policy Characteristics'!$C:$C,0)))</f>
        <v>industry-elec-and-hydrogen.html</v>
      </c>
    </row>
    <row r="961" spans="1:18" s="295" customFormat="1" x14ac:dyDescent="0.75">
      <c r="A961" s="446" t="str">
        <f>IF(ISBLANK(INDEX('Policy Characteristics'!A:A,MATCH($C961,'Policy Characteristics'!$C:$C,0))),"",INDEX('Policy Characteristics'!A:A,MATCH($C961,'Policy Characteristics'!$C:$C,0)))</f>
        <v>Industry</v>
      </c>
      <c r="B961" s="467" t="str">
        <f>IF(ISBLANK(INDEX('Policy Characteristics'!B:B,MATCH($C961,'Policy Characteristics'!$C:$C,0))),"",INDEX('Policy Characteristics'!B:B,MATCH($C961,'Policy Characteristics'!$C:$C,0)))</f>
        <v>Hydrogen Combustion</v>
      </c>
      <c r="C961" s="446" t="str">
        <f t="shared" si="40"/>
        <v>Fraction of Eligible Industrial Energy Use Shifted to Hydrogen</v>
      </c>
      <c r="D961" s="294" t="s">
        <v>3084</v>
      </c>
      <c r="E961" t="s">
        <v>3519</v>
      </c>
      <c r="F961" t="s">
        <v>3046</v>
      </c>
      <c r="G961" s="339" t="s">
        <v>3526</v>
      </c>
      <c r="H961" s="20">
        <v>2198</v>
      </c>
      <c r="I961" s="468" t="s">
        <v>44</v>
      </c>
      <c r="J961" s="469" t="str">
        <f>IF(ISBLANK(INDEX('Policy Characteristics'!D:D,MATCH($C961,'Policy Characteristics'!$C:$C,0))),"",INDEX('Policy Characteristics'!D:D,MATCH($C961,'Policy Characteristics'!$C:$C,0)))</f>
        <v>Hydrogen Combustion</v>
      </c>
      <c r="K961" s="446" t="str">
        <f>IF(ISBLANK(INDEX('Policy Characteristics'!E:E,MATCH($C961,'Policy Characteristics'!$C:$C,0))),"",INDEX('Policy Characteristics'!E:E,MATCH($C961,'Policy Characteristics'!$C:$C,0)))</f>
        <v>indst shift to hydrogen</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446" t="str">
        <f>IF(ISBLANK(INDEX('Policy Characteristics'!I:I,MATCH($C961,'Policy Characteristics'!$C:$C,0))),"",INDEX('Policy Characteristics'!I:I,MATCH($C961,'Policy Characteristics'!$C:$C,0)))</f>
        <v>% of fuel shifted</v>
      </c>
      <c r="P961" s="44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46" t="str">
        <f>IF(ISBLANK(INDEX('Policy Characteristics'!K:K,MATCH($C961,'Policy Characteristics'!$C:$C,0))),"",INDEX('Policy Characteristics'!K:K,MATCH($C961,'Policy Characteristics'!$C:$C,0)))</f>
        <v>industry-ag-main.html#fuel-switching</v>
      </c>
      <c r="R961" s="446" t="str">
        <f>IF(ISBLANK(INDEX('Policy Characteristics'!L:L,MATCH($C961,'Policy Characteristics'!$C:$C,0))),"",INDEX('Policy Characteristics'!L:L,MATCH($C961,'Policy Characteristics'!$C:$C,0)))</f>
        <v>industry-elec-and-hydrogen.html</v>
      </c>
    </row>
    <row r="962" spans="1:18" s="295" customFormat="1" x14ac:dyDescent="0.75">
      <c r="A962" s="446" t="str">
        <f>IF(ISBLANK(INDEX('Policy Characteristics'!A:A,MATCH($C962,'Policy Characteristics'!$C:$C,0))),"",INDEX('Policy Characteristics'!A:A,MATCH($C962,'Policy Characteristics'!$C:$C,0)))</f>
        <v>Industry</v>
      </c>
      <c r="B962" s="467" t="str">
        <f>IF(ISBLANK(INDEX('Policy Characteristics'!B:B,MATCH($C962,'Policy Characteristics'!$C:$C,0))),"",INDEX('Policy Characteristics'!B:B,MATCH($C962,'Policy Characteristics'!$C:$C,0)))</f>
        <v>Hydrogen Combustion</v>
      </c>
      <c r="C962" s="446" t="str">
        <f t="shared" si="40"/>
        <v>Fraction of Eligible Industrial Energy Use Shifted to Hydrogen</v>
      </c>
      <c r="D962" s="294" t="s">
        <v>3084</v>
      </c>
      <c r="E962" t="s">
        <v>3520</v>
      </c>
      <c r="F962" t="s">
        <v>3046</v>
      </c>
      <c r="G962" s="339" t="s">
        <v>3527</v>
      </c>
      <c r="H962" s="20">
        <v>2199</v>
      </c>
      <c r="I962" s="468" t="s">
        <v>43</v>
      </c>
      <c r="J962" s="469" t="str">
        <f>IF(ISBLANK(INDEX('Policy Characteristics'!D:D,MATCH($C962,'Policy Characteristics'!$C:$C,0))),"",INDEX('Policy Characteristics'!D:D,MATCH($C962,'Policy Characteristics'!$C:$C,0)))</f>
        <v>Hydrogen Combustion</v>
      </c>
      <c r="K962" s="446" t="str">
        <f>IF(ISBLANK(INDEX('Policy Characteristics'!E:E,MATCH($C962,'Policy Characteristics'!$C:$C,0))),"",INDEX('Policy Characteristics'!E:E,MATCH($C962,'Policy Characteristics'!$C:$C,0)))</f>
        <v>indst shift to hydrogen</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446" t="str">
        <f>IF(ISBLANK(INDEX('Policy Characteristics'!I:I,MATCH($C962,'Policy Characteristics'!$C:$C,0))),"",INDEX('Policy Characteristics'!I:I,MATCH($C962,'Policy Characteristics'!$C:$C,0)))</f>
        <v>% of fuel shifted</v>
      </c>
      <c r="P962" s="44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46" t="str">
        <f>IF(ISBLANK(INDEX('Policy Characteristics'!K:K,MATCH($C962,'Policy Characteristics'!$C:$C,0))),"",INDEX('Policy Characteristics'!K:K,MATCH($C962,'Policy Characteristics'!$C:$C,0)))</f>
        <v>industry-ag-main.html#fuel-switching</v>
      </c>
      <c r="R962" s="446" t="str">
        <f>IF(ISBLANK(INDEX('Policy Characteristics'!L:L,MATCH($C962,'Policy Characteristics'!$C:$C,0))),"",INDEX('Policy Characteristics'!L:L,MATCH($C962,'Policy Characteristics'!$C:$C,0)))</f>
        <v>industry-elec-and-hydrogen.html</v>
      </c>
    </row>
    <row r="963" spans="1:18" s="295" customFormat="1" x14ac:dyDescent="0.75">
      <c r="A963" s="446" t="str">
        <f>IF(ISBLANK(INDEX('Policy Characteristics'!A:A,MATCH($C963,'Policy Characteristics'!$C:$C,0))),"",INDEX('Policy Characteristics'!A:A,MATCH($C963,'Policy Characteristics'!$C:$C,0)))</f>
        <v>Industry</v>
      </c>
      <c r="B963" s="467" t="str">
        <f>IF(ISBLANK(INDEX('Policy Characteristics'!B:B,MATCH($C963,'Policy Characteristics'!$C:$C,0))),"",INDEX('Policy Characteristics'!B:B,MATCH($C963,'Policy Characteristics'!$C:$C,0)))</f>
        <v>Hydrogen Combustion</v>
      </c>
      <c r="C963" s="446" t="str">
        <f t="shared" si="40"/>
        <v>Fraction of Eligible Industrial Energy Use Shifted to Hydrogen</v>
      </c>
      <c r="D963" s="294" t="s">
        <v>3084</v>
      </c>
      <c r="E963" t="s">
        <v>3521</v>
      </c>
      <c r="F963" t="s">
        <v>3046</v>
      </c>
      <c r="G963" s="339" t="s">
        <v>3528</v>
      </c>
      <c r="H963" s="20">
        <v>2200</v>
      </c>
      <c r="I963" s="468" t="s">
        <v>44</v>
      </c>
      <c r="J963" s="469" t="str">
        <f>IF(ISBLANK(INDEX('Policy Characteristics'!D:D,MATCH($C963,'Policy Characteristics'!$C:$C,0))),"",INDEX('Policy Characteristics'!D:D,MATCH($C963,'Policy Characteristics'!$C:$C,0)))</f>
        <v>Hydrogen Combustion</v>
      </c>
      <c r="K963" s="446" t="str">
        <f>IF(ISBLANK(INDEX('Policy Characteristics'!E:E,MATCH($C963,'Policy Characteristics'!$C:$C,0))),"",INDEX('Policy Characteristics'!E:E,MATCH($C963,'Policy Characteristics'!$C:$C,0)))</f>
        <v>indst shift to hydrogen</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446" t="str">
        <f>IF(ISBLANK(INDEX('Policy Characteristics'!I:I,MATCH($C963,'Policy Characteristics'!$C:$C,0))),"",INDEX('Policy Characteristics'!I:I,MATCH($C963,'Policy Characteristics'!$C:$C,0)))</f>
        <v>% of fuel shifted</v>
      </c>
      <c r="P963" s="44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46" t="str">
        <f>IF(ISBLANK(INDEX('Policy Characteristics'!K:K,MATCH($C963,'Policy Characteristics'!$C:$C,0))),"",INDEX('Policy Characteristics'!K:K,MATCH($C963,'Policy Characteristics'!$C:$C,0)))</f>
        <v>industry-ag-main.html#fuel-switching</v>
      </c>
      <c r="R963" s="446" t="str">
        <f>IF(ISBLANK(INDEX('Policy Characteristics'!L:L,MATCH($C963,'Policy Characteristics'!$C:$C,0))),"",INDEX('Policy Characteristics'!L:L,MATCH($C963,'Policy Characteristics'!$C:$C,0)))</f>
        <v>industry-elec-and-hydrogen.html</v>
      </c>
    </row>
    <row r="964" spans="1:18" s="295" customFormat="1" x14ac:dyDescent="0.75">
      <c r="A964" s="446" t="str">
        <f>IF(ISBLANK(INDEX('Policy Characteristics'!A:A,MATCH($C964,'Policy Characteristics'!$C:$C,0))),"",INDEX('Policy Characteristics'!A:A,MATCH($C964,'Policy Characteristics'!$C:$C,0)))</f>
        <v>Industry</v>
      </c>
      <c r="B964" s="467" t="str">
        <f>IF(ISBLANK(INDEX('Policy Characteristics'!B:B,MATCH($C964,'Policy Characteristics'!$C:$C,0))),"",INDEX('Policy Characteristics'!B:B,MATCH($C964,'Policy Characteristics'!$C:$C,0)))</f>
        <v>Hydrogen Combustion</v>
      </c>
      <c r="C964" s="446" t="str">
        <f t="shared" si="40"/>
        <v>Fraction of Eligible Industrial Energy Use Shifted to Hydrogen</v>
      </c>
      <c r="D964" s="294" t="s">
        <v>3084</v>
      </c>
      <c r="E964" t="s">
        <v>3673</v>
      </c>
      <c r="F964" t="s">
        <v>3046</v>
      </c>
      <c r="G964" s="339" t="s">
        <v>3673</v>
      </c>
      <c r="H964" s="20">
        <v>2201</v>
      </c>
      <c r="I964" s="468" t="s">
        <v>44</v>
      </c>
      <c r="J964" s="469" t="str">
        <f>IF(ISBLANK(INDEX('Policy Characteristics'!D:D,MATCH($C964,'Policy Characteristics'!$C:$C,0))),"",INDEX('Policy Characteristics'!D:D,MATCH($C964,'Policy Characteristics'!$C:$C,0)))</f>
        <v>Hydrogen Combustion</v>
      </c>
      <c r="K964" s="446" t="str">
        <f>IF(ISBLANK(INDEX('Policy Characteristics'!E:E,MATCH($C964,'Policy Characteristics'!$C:$C,0))),"",INDEX('Policy Characteristics'!E:E,MATCH($C964,'Policy Characteristics'!$C:$C,0)))</f>
        <v>indst shift to hydrogen</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446" t="str">
        <f>IF(ISBLANK(INDEX('Policy Characteristics'!I:I,MATCH($C964,'Policy Characteristics'!$C:$C,0))),"",INDEX('Policy Characteristics'!I:I,MATCH($C964,'Policy Characteristics'!$C:$C,0)))</f>
        <v>% of fuel shifted</v>
      </c>
      <c r="P964" s="44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46" t="str">
        <f>IF(ISBLANK(INDEX('Policy Characteristics'!K:K,MATCH($C964,'Policy Characteristics'!$C:$C,0))),"",INDEX('Policy Characteristics'!K:K,MATCH($C964,'Policy Characteristics'!$C:$C,0)))</f>
        <v>industry-ag-main.html#fuel-switching</v>
      </c>
      <c r="R964" s="446" t="str">
        <f>IF(ISBLANK(INDEX('Policy Characteristics'!L:L,MATCH($C964,'Policy Characteristics'!$C:$C,0))),"",INDEX('Policy Characteristics'!L:L,MATCH($C964,'Policy Characteristics'!$C:$C,0)))</f>
        <v>industry-elec-and-hydrogen.html</v>
      </c>
    </row>
    <row r="965" spans="1:18" s="295" customFormat="1" x14ac:dyDescent="0.75">
      <c r="A965" s="446" t="str">
        <f>IF(ISBLANK(INDEX('Policy Characteristics'!A:A,MATCH($C965,'Policy Characteristics'!$C:$C,0))),"",INDEX('Policy Characteristics'!A:A,MATCH($C965,'Policy Characteristics'!$C:$C,0)))</f>
        <v>Industry</v>
      </c>
      <c r="B965" s="467" t="str">
        <f>IF(ISBLANK(INDEX('Policy Characteristics'!B:B,MATCH($C965,'Policy Characteristics'!$C:$C,0))),"",INDEX('Policy Characteristics'!B:B,MATCH($C965,'Policy Characteristics'!$C:$C,0)))</f>
        <v>Hydrogen Combustion</v>
      </c>
      <c r="C965" s="446" t="str">
        <f t="shared" si="40"/>
        <v>Fraction of Eligible Industrial Energy Use Shifted to Hydrogen</v>
      </c>
      <c r="D965" s="294" t="s">
        <v>3085</v>
      </c>
      <c r="E965" t="s">
        <v>3515</v>
      </c>
      <c r="F965" t="s">
        <v>3047</v>
      </c>
      <c r="G965" s="339" t="s">
        <v>3522</v>
      </c>
      <c r="H965" s="20">
        <v>2202</v>
      </c>
      <c r="I965" s="468" t="s">
        <v>43</v>
      </c>
      <c r="J965" s="469" t="str">
        <f>IF(ISBLANK(INDEX('Policy Characteristics'!D:D,MATCH($C965,'Policy Characteristics'!$C:$C,0))),"",INDEX('Policy Characteristics'!D:D,MATCH($C965,'Policy Characteristics'!$C:$C,0)))</f>
        <v>Hydrogen Combustion</v>
      </c>
      <c r="K965" s="446" t="str">
        <f>IF(ISBLANK(INDEX('Policy Characteristics'!E:E,MATCH($C965,'Policy Characteristics'!$C:$C,0))),"",INDEX('Policy Characteristics'!E:E,MATCH($C965,'Policy Characteristics'!$C:$C,0)))</f>
        <v>indst shift to hydrogen</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446" t="str">
        <f>IF(ISBLANK(INDEX('Policy Characteristics'!I:I,MATCH($C965,'Policy Characteristics'!$C:$C,0))),"",INDEX('Policy Characteristics'!I:I,MATCH($C965,'Policy Characteristics'!$C:$C,0)))</f>
        <v>% of fuel shifted</v>
      </c>
      <c r="P965" s="44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46" t="str">
        <f>IF(ISBLANK(INDEX('Policy Characteristics'!K:K,MATCH($C965,'Policy Characteristics'!$C:$C,0))),"",INDEX('Policy Characteristics'!K:K,MATCH($C965,'Policy Characteristics'!$C:$C,0)))</f>
        <v>industry-ag-main.html#fuel-switching</v>
      </c>
      <c r="R965" s="446" t="str">
        <f>IF(ISBLANK(INDEX('Policy Characteristics'!L:L,MATCH($C965,'Policy Characteristics'!$C:$C,0))),"",INDEX('Policy Characteristics'!L:L,MATCH($C965,'Policy Characteristics'!$C:$C,0)))</f>
        <v>industry-elec-and-hydrogen.html</v>
      </c>
    </row>
    <row r="966" spans="1:18" s="295" customFormat="1" x14ac:dyDescent="0.75">
      <c r="A966" s="446" t="str">
        <f>IF(ISBLANK(INDEX('Policy Characteristics'!A:A,MATCH($C966,'Policy Characteristics'!$C:$C,0))),"",INDEX('Policy Characteristics'!A:A,MATCH($C966,'Policy Characteristics'!$C:$C,0)))</f>
        <v>Industry</v>
      </c>
      <c r="B966" s="467" t="str">
        <f>IF(ISBLANK(INDEX('Policy Characteristics'!B:B,MATCH($C966,'Policy Characteristics'!$C:$C,0))),"",INDEX('Policy Characteristics'!B:B,MATCH($C966,'Policy Characteristics'!$C:$C,0)))</f>
        <v>Hydrogen Combustion</v>
      </c>
      <c r="C966" s="446" t="str">
        <f t="shared" si="40"/>
        <v>Fraction of Eligible Industrial Energy Use Shifted to Hydrogen</v>
      </c>
      <c r="D966" s="294" t="s">
        <v>3085</v>
      </c>
      <c r="E966" t="s">
        <v>3516</v>
      </c>
      <c r="F966" t="s">
        <v>3047</v>
      </c>
      <c r="G966" s="339" t="s">
        <v>3523</v>
      </c>
      <c r="H966" s="20">
        <v>2203</v>
      </c>
      <c r="I966" s="468" t="s">
        <v>43</v>
      </c>
      <c r="J966" s="469" t="str">
        <f>IF(ISBLANK(INDEX('Policy Characteristics'!D:D,MATCH($C966,'Policy Characteristics'!$C:$C,0))),"",INDEX('Policy Characteristics'!D:D,MATCH($C966,'Policy Characteristics'!$C:$C,0)))</f>
        <v>Hydrogen Combustion</v>
      </c>
      <c r="K966" s="446" t="str">
        <f>IF(ISBLANK(INDEX('Policy Characteristics'!E:E,MATCH($C966,'Policy Characteristics'!$C:$C,0))),"",INDEX('Policy Characteristics'!E:E,MATCH($C966,'Policy Characteristics'!$C:$C,0)))</f>
        <v>indst shift to hydrogen</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446" t="str">
        <f>IF(ISBLANK(INDEX('Policy Characteristics'!I:I,MATCH($C966,'Policy Characteristics'!$C:$C,0))),"",INDEX('Policy Characteristics'!I:I,MATCH($C966,'Policy Characteristics'!$C:$C,0)))</f>
        <v>% of fuel shifted</v>
      </c>
      <c r="P966" s="44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46" t="str">
        <f>IF(ISBLANK(INDEX('Policy Characteristics'!K:K,MATCH($C966,'Policy Characteristics'!$C:$C,0))),"",INDEX('Policy Characteristics'!K:K,MATCH($C966,'Policy Characteristics'!$C:$C,0)))</f>
        <v>industry-ag-main.html#fuel-switching</v>
      </c>
      <c r="R966" s="446" t="str">
        <f>IF(ISBLANK(INDEX('Policy Characteristics'!L:L,MATCH($C966,'Policy Characteristics'!$C:$C,0))),"",INDEX('Policy Characteristics'!L:L,MATCH($C966,'Policy Characteristics'!$C:$C,0)))</f>
        <v>industry-elec-and-hydrogen.html</v>
      </c>
    </row>
    <row r="967" spans="1:18" s="295" customFormat="1" x14ac:dyDescent="0.75">
      <c r="A967" s="446" t="str">
        <f>IF(ISBLANK(INDEX('Policy Characteristics'!A:A,MATCH($C967,'Policy Characteristics'!$C:$C,0))),"",INDEX('Policy Characteristics'!A:A,MATCH($C967,'Policy Characteristics'!$C:$C,0)))</f>
        <v>Industry</v>
      </c>
      <c r="B967" s="467" t="str">
        <f>IF(ISBLANK(INDEX('Policy Characteristics'!B:B,MATCH($C967,'Policy Characteristics'!$C:$C,0))),"",INDEX('Policy Characteristics'!B:B,MATCH($C967,'Policy Characteristics'!$C:$C,0)))</f>
        <v>Hydrogen Combustion</v>
      </c>
      <c r="C967" s="446" t="str">
        <f t="shared" si="40"/>
        <v>Fraction of Eligible Industrial Energy Use Shifted to Hydrogen</v>
      </c>
      <c r="D967" s="294" t="s">
        <v>3085</v>
      </c>
      <c r="E967" t="s">
        <v>3517</v>
      </c>
      <c r="F967" t="s">
        <v>3047</v>
      </c>
      <c r="G967" s="339" t="s">
        <v>3524</v>
      </c>
      <c r="H967" s="20">
        <v>2204</v>
      </c>
      <c r="I967" s="468" t="s">
        <v>43</v>
      </c>
      <c r="J967" s="469" t="str">
        <f>IF(ISBLANK(INDEX('Policy Characteristics'!D:D,MATCH($C967,'Policy Characteristics'!$C:$C,0))),"",INDEX('Policy Characteristics'!D:D,MATCH($C967,'Policy Characteristics'!$C:$C,0)))</f>
        <v>Hydrogen Combustion</v>
      </c>
      <c r="K967" s="446" t="str">
        <f>IF(ISBLANK(INDEX('Policy Characteristics'!E:E,MATCH($C967,'Policy Characteristics'!$C:$C,0))),"",INDEX('Policy Characteristics'!E:E,MATCH($C967,'Policy Characteristics'!$C:$C,0)))</f>
        <v>indst shift to hydrogen</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446" t="str">
        <f>IF(ISBLANK(INDEX('Policy Characteristics'!I:I,MATCH($C967,'Policy Characteristics'!$C:$C,0))),"",INDEX('Policy Characteristics'!I:I,MATCH($C967,'Policy Characteristics'!$C:$C,0)))</f>
        <v>% of fuel shifted</v>
      </c>
      <c r="P967" s="44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46" t="str">
        <f>IF(ISBLANK(INDEX('Policy Characteristics'!K:K,MATCH($C967,'Policy Characteristics'!$C:$C,0))),"",INDEX('Policy Characteristics'!K:K,MATCH($C967,'Policy Characteristics'!$C:$C,0)))</f>
        <v>industry-ag-main.html#fuel-switching</v>
      </c>
      <c r="R967" s="446" t="str">
        <f>IF(ISBLANK(INDEX('Policy Characteristics'!L:L,MATCH($C967,'Policy Characteristics'!$C:$C,0))),"",INDEX('Policy Characteristics'!L:L,MATCH($C967,'Policy Characteristics'!$C:$C,0)))</f>
        <v>industry-elec-and-hydrogen.html</v>
      </c>
    </row>
    <row r="968" spans="1:18" s="295" customFormat="1" x14ac:dyDescent="0.75">
      <c r="A968" s="446" t="str">
        <f>IF(ISBLANK(INDEX('Policy Characteristics'!A:A,MATCH($C968,'Policy Characteristics'!$C:$C,0))),"",INDEX('Policy Characteristics'!A:A,MATCH($C968,'Policy Characteristics'!$C:$C,0)))</f>
        <v>Industry</v>
      </c>
      <c r="B968" s="467" t="str">
        <f>IF(ISBLANK(INDEX('Policy Characteristics'!B:B,MATCH($C968,'Policy Characteristics'!$C:$C,0))),"",INDEX('Policy Characteristics'!B:B,MATCH($C968,'Policy Characteristics'!$C:$C,0)))</f>
        <v>Hydrogen Combustion</v>
      </c>
      <c r="C968" s="446" t="str">
        <f t="shared" si="40"/>
        <v>Fraction of Eligible Industrial Energy Use Shifted to Hydrogen</v>
      </c>
      <c r="D968" s="294" t="s">
        <v>3085</v>
      </c>
      <c r="E968" t="s">
        <v>3518</v>
      </c>
      <c r="F968" t="s">
        <v>3047</v>
      </c>
      <c r="G968" s="339" t="s">
        <v>3525</v>
      </c>
      <c r="H968" s="20">
        <v>2205</v>
      </c>
      <c r="I968" s="468" t="s">
        <v>43</v>
      </c>
      <c r="J968" s="469" t="str">
        <f>IF(ISBLANK(INDEX('Policy Characteristics'!D:D,MATCH($C968,'Policy Characteristics'!$C:$C,0))),"",INDEX('Policy Characteristics'!D:D,MATCH($C968,'Policy Characteristics'!$C:$C,0)))</f>
        <v>Hydrogen Combustion</v>
      </c>
      <c r="K968" s="446" t="str">
        <f>IF(ISBLANK(INDEX('Policy Characteristics'!E:E,MATCH($C968,'Policy Characteristics'!$C:$C,0))),"",INDEX('Policy Characteristics'!E:E,MATCH($C968,'Policy Characteristics'!$C:$C,0)))</f>
        <v>indst shift to hydrogen</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446" t="str">
        <f>IF(ISBLANK(INDEX('Policy Characteristics'!I:I,MATCH($C968,'Policy Characteristics'!$C:$C,0))),"",INDEX('Policy Characteristics'!I:I,MATCH($C968,'Policy Characteristics'!$C:$C,0)))</f>
        <v>% of fuel shifted</v>
      </c>
      <c r="P968" s="44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46" t="str">
        <f>IF(ISBLANK(INDEX('Policy Characteristics'!K:K,MATCH($C968,'Policy Characteristics'!$C:$C,0))),"",INDEX('Policy Characteristics'!K:K,MATCH($C968,'Policy Characteristics'!$C:$C,0)))</f>
        <v>industry-ag-main.html#fuel-switching</v>
      </c>
      <c r="R968" s="446" t="str">
        <f>IF(ISBLANK(INDEX('Policy Characteristics'!L:L,MATCH($C968,'Policy Characteristics'!$C:$C,0))),"",INDEX('Policy Characteristics'!L:L,MATCH($C968,'Policy Characteristics'!$C:$C,0)))</f>
        <v>industry-elec-and-hydrogen.html</v>
      </c>
    </row>
    <row r="969" spans="1:18" s="295" customFormat="1" x14ac:dyDescent="0.75">
      <c r="A969" s="446" t="str">
        <f>IF(ISBLANK(INDEX('Policy Characteristics'!A:A,MATCH($C969,'Policy Characteristics'!$C:$C,0))),"",INDEX('Policy Characteristics'!A:A,MATCH($C969,'Policy Characteristics'!$C:$C,0)))</f>
        <v>Industry</v>
      </c>
      <c r="B969" s="467" t="str">
        <f>IF(ISBLANK(INDEX('Policy Characteristics'!B:B,MATCH($C969,'Policy Characteristics'!$C:$C,0))),"",INDEX('Policy Characteristics'!B:B,MATCH($C969,'Policy Characteristics'!$C:$C,0)))</f>
        <v>Hydrogen Combustion</v>
      </c>
      <c r="C969" s="446" t="str">
        <f t="shared" si="40"/>
        <v>Fraction of Eligible Industrial Energy Use Shifted to Hydrogen</v>
      </c>
      <c r="D969" s="294" t="s">
        <v>3085</v>
      </c>
      <c r="E969" t="s">
        <v>3519</v>
      </c>
      <c r="F969" t="s">
        <v>3047</v>
      </c>
      <c r="G969" s="339" t="s">
        <v>3526</v>
      </c>
      <c r="H969" s="20">
        <v>2206</v>
      </c>
      <c r="I969" s="468" t="s">
        <v>44</v>
      </c>
      <c r="J969" s="469" t="str">
        <f>IF(ISBLANK(INDEX('Policy Characteristics'!D:D,MATCH($C969,'Policy Characteristics'!$C:$C,0))),"",INDEX('Policy Characteristics'!D:D,MATCH($C969,'Policy Characteristics'!$C:$C,0)))</f>
        <v>Hydrogen Combustion</v>
      </c>
      <c r="K969" s="446" t="str">
        <f>IF(ISBLANK(INDEX('Policy Characteristics'!E:E,MATCH($C969,'Policy Characteristics'!$C:$C,0))),"",INDEX('Policy Characteristics'!E:E,MATCH($C969,'Policy Characteristics'!$C:$C,0)))</f>
        <v>indst shift to hydrogen</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446" t="str">
        <f>IF(ISBLANK(INDEX('Policy Characteristics'!I:I,MATCH($C969,'Policy Characteristics'!$C:$C,0))),"",INDEX('Policy Characteristics'!I:I,MATCH($C969,'Policy Characteristics'!$C:$C,0)))</f>
        <v>% of fuel shifted</v>
      </c>
      <c r="P969" s="44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46" t="str">
        <f>IF(ISBLANK(INDEX('Policy Characteristics'!K:K,MATCH($C969,'Policy Characteristics'!$C:$C,0))),"",INDEX('Policy Characteristics'!K:K,MATCH($C969,'Policy Characteristics'!$C:$C,0)))</f>
        <v>industry-ag-main.html#fuel-switching</v>
      </c>
      <c r="R969" s="446" t="str">
        <f>IF(ISBLANK(INDEX('Policy Characteristics'!L:L,MATCH($C969,'Policy Characteristics'!$C:$C,0))),"",INDEX('Policy Characteristics'!L:L,MATCH($C969,'Policy Characteristics'!$C:$C,0)))</f>
        <v>industry-elec-and-hydrogen.html</v>
      </c>
    </row>
    <row r="970" spans="1:18" s="295" customFormat="1" x14ac:dyDescent="0.75">
      <c r="A970" s="446" t="str">
        <f>IF(ISBLANK(INDEX('Policy Characteristics'!A:A,MATCH($C970,'Policy Characteristics'!$C:$C,0))),"",INDEX('Policy Characteristics'!A:A,MATCH($C970,'Policy Characteristics'!$C:$C,0)))</f>
        <v>Industry</v>
      </c>
      <c r="B970" s="467" t="str">
        <f>IF(ISBLANK(INDEX('Policy Characteristics'!B:B,MATCH($C970,'Policy Characteristics'!$C:$C,0))),"",INDEX('Policy Characteristics'!B:B,MATCH($C970,'Policy Characteristics'!$C:$C,0)))</f>
        <v>Hydrogen Combustion</v>
      </c>
      <c r="C970" s="446" t="str">
        <f t="shared" si="40"/>
        <v>Fraction of Eligible Industrial Energy Use Shifted to Hydrogen</v>
      </c>
      <c r="D970" s="294" t="s">
        <v>3085</v>
      </c>
      <c r="E970" t="s">
        <v>3520</v>
      </c>
      <c r="F970" t="s">
        <v>3047</v>
      </c>
      <c r="G970" s="339" t="s">
        <v>3527</v>
      </c>
      <c r="H970" s="20">
        <v>2207</v>
      </c>
      <c r="I970" s="468" t="s">
        <v>43</v>
      </c>
      <c r="J970" s="469" t="str">
        <f>IF(ISBLANK(INDEX('Policy Characteristics'!D:D,MATCH($C970,'Policy Characteristics'!$C:$C,0))),"",INDEX('Policy Characteristics'!D:D,MATCH($C970,'Policy Characteristics'!$C:$C,0)))</f>
        <v>Hydrogen Combustion</v>
      </c>
      <c r="K970" s="446" t="str">
        <f>IF(ISBLANK(INDEX('Policy Characteristics'!E:E,MATCH($C970,'Policy Characteristics'!$C:$C,0))),"",INDEX('Policy Characteristics'!E:E,MATCH($C970,'Policy Characteristics'!$C:$C,0)))</f>
        <v>indst shift to hydrogen</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446" t="str">
        <f>IF(ISBLANK(INDEX('Policy Characteristics'!I:I,MATCH($C970,'Policy Characteristics'!$C:$C,0))),"",INDEX('Policy Characteristics'!I:I,MATCH($C970,'Policy Characteristics'!$C:$C,0)))</f>
        <v>% of fuel shifted</v>
      </c>
      <c r="P970" s="44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46" t="str">
        <f>IF(ISBLANK(INDEX('Policy Characteristics'!K:K,MATCH($C970,'Policy Characteristics'!$C:$C,0))),"",INDEX('Policy Characteristics'!K:K,MATCH($C970,'Policy Characteristics'!$C:$C,0)))</f>
        <v>industry-ag-main.html#fuel-switching</v>
      </c>
      <c r="R970" s="446" t="str">
        <f>IF(ISBLANK(INDEX('Policy Characteristics'!L:L,MATCH($C970,'Policy Characteristics'!$C:$C,0))),"",INDEX('Policy Characteristics'!L:L,MATCH($C970,'Policy Characteristics'!$C:$C,0)))</f>
        <v>industry-elec-and-hydrogen.html</v>
      </c>
    </row>
    <row r="971" spans="1:18" s="295" customFormat="1" x14ac:dyDescent="0.75">
      <c r="A971" s="446" t="str">
        <f>IF(ISBLANK(INDEX('Policy Characteristics'!A:A,MATCH($C971,'Policy Characteristics'!$C:$C,0))),"",INDEX('Policy Characteristics'!A:A,MATCH($C971,'Policy Characteristics'!$C:$C,0)))</f>
        <v>Industry</v>
      </c>
      <c r="B971" s="467" t="str">
        <f>IF(ISBLANK(INDEX('Policy Characteristics'!B:B,MATCH($C971,'Policy Characteristics'!$C:$C,0))),"",INDEX('Policy Characteristics'!B:B,MATCH($C971,'Policy Characteristics'!$C:$C,0)))</f>
        <v>Hydrogen Combustion</v>
      </c>
      <c r="C971" s="446" t="str">
        <f t="shared" si="40"/>
        <v>Fraction of Eligible Industrial Energy Use Shifted to Hydrogen</v>
      </c>
      <c r="D971" s="294" t="s">
        <v>3085</v>
      </c>
      <c r="E971" t="s">
        <v>3521</v>
      </c>
      <c r="F971" t="s">
        <v>3047</v>
      </c>
      <c r="G971" s="339" t="s">
        <v>3528</v>
      </c>
      <c r="H971" s="20">
        <v>2208</v>
      </c>
      <c r="I971" s="468" t="s">
        <v>44</v>
      </c>
      <c r="J971" s="469" t="str">
        <f>IF(ISBLANK(INDEX('Policy Characteristics'!D:D,MATCH($C971,'Policy Characteristics'!$C:$C,0))),"",INDEX('Policy Characteristics'!D:D,MATCH($C971,'Policy Characteristics'!$C:$C,0)))</f>
        <v>Hydrogen Combustion</v>
      </c>
      <c r="K971" s="446" t="str">
        <f>IF(ISBLANK(INDEX('Policy Characteristics'!E:E,MATCH($C971,'Policy Characteristics'!$C:$C,0))),"",INDEX('Policy Characteristics'!E:E,MATCH($C971,'Policy Characteristics'!$C:$C,0)))</f>
        <v>indst shift to hydrogen</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446" t="str">
        <f>IF(ISBLANK(INDEX('Policy Characteristics'!I:I,MATCH($C971,'Policy Characteristics'!$C:$C,0))),"",INDEX('Policy Characteristics'!I:I,MATCH($C971,'Policy Characteristics'!$C:$C,0)))</f>
        <v>% of fuel shifted</v>
      </c>
      <c r="P971" s="44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46" t="str">
        <f>IF(ISBLANK(INDEX('Policy Characteristics'!K:K,MATCH($C971,'Policy Characteristics'!$C:$C,0))),"",INDEX('Policy Characteristics'!K:K,MATCH($C971,'Policy Characteristics'!$C:$C,0)))</f>
        <v>industry-ag-main.html#fuel-switching</v>
      </c>
      <c r="R971" s="446" t="str">
        <f>IF(ISBLANK(INDEX('Policy Characteristics'!L:L,MATCH($C971,'Policy Characteristics'!$C:$C,0))),"",INDEX('Policy Characteristics'!L:L,MATCH($C971,'Policy Characteristics'!$C:$C,0)))</f>
        <v>industry-elec-and-hydrogen.html</v>
      </c>
    </row>
    <row r="972" spans="1:18" s="295" customFormat="1" x14ac:dyDescent="0.75">
      <c r="A972" s="446" t="str">
        <f>IF(ISBLANK(INDEX('Policy Characteristics'!A:A,MATCH($C972,'Policy Characteristics'!$C:$C,0))),"",INDEX('Policy Characteristics'!A:A,MATCH($C972,'Policy Characteristics'!$C:$C,0)))</f>
        <v>Industry</v>
      </c>
      <c r="B972" s="467" t="str">
        <f>IF(ISBLANK(INDEX('Policy Characteristics'!B:B,MATCH($C972,'Policy Characteristics'!$C:$C,0))),"",INDEX('Policy Characteristics'!B:B,MATCH($C972,'Policy Characteristics'!$C:$C,0)))</f>
        <v>Hydrogen Combustion</v>
      </c>
      <c r="C972" s="446" t="str">
        <f t="shared" si="40"/>
        <v>Fraction of Eligible Industrial Energy Use Shifted to Hydrogen</v>
      </c>
      <c r="D972" s="294" t="s">
        <v>3085</v>
      </c>
      <c r="E972" t="s">
        <v>3673</v>
      </c>
      <c r="F972" t="s">
        <v>3047</v>
      </c>
      <c r="G972" s="339" t="s">
        <v>3673</v>
      </c>
      <c r="H972" s="20">
        <v>2209</v>
      </c>
      <c r="I972" s="468" t="s">
        <v>44</v>
      </c>
      <c r="J972" s="469" t="str">
        <f>IF(ISBLANK(INDEX('Policy Characteristics'!D:D,MATCH($C972,'Policy Characteristics'!$C:$C,0))),"",INDEX('Policy Characteristics'!D:D,MATCH($C972,'Policy Characteristics'!$C:$C,0)))</f>
        <v>Hydrogen Combustion</v>
      </c>
      <c r="K972" s="446" t="str">
        <f>IF(ISBLANK(INDEX('Policy Characteristics'!E:E,MATCH($C972,'Policy Characteristics'!$C:$C,0))),"",INDEX('Policy Characteristics'!E:E,MATCH($C972,'Policy Characteristics'!$C:$C,0)))</f>
        <v>indst shift to hydrogen</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446" t="str">
        <f>IF(ISBLANK(INDEX('Policy Characteristics'!I:I,MATCH($C972,'Policy Characteristics'!$C:$C,0))),"",INDEX('Policy Characteristics'!I:I,MATCH($C972,'Policy Characteristics'!$C:$C,0)))</f>
        <v>% of fuel shifted</v>
      </c>
      <c r="P972" s="44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46" t="str">
        <f>IF(ISBLANK(INDEX('Policy Characteristics'!K:K,MATCH($C972,'Policy Characteristics'!$C:$C,0))),"",INDEX('Policy Characteristics'!K:K,MATCH($C972,'Policy Characteristics'!$C:$C,0)))</f>
        <v>industry-ag-main.html#fuel-switching</v>
      </c>
      <c r="R972" s="446" t="str">
        <f>IF(ISBLANK(INDEX('Policy Characteristics'!L:L,MATCH($C972,'Policy Characteristics'!$C:$C,0))),"",INDEX('Policy Characteristics'!L:L,MATCH($C972,'Policy Characteristics'!$C:$C,0)))</f>
        <v>industry-elec-and-hydrogen.html</v>
      </c>
    </row>
    <row r="973" spans="1:18" s="295" customFormat="1" x14ac:dyDescent="0.75">
      <c r="A973" s="446" t="str">
        <f>IF(ISBLANK(INDEX('Policy Characteristics'!A:A,MATCH($C973,'Policy Characteristics'!$C:$C,0))),"",INDEX('Policy Characteristics'!A:A,MATCH($C973,'Policy Characteristics'!$C:$C,0)))</f>
        <v>Industry</v>
      </c>
      <c r="B973" s="467" t="str">
        <f>IF(ISBLANK(INDEX('Policy Characteristics'!B:B,MATCH($C973,'Policy Characteristics'!$C:$C,0))),"",INDEX('Policy Characteristics'!B:B,MATCH($C973,'Policy Characteristics'!$C:$C,0)))</f>
        <v>Hydrogen Combustion</v>
      </c>
      <c r="C973" s="446" t="str">
        <f t="shared" si="40"/>
        <v>Fraction of Eligible Industrial Energy Use Shifted to Hydrogen</v>
      </c>
      <c r="D973" s="294" t="s">
        <v>3086</v>
      </c>
      <c r="E973" t="s">
        <v>3515</v>
      </c>
      <c r="F973" t="s">
        <v>3048</v>
      </c>
      <c r="G973" s="339" t="s">
        <v>3522</v>
      </c>
      <c r="H973" s="20">
        <v>2210</v>
      </c>
      <c r="I973" s="468" t="s">
        <v>44</v>
      </c>
      <c r="J973" s="469" t="str">
        <f>IF(ISBLANK(INDEX('Policy Characteristics'!D:D,MATCH($C973,'Policy Characteristics'!$C:$C,0))),"",INDEX('Policy Characteristics'!D:D,MATCH($C973,'Policy Characteristics'!$C:$C,0)))</f>
        <v>Hydrogen Combustion</v>
      </c>
      <c r="K973" s="446" t="str">
        <f>IF(ISBLANK(INDEX('Policy Characteristics'!E:E,MATCH($C973,'Policy Characteristics'!$C:$C,0))),"",INDEX('Policy Characteristics'!E:E,MATCH($C973,'Policy Characteristics'!$C:$C,0)))</f>
        <v>indst shift to hydrogen</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446" t="str">
        <f>IF(ISBLANK(INDEX('Policy Characteristics'!I:I,MATCH($C973,'Policy Characteristics'!$C:$C,0))),"",INDEX('Policy Characteristics'!I:I,MATCH($C973,'Policy Characteristics'!$C:$C,0)))</f>
        <v>% of fuel shifted</v>
      </c>
      <c r="P973" s="44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46" t="str">
        <f>IF(ISBLANK(INDEX('Policy Characteristics'!K:K,MATCH($C973,'Policy Characteristics'!$C:$C,0))),"",INDEX('Policy Characteristics'!K:K,MATCH($C973,'Policy Characteristics'!$C:$C,0)))</f>
        <v>industry-ag-main.html#fuel-switching</v>
      </c>
      <c r="R973" s="446" t="str">
        <f>IF(ISBLANK(INDEX('Policy Characteristics'!L:L,MATCH($C973,'Policy Characteristics'!$C:$C,0))),"",INDEX('Policy Characteristics'!L:L,MATCH($C973,'Policy Characteristics'!$C:$C,0)))</f>
        <v>industry-elec-and-hydrogen.html</v>
      </c>
    </row>
    <row r="974" spans="1:18" s="295" customFormat="1" x14ac:dyDescent="0.75">
      <c r="A974" s="446" t="str">
        <f>IF(ISBLANK(INDEX('Policy Characteristics'!A:A,MATCH($C974,'Policy Characteristics'!$C:$C,0))),"",INDEX('Policy Characteristics'!A:A,MATCH($C974,'Policy Characteristics'!$C:$C,0)))</f>
        <v>Industry</v>
      </c>
      <c r="B974" s="467" t="str">
        <f>IF(ISBLANK(INDEX('Policy Characteristics'!B:B,MATCH($C974,'Policy Characteristics'!$C:$C,0))),"",INDEX('Policy Characteristics'!B:B,MATCH($C974,'Policy Characteristics'!$C:$C,0)))</f>
        <v>Hydrogen Combustion</v>
      </c>
      <c r="C974" s="446" t="str">
        <f t="shared" si="40"/>
        <v>Fraction of Eligible Industrial Energy Use Shifted to Hydrogen</v>
      </c>
      <c r="D974" s="294" t="s">
        <v>3086</v>
      </c>
      <c r="E974" t="s">
        <v>3516</v>
      </c>
      <c r="F974" t="s">
        <v>3048</v>
      </c>
      <c r="G974" s="339" t="s">
        <v>3523</v>
      </c>
      <c r="H974" s="20">
        <v>2211</v>
      </c>
      <c r="I974" s="468" t="s">
        <v>44</v>
      </c>
      <c r="J974" s="469" t="str">
        <f>IF(ISBLANK(INDEX('Policy Characteristics'!D:D,MATCH($C974,'Policy Characteristics'!$C:$C,0))),"",INDEX('Policy Characteristics'!D:D,MATCH($C974,'Policy Characteristics'!$C:$C,0)))</f>
        <v>Hydrogen Combustion</v>
      </c>
      <c r="K974" s="446" t="str">
        <f>IF(ISBLANK(INDEX('Policy Characteristics'!E:E,MATCH($C974,'Policy Characteristics'!$C:$C,0))),"",INDEX('Policy Characteristics'!E:E,MATCH($C974,'Policy Characteristics'!$C:$C,0)))</f>
        <v>indst shift to hydrogen</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446" t="str">
        <f>IF(ISBLANK(INDEX('Policy Characteristics'!I:I,MATCH($C974,'Policy Characteristics'!$C:$C,0))),"",INDEX('Policy Characteristics'!I:I,MATCH($C974,'Policy Characteristics'!$C:$C,0)))</f>
        <v>% of fuel shifted</v>
      </c>
      <c r="P974" s="44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46" t="str">
        <f>IF(ISBLANK(INDEX('Policy Characteristics'!K:K,MATCH($C974,'Policy Characteristics'!$C:$C,0))),"",INDEX('Policy Characteristics'!K:K,MATCH($C974,'Policy Characteristics'!$C:$C,0)))</f>
        <v>industry-ag-main.html#fuel-switching</v>
      </c>
      <c r="R974" s="446" t="str">
        <f>IF(ISBLANK(INDEX('Policy Characteristics'!L:L,MATCH($C974,'Policy Characteristics'!$C:$C,0))),"",INDEX('Policy Characteristics'!L:L,MATCH($C974,'Policy Characteristics'!$C:$C,0)))</f>
        <v>industry-elec-and-hydrogen.html</v>
      </c>
    </row>
    <row r="975" spans="1:18" s="295" customFormat="1" x14ac:dyDescent="0.75">
      <c r="A975" s="446" t="str">
        <f>IF(ISBLANK(INDEX('Policy Characteristics'!A:A,MATCH($C975,'Policy Characteristics'!$C:$C,0))),"",INDEX('Policy Characteristics'!A:A,MATCH($C975,'Policy Characteristics'!$C:$C,0)))</f>
        <v>Industry</v>
      </c>
      <c r="B975" s="467" t="str">
        <f>IF(ISBLANK(INDEX('Policy Characteristics'!B:B,MATCH($C975,'Policy Characteristics'!$C:$C,0))),"",INDEX('Policy Characteristics'!B:B,MATCH($C975,'Policy Characteristics'!$C:$C,0)))</f>
        <v>Hydrogen Combustion</v>
      </c>
      <c r="C975" s="446" t="str">
        <f t="shared" si="40"/>
        <v>Fraction of Eligible Industrial Energy Use Shifted to Hydrogen</v>
      </c>
      <c r="D975" s="294" t="s">
        <v>3086</v>
      </c>
      <c r="E975" t="s">
        <v>3517</v>
      </c>
      <c r="F975" t="s">
        <v>3048</v>
      </c>
      <c r="G975" s="339" t="s">
        <v>3524</v>
      </c>
      <c r="H975" s="20">
        <v>2212</v>
      </c>
      <c r="I975" s="468" t="s">
        <v>44</v>
      </c>
      <c r="J975" s="469" t="str">
        <f>IF(ISBLANK(INDEX('Policy Characteristics'!D:D,MATCH($C975,'Policy Characteristics'!$C:$C,0))),"",INDEX('Policy Characteristics'!D:D,MATCH($C975,'Policy Characteristics'!$C:$C,0)))</f>
        <v>Hydrogen Combustion</v>
      </c>
      <c r="K975" s="446" t="str">
        <f>IF(ISBLANK(INDEX('Policy Characteristics'!E:E,MATCH($C975,'Policy Characteristics'!$C:$C,0))),"",INDEX('Policy Characteristics'!E:E,MATCH($C975,'Policy Characteristics'!$C:$C,0)))</f>
        <v>indst shift to hydrogen</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446" t="str">
        <f>IF(ISBLANK(INDEX('Policy Characteristics'!I:I,MATCH($C975,'Policy Characteristics'!$C:$C,0))),"",INDEX('Policy Characteristics'!I:I,MATCH($C975,'Policy Characteristics'!$C:$C,0)))</f>
        <v>% of fuel shifted</v>
      </c>
      <c r="P975" s="44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46" t="str">
        <f>IF(ISBLANK(INDEX('Policy Characteristics'!K:K,MATCH($C975,'Policy Characteristics'!$C:$C,0))),"",INDEX('Policy Characteristics'!K:K,MATCH($C975,'Policy Characteristics'!$C:$C,0)))</f>
        <v>industry-ag-main.html#fuel-switching</v>
      </c>
      <c r="R975" s="446" t="str">
        <f>IF(ISBLANK(INDEX('Policy Characteristics'!L:L,MATCH($C975,'Policy Characteristics'!$C:$C,0))),"",INDEX('Policy Characteristics'!L:L,MATCH($C975,'Policy Characteristics'!$C:$C,0)))</f>
        <v>industry-elec-and-hydrogen.html</v>
      </c>
    </row>
    <row r="976" spans="1:18" s="295" customFormat="1" x14ac:dyDescent="0.75">
      <c r="A976" s="446" t="str">
        <f>IF(ISBLANK(INDEX('Policy Characteristics'!A:A,MATCH($C976,'Policy Characteristics'!$C:$C,0))),"",INDEX('Policy Characteristics'!A:A,MATCH($C976,'Policy Characteristics'!$C:$C,0)))</f>
        <v>Industry</v>
      </c>
      <c r="B976" s="467" t="str">
        <f>IF(ISBLANK(INDEX('Policy Characteristics'!B:B,MATCH($C976,'Policy Characteristics'!$C:$C,0))),"",INDEX('Policy Characteristics'!B:B,MATCH($C976,'Policy Characteristics'!$C:$C,0)))</f>
        <v>Hydrogen Combustion</v>
      </c>
      <c r="C976" s="446" t="str">
        <f t="shared" si="40"/>
        <v>Fraction of Eligible Industrial Energy Use Shifted to Hydrogen</v>
      </c>
      <c r="D976" s="294" t="s">
        <v>3086</v>
      </c>
      <c r="E976" t="s">
        <v>3518</v>
      </c>
      <c r="F976" t="s">
        <v>3048</v>
      </c>
      <c r="G976" s="339" t="s">
        <v>3525</v>
      </c>
      <c r="H976" s="20">
        <v>2213</v>
      </c>
      <c r="I976" s="468" t="s">
        <v>44</v>
      </c>
      <c r="J976" s="469" t="str">
        <f>IF(ISBLANK(INDEX('Policy Characteristics'!D:D,MATCH($C976,'Policy Characteristics'!$C:$C,0))),"",INDEX('Policy Characteristics'!D:D,MATCH($C976,'Policy Characteristics'!$C:$C,0)))</f>
        <v>Hydrogen Combustion</v>
      </c>
      <c r="K976" s="446" t="str">
        <f>IF(ISBLANK(INDEX('Policy Characteristics'!E:E,MATCH($C976,'Policy Characteristics'!$C:$C,0))),"",INDEX('Policy Characteristics'!E:E,MATCH($C976,'Policy Characteristics'!$C:$C,0)))</f>
        <v>indst shift to hydrogen</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446" t="str">
        <f>IF(ISBLANK(INDEX('Policy Characteristics'!I:I,MATCH($C976,'Policy Characteristics'!$C:$C,0))),"",INDEX('Policy Characteristics'!I:I,MATCH($C976,'Policy Characteristics'!$C:$C,0)))</f>
        <v>% of fuel shifted</v>
      </c>
      <c r="P976" s="44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46" t="str">
        <f>IF(ISBLANK(INDEX('Policy Characteristics'!K:K,MATCH($C976,'Policy Characteristics'!$C:$C,0))),"",INDEX('Policy Characteristics'!K:K,MATCH($C976,'Policy Characteristics'!$C:$C,0)))</f>
        <v>industry-ag-main.html#fuel-switching</v>
      </c>
      <c r="R976" s="446" t="str">
        <f>IF(ISBLANK(INDEX('Policy Characteristics'!L:L,MATCH($C976,'Policy Characteristics'!$C:$C,0))),"",INDEX('Policy Characteristics'!L:L,MATCH($C976,'Policy Characteristics'!$C:$C,0)))</f>
        <v>industry-elec-and-hydrogen.html</v>
      </c>
    </row>
    <row r="977" spans="1:18" s="295" customFormat="1" x14ac:dyDescent="0.75">
      <c r="A977" s="446" t="str">
        <f>IF(ISBLANK(INDEX('Policy Characteristics'!A:A,MATCH($C977,'Policy Characteristics'!$C:$C,0))),"",INDEX('Policy Characteristics'!A:A,MATCH($C977,'Policy Characteristics'!$C:$C,0)))</f>
        <v>Industry</v>
      </c>
      <c r="B977" s="467" t="str">
        <f>IF(ISBLANK(INDEX('Policy Characteristics'!B:B,MATCH($C977,'Policy Characteristics'!$C:$C,0))),"",INDEX('Policy Characteristics'!B:B,MATCH($C977,'Policy Characteristics'!$C:$C,0)))</f>
        <v>Hydrogen Combustion</v>
      </c>
      <c r="C977" s="446" t="str">
        <f t="shared" si="40"/>
        <v>Fraction of Eligible Industrial Energy Use Shifted to Hydrogen</v>
      </c>
      <c r="D977" s="294" t="s">
        <v>3086</v>
      </c>
      <c r="E977" t="s">
        <v>3519</v>
      </c>
      <c r="F977" t="s">
        <v>3048</v>
      </c>
      <c r="G977" s="339" t="s">
        <v>3526</v>
      </c>
      <c r="H977" s="20">
        <v>2214</v>
      </c>
      <c r="I977" s="468" t="s">
        <v>44</v>
      </c>
      <c r="J977" s="469" t="str">
        <f>IF(ISBLANK(INDEX('Policy Characteristics'!D:D,MATCH($C977,'Policy Characteristics'!$C:$C,0))),"",INDEX('Policy Characteristics'!D:D,MATCH($C977,'Policy Characteristics'!$C:$C,0)))</f>
        <v>Hydrogen Combustion</v>
      </c>
      <c r="K977" s="446" t="str">
        <f>IF(ISBLANK(INDEX('Policy Characteristics'!E:E,MATCH($C977,'Policy Characteristics'!$C:$C,0))),"",INDEX('Policy Characteristics'!E:E,MATCH($C977,'Policy Characteristics'!$C:$C,0)))</f>
        <v>indst shift to hydrogen</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446" t="str">
        <f>IF(ISBLANK(INDEX('Policy Characteristics'!I:I,MATCH($C977,'Policy Characteristics'!$C:$C,0))),"",INDEX('Policy Characteristics'!I:I,MATCH($C977,'Policy Characteristics'!$C:$C,0)))</f>
        <v>% of fuel shifted</v>
      </c>
      <c r="P977" s="44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46" t="str">
        <f>IF(ISBLANK(INDEX('Policy Characteristics'!K:K,MATCH($C977,'Policy Characteristics'!$C:$C,0))),"",INDEX('Policy Characteristics'!K:K,MATCH($C977,'Policy Characteristics'!$C:$C,0)))</f>
        <v>industry-ag-main.html#fuel-switching</v>
      </c>
      <c r="R977" s="446" t="str">
        <f>IF(ISBLANK(INDEX('Policy Characteristics'!L:L,MATCH($C977,'Policy Characteristics'!$C:$C,0))),"",INDEX('Policy Characteristics'!L:L,MATCH($C977,'Policy Characteristics'!$C:$C,0)))</f>
        <v>industry-elec-and-hydrogen.html</v>
      </c>
    </row>
    <row r="978" spans="1:18" s="295" customFormat="1" x14ac:dyDescent="0.75">
      <c r="A978" s="446" t="str">
        <f>IF(ISBLANK(INDEX('Policy Characteristics'!A:A,MATCH($C978,'Policy Characteristics'!$C:$C,0))),"",INDEX('Policy Characteristics'!A:A,MATCH($C978,'Policy Characteristics'!$C:$C,0)))</f>
        <v>Industry</v>
      </c>
      <c r="B978" s="467" t="str">
        <f>IF(ISBLANK(INDEX('Policy Characteristics'!B:B,MATCH($C978,'Policy Characteristics'!$C:$C,0))),"",INDEX('Policy Characteristics'!B:B,MATCH($C978,'Policy Characteristics'!$C:$C,0)))</f>
        <v>Hydrogen Combustion</v>
      </c>
      <c r="C978" s="446" t="str">
        <f t="shared" si="40"/>
        <v>Fraction of Eligible Industrial Energy Use Shifted to Hydrogen</v>
      </c>
      <c r="D978" s="294" t="s">
        <v>3086</v>
      </c>
      <c r="E978" t="s">
        <v>3520</v>
      </c>
      <c r="F978" t="s">
        <v>3048</v>
      </c>
      <c r="G978" s="339" t="s">
        <v>3527</v>
      </c>
      <c r="H978" s="20">
        <v>2215</v>
      </c>
      <c r="I978" s="468" t="s">
        <v>43</v>
      </c>
      <c r="J978" s="469" t="str">
        <f>IF(ISBLANK(INDEX('Policy Characteristics'!D:D,MATCH($C978,'Policy Characteristics'!$C:$C,0))),"",INDEX('Policy Characteristics'!D:D,MATCH($C978,'Policy Characteristics'!$C:$C,0)))</f>
        <v>Hydrogen Combustion</v>
      </c>
      <c r="K978" s="446" t="str">
        <f>IF(ISBLANK(INDEX('Policy Characteristics'!E:E,MATCH($C978,'Policy Characteristics'!$C:$C,0))),"",INDEX('Policy Characteristics'!E:E,MATCH($C978,'Policy Characteristics'!$C:$C,0)))</f>
        <v>indst shift to hydrogen</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446" t="str">
        <f>IF(ISBLANK(INDEX('Policy Characteristics'!I:I,MATCH($C978,'Policy Characteristics'!$C:$C,0))),"",INDEX('Policy Characteristics'!I:I,MATCH($C978,'Policy Characteristics'!$C:$C,0)))</f>
        <v>% of fuel shifted</v>
      </c>
      <c r="P978" s="44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46" t="str">
        <f>IF(ISBLANK(INDEX('Policy Characteristics'!K:K,MATCH($C978,'Policy Characteristics'!$C:$C,0))),"",INDEX('Policy Characteristics'!K:K,MATCH($C978,'Policy Characteristics'!$C:$C,0)))</f>
        <v>industry-ag-main.html#fuel-switching</v>
      </c>
      <c r="R978" s="446" t="str">
        <f>IF(ISBLANK(INDEX('Policy Characteristics'!L:L,MATCH($C978,'Policy Characteristics'!$C:$C,0))),"",INDEX('Policy Characteristics'!L:L,MATCH($C978,'Policy Characteristics'!$C:$C,0)))</f>
        <v>industry-elec-and-hydrogen.html</v>
      </c>
    </row>
    <row r="979" spans="1:18" s="295" customFormat="1" x14ac:dyDescent="0.75">
      <c r="A979" s="446" t="str">
        <f>IF(ISBLANK(INDEX('Policy Characteristics'!A:A,MATCH($C979,'Policy Characteristics'!$C:$C,0))),"",INDEX('Policy Characteristics'!A:A,MATCH($C979,'Policy Characteristics'!$C:$C,0)))</f>
        <v>Industry</v>
      </c>
      <c r="B979" s="467" t="str">
        <f>IF(ISBLANK(INDEX('Policy Characteristics'!B:B,MATCH($C979,'Policy Characteristics'!$C:$C,0))),"",INDEX('Policy Characteristics'!B:B,MATCH($C979,'Policy Characteristics'!$C:$C,0)))</f>
        <v>Hydrogen Combustion</v>
      </c>
      <c r="C979" s="446" t="str">
        <f t="shared" si="40"/>
        <v>Fraction of Eligible Industrial Energy Use Shifted to Hydrogen</v>
      </c>
      <c r="D979" s="294" t="s">
        <v>3086</v>
      </c>
      <c r="E979" t="s">
        <v>3521</v>
      </c>
      <c r="F979" t="s">
        <v>3048</v>
      </c>
      <c r="G979" s="339" t="s">
        <v>3528</v>
      </c>
      <c r="H979" s="20">
        <v>2216</v>
      </c>
      <c r="I979" s="468" t="s">
        <v>44</v>
      </c>
      <c r="J979" s="469" t="str">
        <f>IF(ISBLANK(INDEX('Policy Characteristics'!D:D,MATCH($C979,'Policy Characteristics'!$C:$C,0))),"",INDEX('Policy Characteristics'!D:D,MATCH($C979,'Policy Characteristics'!$C:$C,0)))</f>
        <v>Hydrogen Combustion</v>
      </c>
      <c r="K979" s="446" t="str">
        <f>IF(ISBLANK(INDEX('Policy Characteristics'!E:E,MATCH($C979,'Policy Characteristics'!$C:$C,0))),"",INDEX('Policy Characteristics'!E:E,MATCH($C979,'Policy Characteristics'!$C:$C,0)))</f>
        <v>indst shift to hydrogen</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446" t="str">
        <f>IF(ISBLANK(INDEX('Policy Characteristics'!I:I,MATCH($C979,'Policy Characteristics'!$C:$C,0))),"",INDEX('Policy Characteristics'!I:I,MATCH($C979,'Policy Characteristics'!$C:$C,0)))</f>
        <v>% of fuel shifted</v>
      </c>
      <c r="P979" s="44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46" t="str">
        <f>IF(ISBLANK(INDEX('Policy Characteristics'!K:K,MATCH($C979,'Policy Characteristics'!$C:$C,0))),"",INDEX('Policy Characteristics'!K:K,MATCH($C979,'Policy Characteristics'!$C:$C,0)))</f>
        <v>industry-ag-main.html#fuel-switching</v>
      </c>
      <c r="R979" s="446" t="str">
        <f>IF(ISBLANK(INDEX('Policy Characteristics'!L:L,MATCH($C979,'Policy Characteristics'!$C:$C,0))),"",INDEX('Policy Characteristics'!L:L,MATCH($C979,'Policy Characteristics'!$C:$C,0)))</f>
        <v>industry-elec-and-hydrogen.html</v>
      </c>
    </row>
    <row r="980" spans="1:18" s="295" customFormat="1" x14ac:dyDescent="0.75">
      <c r="A980" s="446" t="str">
        <f>IF(ISBLANK(INDEX('Policy Characteristics'!A:A,MATCH($C980,'Policy Characteristics'!$C:$C,0))),"",INDEX('Policy Characteristics'!A:A,MATCH($C980,'Policy Characteristics'!$C:$C,0)))</f>
        <v>Industry</v>
      </c>
      <c r="B980" s="467" t="str">
        <f>IF(ISBLANK(INDEX('Policy Characteristics'!B:B,MATCH($C980,'Policy Characteristics'!$C:$C,0))),"",INDEX('Policy Characteristics'!B:B,MATCH($C980,'Policy Characteristics'!$C:$C,0)))</f>
        <v>Hydrogen Combustion</v>
      </c>
      <c r="C980" s="446" t="str">
        <f t="shared" si="40"/>
        <v>Fraction of Eligible Industrial Energy Use Shifted to Hydrogen</v>
      </c>
      <c r="D980" s="294" t="s">
        <v>3086</v>
      </c>
      <c r="E980" t="s">
        <v>3673</v>
      </c>
      <c r="F980" t="s">
        <v>3048</v>
      </c>
      <c r="G980" s="339" t="s">
        <v>3673</v>
      </c>
      <c r="H980" s="20">
        <v>2217</v>
      </c>
      <c r="I980" s="468" t="s">
        <v>44</v>
      </c>
      <c r="J980" s="469" t="str">
        <f>IF(ISBLANK(INDEX('Policy Characteristics'!D:D,MATCH($C980,'Policy Characteristics'!$C:$C,0))),"",INDEX('Policy Characteristics'!D:D,MATCH($C980,'Policy Characteristics'!$C:$C,0)))</f>
        <v>Hydrogen Combustion</v>
      </c>
      <c r="K980" s="446" t="str">
        <f>IF(ISBLANK(INDEX('Policy Characteristics'!E:E,MATCH($C980,'Policy Characteristics'!$C:$C,0))),"",INDEX('Policy Characteristics'!E:E,MATCH($C980,'Policy Characteristics'!$C:$C,0)))</f>
        <v>indst shift to hydrogen</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446" t="str">
        <f>IF(ISBLANK(INDEX('Policy Characteristics'!I:I,MATCH($C980,'Policy Characteristics'!$C:$C,0))),"",INDEX('Policy Characteristics'!I:I,MATCH($C980,'Policy Characteristics'!$C:$C,0)))</f>
        <v>% of fuel shifted</v>
      </c>
      <c r="P980" s="44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46" t="str">
        <f>IF(ISBLANK(INDEX('Policy Characteristics'!K:K,MATCH($C980,'Policy Characteristics'!$C:$C,0))),"",INDEX('Policy Characteristics'!K:K,MATCH($C980,'Policy Characteristics'!$C:$C,0)))</f>
        <v>industry-ag-main.html#fuel-switching</v>
      </c>
      <c r="R980" s="446" t="str">
        <f>IF(ISBLANK(INDEX('Policy Characteristics'!L:L,MATCH($C980,'Policy Characteristics'!$C:$C,0))),"",INDEX('Policy Characteristics'!L:L,MATCH($C980,'Policy Characteristics'!$C:$C,0)))</f>
        <v>industry-elec-and-hydrogen.html</v>
      </c>
    </row>
    <row r="981" spans="1:18" s="295" customFormat="1" x14ac:dyDescent="0.75">
      <c r="A981" s="446" t="str">
        <f>IF(ISBLANK(INDEX('Policy Characteristics'!A:A,MATCH($C981,'Policy Characteristics'!$C:$C,0))),"",INDEX('Policy Characteristics'!A:A,MATCH($C981,'Policy Characteristics'!$C:$C,0)))</f>
        <v>Industry</v>
      </c>
      <c r="B981" s="467" t="str">
        <f>IF(ISBLANK(INDEX('Policy Characteristics'!B:B,MATCH($C981,'Policy Characteristics'!$C:$C,0))),"",INDEX('Policy Characteristics'!B:B,MATCH($C981,'Policy Characteristics'!$C:$C,0)))</f>
        <v>Hydrogen Combustion</v>
      </c>
      <c r="C981" s="446" t="str">
        <f t="shared" si="40"/>
        <v>Fraction of Eligible Industrial Energy Use Shifted to Hydrogen</v>
      </c>
      <c r="D981" s="294" t="s">
        <v>3087</v>
      </c>
      <c r="E981" t="s">
        <v>3515</v>
      </c>
      <c r="F981" t="s">
        <v>3090</v>
      </c>
      <c r="G981" s="339" t="s">
        <v>3522</v>
      </c>
      <c r="H981" s="20">
        <v>2218</v>
      </c>
      <c r="I981" s="468" t="s">
        <v>43</v>
      </c>
      <c r="J981" s="469" t="str">
        <f>IF(ISBLANK(INDEX('Policy Characteristics'!D:D,MATCH($C981,'Policy Characteristics'!$C:$C,0))),"",INDEX('Policy Characteristics'!D:D,MATCH($C981,'Policy Characteristics'!$C:$C,0)))</f>
        <v>Hydrogen Combustion</v>
      </c>
      <c r="K981" s="446" t="str">
        <f>IF(ISBLANK(INDEX('Policy Characteristics'!E:E,MATCH($C981,'Policy Characteristics'!$C:$C,0))),"",INDEX('Policy Characteristics'!E:E,MATCH($C981,'Policy Characteristics'!$C:$C,0)))</f>
        <v>indst shift to hydrogen</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446" t="str">
        <f>IF(ISBLANK(INDEX('Policy Characteristics'!I:I,MATCH($C981,'Policy Characteristics'!$C:$C,0))),"",INDEX('Policy Characteristics'!I:I,MATCH($C981,'Policy Characteristics'!$C:$C,0)))</f>
        <v>% of fuel shifted</v>
      </c>
      <c r="P981" s="44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46" t="str">
        <f>IF(ISBLANK(INDEX('Policy Characteristics'!K:K,MATCH($C981,'Policy Characteristics'!$C:$C,0))),"",INDEX('Policy Characteristics'!K:K,MATCH($C981,'Policy Characteristics'!$C:$C,0)))</f>
        <v>industry-ag-main.html#fuel-switching</v>
      </c>
      <c r="R981" s="446" t="str">
        <f>IF(ISBLANK(INDEX('Policy Characteristics'!L:L,MATCH($C981,'Policy Characteristics'!$C:$C,0))),"",INDEX('Policy Characteristics'!L:L,MATCH($C981,'Policy Characteristics'!$C:$C,0)))</f>
        <v>industry-elec-and-hydrogen.html</v>
      </c>
    </row>
    <row r="982" spans="1:18" s="295" customFormat="1" x14ac:dyDescent="0.75">
      <c r="A982" s="446" t="str">
        <f>IF(ISBLANK(INDEX('Policy Characteristics'!A:A,MATCH($C982,'Policy Characteristics'!$C:$C,0))),"",INDEX('Policy Characteristics'!A:A,MATCH($C982,'Policy Characteristics'!$C:$C,0)))</f>
        <v>Industry</v>
      </c>
      <c r="B982" s="467" t="str">
        <f>IF(ISBLANK(INDEX('Policy Characteristics'!B:B,MATCH($C982,'Policy Characteristics'!$C:$C,0))),"",INDEX('Policy Characteristics'!B:B,MATCH($C982,'Policy Characteristics'!$C:$C,0)))</f>
        <v>Hydrogen Combustion</v>
      </c>
      <c r="C982" s="446" t="str">
        <f t="shared" si="40"/>
        <v>Fraction of Eligible Industrial Energy Use Shifted to Hydrogen</v>
      </c>
      <c r="D982" s="294" t="s">
        <v>3087</v>
      </c>
      <c r="E982" t="s">
        <v>3516</v>
      </c>
      <c r="F982" t="s">
        <v>3090</v>
      </c>
      <c r="G982" s="339" t="s">
        <v>3523</v>
      </c>
      <c r="H982" s="20">
        <v>2219</v>
      </c>
      <c r="I982" s="468" t="s">
        <v>44</v>
      </c>
      <c r="J982" s="469" t="str">
        <f>IF(ISBLANK(INDEX('Policy Characteristics'!D:D,MATCH($C982,'Policy Characteristics'!$C:$C,0))),"",INDEX('Policy Characteristics'!D:D,MATCH($C982,'Policy Characteristics'!$C:$C,0)))</f>
        <v>Hydrogen Combustion</v>
      </c>
      <c r="K982" s="446" t="str">
        <f>IF(ISBLANK(INDEX('Policy Characteristics'!E:E,MATCH($C982,'Policy Characteristics'!$C:$C,0))),"",INDEX('Policy Characteristics'!E:E,MATCH($C982,'Policy Characteristics'!$C:$C,0)))</f>
        <v>indst shift to hydrogen</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446" t="str">
        <f>IF(ISBLANK(INDEX('Policy Characteristics'!I:I,MATCH($C982,'Policy Characteristics'!$C:$C,0))),"",INDEX('Policy Characteristics'!I:I,MATCH($C982,'Policy Characteristics'!$C:$C,0)))</f>
        <v>% of fuel shifted</v>
      </c>
      <c r="P982" s="44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46" t="str">
        <f>IF(ISBLANK(INDEX('Policy Characteristics'!K:K,MATCH($C982,'Policy Characteristics'!$C:$C,0))),"",INDEX('Policy Characteristics'!K:K,MATCH($C982,'Policy Characteristics'!$C:$C,0)))</f>
        <v>industry-ag-main.html#fuel-switching</v>
      </c>
      <c r="R982" s="446" t="str">
        <f>IF(ISBLANK(INDEX('Policy Characteristics'!L:L,MATCH($C982,'Policy Characteristics'!$C:$C,0))),"",INDEX('Policy Characteristics'!L:L,MATCH($C982,'Policy Characteristics'!$C:$C,0)))</f>
        <v>industry-elec-and-hydrogen.html</v>
      </c>
    </row>
    <row r="983" spans="1:18" s="295" customFormat="1" x14ac:dyDescent="0.75">
      <c r="A983" s="446" t="str">
        <f>IF(ISBLANK(INDEX('Policy Characteristics'!A:A,MATCH($C983,'Policy Characteristics'!$C:$C,0))),"",INDEX('Policy Characteristics'!A:A,MATCH($C983,'Policy Characteristics'!$C:$C,0)))</f>
        <v>Industry</v>
      </c>
      <c r="B983" s="467" t="str">
        <f>IF(ISBLANK(INDEX('Policy Characteristics'!B:B,MATCH($C983,'Policy Characteristics'!$C:$C,0))),"",INDEX('Policy Characteristics'!B:B,MATCH($C983,'Policy Characteristics'!$C:$C,0)))</f>
        <v>Hydrogen Combustion</v>
      </c>
      <c r="C983" s="446" t="str">
        <f t="shared" si="40"/>
        <v>Fraction of Eligible Industrial Energy Use Shifted to Hydrogen</v>
      </c>
      <c r="D983" s="294" t="s">
        <v>3087</v>
      </c>
      <c r="E983" t="s">
        <v>3517</v>
      </c>
      <c r="F983" t="s">
        <v>3090</v>
      </c>
      <c r="G983" s="339" t="s">
        <v>3524</v>
      </c>
      <c r="H983" s="20">
        <v>2220</v>
      </c>
      <c r="I983" s="468" t="s">
        <v>44</v>
      </c>
      <c r="J983" s="469" t="str">
        <f>IF(ISBLANK(INDEX('Policy Characteristics'!D:D,MATCH($C983,'Policy Characteristics'!$C:$C,0))),"",INDEX('Policy Characteristics'!D:D,MATCH($C983,'Policy Characteristics'!$C:$C,0)))</f>
        <v>Hydrogen Combustion</v>
      </c>
      <c r="K983" s="446" t="str">
        <f>IF(ISBLANK(INDEX('Policy Characteristics'!E:E,MATCH($C983,'Policy Characteristics'!$C:$C,0))),"",INDEX('Policy Characteristics'!E:E,MATCH($C983,'Policy Characteristics'!$C:$C,0)))</f>
        <v>indst shift to hydrogen</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446" t="str">
        <f>IF(ISBLANK(INDEX('Policy Characteristics'!I:I,MATCH($C983,'Policy Characteristics'!$C:$C,0))),"",INDEX('Policy Characteristics'!I:I,MATCH($C983,'Policy Characteristics'!$C:$C,0)))</f>
        <v>% of fuel shifted</v>
      </c>
      <c r="P983" s="44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46" t="str">
        <f>IF(ISBLANK(INDEX('Policy Characteristics'!K:K,MATCH($C983,'Policy Characteristics'!$C:$C,0))),"",INDEX('Policy Characteristics'!K:K,MATCH($C983,'Policy Characteristics'!$C:$C,0)))</f>
        <v>industry-ag-main.html#fuel-switching</v>
      </c>
      <c r="R983" s="446" t="str">
        <f>IF(ISBLANK(INDEX('Policy Characteristics'!L:L,MATCH($C983,'Policy Characteristics'!$C:$C,0))),"",INDEX('Policy Characteristics'!L:L,MATCH($C983,'Policy Characteristics'!$C:$C,0)))</f>
        <v>industry-elec-and-hydrogen.html</v>
      </c>
    </row>
    <row r="984" spans="1:18" s="295" customFormat="1" x14ac:dyDescent="0.75">
      <c r="A984" s="446" t="str">
        <f>IF(ISBLANK(INDEX('Policy Characteristics'!A:A,MATCH($C984,'Policy Characteristics'!$C:$C,0))),"",INDEX('Policy Characteristics'!A:A,MATCH($C984,'Policy Characteristics'!$C:$C,0)))</f>
        <v>Industry</v>
      </c>
      <c r="B984" s="467" t="str">
        <f>IF(ISBLANK(INDEX('Policy Characteristics'!B:B,MATCH($C984,'Policy Characteristics'!$C:$C,0))),"",INDEX('Policy Characteristics'!B:B,MATCH($C984,'Policy Characteristics'!$C:$C,0)))</f>
        <v>Hydrogen Combustion</v>
      </c>
      <c r="C984" s="446" t="str">
        <f t="shared" si="40"/>
        <v>Fraction of Eligible Industrial Energy Use Shifted to Hydrogen</v>
      </c>
      <c r="D984" s="294" t="s">
        <v>3087</v>
      </c>
      <c r="E984" t="s">
        <v>3518</v>
      </c>
      <c r="F984" t="s">
        <v>3090</v>
      </c>
      <c r="G984" s="339" t="s">
        <v>3525</v>
      </c>
      <c r="H984" s="20">
        <v>2221</v>
      </c>
      <c r="I984" s="468" t="s">
        <v>44</v>
      </c>
      <c r="J984" s="469" t="str">
        <f>IF(ISBLANK(INDEX('Policy Characteristics'!D:D,MATCH($C984,'Policy Characteristics'!$C:$C,0))),"",INDEX('Policy Characteristics'!D:D,MATCH($C984,'Policy Characteristics'!$C:$C,0)))</f>
        <v>Hydrogen Combustion</v>
      </c>
      <c r="K984" s="446" t="str">
        <f>IF(ISBLANK(INDEX('Policy Characteristics'!E:E,MATCH($C984,'Policy Characteristics'!$C:$C,0))),"",INDEX('Policy Characteristics'!E:E,MATCH($C984,'Policy Characteristics'!$C:$C,0)))</f>
        <v>indst shift to hydrogen</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446" t="str">
        <f>IF(ISBLANK(INDEX('Policy Characteristics'!I:I,MATCH($C984,'Policy Characteristics'!$C:$C,0))),"",INDEX('Policy Characteristics'!I:I,MATCH($C984,'Policy Characteristics'!$C:$C,0)))</f>
        <v>% of fuel shifted</v>
      </c>
      <c r="P984" s="44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46" t="str">
        <f>IF(ISBLANK(INDEX('Policy Characteristics'!K:K,MATCH($C984,'Policy Characteristics'!$C:$C,0))),"",INDEX('Policy Characteristics'!K:K,MATCH($C984,'Policy Characteristics'!$C:$C,0)))</f>
        <v>industry-ag-main.html#fuel-switching</v>
      </c>
      <c r="R984" s="446" t="str">
        <f>IF(ISBLANK(INDEX('Policy Characteristics'!L:L,MATCH($C984,'Policy Characteristics'!$C:$C,0))),"",INDEX('Policy Characteristics'!L:L,MATCH($C984,'Policy Characteristics'!$C:$C,0)))</f>
        <v>industry-elec-and-hydrogen.html</v>
      </c>
    </row>
    <row r="985" spans="1:18" s="295" customFormat="1" x14ac:dyDescent="0.75">
      <c r="A985" s="446" t="str">
        <f>IF(ISBLANK(INDEX('Policy Characteristics'!A:A,MATCH($C985,'Policy Characteristics'!$C:$C,0))),"",INDEX('Policy Characteristics'!A:A,MATCH($C985,'Policy Characteristics'!$C:$C,0)))</f>
        <v>Industry</v>
      </c>
      <c r="B985" s="467" t="str">
        <f>IF(ISBLANK(INDEX('Policy Characteristics'!B:B,MATCH($C985,'Policy Characteristics'!$C:$C,0))),"",INDEX('Policy Characteristics'!B:B,MATCH($C985,'Policy Characteristics'!$C:$C,0)))</f>
        <v>Hydrogen Combustion</v>
      </c>
      <c r="C985" s="446" t="str">
        <f t="shared" si="40"/>
        <v>Fraction of Eligible Industrial Energy Use Shifted to Hydrogen</v>
      </c>
      <c r="D985" s="294" t="s">
        <v>3087</v>
      </c>
      <c r="E985" t="s">
        <v>3519</v>
      </c>
      <c r="F985" t="s">
        <v>3090</v>
      </c>
      <c r="G985" s="339" t="s">
        <v>3526</v>
      </c>
      <c r="H985" s="20">
        <v>2222</v>
      </c>
      <c r="I985" s="468" t="s">
        <v>44</v>
      </c>
      <c r="J985" s="469" t="str">
        <f>IF(ISBLANK(INDEX('Policy Characteristics'!D:D,MATCH($C985,'Policy Characteristics'!$C:$C,0))),"",INDEX('Policy Characteristics'!D:D,MATCH($C985,'Policy Characteristics'!$C:$C,0)))</f>
        <v>Hydrogen Combustion</v>
      </c>
      <c r="K985" s="446" t="str">
        <f>IF(ISBLANK(INDEX('Policy Characteristics'!E:E,MATCH($C985,'Policy Characteristics'!$C:$C,0))),"",INDEX('Policy Characteristics'!E:E,MATCH($C985,'Policy Characteristics'!$C:$C,0)))</f>
        <v>indst shift to hydrogen</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446" t="str">
        <f>IF(ISBLANK(INDEX('Policy Characteristics'!I:I,MATCH($C985,'Policy Characteristics'!$C:$C,0))),"",INDEX('Policy Characteristics'!I:I,MATCH($C985,'Policy Characteristics'!$C:$C,0)))</f>
        <v>% of fuel shifted</v>
      </c>
      <c r="P985" s="44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46" t="str">
        <f>IF(ISBLANK(INDEX('Policy Characteristics'!K:K,MATCH($C985,'Policy Characteristics'!$C:$C,0))),"",INDEX('Policy Characteristics'!K:K,MATCH($C985,'Policy Characteristics'!$C:$C,0)))</f>
        <v>industry-ag-main.html#fuel-switching</v>
      </c>
      <c r="R985" s="446" t="str">
        <f>IF(ISBLANK(INDEX('Policy Characteristics'!L:L,MATCH($C985,'Policy Characteristics'!$C:$C,0))),"",INDEX('Policy Characteristics'!L:L,MATCH($C985,'Policy Characteristics'!$C:$C,0)))</f>
        <v>industry-elec-and-hydrogen.html</v>
      </c>
    </row>
    <row r="986" spans="1:18" s="295" customFormat="1" x14ac:dyDescent="0.75">
      <c r="A986" s="446" t="str">
        <f>IF(ISBLANK(INDEX('Policy Characteristics'!A:A,MATCH($C986,'Policy Characteristics'!$C:$C,0))),"",INDEX('Policy Characteristics'!A:A,MATCH($C986,'Policy Characteristics'!$C:$C,0)))</f>
        <v>Industry</v>
      </c>
      <c r="B986" s="467" t="str">
        <f>IF(ISBLANK(INDEX('Policy Characteristics'!B:B,MATCH($C986,'Policy Characteristics'!$C:$C,0))),"",INDEX('Policy Characteristics'!B:B,MATCH($C986,'Policy Characteristics'!$C:$C,0)))</f>
        <v>Hydrogen Combustion</v>
      </c>
      <c r="C986" s="446" t="str">
        <f t="shared" si="40"/>
        <v>Fraction of Eligible Industrial Energy Use Shifted to Hydrogen</v>
      </c>
      <c r="D986" s="294" t="s">
        <v>3087</v>
      </c>
      <c r="E986" t="s">
        <v>3520</v>
      </c>
      <c r="F986" t="s">
        <v>3090</v>
      </c>
      <c r="G986" s="339" t="s">
        <v>3527</v>
      </c>
      <c r="H986" s="20">
        <v>2223</v>
      </c>
      <c r="I986" s="468" t="s">
        <v>44</v>
      </c>
      <c r="J986" s="469" t="str">
        <f>IF(ISBLANK(INDEX('Policy Characteristics'!D:D,MATCH($C986,'Policy Characteristics'!$C:$C,0))),"",INDEX('Policy Characteristics'!D:D,MATCH($C986,'Policy Characteristics'!$C:$C,0)))</f>
        <v>Hydrogen Combustion</v>
      </c>
      <c r="K986" s="446" t="str">
        <f>IF(ISBLANK(INDEX('Policy Characteristics'!E:E,MATCH($C986,'Policy Characteristics'!$C:$C,0))),"",INDEX('Policy Characteristics'!E:E,MATCH($C986,'Policy Characteristics'!$C:$C,0)))</f>
        <v>indst shift to hydrogen</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446" t="str">
        <f>IF(ISBLANK(INDEX('Policy Characteristics'!I:I,MATCH($C986,'Policy Characteristics'!$C:$C,0))),"",INDEX('Policy Characteristics'!I:I,MATCH($C986,'Policy Characteristics'!$C:$C,0)))</f>
        <v>% of fuel shifted</v>
      </c>
      <c r="P986" s="44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46" t="str">
        <f>IF(ISBLANK(INDEX('Policy Characteristics'!K:K,MATCH($C986,'Policy Characteristics'!$C:$C,0))),"",INDEX('Policy Characteristics'!K:K,MATCH($C986,'Policy Characteristics'!$C:$C,0)))</f>
        <v>industry-ag-main.html#fuel-switching</v>
      </c>
      <c r="R986" s="446" t="str">
        <f>IF(ISBLANK(INDEX('Policy Characteristics'!L:L,MATCH($C986,'Policy Characteristics'!$C:$C,0))),"",INDEX('Policy Characteristics'!L:L,MATCH($C986,'Policy Characteristics'!$C:$C,0)))</f>
        <v>industry-elec-and-hydrogen.html</v>
      </c>
    </row>
    <row r="987" spans="1:18" s="295" customFormat="1" x14ac:dyDescent="0.75">
      <c r="A987" s="446" t="str">
        <f>IF(ISBLANK(INDEX('Policy Characteristics'!A:A,MATCH($C987,'Policy Characteristics'!$C:$C,0))),"",INDEX('Policy Characteristics'!A:A,MATCH($C987,'Policy Characteristics'!$C:$C,0)))</f>
        <v>Industry</v>
      </c>
      <c r="B987" s="467" t="str">
        <f>IF(ISBLANK(INDEX('Policy Characteristics'!B:B,MATCH($C987,'Policy Characteristics'!$C:$C,0))),"",INDEX('Policy Characteristics'!B:B,MATCH($C987,'Policy Characteristics'!$C:$C,0)))</f>
        <v>Hydrogen Combustion</v>
      </c>
      <c r="C987" s="446" t="str">
        <f t="shared" si="40"/>
        <v>Fraction of Eligible Industrial Energy Use Shifted to Hydrogen</v>
      </c>
      <c r="D987" s="294" t="s">
        <v>3087</v>
      </c>
      <c r="E987" t="s">
        <v>3521</v>
      </c>
      <c r="F987" t="s">
        <v>3090</v>
      </c>
      <c r="G987" s="339" t="s">
        <v>3528</v>
      </c>
      <c r="H987" s="20">
        <v>2224</v>
      </c>
      <c r="I987" s="468" t="s">
        <v>44</v>
      </c>
      <c r="J987" s="469" t="str">
        <f>IF(ISBLANK(INDEX('Policy Characteristics'!D:D,MATCH($C987,'Policy Characteristics'!$C:$C,0))),"",INDEX('Policy Characteristics'!D:D,MATCH($C987,'Policy Characteristics'!$C:$C,0)))</f>
        <v>Hydrogen Combustion</v>
      </c>
      <c r="K987" s="446" t="str">
        <f>IF(ISBLANK(INDEX('Policy Characteristics'!E:E,MATCH($C987,'Policy Characteristics'!$C:$C,0))),"",INDEX('Policy Characteristics'!E:E,MATCH($C987,'Policy Characteristics'!$C:$C,0)))</f>
        <v>indst shift to hydrogen</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446" t="str">
        <f>IF(ISBLANK(INDEX('Policy Characteristics'!I:I,MATCH($C987,'Policy Characteristics'!$C:$C,0))),"",INDEX('Policy Characteristics'!I:I,MATCH($C987,'Policy Characteristics'!$C:$C,0)))</f>
        <v>% of fuel shifted</v>
      </c>
      <c r="P987" s="44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46" t="str">
        <f>IF(ISBLANK(INDEX('Policy Characteristics'!K:K,MATCH($C987,'Policy Characteristics'!$C:$C,0))),"",INDEX('Policy Characteristics'!K:K,MATCH($C987,'Policy Characteristics'!$C:$C,0)))</f>
        <v>industry-ag-main.html#fuel-switching</v>
      </c>
      <c r="R987" s="446" t="str">
        <f>IF(ISBLANK(INDEX('Policy Characteristics'!L:L,MATCH($C987,'Policy Characteristics'!$C:$C,0))),"",INDEX('Policy Characteristics'!L:L,MATCH($C987,'Policy Characteristics'!$C:$C,0)))</f>
        <v>industry-elec-and-hydrogen.html</v>
      </c>
    </row>
    <row r="988" spans="1:18" s="295" customFormat="1" x14ac:dyDescent="0.75">
      <c r="A988" s="446" t="str">
        <f>IF(ISBLANK(INDEX('Policy Characteristics'!A:A,MATCH($C988,'Policy Characteristics'!$C:$C,0))),"",INDEX('Policy Characteristics'!A:A,MATCH($C988,'Policy Characteristics'!$C:$C,0)))</f>
        <v>Industry</v>
      </c>
      <c r="B988" s="467" t="str">
        <f>IF(ISBLANK(INDEX('Policy Characteristics'!B:B,MATCH($C988,'Policy Characteristics'!$C:$C,0))),"",INDEX('Policy Characteristics'!B:B,MATCH($C988,'Policy Characteristics'!$C:$C,0)))</f>
        <v>Hydrogen Combustion</v>
      </c>
      <c r="C988" s="446" t="str">
        <f t="shared" si="40"/>
        <v>Fraction of Eligible Industrial Energy Use Shifted to Hydrogen</v>
      </c>
      <c r="D988" s="294" t="s">
        <v>3087</v>
      </c>
      <c r="E988" t="s">
        <v>3673</v>
      </c>
      <c r="F988" t="s">
        <v>3090</v>
      </c>
      <c r="G988" s="339" t="s">
        <v>3673</v>
      </c>
      <c r="H988" s="20">
        <v>2225</v>
      </c>
      <c r="I988" s="468" t="s">
        <v>44</v>
      </c>
      <c r="J988" s="469" t="str">
        <f>IF(ISBLANK(INDEX('Policy Characteristics'!D:D,MATCH($C988,'Policy Characteristics'!$C:$C,0))),"",INDEX('Policy Characteristics'!D:D,MATCH($C988,'Policy Characteristics'!$C:$C,0)))</f>
        <v>Hydrogen Combustion</v>
      </c>
      <c r="K988" s="446" t="str">
        <f>IF(ISBLANK(INDEX('Policy Characteristics'!E:E,MATCH($C988,'Policy Characteristics'!$C:$C,0))),"",INDEX('Policy Characteristics'!E:E,MATCH($C988,'Policy Characteristics'!$C:$C,0)))</f>
        <v>indst shift to hydrogen</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446" t="str">
        <f>IF(ISBLANK(INDEX('Policy Characteristics'!I:I,MATCH($C988,'Policy Characteristics'!$C:$C,0))),"",INDEX('Policy Characteristics'!I:I,MATCH($C988,'Policy Characteristics'!$C:$C,0)))</f>
        <v>% of fuel shifted</v>
      </c>
      <c r="P988" s="44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46" t="str">
        <f>IF(ISBLANK(INDEX('Policy Characteristics'!K:K,MATCH($C988,'Policy Characteristics'!$C:$C,0))),"",INDEX('Policy Characteristics'!K:K,MATCH($C988,'Policy Characteristics'!$C:$C,0)))</f>
        <v>industry-ag-main.html#fuel-switching</v>
      </c>
      <c r="R988" s="446" t="str">
        <f>IF(ISBLANK(INDEX('Policy Characteristics'!L:L,MATCH($C988,'Policy Characteristics'!$C:$C,0))),"",INDEX('Policy Characteristics'!L:L,MATCH($C988,'Policy Characteristics'!$C:$C,0)))</f>
        <v>industry-elec-and-hydrogen.html</v>
      </c>
    </row>
    <row r="989" spans="1:18" s="295" customFormat="1" x14ac:dyDescent="0.75">
      <c r="A989" s="446" t="str">
        <f>IF(ISBLANK(INDEX('Policy Characteristics'!A:A,MATCH($C989,'Policy Characteristics'!$C:$C,0))),"",INDEX('Policy Characteristics'!A:A,MATCH($C989,'Policy Characteristics'!$C:$C,0)))</f>
        <v>Industry</v>
      </c>
      <c r="B989" s="467" t="str">
        <f>IF(ISBLANK(INDEX('Policy Characteristics'!B:B,MATCH($C989,'Policy Characteristics'!$C:$C,0))),"",INDEX('Policy Characteristics'!B:B,MATCH($C989,'Policy Characteristics'!$C:$C,0)))</f>
        <v>Hydrogen Combustion</v>
      </c>
      <c r="C989" s="446" t="str">
        <f t="shared" si="40"/>
        <v>Fraction of Eligible Industrial Energy Use Shifted to Hydrogen</v>
      </c>
      <c r="D989" s="294" t="s">
        <v>3088</v>
      </c>
      <c r="E989" t="s">
        <v>3515</v>
      </c>
      <c r="F989" t="s">
        <v>3049</v>
      </c>
      <c r="G989" s="339" t="s">
        <v>3522</v>
      </c>
      <c r="H989" s="20">
        <v>2226</v>
      </c>
      <c r="I989" s="468" t="s">
        <v>44</v>
      </c>
      <c r="J989" s="469" t="str">
        <f>IF(ISBLANK(INDEX('Policy Characteristics'!D:D,MATCH($C989,'Policy Characteristics'!$C:$C,0))),"",INDEX('Policy Characteristics'!D:D,MATCH($C989,'Policy Characteristics'!$C:$C,0)))</f>
        <v>Hydrogen Combustion</v>
      </c>
      <c r="K989" s="446" t="str">
        <f>IF(ISBLANK(INDEX('Policy Characteristics'!E:E,MATCH($C989,'Policy Characteristics'!$C:$C,0))),"",INDEX('Policy Characteristics'!E:E,MATCH($C989,'Policy Characteristics'!$C:$C,0)))</f>
        <v>indst shift to hydrogen</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446" t="str">
        <f>IF(ISBLANK(INDEX('Policy Characteristics'!I:I,MATCH($C989,'Policy Characteristics'!$C:$C,0))),"",INDEX('Policy Characteristics'!I:I,MATCH($C989,'Policy Characteristics'!$C:$C,0)))</f>
        <v>% of fuel shifted</v>
      </c>
      <c r="P989" s="44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46" t="str">
        <f>IF(ISBLANK(INDEX('Policy Characteristics'!K:K,MATCH($C989,'Policy Characteristics'!$C:$C,0))),"",INDEX('Policy Characteristics'!K:K,MATCH($C989,'Policy Characteristics'!$C:$C,0)))</f>
        <v>industry-ag-main.html#fuel-switching</v>
      </c>
      <c r="R989" s="446" t="str">
        <f>IF(ISBLANK(INDEX('Policy Characteristics'!L:L,MATCH($C989,'Policy Characteristics'!$C:$C,0))),"",INDEX('Policy Characteristics'!L:L,MATCH($C989,'Policy Characteristics'!$C:$C,0)))</f>
        <v>industry-elec-and-hydrogen.html</v>
      </c>
    </row>
    <row r="990" spans="1:18" s="295" customFormat="1" x14ac:dyDescent="0.75">
      <c r="A990" s="446" t="str">
        <f>IF(ISBLANK(INDEX('Policy Characteristics'!A:A,MATCH($C990,'Policy Characteristics'!$C:$C,0))),"",INDEX('Policy Characteristics'!A:A,MATCH($C990,'Policy Characteristics'!$C:$C,0)))</f>
        <v>Industry</v>
      </c>
      <c r="B990" s="467" t="str">
        <f>IF(ISBLANK(INDEX('Policy Characteristics'!B:B,MATCH($C990,'Policy Characteristics'!$C:$C,0))),"",INDEX('Policy Characteristics'!B:B,MATCH($C990,'Policy Characteristics'!$C:$C,0)))</f>
        <v>Hydrogen Combustion</v>
      </c>
      <c r="C990" s="446" t="str">
        <f t="shared" si="40"/>
        <v>Fraction of Eligible Industrial Energy Use Shifted to Hydrogen</v>
      </c>
      <c r="D990" s="294" t="s">
        <v>3088</v>
      </c>
      <c r="E990" t="s">
        <v>3516</v>
      </c>
      <c r="F990" t="s">
        <v>3049</v>
      </c>
      <c r="G990" s="339" t="s">
        <v>3523</v>
      </c>
      <c r="H990" s="20">
        <v>2227</v>
      </c>
      <c r="I990" s="468" t="s">
        <v>43</v>
      </c>
      <c r="J990" s="469" t="str">
        <f>IF(ISBLANK(INDEX('Policy Characteristics'!D:D,MATCH($C990,'Policy Characteristics'!$C:$C,0))),"",INDEX('Policy Characteristics'!D:D,MATCH($C990,'Policy Characteristics'!$C:$C,0)))</f>
        <v>Hydrogen Combustion</v>
      </c>
      <c r="K990" s="446" t="str">
        <f>IF(ISBLANK(INDEX('Policy Characteristics'!E:E,MATCH($C990,'Policy Characteristics'!$C:$C,0))),"",INDEX('Policy Characteristics'!E:E,MATCH($C990,'Policy Characteristics'!$C:$C,0)))</f>
        <v>indst shift to hydrogen</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446" t="str">
        <f>IF(ISBLANK(INDEX('Policy Characteristics'!I:I,MATCH($C990,'Policy Characteristics'!$C:$C,0))),"",INDEX('Policy Characteristics'!I:I,MATCH($C990,'Policy Characteristics'!$C:$C,0)))</f>
        <v>% of fuel shifted</v>
      </c>
      <c r="P990" s="44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46" t="str">
        <f>IF(ISBLANK(INDEX('Policy Characteristics'!K:K,MATCH($C990,'Policy Characteristics'!$C:$C,0))),"",INDEX('Policy Characteristics'!K:K,MATCH($C990,'Policy Characteristics'!$C:$C,0)))</f>
        <v>industry-ag-main.html#fuel-switching</v>
      </c>
      <c r="R990" s="446" t="str">
        <f>IF(ISBLANK(INDEX('Policy Characteristics'!L:L,MATCH($C990,'Policy Characteristics'!$C:$C,0))),"",INDEX('Policy Characteristics'!L:L,MATCH($C990,'Policy Characteristics'!$C:$C,0)))</f>
        <v>industry-elec-and-hydrogen.html</v>
      </c>
    </row>
    <row r="991" spans="1:18" s="295" customFormat="1" x14ac:dyDescent="0.75">
      <c r="A991" s="446" t="str">
        <f>IF(ISBLANK(INDEX('Policy Characteristics'!A:A,MATCH($C991,'Policy Characteristics'!$C:$C,0))),"",INDEX('Policy Characteristics'!A:A,MATCH($C991,'Policy Characteristics'!$C:$C,0)))</f>
        <v>Industry</v>
      </c>
      <c r="B991" s="467" t="str">
        <f>IF(ISBLANK(INDEX('Policy Characteristics'!B:B,MATCH($C991,'Policy Characteristics'!$C:$C,0))),"",INDEX('Policy Characteristics'!B:B,MATCH($C991,'Policy Characteristics'!$C:$C,0)))</f>
        <v>Hydrogen Combustion</v>
      </c>
      <c r="C991" s="446" t="str">
        <f t="shared" ref="C991:C996" si="41">C$797</f>
        <v>Fraction of Eligible Industrial Energy Use Shifted to Hydrogen</v>
      </c>
      <c r="D991" s="294" t="s">
        <v>3088</v>
      </c>
      <c r="E991" t="s">
        <v>3517</v>
      </c>
      <c r="F991" t="s">
        <v>3049</v>
      </c>
      <c r="G991" s="339" t="s">
        <v>3524</v>
      </c>
      <c r="H991" s="20">
        <v>2228</v>
      </c>
      <c r="I991" s="468" t="s">
        <v>44</v>
      </c>
      <c r="J991" s="469" t="str">
        <f>IF(ISBLANK(INDEX('Policy Characteristics'!D:D,MATCH($C991,'Policy Characteristics'!$C:$C,0))),"",INDEX('Policy Characteristics'!D:D,MATCH($C991,'Policy Characteristics'!$C:$C,0)))</f>
        <v>Hydrogen Combustion</v>
      </c>
      <c r="K991" s="446" t="str">
        <f>IF(ISBLANK(INDEX('Policy Characteristics'!E:E,MATCH($C991,'Policy Characteristics'!$C:$C,0))),"",INDEX('Policy Characteristics'!E:E,MATCH($C991,'Policy Characteristics'!$C:$C,0)))</f>
        <v>indst shift to hydrogen</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446" t="str">
        <f>IF(ISBLANK(INDEX('Policy Characteristics'!I:I,MATCH($C991,'Policy Characteristics'!$C:$C,0))),"",INDEX('Policy Characteristics'!I:I,MATCH($C991,'Policy Characteristics'!$C:$C,0)))</f>
        <v>% of fuel shifted</v>
      </c>
      <c r="P991" s="44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46" t="str">
        <f>IF(ISBLANK(INDEX('Policy Characteristics'!K:K,MATCH($C991,'Policy Characteristics'!$C:$C,0))),"",INDEX('Policy Characteristics'!K:K,MATCH($C991,'Policy Characteristics'!$C:$C,0)))</f>
        <v>industry-ag-main.html#fuel-switching</v>
      </c>
      <c r="R991" s="446" t="str">
        <f>IF(ISBLANK(INDEX('Policy Characteristics'!L:L,MATCH($C991,'Policy Characteristics'!$C:$C,0))),"",INDEX('Policy Characteristics'!L:L,MATCH($C991,'Policy Characteristics'!$C:$C,0)))</f>
        <v>industry-elec-and-hydrogen.html</v>
      </c>
    </row>
    <row r="992" spans="1:18" s="295" customFormat="1" x14ac:dyDescent="0.75">
      <c r="A992" s="446" t="str">
        <f>IF(ISBLANK(INDEX('Policy Characteristics'!A:A,MATCH($C992,'Policy Characteristics'!$C:$C,0))),"",INDEX('Policy Characteristics'!A:A,MATCH($C992,'Policy Characteristics'!$C:$C,0)))</f>
        <v>Industry</v>
      </c>
      <c r="B992" s="467" t="str">
        <f>IF(ISBLANK(INDEX('Policy Characteristics'!B:B,MATCH($C992,'Policy Characteristics'!$C:$C,0))),"",INDEX('Policy Characteristics'!B:B,MATCH($C992,'Policy Characteristics'!$C:$C,0)))</f>
        <v>Hydrogen Combustion</v>
      </c>
      <c r="C992" s="446" t="str">
        <f t="shared" si="41"/>
        <v>Fraction of Eligible Industrial Energy Use Shifted to Hydrogen</v>
      </c>
      <c r="D992" s="294" t="s">
        <v>3088</v>
      </c>
      <c r="E992" t="s">
        <v>3518</v>
      </c>
      <c r="F992" t="s">
        <v>3049</v>
      </c>
      <c r="G992" s="339" t="s">
        <v>3525</v>
      </c>
      <c r="H992" s="20">
        <v>2229</v>
      </c>
      <c r="I992" s="468" t="s">
        <v>44</v>
      </c>
      <c r="J992" s="469" t="str">
        <f>IF(ISBLANK(INDEX('Policy Characteristics'!D:D,MATCH($C992,'Policy Characteristics'!$C:$C,0))),"",INDEX('Policy Characteristics'!D:D,MATCH($C992,'Policy Characteristics'!$C:$C,0)))</f>
        <v>Hydrogen Combustion</v>
      </c>
      <c r="K992" s="446" t="str">
        <f>IF(ISBLANK(INDEX('Policy Characteristics'!E:E,MATCH($C992,'Policy Characteristics'!$C:$C,0))),"",INDEX('Policy Characteristics'!E:E,MATCH($C992,'Policy Characteristics'!$C:$C,0)))</f>
        <v>indst shift to hydrogen</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446" t="str">
        <f>IF(ISBLANK(INDEX('Policy Characteristics'!I:I,MATCH($C992,'Policy Characteristics'!$C:$C,0))),"",INDEX('Policy Characteristics'!I:I,MATCH($C992,'Policy Characteristics'!$C:$C,0)))</f>
        <v>% of fuel shifted</v>
      </c>
      <c r="P992" s="44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46" t="str">
        <f>IF(ISBLANK(INDEX('Policy Characteristics'!K:K,MATCH($C992,'Policy Characteristics'!$C:$C,0))),"",INDEX('Policy Characteristics'!K:K,MATCH($C992,'Policy Characteristics'!$C:$C,0)))</f>
        <v>industry-ag-main.html#fuel-switching</v>
      </c>
      <c r="R992" s="446" t="str">
        <f>IF(ISBLANK(INDEX('Policy Characteristics'!L:L,MATCH($C992,'Policy Characteristics'!$C:$C,0))),"",INDEX('Policy Characteristics'!L:L,MATCH($C992,'Policy Characteristics'!$C:$C,0)))</f>
        <v>industry-elec-and-hydrogen.html</v>
      </c>
    </row>
    <row r="993" spans="1:18" s="295" customFormat="1" x14ac:dyDescent="0.75">
      <c r="A993" s="446" t="str">
        <f>IF(ISBLANK(INDEX('Policy Characteristics'!A:A,MATCH($C993,'Policy Characteristics'!$C:$C,0))),"",INDEX('Policy Characteristics'!A:A,MATCH($C993,'Policy Characteristics'!$C:$C,0)))</f>
        <v>Industry</v>
      </c>
      <c r="B993" s="467" t="str">
        <f>IF(ISBLANK(INDEX('Policy Characteristics'!B:B,MATCH($C993,'Policy Characteristics'!$C:$C,0))),"",INDEX('Policy Characteristics'!B:B,MATCH($C993,'Policy Characteristics'!$C:$C,0)))</f>
        <v>Hydrogen Combustion</v>
      </c>
      <c r="C993" s="446" t="str">
        <f t="shared" si="41"/>
        <v>Fraction of Eligible Industrial Energy Use Shifted to Hydrogen</v>
      </c>
      <c r="D993" s="294" t="s">
        <v>3088</v>
      </c>
      <c r="E993" t="s">
        <v>3519</v>
      </c>
      <c r="F993" t="s">
        <v>3049</v>
      </c>
      <c r="G993" s="339" t="s">
        <v>3526</v>
      </c>
      <c r="H993" s="20">
        <v>2230</v>
      </c>
      <c r="I993" s="468" t="s">
        <v>44</v>
      </c>
      <c r="J993" s="469" t="str">
        <f>IF(ISBLANK(INDEX('Policy Characteristics'!D:D,MATCH($C993,'Policy Characteristics'!$C:$C,0))),"",INDEX('Policy Characteristics'!D:D,MATCH($C993,'Policy Characteristics'!$C:$C,0)))</f>
        <v>Hydrogen Combustion</v>
      </c>
      <c r="K993" s="446" t="str">
        <f>IF(ISBLANK(INDEX('Policy Characteristics'!E:E,MATCH($C993,'Policy Characteristics'!$C:$C,0))),"",INDEX('Policy Characteristics'!E:E,MATCH($C993,'Policy Characteristics'!$C:$C,0)))</f>
        <v>indst shift to hydrogen</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446" t="str">
        <f>IF(ISBLANK(INDEX('Policy Characteristics'!I:I,MATCH($C993,'Policy Characteristics'!$C:$C,0))),"",INDEX('Policy Characteristics'!I:I,MATCH($C993,'Policy Characteristics'!$C:$C,0)))</f>
        <v>% of fuel shifted</v>
      </c>
      <c r="P993" s="44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46" t="str">
        <f>IF(ISBLANK(INDEX('Policy Characteristics'!K:K,MATCH($C993,'Policy Characteristics'!$C:$C,0))),"",INDEX('Policy Characteristics'!K:K,MATCH($C993,'Policy Characteristics'!$C:$C,0)))</f>
        <v>industry-ag-main.html#fuel-switching</v>
      </c>
      <c r="R993" s="446" t="str">
        <f>IF(ISBLANK(INDEX('Policy Characteristics'!L:L,MATCH($C993,'Policy Characteristics'!$C:$C,0))),"",INDEX('Policy Characteristics'!L:L,MATCH($C993,'Policy Characteristics'!$C:$C,0)))</f>
        <v>industry-elec-and-hydrogen.html</v>
      </c>
    </row>
    <row r="994" spans="1:18" s="295" customFormat="1" x14ac:dyDescent="0.75">
      <c r="A994" s="446" t="str">
        <f>IF(ISBLANK(INDEX('Policy Characteristics'!A:A,MATCH($C994,'Policy Characteristics'!$C:$C,0))),"",INDEX('Policy Characteristics'!A:A,MATCH($C994,'Policy Characteristics'!$C:$C,0)))</f>
        <v>Industry</v>
      </c>
      <c r="B994" s="467" t="str">
        <f>IF(ISBLANK(INDEX('Policy Characteristics'!B:B,MATCH($C994,'Policy Characteristics'!$C:$C,0))),"",INDEX('Policy Characteristics'!B:B,MATCH($C994,'Policy Characteristics'!$C:$C,0)))</f>
        <v>Hydrogen Combustion</v>
      </c>
      <c r="C994" s="446" t="str">
        <f t="shared" si="41"/>
        <v>Fraction of Eligible Industrial Energy Use Shifted to Hydrogen</v>
      </c>
      <c r="D994" s="294" t="s">
        <v>3088</v>
      </c>
      <c r="E994" t="s">
        <v>3520</v>
      </c>
      <c r="F994" t="s">
        <v>3049</v>
      </c>
      <c r="G994" s="339" t="s">
        <v>3527</v>
      </c>
      <c r="H994" s="20">
        <v>2231</v>
      </c>
      <c r="I994" s="468" t="s">
        <v>44</v>
      </c>
      <c r="J994" s="469" t="str">
        <f>IF(ISBLANK(INDEX('Policy Characteristics'!D:D,MATCH($C994,'Policy Characteristics'!$C:$C,0))),"",INDEX('Policy Characteristics'!D:D,MATCH($C994,'Policy Characteristics'!$C:$C,0)))</f>
        <v>Hydrogen Combustion</v>
      </c>
      <c r="K994" s="446" t="str">
        <f>IF(ISBLANK(INDEX('Policy Characteristics'!E:E,MATCH($C994,'Policy Characteristics'!$C:$C,0))),"",INDEX('Policy Characteristics'!E:E,MATCH($C994,'Policy Characteristics'!$C:$C,0)))</f>
        <v>indst shift to hydrogen</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446" t="str">
        <f>IF(ISBLANK(INDEX('Policy Characteristics'!I:I,MATCH($C994,'Policy Characteristics'!$C:$C,0))),"",INDEX('Policy Characteristics'!I:I,MATCH($C994,'Policy Characteristics'!$C:$C,0)))</f>
        <v>% of fuel shifted</v>
      </c>
      <c r="P994" s="44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46" t="str">
        <f>IF(ISBLANK(INDEX('Policy Characteristics'!K:K,MATCH($C994,'Policy Characteristics'!$C:$C,0))),"",INDEX('Policy Characteristics'!K:K,MATCH($C994,'Policy Characteristics'!$C:$C,0)))</f>
        <v>industry-ag-main.html#fuel-switching</v>
      </c>
      <c r="R994" s="446" t="str">
        <f>IF(ISBLANK(INDEX('Policy Characteristics'!L:L,MATCH($C994,'Policy Characteristics'!$C:$C,0))),"",INDEX('Policy Characteristics'!L:L,MATCH($C994,'Policy Characteristics'!$C:$C,0)))</f>
        <v>industry-elec-and-hydrogen.html</v>
      </c>
    </row>
    <row r="995" spans="1:18" s="295" customFormat="1" x14ac:dyDescent="0.75">
      <c r="A995" s="446" t="str">
        <f>IF(ISBLANK(INDEX('Policy Characteristics'!A:A,MATCH($C995,'Policy Characteristics'!$C:$C,0))),"",INDEX('Policy Characteristics'!A:A,MATCH($C995,'Policy Characteristics'!$C:$C,0)))</f>
        <v>Industry</v>
      </c>
      <c r="B995" s="467" t="str">
        <f>IF(ISBLANK(INDEX('Policy Characteristics'!B:B,MATCH($C995,'Policy Characteristics'!$C:$C,0))),"",INDEX('Policy Characteristics'!B:B,MATCH($C995,'Policy Characteristics'!$C:$C,0)))</f>
        <v>Hydrogen Combustion</v>
      </c>
      <c r="C995" s="446" t="str">
        <f t="shared" si="41"/>
        <v>Fraction of Eligible Industrial Energy Use Shifted to Hydrogen</v>
      </c>
      <c r="D995" s="294" t="s">
        <v>3088</v>
      </c>
      <c r="E995" t="s">
        <v>3521</v>
      </c>
      <c r="F995" t="s">
        <v>3049</v>
      </c>
      <c r="G995" s="339" t="s">
        <v>3528</v>
      </c>
      <c r="H995" s="20">
        <v>2232</v>
      </c>
      <c r="I995" s="468" t="s">
        <v>44</v>
      </c>
      <c r="J995" s="469" t="str">
        <f>IF(ISBLANK(INDEX('Policy Characteristics'!D:D,MATCH($C995,'Policy Characteristics'!$C:$C,0))),"",INDEX('Policy Characteristics'!D:D,MATCH($C995,'Policy Characteristics'!$C:$C,0)))</f>
        <v>Hydrogen Combustion</v>
      </c>
      <c r="K995" s="446" t="str">
        <f>IF(ISBLANK(INDEX('Policy Characteristics'!E:E,MATCH($C995,'Policy Characteristics'!$C:$C,0))),"",INDEX('Policy Characteristics'!E:E,MATCH($C995,'Policy Characteristics'!$C:$C,0)))</f>
        <v>indst shift to hydrogen</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446" t="str">
        <f>IF(ISBLANK(INDEX('Policy Characteristics'!I:I,MATCH($C995,'Policy Characteristics'!$C:$C,0))),"",INDEX('Policy Characteristics'!I:I,MATCH($C995,'Policy Characteristics'!$C:$C,0)))</f>
        <v>% of fuel shifted</v>
      </c>
      <c r="P995" s="44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46" t="str">
        <f>IF(ISBLANK(INDEX('Policy Characteristics'!K:K,MATCH($C995,'Policy Characteristics'!$C:$C,0))),"",INDEX('Policy Characteristics'!K:K,MATCH($C995,'Policy Characteristics'!$C:$C,0)))</f>
        <v>industry-ag-main.html#fuel-switching</v>
      </c>
      <c r="R995" s="446" t="str">
        <f>IF(ISBLANK(INDEX('Policy Characteristics'!L:L,MATCH($C995,'Policy Characteristics'!$C:$C,0))),"",INDEX('Policy Characteristics'!L:L,MATCH($C995,'Policy Characteristics'!$C:$C,0)))</f>
        <v>industry-elec-and-hydrogen.html</v>
      </c>
    </row>
    <row r="996" spans="1:18" s="295" customFormat="1" x14ac:dyDescent="0.75">
      <c r="A996" s="446" t="str">
        <f>IF(ISBLANK(INDEX('Policy Characteristics'!A:A,MATCH($C996,'Policy Characteristics'!$C:$C,0))),"",INDEX('Policy Characteristics'!A:A,MATCH($C996,'Policy Characteristics'!$C:$C,0)))</f>
        <v>Industry</v>
      </c>
      <c r="B996" s="467" t="str">
        <f>IF(ISBLANK(INDEX('Policy Characteristics'!B:B,MATCH($C996,'Policy Characteristics'!$C:$C,0))),"",INDEX('Policy Characteristics'!B:B,MATCH($C996,'Policy Characteristics'!$C:$C,0)))</f>
        <v>Hydrogen Combustion</v>
      </c>
      <c r="C996" s="446" t="str">
        <f t="shared" si="41"/>
        <v>Fraction of Eligible Industrial Energy Use Shifted to Hydrogen</v>
      </c>
      <c r="D996" s="294" t="s">
        <v>3088</v>
      </c>
      <c r="E996" t="s">
        <v>3673</v>
      </c>
      <c r="F996" t="s">
        <v>3049</v>
      </c>
      <c r="G996" s="339" t="s">
        <v>3673</v>
      </c>
      <c r="H996" s="20">
        <v>2233</v>
      </c>
      <c r="I996" s="468" t="s">
        <v>44</v>
      </c>
      <c r="J996" s="469" t="str">
        <f>IF(ISBLANK(INDEX('Policy Characteristics'!D:D,MATCH($C996,'Policy Characteristics'!$C:$C,0))),"",INDEX('Policy Characteristics'!D:D,MATCH($C996,'Policy Characteristics'!$C:$C,0)))</f>
        <v>Hydrogen Combustion</v>
      </c>
      <c r="K996" s="446" t="str">
        <f>IF(ISBLANK(INDEX('Policy Characteristics'!E:E,MATCH($C996,'Policy Characteristics'!$C:$C,0))),"",INDEX('Policy Characteristics'!E:E,MATCH($C996,'Policy Characteristics'!$C:$C,0)))</f>
        <v>indst shift to hydrogen</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446" t="str">
        <f>IF(ISBLANK(INDEX('Policy Characteristics'!I:I,MATCH($C996,'Policy Characteristics'!$C:$C,0))),"",INDEX('Policy Characteristics'!I:I,MATCH($C996,'Policy Characteristics'!$C:$C,0)))</f>
        <v>% of fuel shifted</v>
      </c>
      <c r="P996" s="44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46" t="str">
        <f>IF(ISBLANK(INDEX('Policy Characteristics'!K:K,MATCH($C996,'Policy Characteristics'!$C:$C,0))),"",INDEX('Policy Characteristics'!K:K,MATCH($C996,'Policy Characteristics'!$C:$C,0)))</f>
        <v>industry-ag-main.html#fuel-switching</v>
      </c>
      <c r="R996" s="446" t="str">
        <f>IF(ISBLANK(INDEX('Policy Characteristics'!L:L,MATCH($C996,'Policy Characteristics'!$C:$C,0))),"",INDEX('Policy Characteristics'!L:L,MATCH($C996,'Policy Characteristics'!$C:$C,0)))</f>
        <v>industry-elec-and-hydrogen.html</v>
      </c>
    </row>
    <row r="997" spans="1:18" s="446" customFormat="1" x14ac:dyDescent="0.75">
      <c r="A997" s="446" t="str">
        <f>IF(ISBLANK(INDEX('Policy Characteristics'!A:A,MATCH($C997,'Policy Characteristics'!$C:$C,0))),"",INDEX('Policy Characteristics'!A:A,MATCH($C997,'Policy Characteristics'!$C:$C,0)))</f>
        <v>Industry</v>
      </c>
      <c r="B997" s="467" t="str">
        <f>IF(ISBLANK(INDEX('Policy Characteristics'!B:B,MATCH($C997,'Policy Characteristics'!$C:$C,0))),"",INDEX('Policy Characteristics'!B:B,MATCH($C997,'Policy Characteristics'!$C:$C,0)))</f>
        <v>Improved System Design</v>
      </c>
      <c r="C997" t="s">
        <v>285</v>
      </c>
      <c r="D997" s="339"/>
      <c r="E997" s="339"/>
      <c r="F997" s="339"/>
      <c r="G997" s="339"/>
      <c r="H997" s="20">
        <v>54</v>
      </c>
      <c r="I997" s="468" t="s">
        <v>43</v>
      </c>
      <c r="J997" s="469" t="str">
        <f>IF(ISBLANK(INDEX('Policy Characteristics'!D:D,MATCH($C997,'Policy Characteristics'!$C:$C,0))),"",INDEX('Policy Characteristics'!D:D,MATCH($C997,'Policy Characteristics'!$C:$C,0)))</f>
        <v>Improved System Design</v>
      </c>
      <c r="K997" s="446" t="str">
        <f>IF(ISBLANK(INDEX('Policy Characteristics'!E:E,MATCH($C997,'Policy Characteristics'!$C:$C,0))),"",INDEX('Policy Characteristics'!E:E,MATCH($C997,'Policy Characteristics'!$C:$C,0)))</f>
        <v>indst system integration</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446" t="str">
        <f>IF(ISBLANK(INDEX('Policy Characteristics'!I:I,MATCH($C997,'Policy Characteristics'!$C:$C,0))),"",INDEX('Policy Characteristics'!I:I,MATCH($C997,'Policy Characteristics'!$C:$C,0)))</f>
        <v>% of potential achieved</v>
      </c>
      <c r="P997" s="44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46" t="str">
        <f>IF(ISBLANK(INDEX('Policy Characteristics'!K:K,MATCH($C997,'Policy Characteristics'!$C:$C,0))),"",INDEX('Policy Characteristics'!K:K,MATCH($C997,'Policy Characteristics'!$C:$C,0)))</f>
        <v>industry-ag-main.html#system-integ</v>
      </c>
      <c r="R997" s="446" t="str">
        <f>IF(ISBLANK(INDEX('Policy Characteristics'!L:L,MATCH($C997,'Policy Characteristics'!$C:$C,0))),"",INDEX('Policy Characteristics'!L:L,MATCH($C997,'Policy Characteristics'!$C:$C,0)))</f>
        <v>improved-system-design.html</v>
      </c>
    </row>
    <row r="998" spans="1:18" s="446" customFormat="1" x14ac:dyDescent="0.75">
      <c r="A998" s="446" t="str">
        <f>IF(ISBLANK(INDEX('Policy Characteristics'!A:A,MATCH($C998,'Policy Characteristics'!$C:$C,0))),"",INDEX('Policy Characteristics'!A:A,MATCH($C998,'Policy Characteristics'!$C:$C,0)))</f>
        <v>Industry</v>
      </c>
      <c r="B998" s="467" t="str">
        <f>IF(ISBLANK(INDEX('Policy Characteristics'!B:B,MATCH($C998,'Policy Characteristics'!$C:$C,0))),"",INDEX('Policy Characteristics'!B:B,MATCH($C998,'Policy Characteristics'!$C:$C,0)))</f>
        <v>Industry Energy Efficiency Standards</v>
      </c>
      <c r="C998" t="s">
        <v>284</v>
      </c>
      <c r="D998" s="339" t="s">
        <v>3064</v>
      </c>
      <c r="E998" s="339" t="s">
        <v>2398</v>
      </c>
      <c r="F998" t="s">
        <v>3089</v>
      </c>
      <c r="G998" s="339" t="s">
        <v>2404</v>
      </c>
      <c r="H998" s="20">
        <v>958</v>
      </c>
      <c r="I998" s="468" t="s">
        <v>43</v>
      </c>
      <c r="J998" s="469" t="str">
        <f>IF(ISBLANK(INDEX('Policy Characteristics'!D:D,MATCH($C998,'Policy Characteristics'!$C:$C,0))),"",INDEX('Policy Characteristics'!D:D,MATCH($C998,'Policy Characteristics'!$C:$C,0)))</f>
        <v>Industry Energy Efficiency Standards</v>
      </c>
      <c r="K998" s="446" t="str">
        <f>IF(ISBLANK(INDEX('Policy Characteristics'!E:E,MATCH($C998,'Policy Characteristics'!$C:$C,0))),"",INDEX('Policy Characteristics'!E:E,MATCH($C998,'Policy Characteristics'!$C:$C,0)))</f>
        <v>indst efficiency standards</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0.25</v>
      </c>
      <c r="N998" s="242">
        <f>IF(ISBLANK(INDEX('Policy Characteristics'!H:H,MATCH($C998,'Policy Characteristics'!$C:$C,0))),"",INDEX('Policy Characteristics'!H:H,MATCH($C998,'Policy Characteristics'!$C:$C,0)))</f>
        <v>0.01</v>
      </c>
      <c r="O998" s="446" t="str">
        <f>IF(ISBLANK(INDEX('Policy Characteristics'!I:I,MATCH($C998,'Policy Characteristics'!$C:$C,0))),"",INDEX('Policy Characteristics'!I:I,MATCH($C998,'Policy Characteristics'!$C:$C,0)))</f>
        <v>% reduction in energy use</v>
      </c>
      <c r="P998" s="44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46" t="str">
        <f>IF(ISBLANK(INDEX('Policy Characteristics'!K:K,MATCH($C998,'Policy Characteristics'!$C:$C,0))),"",INDEX('Policy Characteristics'!K:K,MATCH($C998,'Policy Characteristics'!$C:$C,0)))</f>
        <v>industry-ag-main.html#eff-stds</v>
      </c>
      <c r="R998" s="446" t="str">
        <f>IF(ISBLANK(INDEX('Policy Characteristics'!L:L,MATCH($C998,'Policy Characteristics'!$C:$C,0))),"",INDEX('Policy Characteristics'!L:L,MATCH($C998,'Policy Characteristics'!$C:$C,0)))</f>
        <v>industry-energy-efficiency-standards.html</v>
      </c>
    </row>
    <row r="999" spans="1:18" s="446" customFormat="1" x14ac:dyDescent="0.75">
      <c r="A999" s="446" t="str">
        <f>IF(ISBLANK(INDEX('Policy Characteristics'!A:A,MATCH($C999,'Policy Characteristics'!$C:$C,0))),"",INDEX('Policy Characteristics'!A:A,MATCH($C999,'Policy Characteristics'!$C:$C,0)))</f>
        <v>Industry</v>
      </c>
      <c r="B999" s="467" t="str">
        <f>IF(ISBLANK(INDEX('Policy Characteristics'!B:B,MATCH($C999,'Policy Characteristics'!$C:$C,0))),"",INDEX('Policy Characteristics'!B:B,MATCH($C999,'Policy Characteristics'!$C:$C,0)))</f>
        <v>Industry Energy Efficiency Standards</v>
      </c>
      <c r="C999" s="446" t="str">
        <f t="shared" ref="C999:C1062" si="42">C$998</f>
        <v>Percentage Improvement in Eqpt Efficiency Standards above BAU</v>
      </c>
      <c r="D999" s="339" t="s">
        <v>3064</v>
      </c>
      <c r="E999" s="339" t="s">
        <v>2399</v>
      </c>
      <c r="F999" t="s">
        <v>3089</v>
      </c>
      <c r="G999" s="339" t="s">
        <v>2407</v>
      </c>
      <c r="H999" s="20">
        <v>959</v>
      </c>
      <c r="I999" s="468" t="s">
        <v>44</v>
      </c>
      <c r="J999" s="469" t="str">
        <f>IF(ISBLANK(INDEX('Policy Characteristics'!D:D,MATCH($C999,'Policy Characteristics'!$C:$C,0))),"",INDEX('Policy Characteristics'!D:D,MATCH($C999,'Policy Characteristics'!$C:$C,0)))</f>
        <v>Industry Energy Efficiency Standards</v>
      </c>
      <c r="K999" s="446" t="str">
        <f>IF(ISBLANK(INDEX('Policy Characteristics'!E:E,MATCH($C999,'Policy Characteristics'!$C:$C,0))),"",INDEX('Policy Characteristics'!E:E,MATCH($C999,'Policy Characteristics'!$C:$C,0)))</f>
        <v>indst efficiency standards</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0.25</v>
      </c>
      <c r="N999" s="242">
        <f>IF(ISBLANK(INDEX('Policy Characteristics'!H:H,MATCH($C999,'Policy Characteristics'!$C:$C,0))),"",INDEX('Policy Characteristics'!H:H,MATCH($C999,'Policy Characteristics'!$C:$C,0)))</f>
        <v>0.01</v>
      </c>
      <c r="O999" s="446" t="str">
        <f>IF(ISBLANK(INDEX('Policy Characteristics'!I:I,MATCH($C999,'Policy Characteristics'!$C:$C,0))),"",INDEX('Policy Characteristics'!I:I,MATCH($C999,'Policy Characteristics'!$C:$C,0)))</f>
        <v>% reduction in energy use</v>
      </c>
      <c r="P999" s="44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46" t="str">
        <f>IF(ISBLANK(INDEX('Policy Characteristics'!K:K,MATCH($C999,'Policy Characteristics'!$C:$C,0))),"",INDEX('Policy Characteristics'!K:K,MATCH($C999,'Policy Characteristics'!$C:$C,0)))</f>
        <v>industry-ag-main.html#eff-stds</v>
      </c>
      <c r="R999" s="446" t="str">
        <f>IF(ISBLANK(INDEX('Policy Characteristics'!L:L,MATCH($C999,'Policy Characteristics'!$C:$C,0))),"",INDEX('Policy Characteristics'!L:L,MATCH($C999,'Policy Characteristics'!$C:$C,0)))</f>
        <v>industry-energy-efficiency-standards.html</v>
      </c>
    </row>
    <row r="1000" spans="1:18" s="446" customFormat="1" x14ac:dyDescent="0.75">
      <c r="A1000" s="446" t="str">
        <f>IF(ISBLANK(INDEX('Policy Characteristics'!A:A,MATCH($C1000,'Policy Characteristics'!$C:$C,0))),"",INDEX('Policy Characteristics'!A:A,MATCH($C1000,'Policy Characteristics'!$C:$C,0)))</f>
        <v>Industry</v>
      </c>
      <c r="B1000" s="467" t="str">
        <f>IF(ISBLANK(INDEX('Policy Characteristics'!B:B,MATCH($C1000,'Policy Characteristics'!$C:$C,0))),"",INDEX('Policy Characteristics'!B:B,MATCH($C1000,'Policy Characteristics'!$C:$C,0)))</f>
        <v>Industry Energy Efficiency Standards</v>
      </c>
      <c r="C1000" s="446" t="str">
        <f t="shared" si="42"/>
        <v>Percentage Improvement in Eqpt Efficiency Standards above BAU</v>
      </c>
      <c r="D1000" s="339" t="s">
        <v>3064</v>
      </c>
      <c r="E1000" s="339" t="s">
        <v>2400</v>
      </c>
      <c r="F1000" t="s">
        <v>3089</v>
      </c>
      <c r="G1000" s="339" t="s">
        <v>2408</v>
      </c>
      <c r="H1000" s="20">
        <v>960</v>
      </c>
      <c r="I1000" s="468" t="s">
        <v>43</v>
      </c>
      <c r="J1000" s="469" t="str">
        <f>IF(ISBLANK(INDEX('Policy Characteristics'!D:D,MATCH($C1000,'Policy Characteristics'!$C:$C,0))),"",INDEX('Policy Characteristics'!D:D,MATCH($C1000,'Policy Characteristics'!$C:$C,0)))</f>
        <v>Industry Energy Efficiency Standards</v>
      </c>
      <c r="K1000" s="446" t="str">
        <f>IF(ISBLANK(INDEX('Policy Characteristics'!E:E,MATCH($C1000,'Policy Characteristics'!$C:$C,0))),"",INDEX('Policy Characteristics'!E:E,MATCH($C1000,'Policy Characteristics'!$C:$C,0)))</f>
        <v>indst efficiency standards</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0.25</v>
      </c>
      <c r="N1000" s="242">
        <f>IF(ISBLANK(INDEX('Policy Characteristics'!H:H,MATCH($C1000,'Policy Characteristics'!$C:$C,0))),"",INDEX('Policy Characteristics'!H:H,MATCH($C1000,'Policy Characteristics'!$C:$C,0)))</f>
        <v>0.01</v>
      </c>
      <c r="O1000" s="446" t="str">
        <f>IF(ISBLANK(INDEX('Policy Characteristics'!I:I,MATCH($C1000,'Policy Characteristics'!$C:$C,0))),"",INDEX('Policy Characteristics'!I:I,MATCH($C1000,'Policy Characteristics'!$C:$C,0)))</f>
        <v>% reduction in energy use</v>
      </c>
      <c r="P1000" s="44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46" t="str">
        <f>IF(ISBLANK(INDEX('Policy Characteristics'!K:K,MATCH($C1000,'Policy Characteristics'!$C:$C,0))),"",INDEX('Policy Characteristics'!K:K,MATCH($C1000,'Policy Characteristics'!$C:$C,0)))</f>
        <v>industry-ag-main.html#eff-stds</v>
      </c>
      <c r="R1000" s="446" t="str">
        <f>IF(ISBLANK(INDEX('Policy Characteristics'!L:L,MATCH($C1000,'Policy Characteristics'!$C:$C,0))),"",INDEX('Policy Characteristics'!L:L,MATCH($C1000,'Policy Characteristics'!$C:$C,0)))</f>
        <v>industry-energy-efficiency-standards.html</v>
      </c>
    </row>
    <row r="1001" spans="1:18" s="446" customFormat="1" x14ac:dyDescent="0.75">
      <c r="A1001" s="446" t="str">
        <f>IF(ISBLANK(INDEX('Policy Characteristics'!A:A,MATCH($C1001,'Policy Characteristics'!$C:$C,0))),"",INDEX('Policy Characteristics'!A:A,MATCH($C1001,'Policy Characteristics'!$C:$C,0)))</f>
        <v>Industry</v>
      </c>
      <c r="B1001" s="467" t="str">
        <f>IF(ISBLANK(INDEX('Policy Characteristics'!B:B,MATCH($C1001,'Policy Characteristics'!$C:$C,0))),"",INDEX('Policy Characteristics'!B:B,MATCH($C1001,'Policy Characteristics'!$C:$C,0)))</f>
        <v>Industry Energy Efficiency Standards</v>
      </c>
      <c r="C1001" s="446" t="str">
        <f t="shared" si="42"/>
        <v>Percentage Improvement in Eqpt Efficiency Standards above BAU</v>
      </c>
      <c r="D1001" s="339" t="s">
        <v>3064</v>
      </c>
      <c r="E1001" s="339" t="s">
        <v>2401</v>
      </c>
      <c r="F1001" t="s">
        <v>3089</v>
      </c>
      <c r="G1001" s="339" t="s">
        <v>2405</v>
      </c>
      <c r="H1001" s="20">
        <v>961</v>
      </c>
      <c r="I1001" s="468" t="s">
        <v>44</v>
      </c>
      <c r="J1001" s="469" t="str">
        <f>IF(ISBLANK(INDEX('Policy Characteristics'!D:D,MATCH($C1001,'Policy Characteristics'!$C:$C,0))),"",INDEX('Policy Characteristics'!D:D,MATCH($C1001,'Policy Characteristics'!$C:$C,0)))</f>
        <v>Industry Energy Efficiency Standards</v>
      </c>
      <c r="K1001" s="446" t="str">
        <f>IF(ISBLANK(INDEX('Policy Characteristics'!E:E,MATCH($C1001,'Policy Characteristics'!$C:$C,0))),"",INDEX('Policy Characteristics'!E:E,MATCH($C1001,'Policy Characteristics'!$C:$C,0)))</f>
        <v>indst efficiency standards</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0.25</v>
      </c>
      <c r="N1001" s="242">
        <f>IF(ISBLANK(INDEX('Policy Characteristics'!H:H,MATCH($C1001,'Policy Characteristics'!$C:$C,0))),"",INDEX('Policy Characteristics'!H:H,MATCH($C1001,'Policy Characteristics'!$C:$C,0)))</f>
        <v>0.01</v>
      </c>
      <c r="O1001" s="446" t="str">
        <f>IF(ISBLANK(INDEX('Policy Characteristics'!I:I,MATCH($C1001,'Policy Characteristics'!$C:$C,0))),"",INDEX('Policy Characteristics'!I:I,MATCH($C1001,'Policy Characteristics'!$C:$C,0)))</f>
        <v>% reduction in energy use</v>
      </c>
      <c r="P1001" s="44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46" t="str">
        <f>IF(ISBLANK(INDEX('Policy Characteristics'!K:K,MATCH($C1001,'Policy Characteristics'!$C:$C,0))),"",INDEX('Policy Characteristics'!K:K,MATCH($C1001,'Policy Characteristics'!$C:$C,0)))</f>
        <v>industry-ag-main.html#eff-stds</v>
      </c>
      <c r="R1001" s="446" t="str">
        <f>IF(ISBLANK(INDEX('Policy Characteristics'!L:L,MATCH($C1001,'Policy Characteristics'!$C:$C,0))),"",INDEX('Policy Characteristics'!L:L,MATCH($C1001,'Policy Characteristics'!$C:$C,0)))</f>
        <v>industry-energy-efficiency-standards.html</v>
      </c>
    </row>
    <row r="1002" spans="1:18" s="446" customFormat="1" x14ac:dyDescent="0.75">
      <c r="A1002" s="446" t="str">
        <f>IF(ISBLANK(INDEX('Policy Characteristics'!A:A,MATCH($C1002,'Policy Characteristics'!$C:$C,0))),"",INDEX('Policy Characteristics'!A:A,MATCH($C1002,'Policy Characteristics'!$C:$C,0)))</f>
        <v>Industry</v>
      </c>
      <c r="B1002" s="467" t="str">
        <f>IF(ISBLANK(INDEX('Policy Characteristics'!B:B,MATCH($C1002,'Policy Characteristics'!$C:$C,0))),"",INDEX('Policy Characteristics'!B:B,MATCH($C1002,'Policy Characteristics'!$C:$C,0)))</f>
        <v>Industry Energy Efficiency Standards</v>
      </c>
      <c r="C1002" s="446" t="str">
        <f t="shared" si="42"/>
        <v>Percentage Improvement in Eqpt Efficiency Standards above BAU</v>
      </c>
      <c r="D1002" s="339" t="s">
        <v>3064</v>
      </c>
      <c r="E1002" s="339" t="s">
        <v>2402</v>
      </c>
      <c r="F1002" t="s">
        <v>3089</v>
      </c>
      <c r="G1002" s="339" t="s">
        <v>2406</v>
      </c>
      <c r="H1002" s="20">
        <v>962</v>
      </c>
      <c r="I1002" s="468" t="s">
        <v>43</v>
      </c>
      <c r="J1002" s="469" t="str">
        <f>IF(ISBLANK(INDEX('Policy Characteristics'!D:D,MATCH($C1002,'Policy Characteristics'!$C:$C,0))),"",INDEX('Policy Characteristics'!D:D,MATCH($C1002,'Policy Characteristics'!$C:$C,0)))</f>
        <v>Industry Energy Efficiency Standards</v>
      </c>
      <c r="K1002" s="446" t="str">
        <f>IF(ISBLANK(INDEX('Policy Characteristics'!E:E,MATCH($C1002,'Policy Characteristics'!$C:$C,0))),"",INDEX('Policy Characteristics'!E:E,MATCH($C1002,'Policy Characteristics'!$C:$C,0)))</f>
        <v>indst efficiency standards</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0.25</v>
      </c>
      <c r="N1002" s="242">
        <f>IF(ISBLANK(INDEX('Policy Characteristics'!H:H,MATCH($C1002,'Policy Characteristics'!$C:$C,0))),"",INDEX('Policy Characteristics'!H:H,MATCH($C1002,'Policy Characteristics'!$C:$C,0)))</f>
        <v>0.01</v>
      </c>
      <c r="O1002" s="446" t="str">
        <f>IF(ISBLANK(INDEX('Policy Characteristics'!I:I,MATCH($C1002,'Policy Characteristics'!$C:$C,0))),"",INDEX('Policy Characteristics'!I:I,MATCH($C1002,'Policy Characteristics'!$C:$C,0)))</f>
        <v>% reduction in energy use</v>
      </c>
      <c r="P1002" s="44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46" t="str">
        <f>IF(ISBLANK(INDEX('Policy Characteristics'!K:K,MATCH($C1002,'Policy Characteristics'!$C:$C,0))),"",INDEX('Policy Characteristics'!K:K,MATCH($C1002,'Policy Characteristics'!$C:$C,0)))</f>
        <v>industry-ag-main.html#eff-stds</v>
      </c>
      <c r="R1002" s="446" t="str">
        <f>IF(ISBLANK(INDEX('Policy Characteristics'!L:L,MATCH($C1002,'Policy Characteristics'!$C:$C,0))),"",INDEX('Policy Characteristics'!L:L,MATCH($C1002,'Policy Characteristics'!$C:$C,0)))</f>
        <v>industry-energy-efficiency-standards.html</v>
      </c>
    </row>
    <row r="1003" spans="1:18" s="446" customFormat="1" x14ac:dyDescent="0.75">
      <c r="A1003" s="446" t="str">
        <f>IF(ISBLANK(INDEX('Policy Characteristics'!A:A,MATCH($C1003,'Policy Characteristics'!$C:$C,0))),"",INDEX('Policy Characteristics'!A:A,MATCH($C1003,'Policy Characteristics'!$C:$C,0)))</f>
        <v>Industry</v>
      </c>
      <c r="B1003" s="467" t="str">
        <f>IF(ISBLANK(INDEX('Policy Characteristics'!B:B,MATCH($C1003,'Policy Characteristics'!$C:$C,0))),"",INDEX('Policy Characteristics'!B:B,MATCH($C1003,'Policy Characteristics'!$C:$C,0)))</f>
        <v>Industry Energy Efficiency Standards</v>
      </c>
      <c r="C1003" s="446" t="str">
        <f t="shared" si="42"/>
        <v>Percentage Improvement in Eqpt Efficiency Standards above BAU</v>
      </c>
      <c r="D1003" s="339" t="s">
        <v>3064</v>
      </c>
      <c r="E1003" s="339" t="s">
        <v>2403</v>
      </c>
      <c r="F1003" t="s">
        <v>3089</v>
      </c>
      <c r="G1003" s="339" t="s">
        <v>2409</v>
      </c>
      <c r="H1003" s="20">
        <v>963</v>
      </c>
      <c r="I1003" s="468" t="s">
        <v>44</v>
      </c>
      <c r="J1003" s="469" t="str">
        <f>IF(ISBLANK(INDEX('Policy Characteristics'!D:D,MATCH($C1003,'Policy Characteristics'!$C:$C,0))),"",INDEX('Policy Characteristics'!D:D,MATCH($C1003,'Policy Characteristics'!$C:$C,0)))</f>
        <v>Industry Energy Efficiency Standards</v>
      </c>
      <c r="K1003" s="446" t="str">
        <f>IF(ISBLANK(INDEX('Policy Characteristics'!E:E,MATCH($C1003,'Policy Characteristics'!$C:$C,0))),"",INDEX('Policy Characteristics'!E:E,MATCH($C1003,'Policy Characteristics'!$C:$C,0)))</f>
        <v>indst efficiency standards</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0.25</v>
      </c>
      <c r="N1003" s="242">
        <f>IF(ISBLANK(INDEX('Policy Characteristics'!H:H,MATCH($C1003,'Policy Characteristics'!$C:$C,0))),"",INDEX('Policy Characteristics'!H:H,MATCH($C1003,'Policy Characteristics'!$C:$C,0)))</f>
        <v>0.01</v>
      </c>
      <c r="O1003" s="446" t="str">
        <f>IF(ISBLANK(INDEX('Policy Characteristics'!I:I,MATCH($C1003,'Policy Characteristics'!$C:$C,0))),"",INDEX('Policy Characteristics'!I:I,MATCH($C1003,'Policy Characteristics'!$C:$C,0)))</f>
        <v>% reduction in energy use</v>
      </c>
      <c r="P1003" s="44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46" t="str">
        <f>IF(ISBLANK(INDEX('Policy Characteristics'!K:K,MATCH($C1003,'Policy Characteristics'!$C:$C,0))),"",INDEX('Policy Characteristics'!K:K,MATCH($C1003,'Policy Characteristics'!$C:$C,0)))</f>
        <v>industry-ag-main.html#eff-stds</v>
      </c>
      <c r="R1003" s="446" t="str">
        <f>IF(ISBLANK(INDEX('Policy Characteristics'!L:L,MATCH($C1003,'Policy Characteristics'!$C:$C,0))),"",INDEX('Policy Characteristics'!L:L,MATCH($C1003,'Policy Characteristics'!$C:$C,0)))</f>
        <v>industry-energy-efficiency-standards.html</v>
      </c>
    </row>
    <row r="1004" spans="1:18" x14ac:dyDescent="0.75">
      <c r="A1004" s="446" t="str">
        <f>IF(ISBLANK(INDEX('Policy Characteristics'!A:A,MATCH($C1004,'Policy Characteristics'!$C:$C,0))),"",INDEX('Policy Characteristics'!A:A,MATCH($C1004,'Policy Characteristics'!$C:$C,0)))</f>
        <v>Industry</v>
      </c>
      <c r="B1004" s="467" t="str">
        <f>IF(ISBLANK(INDEX('Policy Characteristics'!B:B,MATCH($C1004,'Policy Characteristics'!$C:$C,0))),"",INDEX('Policy Characteristics'!B:B,MATCH($C1004,'Policy Characteristics'!$C:$C,0)))</f>
        <v>Industry Energy Efficiency Standards</v>
      </c>
      <c r="C1004" s="446" t="str">
        <f t="shared" si="42"/>
        <v>Percentage Improvement in Eqpt Efficiency Standards above BAU</v>
      </c>
      <c r="D1004" s="339" t="s">
        <v>3064</v>
      </c>
      <c r="E1004" s="339" t="s">
        <v>2706</v>
      </c>
      <c r="F1004" t="s">
        <v>3089</v>
      </c>
      <c r="G1004" s="339" t="s">
        <v>2709</v>
      </c>
      <c r="H1004" s="20">
        <v>964</v>
      </c>
      <c r="I1004" s="468" t="s">
        <v>44</v>
      </c>
      <c r="J1004" s="469" t="str">
        <f>IF(ISBLANK(INDEX('Policy Characteristics'!D:D,MATCH($C1004,'Policy Characteristics'!$C:$C,0))),"",INDEX('Policy Characteristics'!D:D,MATCH($C1004,'Policy Characteristics'!$C:$C,0)))</f>
        <v>Industry Energy Efficiency Standards</v>
      </c>
      <c r="K1004" s="446" t="str">
        <f>IF(ISBLANK(INDEX('Policy Characteristics'!E:E,MATCH($C1004,'Policy Characteristics'!$C:$C,0))),"",INDEX('Policy Characteristics'!E:E,MATCH($C1004,'Policy Characteristics'!$C:$C,0)))</f>
        <v>indst efficiency standards</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0.25</v>
      </c>
      <c r="N1004" s="242">
        <f>IF(ISBLANK(INDEX('Policy Characteristics'!H:H,MATCH($C1004,'Policy Characteristics'!$C:$C,0))),"",INDEX('Policy Characteristics'!H:H,MATCH($C1004,'Policy Characteristics'!$C:$C,0)))</f>
        <v>0.01</v>
      </c>
      <c r="O1004" s="446" t="str">
        <f>IF(ISBLANK(INDEX('Policy Characteristics'!I:I,MATCH($C1004,'Policy Characteristics'!$C:$C,0))),"",INDEX('Policy Characteristics'!I:I,MATCH($C1004,'Policy Characteristics'!$C:$C,0)))</f>
        <v>% reduction in energy use</v>
      </c>
      <c r="P1004" s="44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46" t="str">
        <f>IF(ISBLANK(INDEX('Policy Characteristics'!K:K,MATCH($C1004,'Policy Characteristics'!$C:$C,0))),"",INDEX('Policy Characteristics'!K:K,MATCH($C1004,'Policy Characteristics'!$C:$C,0)))</f>
        <v>industry-ag-main.html#eff-stds</v>
      </c>
      <c r="R1004" s="446" t="str">
        <f>IF(ISBLANK(INDEX('Policy Characteristics'!L:L,MATCH($C1004,'Policy Characteristics'!$C:$C,0))),"",INDEX('Policy Characteristics'!L:L,MATCH($C1004,'Policy Characteristics'!$C:$C,0)))</f>
        <v>industry-energy-efficiency-standards.html</v>
      </c>
    </row>
    <row r="1005" spans="1:18" s="446" customFormat="1" x14ac:dyDescent="0.75">
      <c r="A1005" s="446" t="str">
        <f>IF(ISBLANK(INDEX('Policy Characteristics'!A:A,MATCH($C1005,'Policy Characteristics'!$C:$C,0))),"",INDEX('Policy Characteristics'!A:A,MATCH($C1005,'Policy Characteristics'!$C:$C,0)))</f>
        <v>Industry</v>
      </c>
      <c r="B1005" s="467" t="str">
        <f>IF(ISBLANK(INDEX('Policy Characteristics'!B:B,MATCH($C1005,'Policy Characteristics'!$C:$C,0))),"",INDEX('Policy Characteristics'!B:B,MATCH($C1005,'Policy Characteristics'!$C:$C,0)))</f>
        <v>Industry Energy Efficiency Standards</v>
      </c>
      <c r="C1005" s="446" t="str">
        <f t="shared" si="42"/>
        <v>Percentage Improvement in Eqpt Efficiency Standards above BAU</v>
      </c>
      <c r="D1005" s="339" t="s">
        <v>3064</v>
      </c>
      <c r="E1005" s="339" t="s">
        <v>2707</v>
      </c>
      <c r="F1005" t="s">
        <v>3089</v>
      </c>
      <c r="G1005" s="339" t="s">
        <v>2711</v>
      </c>
      <c r="H1005" s="20">
        <v>965</v>
      </c>
      <c r="I1005" s="468" t="s">
        <v>43</v>
      </c>
      <c r="J1005" s="469" t="str">
        <f>IF(ISBLANK(INDEX('Policy Characteristics'!D:D,MATCH($C1005,'Policy Characteristics'!$C:$C,0))),"",INDEX('Policy Characteristics'!D:D,MATCH($C1005,'Policy Characteristics'!$C:$C,0)))</f>
        <v>Industry Energy Efficiency Standards</v>
      </c>
      <c r="K1005" s="446" t="str">
        <f>IF(ISBLANK(INDEX('Policy Characteristics'!E:E,MATCH($C1005,'Policy Characteristics'!$C:$C,0))),"",INDEX('Policy Characteristics'!E:E,MATCH($C1005,'Policy Characteristics'!$C:$C,0)))</f>
        <v>indst efficiency standards</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0.25</v>
      </c>
      <c r="N1005" s="242">
        <f>IF(ISBLANK(INDEX('Policy Characteristics'!H:H,MATCH($C1005,'Policy Characteristics'!$C:$C,0))),"",INDEX('Policy Characteristics'!H:H,MATCH($C1005,'Policy Characteristics'!$C:$C,0)))</f>
        <v>0.01</v>
      </c>
      <c r="O1005" s="446" t="str">
        <f>IF(ISBLANK(INDEX('Policy Characteristics'!I:I,MATCH($C1005,'Policy Characteristics'!$C:$C,0))),"",INDEX('Policy Characteristics'!I:I,MATCH($C1005,'Policy Characteristics'!$C:$C,0)))</f>
        <v>% reduction in energy use</v>
      </c>
      <c r="P1005" s="44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46" t="str">
        <f>IF(ISBLANK(INDEX('Policy Characteristics'!K:K,MATCH($C1005,'Policy Characteristics'!$C:$C,0))),"",INDEX('Policy Characteristics'!K:K,MATCH($C1005,'Policy Characteristics'!$C:$C,0)))</f>
        <v>industry-ag-main.html#eff-stds</v>
      </c>
      <c r="R1005" s="446" t="str">
        <f>IF(ISBLANK(INDEX('Policy Characteristics'!L:L,MATCH($C1005,'Policy Characteristics'!$C:$C,0))),"",INDEX('Policy Characteristics'!L:L,MATCH($C1005,'Policy Characteristics'!$C:$C,0)))</f>
        <v>industry-energy-efficiency-standards.html</v>
      </c>
    </row>
    <row r="1006" spans="1:18" s="446" customFormat="1" x14ac:dyDescent="0.75">
      <c r="A1006" s="446" t="str">
        <f>IF(ISBLANK(INDEX('Policy Characteristics'!A:A,MATCH($C1006,'Policy Characteristics'!$C:$C,0))),"",INDEX('Policy Characteristics'!A:A,MATCH($C1006,'Policy Characteristics'!$C:$C,0)))</f>
        <v>Industry</v>
      </c>
      <c r="B1006" s="467" t="str">
        <f>IF(ISBLANK(INDEX('Policy Characteristics'!B:B,MATCH($C1006,'Policy Characteristics'!$C:$C,0))),"",INDEX('Policy Characteristics'!B:B,MATCH($C1006,'Policy Characteristics'!$C:$C,0)))</f>
        <v>Industry Energy Efficiency Standards</v>
      </c>
      <c r="C1006" s="446" t="str">
        <f t="shared" si="42"/>
        <v>Percentage Improvement in Eqpt Efficiency Standards above BAU</v>
      </c>
      <c r="D1006" s="339" t="s">
        <v>3064</v>
      </c>
      <c r="E1006" s="339" t="s">
        <v>2708</v>
      </c>
      <c r="F1006" t="s">
        <v>3089</v>
      </c>
      <c r="G1006" s="339" t="s">
        <v>2712</v>
      </c>
      <c r="H1006" s="20">
        <v>966</v>
      </c>
      <c r="I1006" s="468" t="s">
        <v>43</v>
      </c>
      <c r="J1006" s="469" t="str">
        <f>IF(ISBLANK(INDEX('Policy Characteristics'!D:D,MATCH($C1006,'Policy Characteristics'!$C:$C,0))),"",INDEX('Policy Characteristics'!D:D,MATCH($C1006,'Policy Characteristics'!$C:$C,0)))</f>
        <v>Industry Energy Efficiency Standards</v>
      </c>
      <c r="K1006" s="446" t="str">
        <f>IF(ISBLANK(INDEX('Policy Characteristics'!E:E,MATCH($C1006,'Policy Characteristics'!$C:$C,0))),"",INDEX('Policy Characteristics'!E:E,MATCH($C1006,'Policy Characteristics'!$C:$C,0)))</f>
        <v>indst efficiency standards</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0.25</v>
      </c>
      <c r="N1006" s="242">
        <f>IF(ISBLANK(INDEX('Policy Characteristics'!H:H,MATCH($C1006,'Policy Characteristics'!$C:$C,0))),"",INDEX('Policy Characteristics'!H:H,MATCH($C1006,'Policy Characteristics'!$C:$C,0)))</f>
        <v>0.01</v>
      </c>
      <c r="O1006" s="446" t="str">
        <f>IF(ISBLANK(INDEX('Policy Characteristics'!I:I,MATCH($C1006,'Policy Characteristics'!$C:$C,0))),"",INDEX('Policy Characteristics'!I:I,MATCH($C1006,'Policy Characteristics'!$C:$C,0)))</f>
        <v>% reduction in energy use</v>
      </c>
      <c r="P1006" s="44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46" t="str">
        <f>IF(ISBLANK(INDEX('Policy Characteristics'!K:K,MATCH($C1006,'Policy Characteristics'!$C:$C,0))),"",INDEX('Policy Characteristics'!K:K,MATCH($C1006,'Policy Characteristics'!$C:$C,0)))</f>
        <v>industry-ag-main.html#eff-stds</v>
      </c>
      <c r="R1006" s="446" t="str">
        <f>IF(ISBLANK(INDEX('Policy Characteristics'!L:L,MATCH($C1006,'Policy Characteristics'!$C:$C,0))),"",INDEX('Policy Characteristics'!L:L,MATCH($C1006,'Policy Characteristics'!$C:$C,0)))</f>
        <v>industry-energy-efficiency-standards.html</v>
      </c>
    </row>
    <row r="1007" spans="1:18" s="446" customFormat="1" x14ac:dyDescent="0.75">
      <c r="A1007" s="446" t="str">
        <f>IF(ISBLANK(INDEX('Policy Characteristics'!A:A,MATCH($C1007,'Policy Characteristics'!$C:$C,0))),"",INDEX('Policy Characteristics'!A:A,MATCH($C1007,'Policy Characteristics'!$C:$C,0)))</f>
        <v>Industry</v>
      </c>
      <c r="B1007" s="467" t="str">
        <f>IF(ISBLANK(INDEX('Policy Characteristics'!B:B,MATCH($C1007,'Policy Characteristics'!$C:$C,0))),"",INDEX('Policy Characteristics'!B:B,MATCH($C1007,'Policy Characteristics'!$C:$C,0)))</f>
        <v>Industry Energy Efficiency Standards</v>
      </c>
      <c r="C1007" s="446" t="str">
        <f t="shared" si="42"/>
        <v>Percentage Improvement in Eqpt Efficiency Standards above BAU</v>
      </c>
      <c r="D1007" s="339" t="s">
        <v>3064</v>
      </c>
      <c r="E1007" s="339" t="s">
        <v>2705</v>
      </c>
      <c r="F1007" t="s">
        <v>3089</v>
      </c>
      <c r="G1007" s="339" t="s">
        <v>2710</v>
      </c>
      <c r="H1007" s="20">
        <v>967</v>
      </c>
      <c r="I1007" s="468" t="s">
        <v>44</v>
      </c>
      <c r="J1007" s="469" t="str">
        <f>IF(ISBLANK(INDEX('Policy Characteristics'!D:D,MATCH($C1007,'Policy Characteristics'!$C:$C,0))),"",INDEX('Policy Characteristics'!D:D,MATCH($C1007,'Policy Characteristics'!$C:$C,0)))</f>
        <v>Industry Energy Efficiency Standards</v>
      </c>
      <c r="K1007" s="446" t="str">
        <f>IF(ISBLANK(INDEX('Policy Characteristics'!E:E,MATCH($C1007,'Policy Characteristics'!$C:$C,0))),"",INDEX('Policy Characteristics'!E:E,MATCH($C1007,'Policy Characteristics'!$C:$C,0)))</f>
        <v>indst efficiency standards</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0.25</v>
      </c>
      <c r="N1007" s="242">
        <f>IF(ISBLANK(INDEX('Policy Characteristics'!H:H,MATCH($C1007,'Policy Characteristics'!$C:$C,0))),"",INDEX('Policy Characteristics'!H:H,MATCH($C1007,'Policy Characteristics'!$C:$C,0)))</f>
        <v>0.01</v>
      </c>
      <c r="O1007" s="446" t="str">
        <f>IF(ISBLANK(INDEX('Policy Characteristics'!I:I,MATCH($C1007,'Policy Characteristics'!$C:$C,0))),"",INDEX('Policy Characteristics'!I:I,MATCH($C1007,'Policy Characteristics'!$C:$C,0)))</f>
        <v>% reduction in energy use</v>
      </c>
      <c r="P1007" s="44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46" t="str">
        <f>IF(ISBLANK(INDEX('Policy Characteristics'!K:K,MATCH($C1007,'Policy Characteristics'!$C:$C,0))),"",INDEX('Policy Characteristics'!K:K,MATCH($C1007,'Policy Characteristics'!$C:$C,0)))</f>
        <v>industry-ag-main.html#eff-stds</v>
      </c>
      <c r="R1007" s="446" t="str">
        <f>IF(ISBLANK(INDEX('Policy Characteristics'!L:L,MATCH($C1007,'Policy Characteristics'!$C:$C,0))),"",INDEX('Policy Characteristics'!L:L,MATCH($C1007,'Policy Characteristics'!$C:$C,0)))</f>
        <v>industry-energy-efficiency-standards.html</v>
      </c>
    </row>
    <row r="1008" spans="1:18" s="446" customFormat="1" x14ac:dyDescent="0.75">
      <c r="A1008" s="446" t="str">
        <f>IF(ISBLANK(INDEX('Policy Characteristics'!A:A,MATCH($C1008,'Policy Characteristics'!$C:$C,0))),"",INDEX('Policy Characteristics'!A:A,MATCH($C1008,'Policy Characteristics'!$C:$C,0)))</f>
        <v>Industry</v>
      </c>
      <c r="B1008" s="467" t="str">
        <f>IF(ISBLANK(INDEX('Policy Characteristics'!B:B,MATCH($C1008,'Policy Characteristics'!$C:$C,0))),"",INDEX('Policy Characteristics'!B:B,MATCH($C1008,'Policy Characteristics'!$C:$C,0)))</f>
        <v>Industry Energy Efficiency Standards</v>
      </c>
      <c r="C1008" s="446" t="str">
        <f t="shared" si="42"/>
        <v>Percentage Improvement in Eqpt Efficiency Standards above BAU</v>
      </c>
      <c r="D1008" s="294" t="s">
        <v>3065</v>
      </c>
      <c r="E1008" s="339" t="s">
        <v>2398</v>
      </c>
      <c r="F1008" t="s">
        <v>2760</v>
      </c>
      <c r="G1008" s="339" t="s">
        <v>2404</v>
      </c>
      <c r="H1008" s="20">
        <v>968</v>
      </c>
      <c r="I1008" s="468" t="s">
        <v>43</v>
      </c>
      <c r="J1008" s="469" t="str">
        <f>IF(ISBLANK(INDEX('Policy Characteristics'!D:D,MATCH($C1008,'Policy Characteristics'!$C:$C,0))),"",INDEX('Policy Characteristics'!D:D,MATCH($C1008,'Policy Characteristics'!$C:$C,0)))</f>
        <v>Industry Energy Efficiency Standards</v>
      </c>
      <c r="K1008" s="446" t="str">
        <f>IF(ISBLANK(INDEX('Policy Characteristics'!E:E,MATCH($C1008,'Policy Characteristics'!$C:$C,0))),"",INDEX('Policy Characteristics'!E:E,MATCH($C1008,'Policy Characteristics'!$C:$C,0)))</f>
        <v>indst efficiency standards</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0.25</v>
      </c>
      <c r="N1008" s="242">
        <f>IF(ISBLANK(INDEX('Policy Characteristics'!H:H,MATCH($C1008,'Policy Characteristics'!$C:$C,0))),"",INDEX('Policy Characteristics'!H:H,MATCH($C1008,'Policy Characteristics'!$C:$C,0)))</f>
        <v>0.01</v>
      </c>
      <c r="O1008" s="446" t="str">
        <f>IF(ISBLANK(INDEX('Policy Characteristics'!I:I,MATCH($C1008,'Policy Characteristics'!$C:$C,0))),"",INDEX('Policy Characteristics'!I:I,MATCH($C1008,'Policy Characteristics'!$C:$C,0)))</f>
        <v>% reduction in energy use</v>
      </c>
      <c r="P1008" s="44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46" t="str">
        <f>IF(ISBLANK(INDEX('Policy Characteristics'!K:K,MATCH($C1008,'Policy Characteristics'!$C:$C,0))),"",INDEX('Policy Characteristics'!K:K,MATCH($C1008,'Policy Characteristics'!$C:$C,0)))</f>
        <v>industry-ag-main.html#eff-stds</v>
      </c>
      <c r="R1008" s="446" t="str">
        <f>IF(ISBLANK(INDEX('Policy Characteristics'!L:L,MATCH($C1008,'Policy Characteristics'!$C:$C,0))),"",INDEX('Policy Characteristics'!L:L,MATCH($C1008,'Policy Characteristics'!$C:$C,0)))</f>
        <v>industry-energy-efficiency-standards.html</v>
      </c>
    </row>
    <row r="1009" spans="1:18" s="446" customFormat="1" x14ac:dyDescent="0.75">
      <c r="A1009" s="446" t="str">
        <f>IF(ISBLANK(INDEX('Policy Characteristics'!A:A,MATCH($C1009,'Policy Characteristics'!$C:$C,0))),"",INDEX('Policy Characteristics'!A:A,MATCH($C1009,'Policy Characteristics'!$C:$C,0)))</f>
        <v>Industry</v>
      </c>
      <c r="B1009" s="467" t="str">
        <f>IF(ISBLANK(INDEX('Policy Characteristics'!B:B,MATCH($C1009,'Policy Characteristics'!$C:$C,0))),"",INDEX('Policy Characteristics'!B:B,MATCH($C1009,'Policy Characteristics'!$C:$C,0)))</f>
        <v>Industry Energy Efficiency Standards</v>
      </c>
      <c r="C1009" s="446" t="str">
        <f t="shared" si="42"/>
        <v>Percentage Improvement in Eqpt Efficiency Standards above BAU</v>
      </c>
      <c r="D1009" s="294" t="s">
        <v>3065</v>
      </c>
      <c r="E1009" s="339" t="s">
        <v>2399</v>
      </c>
      <c r="F1009" t="s">
        <v>2760</v>
      </c>
      <c r="G1009" s="339" t="s">
        <v>2407</v>
      </c>
      <c r="H1009" s="20">
        <v>969</v>
      </c>
      <c r="I1009" s="468" t="s">
        <v>43</v>
      </c>
      <c r="J1009" s="469" t="str">
        <f>IF(ISBLANK(INDEX('Policy Characteristics'!D:D,MATCH($C1009,'Policy Characteristics'!$C:$C,0))),"",INDEX('Policy Characteristics'!D:D,MATCH($C1009,'Policy Characteristics'!$C:$C,0)))</f>
        <v>Industry Energy Efficiency Standards</v>
      </c>
      <c r="K1009" s="446" t="str">
        <f>IF(ISBLANK(INDEX('Policy Characteristics'!E:E,MATCH($C1009,'Policy Characteristics'!$C:$C,0))),"",INDEX('Policy Characteristics'!E:E,MATCH($C1009,'Policy Characteristics'!$C:$C,0)))</f>
        <v>indst efficiency standards</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0.25</v>
      </c>
      <c r="N1009" s="242">
        <f>IF(ISBLANK(INDEX('Policy Characteristics'!H:H,MATCH($C1009,'Policy Characteristics'!$C:$C,0))),"",INDEX('Policy Characteristics'!H:H,MATCH($C1009,'Policy Characteristics'!$C:$C,0)))</f>
        <v>0.01</v>
      </c>
      <c r="O1009" s="446" t="str">
        <f>IF(ISBLANK(INDEX('Policy Characteristics'!I:I,MATCH($C1009,'Policy Characteristics'!$C:$C,0))),"",INDEX('Policy Characteristics'!I:I,MATCH($C1009,'Policy Characteristics'!$C:$C,0)))</f>
        <v>% reduction in energy use</v>
      </c>
      <c r="P1009" s="44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46" t="str">
        <f>IF(ISBLANK(INDEX('Policy Characteristics'!K:K,MATCH($C1009,'Policy Characteristics'!$C:$C,0))),"",INDEX('Policy Characteristics'!K:K,MATCH($C1009,'Policy Characteristics'!$C:$C,0)))</f>
        <v>industry-ag-main.html#eff-stds</v>
      </c>
      <c r="R1009" s="446" t="str">
        <f>IF(ISBLANK(INDEX('Policy Characteristics'!L:L,MATCH($C1009,'Policy Characteristics'!$C:$C,0))),"",INDEX('Policy Characteristics'!L:L,MATCH($C1009,'Policy Characteristics'!$C:$C,0)))</f>
        <v>industry-energy-efficiency-standards.html</v>
      </c>
    </row>
    <row r="1010" spans="1:18" s="446" customFormat="1" x14ac:dyDescent="0.75">
      <c r="A1010" s="446" t="str">
        <f>IF(ISBLANK(INDEX('Policy Characteristics'!A:A,MATCH($C1010,'Policy Characteristics'!$C:$C,0))),"",INDEX('Policy Characteristics'!A:A,MATCH($C1010,'Policy Characteristics'!$C:$C,0)))</f>
        <v>Industry</v>
      </c>
      <c r="B1010" s="467" t="str">
        <f>IF(ISBLANK(INDEX('Policy Characteristics'!B:B,MATCH($C1010,'Policy Characteristics'!$C:$C,0))),"",INDEX('Policy Characteristics'!B:B,MATCH($C1010,'Policy Characteristics'!$C:$C,0)))</f>
        <v>Industry Energy Efficiency Standards</v>
      </c>
      <c r="C1010" s="446" t="str">
        <f t="shared" si="42"/>
        <v>Percentage Improvement in Eqpt Efficiency Standards above BAU</v>
      </c>
      <c r="D1010" s="294" t="s">
        <v>3065</v>
      </c>
      <c r="E1010" s="339" t="s">
        <v>2400</v>
      </c>
      <c r="F1010" t="s">
        <v>2760</v>
      </c>
      <c r="G1010" s="339" t="s">
        <v>2408</v>
      </c>
      <c r="H1010" s="20">
        <v>970</v>
      </c>
      <c r="I1010" s="468" t="s">
        <v>43</v>
      </c>
      <c r="J1010" s="469" t="str">
        <f>IF(ISBLANK(INDEX('Policy Characteristics'!D:D,MATCH($C1010,'Policy Characteristics'!$C:$C,0))),"",INDEX('Policy Characteristics'!D:D,MATCH($C1010,'Policy Characteristics'!$C:$C,0)))</f>
        <v>Industry Energy Efficiency Standards</v>
      </c>
      <c r="K1010" s="446" t="str">
        <f>IF(ISBLANK(INDEX('Policy Characteristics'!E:E,MATCH($C1010,'Policy Characteristics'!$C:$C,0))),"",INDEX('Policy Characteristics'!E:E,MATCH($C1010,'Policy Characteristics'!$C:$C,0)))</f>
        <v>indst efficiency standards</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0.25</v>
      </c>
      <c r="N1010" s="242">
        <f>IF(ISBLANK(INDEX('Policy Characteristics'!H:H,MATCH($C1010,'Policy Characteristics'!$C:$C,0))),"",INDEX('Policy Characteristics'!H:H,MATCH($C1010,'Policy Characteristics'!$C:$C,0)))</f>
        <v>0.01</v>
      </c>
      <c r="O1010" s="446" t="str">
        <f>IF(ISBLANK(INDEX('Policy Characteristics'!I:I,MATCH($C1010,'Policy Characteristics'!$C:$C,0))),"",INDEX('Policy Characteristics'!I:I,MATCH($C1010,'Policy Characteristics'!$C:$C,0)))</f>
        <v>% reduction in energy use</v>
      </c>
      <c r="P1010" s="44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46" t="str">
        <f>IF(ISBLANK(INDEX('Policy Characteristics'!K:K,MATCH($C1010,'Policy Characteristics'!$C:$C,0))),"",INDEX('Policy Characteristics'!K:K,MATCH($C1010,'Policy Characteristics'!$C:$C,0)))</f>
        <v>industry-ag-main.html#eff-stds</v>
      </c>
      <c r="R1010" s="446" t="str">
        <f>IF(ISBLANK(INDEX('Policy Characteristics'!L:L,MATCH($C1010,'Policy Characteristics'!$C:$C,0))),"",INDEX('Policy Characteristics'!L:L,MATCH($C1010,'Policy Characteristics'!$C:$C,0)))</f>
        <v>industry-energy-efficiency-standards.html</v>
      </c>
    </row>
    <row r="1011" spans="1:18" s="446" customFormat="1" x14ac:dyDescent="0.75">
      <c r="A1011" s="446" t="str">
        <f>IF(ISBLANK(INDEX('Policy Characteristics'!A:A,MATCH($C1011,'Policy Characteristics'!$C:$C,0))),"",INDEX('Policy Characteristics'!A:A,MATCH($C1011,'Policy Characteristics'!$C:$C,0)))</f>
        <v>Industry</v>
      </c>
      <c r="B1011" s="467" t="str">
        <f>IF(ISBLANK(INDEX('Policy Characteristics'!B:B,MATCH($C1011,'Policy Characteristics'!$C:$C,0))),"",INDEX('Policy Characteristics'!B:B,MATCH($C1011,'Policy Characteristics'!$C:$C,0)))</f>
        <v>Industry Energy Efficiency Standards</v>
      </c>
      <c r="C1011" s="446" t="str">
        <f t="shared" si="42"/>
        <v>Percentage Improvement in Eqpt Efficiency Standards above BAU</v>
      </c>
      <c r="D1011" s="294" t="s">
        <v>3065</v>
      </c>
      <c r="E1011" s="339" t="s">
        <v>2401</v>
      </c>
      <c r="F1011" t="s">
        <v>2760</v>
      </c>
      <c r="G1011" s="339" t="s">
        <v>2405</v>
      </c>
      <c r="H1011" s="20">
        <v>971</v>
      </c>
      <c r="I1011" s="468" t="s">
        <v>44</v>
      </c>
      <c r="J1011" s="469" t="str">
        <f>IF(ISBLANK(INDEX('Policy Characteristics'!D:D,MATCH($C1011,'Policy Characteristics'!$C:$C,0))),"",INDEX('Policy Characteristics'!D:D,MATCH($C1011,'Policy Characteristics'!$C:$C,0)))</f>
        <v>Industry Energy Efficiency Standards</v>
      </c>
      <c r="K1011" s="446" t="str">
        <f>IF(ISBLANK(INDEX('Policy Characteristics'!E:E,MATCH($C1011,'Policy Characteristics'!$C:$C,0))),"",INDEX('Policy Characteristics'!E:E,MATCH($C1011,'Policy Characteristics'!$C:$C,0)))</f>
        <v>indst efficiency standards</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0.25</v>
      </c>
      <c r="N1011" s="242">
        <f>IF(ISBLANK(INDEX('Policy Characteristics'!H:H,MATCH($C1011,'Policy Characteristics'!$C:$C,0))),"",INDEX('Policy Characteristics'!H:H,MATCH($C1011,'Policy Characteristics'!$C:$C,0)))</f>
        <v>0.01</v>
      </c>
      <c r="O1011" s="446" t="str">
        <f>IF(ISBLANK(INDEX('Policy Characteristics'!I:I,MATCH($C1011,'Policy Characteristics'!$C:$C,0))),"",INDEX('Policy Characteristics'!I:I,MATCH($C1011,'Policy Characteristics'!$C:$C,0)))</f>
        <v>% reduction in energy use</v>
      </c>
      <c r="P1011" s="44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46" t="str">
        <f>IF(ISBLANK(INDEX('Policy Characteristics'!K:K,MATCH($C1011,'Policy Characteristics'!$C:$C,0))),"",INDEX('Policy Characteristics'!K:K,MATCH($C1011,'Policy Characteristics'!$C:$C,0)))</f>
        <v>industry-ag-main.html#eff-stds</v>
      </c>
      <c r="R1011" s="446" t="str">
        <f>IF(ISBLANK(INDEX('Policy Characteristics'!L:L,MATCH($C1011,'Policy Characteristics'!$C:$C,0))),"",INDEX('Policy Characteristics'!L:L,MATCH($C1011,'Policy Characteristics'!$C:$C,0)))</f>
        <v>industry-energy-efficiency-standards.html</v>
      </c>
    </row>
    <row r="1012" spans="1:18" s="446" customFormat="1" x14ac:dyDescent="0.75">
      <c r="A1012" s="446" t="str">
        <f>IF(ISBLANK(INDEX('Policy Characteristics'!A:A,MATCH($C1012,'Policy Characteristics'!$C:$C,0))),"",INDEX('Policy Characteristics'!A:A,MATCH($C1012,'Policy Characteristics'!$C:$C,0)))</f>
        <v>Industry</v>
      </c>
      <c r="B1012" s="467" t="str">
        <f>IF(ISBLANK(INDEX('Policy Characteristics'!B:B,MATCH($C1012,'Policy Characteristics'!$C:$C,0))),"",INDEX('Policy Characteristics'!B:B,MATCH($C1012,'Policy Characteristics'!$C:$C,0)))</f>
        <v>Industry Energy Efficiency Standards</v>
      </c>
      <c r="C1012" s="446" t="str">
        <f t="shared" si="42"/>
        <v>Percentage Improvement in Eqpt Efficiency Standards above BAU</v>
      </c>
      <c r="D1012" s="294" t="s">
        <v>3065</v>
      </c>
      <c r="E1012" s="339" t="s">
        <v>2402</v>
      </c>
      <c r="F1012" t="s">
        <v>2760</v>
      </c>
      <c r="G1012" s="339" t="s">
        <v>2406</v>
      </c>
      <c r="H1012" s="20">
        <v>972</v>
      </c>
      <c r="I1012" s="468" t="s">
        <v>43</v>
      </c>
      <c r="J1012" s="469" t="str">
        <f>IF(ISBLANK(INDEX('Policy Characteristics'!D:D,MATCH($C1012,'Policy Characteristics'!$C:$C,0))),"",INDEX('Policy Characteristics'!D:D,MATCH($C1012,'Policy Characteristics'!$C:$C,0)))</f>
        <v>Industry Energy Efficiency Standards</v>
      </c>
      <c r="K1012" s="446" t="str">
        <f>IF(ISBLANK(INDEX('Policy Characteristics'!E:E,MATCH($C1012,'Policy Characteristics'!$C:$C,0))),"",INDEX('Policy Characteristics'!E:E,MATCH($C1012,'Policy Characteristics'!$C:$C,0)))</f>
        <v>indst efficiency standards</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0.25</v>
      </c>
      <c r="N1012" s="242">
        <f>IF(ISBLANK(INDEX('Policy Characteristics'!H:H,MATCH($C1012,'Policy Characteristics'!$C:$C,0))),"",INDEX('Policy Characteristics'!H:H,MATCH($C1012,'Policy Characteristics'!$C:$C,0)))</f>
        <v>0.01</v>
      </c>
      <c r="O1012" s="446" t="str">
        <f>IF(ISBLANK(INDEX('Policy Characteristics'!I:I,MATCH($C1012,'Policy Characteristics'!$C:$C,0))),"",INDEX('Policy Characteristics'!I:I,MATCH($C1012,'Policy Characteristics'!$C:$C,0)))</f>
        <v>% reduction in energy use</v>
      </c>
      <c r="P1012" s="44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46" t="str">
        <f>IF(ISBLANK(INDEX('Policy Characteristics'!K:K,MATCH($C1012,'Policy Characteristics'!$C:$C,0))),"",INDEX('Policy Characteristics'!K:K,MATCH($C1012,'Policy Characteristics'!$C:$C,0)))</f>
        <v>industry-ag-main.html#eff-stds</v>
      </c>
      <c r="R1012" s="446" t="str">
        <f>IF(ISBLANK(INDEX('Policy Characteristics'!L:L,MATCH($C1012,'Policy Characteristics'!$C:$C,0))),"",INDEX('Policy Characteristics'!L:L,MATCH($C1012,'Policy Characteristics'!$C:$C,0)))</f>
        <v>industry-energy-efficiency-standards.html</v>
      </c>
    </row>
    <row r="1013" spans="1:18" s="446" customFormat="1" x14ac:dyDescent="0.75">
      <c r="A1013" s="446" t="str">
        <f>IF(ISBLANK(INDEX('Policy Characteristics'!A:A,MATCH($C1013,'Policy Characteristics'!$C:$C,0))),"",INDEX('Policy Characteristics'!A:A,MATCH($C1013,'Policy Characteristics'!$C:$C,0)))</f>
        <v>Industry</v>
      </c>
      <c r="B1013" s="467" t="str">
        <f>IF(ISBLANK(INDEX('Policy Characteristics'!B:B,MATCH($C1013,'Policy Characteristics'!$C:$C,0))),"",INDEX('Policy Characteristics'!B:B,MATCH($C1013,'Policy Characteristics'!$C:$C,0)))</f>
        <v>Industry Energy Efficiency Standards</v>
      </c>
      <c r="C1013" s="446" t="str">
        <f t="shared" si="42"/>
        <v>Percentage Improvement in Eqpt Efficiency Standards above BAU</v>
      </c>
      <c r="D1013" s="294" t="s">
        <v>3065</v>
      </c>
      <c r="E1013" s="339" t="s">
        <v>2403</v>
      </c>
      <c r="F1013" t="s">
        <v>2760</v>
      </c>
      <c r="G1013" s="339" t="s">
        <v>2409</v>
      </c>
      <c r="H1013" s="20">
        <v>973</v>
      </c>
      <c r="I1013" s="468" t="s">
        <v>44</v>
      </c>
      <c r="J1013" s="469" t="str">
        <f>IF(ISBLANK(INDEX('Policy Characteristics'!D:D,MATCH($C1013,'Policy Characteristics'!$C:$C,0))),"",INDEX('Policy Characteristics'!D:D,MATCH($C1013,'Policy Characteristics'!$C:$C,0)))</f>
        <v>Industry Energy Efficiency Standards</v>
      </c>
      <c r="K1013" s="446" t="str">
        <f>IF(ISBLANK(INDEX('Policy Characteristics'!E:E,MATCH($C1013,'Policy Characteristics'!$C:$C,0))),"",INDEX('Policy Characteristics'!E:E,MATCH($C1013,'Policy Characteristics'!$C:$C,0)))</f>
        <v>indst efficiency standards</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0.25</v>
      </c>
      <c r="N1013" s="242">
        <f>IF(ISBLANK(INDEX('Policy Characteristics'!H:H,MATCH($C1013,'Policy Characteristics'!$C:$C,0))),"",INDEX('Policy Characteristics'!H:H,MATCH($C1013,'Policy Characteristics'!$C:$C,0)))</f>
        <v>0.01</v>
      </c>
      <c r="O1013" s="446" t="str">
        <f>IF(ISBLANK(INDEX('Policy Characteristics'!I:I,MATCH($C1013,'Policy Characteristics'!$C:$C,0))),"",INDEX('Policy Characteristics'!I:I,MATCH($C1013,'Policy Characteristics'!$C:$C,0)))</f>
        <v>% reduction in energy use</v>
      </c>
      <c r="P1013" s="44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46" t="str">
        <f>IF(ISBLANK(INDEX('Policy Characteristics'!K:K,MATCH($C1013,'Policy Characteristics'!$C:$C,0))),"",INDEX('Policy Characteristics'!K:K,MATCH($C1013,'Policy Characteristics'!$C:$C,0)))</f>
        <v>industry-ag-main.html#eff-stds</v>
      </c>
      <c r="R1013" s="446" t="str">
        <f>IF(ISBLANK(INDEX('Policy Characteristics'!L:L,MATCH($C1013,'Policy Characteristics'!$C:$C,0))),"",INDEX('Policy Characteristics'!L:L,MATCH($C1013,'Policy Characteristics'!$C:$C,0)))</f>
        <v>industry-energy-efficiency-standards.html</v>
      </c>
    </row>
    <row r="1014" spans="1:18" s="446" customFormat="1" x14ac:dyDescent="0.75">
      <c r="A1014" s="446" t="str">
        <f>IF(ISBLANK(INDEX('Policy Characteristics'!A:A,MATCH($C1014,'Policy Characteristics'!$C:$C,0))),"",INDEX('Policy Characteristics'!A:A,MATCH($C1014,'Policy Characteristics'!$C:$C,0)))</f>
        <v>Industry</v>
      </c>
      <c r="B1014" s="467" t="str">
        <f>IF(ISBLANK(INDEX('Policy Characteristics'!B:B,MATCH($C1014,'Policy Characteristics'!$C:$C,0))),"",INDEX('Policy Characteristics'!B:B,MATCH($C1014,'Policy Characteristics'!$C:$C,0)))</f>
        <v>Industry Energy Efficiency Standards</v>
      </c>
      <c r="C1014" s="446" t="str">
        <f t="shared" si="42"/>
        <v>Percentage Improvement in Eqpt Efficiency Standards above BAU</v>
      </c>
      <c r="D1014" s="294" t="s">
        <v>3065</v>
      </c>
      <c r="E1014" s="339" t="s">
        <v>2706</v>
      </c>
      <c r="F1014" t="s">
        <v>2760</v>
      </c>
      <c r="G1014" s="339" t="s">
        <v>2709</v>
      </c>
      <c r="H1014" s="20">
        <v>974</v>
      </c>
      <c r="I1014" s="468" t="s">
        <v>44</v>
      </c>
      <c r="J1014" s="469" t="str">
        <f>IF(ISBLANK(INDEX('Policy Characteristics'!D:D,MATCH($C1014,'Policy Characteristics'!$C:$C,0))),"",INDEX('Policy Characteristics'!D:D,MATCH($C1014,'Policy Characteristics'!$C:$C,0)))</f>
        <v>Industry Energy Efficiency Standards</v>
      </c>
      <c r="K1014" s="446" t="str">
        <f>IF(ISBLANK(INDEX('Policy Characteristics'!E:E,MATCH($C1014,'Policy Characteristics'!$C:$C,0))),"",INDEX('Policy Characteristics'!E:E,MATCH($C1014,'Policy Characteristics'!$C:$C,0)))</f>
        <v>indst efficiency standards</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0.25</v>
      </c>
      <c r="N1014" s="242">
        <f>IF(ISBLANK(INDEX('Policy Characteristics'!H:H,MATCH($C1014,'Policy Characteristics'!$C:$C,0))),"",INDEX('Policy Characteristics'!H:H,MATCH($C1014,'Policy Characteristics'!$C:$C,0)))</f>
        <v>0.01</v>
      </c>
      <c r="O1014" s="446" t="str">
        <f>IF(ISBLANK(INDEX('Policy Characteristics'!I:I,MATCH($C1014,'Policy Characteristics'!$C:$C,0))),"",INDEX('Policy Characteristics'!I:I,MATCH($C1014,'Policy Characteristics'!$C:$C,0)))</f>
        <v>% reduction in energy use</v>
      </c>
      <c r="P1014" s="44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46" t="str">
        <f>IF(ISBLANK(INDEX('Policy Characteristics'!K:K,MATCH($C1014,'Policy Characteristics'!$C:$C,0))),"",INDEX('Policy Characteristics'!K:K,MATCH($C1014,'Policy Characteristics'!$C:$C,0)))</f>
        <v>industry-ag-main.html#eff-stds</v>
      </c>
      <c r="R1014" s="446" t="str">
        <f>IF(ISBLANK(INDEX('Policy Characteristics'!L:L,MATCH($C1014,'Policy Characteristics'!$C:$C,0))),"",INDEX('Policy Characteristics'!L:L,MATCH($C1014,'Policy Characteristics'!$C:$C,0)))</f>
        <v>industry-energy-efficiency-standards.html</v>
      </c>
    </row>
    <row r="1015" spans="1:18" s="446" customFormat="1" x14ac:dyDescent="0.75">
      <c r="A1015" s="446" t="str">
        <f>IF(ISBLANK(INDEX('Policy Characteristics'!A:A,MATCH($C1015,'Policy Characteristics'!$C:$C,0))),"",INDEX('Policy Characteristics'!A:A,MATCH($C1015,'Policy Characteristics'!$C:$C,0)))</f>
        <v>Industry</v>
      </c>
      <c r="B1015" s="467" t="str">
        <f>IF(ISBLANK(INDEX('Policy Characteristics'!B:B,MATCH($C1015,'Policy Characteristics'!$C:$C,0))),"",INDEX('Policy Characteristics'!B:B,MATCH($C1015,'Policy Characteristics'!$C:$C,0)))</f>
        <v>Industry Energy Efficiency Standards</v>
      </c>
      <c r="C1015" s="446" t="str">
        <f t="shared" si="42"/>
        <v>Percentage Improvement in Eqpt Efficiency Standards above BAU</v>
      </c>
      <c r="D1015" s="294" t="s">
        <v>3065</v>
      </c>
      <c r="E1015" s="339" t="s">
        <v>2707</v>
      </c>
      <c r="F1015" t="s">
        <v>2760</v>
      </c>
      <c r="G1015" s="339" t="s">
        <v>2711</v>
      </c>
      <c r="H1015" s="20">
        <v>975</v>
      </c>
      <c r="I1015" s="468" t="s">
        <v>43</v>
      </c>
      <c r="J1015" s="469" t="str">
        <f>IF(ISBLANK(INDEX('Policy Characteristics'!D:D,MATCH($C1015,'Policy Characteristics'!$C:$C,0))),"",INDEX('Policy Characteristics'!D:D,MATCH($C1015,'Policy Characteristics'!$C:$C,0)))</f>
        <v>Industry Energy Efficiency Standards</v>
      </c>
      <c r="K1015" s="446" t="str">
        <f>IF(ISBLANK(INDEX('Policy Characteristics'!E:E,MATCH($C1015,'Policy Characteristics'!$C:$C,0))),"",INDEX('Policy Characteristics'!E:E,MATCH($C1015,'Policy Characteristics'!$C:$C,0)))</f>
        <v>indst efficiency standards</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0.25</v>
      </c>
      <c r="N1015" s="242">
        <f>IF(ISBLANK(INDEX('Policy Characteristics'!H:H,MATCH($C1015,'Policy Characteristics'!$C:$C,0))),"",INDEX('Policy Characteristics'!H:H,MATCH($C1015,'Policy Characteristics'!$C:$C,0)))</f>
        <v>0.01</v>
      </c>
      <c r="O1015" s="446" t="str">
        <f>IF(ISBLANK(INDEX('Policy Characteristics'!I:I,MATCH($C1015,'Policy Characteristics'!$C:$C,0))),"",INDEX('Policy Characteristics'!I:I,MATCH($C1015,'Policy Characteristics'!$C:$C,0)))</f>
        <v>% reduction in energy use</v>
      </c>
      <c r="P1015" s="44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46" t="str">
        <f>IF(ISBLANK(INDEX('Policy Characteristics'!K:K,MATCH($C1015,'Policy Characteristics'!$C:$C,0))),"",INDEX('Policy Characteristics'!K:K,MATCH($C1015,'Policy Characteristics'!$C:$C,0)))</f>
        <v>industry-ag-main.html#eff-stds</v>
      </c>
      <c r="R1015" s="446" t="str">
        <f>IF(ISBLANK(INDEX('Policy Characteristics'!L:L,MATCH($C1015,'Policy Characteristics'!$C:$C,0))),"",INDEX('Policy Characteristics'!L:L,MATCH($C1015,'Policy Characteristics'!$C:$C,0)))</f>
        <v>industry-energy-efficiency-standards.html</v>
      </c>
    </row>
    <row r="1016" spans="1:18" s="446" customFormat="1" x14ac:dyDescent="0.75">
      <c r="A1016" s="446" t="str">
        <f>IF(ISBLANK(INDEX('Policy Characteristics'!A:A,MATCH($C1016,'Policy Characteristics'!$C:$C,0))),"",INDEX('Policy Characteristics'!A:A,MATCH($C1016,'Policy Characteristics'!$C:$C,0)))</f>
        <v>Industry</v>
      </c>
      <c r="B1016" s="467" t="str">
        <f>IF(ISBLANK(INDEX('Policy Characteristics'!B:B,MATCH($C1016,'Policy Characteristics'!$C:$C,0))),"",INDEX('Policy Characteristics'!B:B,MATCH($C1016,'Policy Characteristics'!$C:$C,0)))</f>
        <v>Industry Energy Efficiency Standards</v>
      </c>
      <c r="C1016" s="446" t="str">
        <f t="shared" si="42"/>
        <v>Percentage Improvement in Eqpt Efficiency Standards above BAU</v>
      </c>
      <c r="D1016" s="294" t="s">
        <v>3065</v>
      </c>
      <c r="E1016" s="339" t="s">
        <v>2708</v>
      </c>
      <c r="F1016" t="s">
        <v>2760</v>
      </c>
      <c r="G1016" s="339" t="s">
        <v>2712</v>
      </c>
      <c r="H1016" s="20">
        <v>976</v>
      </c>
      <c r="I1016" s="468" t="s">
        <v>44</v>
      </c>
      <c r="J1016" s="469" t="str">
        <f>IF(ISBLANK(INDEX('Policy Characteristics'!D:D,MATCH($C1016,'Policy Characteristics'!$C:$C,0))),"",INDEX('Policy Characteristics'!D:D,MATCH($C1016,'Policy Characteristics'!$C:$C,0)))</f>
        <v>Industry Energy Efficiency Standards</v>
      </c>
      <c r="K1016" s="446" t="str">
        <f>IF(ISBLANK(INDEX('Policy Characteristics'!E:E,MATCH($C1016,'Policy Characteristics'!$C:$C,0))),"",INDEX('Policy Characteristics'!E:E,MATCH($C1016,'Policy Characteristics'!$C:$C,0)))</f>
        <v>indst efficiency standards</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0.25</v>
      </c>
      <c r="N1016" s="242">
        <f>IF(ISBLANK(INDEX('Policy Characteristics'!H:H,MATCH($C1016,'Policy Characteristics'!$C:$C,0))),"",INDEX('Policy Characteristics'!H:H,MATCH($C1016,'Policy Characteristics'!$C:$C,0)))</f>
        <v>0.01</v>
      </c>
      <c r="O1016" s="446" t="str">
        <f>IF(ISBLANK(INDEX('Policy Characteristics'!I:I,MATCH($C1016,'Policy Characteristics'!$C:$C,0))),"",INDEX('Policy Characteristics'!I:I,MATCH($C1016,'Policy Characteristics'!$C:$C,0)))</f>
        <v>% reduction in energy use</v>
      </c>
      <c r="P1016" s="44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46" t="str">
        <f>IF(ISBLANK(INDEX('Policy Characteristics'!K:K,MATCH($C1016,'Policy Characteristics'!$C:$C,0))),"",INDEX('Policy Characteristics'!K:K,MATCH($C1016,'Policy Characteristics'!$C:$C,0)))</f>
        <v>industry-ag-main.html#eff-stds</v>
      </c>
      <c r="R1016" s="446" t="str">
        <f>IF(ISBLANK(INDEX('Policy Characteristics'!L:L,MATCH($C1016,'Policy Characteristics'!$C:$C,0))),"",INDEX('Policy Characteristics'!L:L,MATCH($C1016,'Policy Characteristics'!$C:$C,0)))</f>
        <v>industry-energy-efficiency-standards.html</v>
      </c>
    </row>
    <row r="1017" spans="1:18" s="446" customFormat="1" x14ac:dyDescent="0.75">
      <c r="A1017" s="446" t="str">
        <f>IF(ISBLANK(INDEX('Policy Characteristics'!A:A,MATCH($C1017,'Policy Characteristics'!$C:$C,0))),"",INDEX('Policy Characteristics'!A:A,MATCH($C1017,'Policy Characteristics'!$C:$C,0)))</f>
        <v>Industry</v>
      </c>
      <c r="B1017" s="467" t="str">
        <f>IF(ISBLANK(INDEX('Policy Characteristics'!B:B,MATCH($C1017,'Policy Characteristics'!$C:$C,0))),"",INDEX('Policy Characteristics'!B:B,MATCH($C1017,'Policy Characteristics'!$C:$C,0)))</f>
        <v>Industry Energy Efficiency Standards</v>
      </c>
      <c r="C1017" s="446" t="str">
        <f t="shared" si="42"/>
        <v>Percentage Improvement in Eqpt Efficiency Standards above BAU</v>
      </c>
      <c r="D1017" s="294" t="s">
        <v>3065</v>
      </c>
      <c r="E1017" s="339" t="s">
        <v>2705</v>
      </c>
      <c r="F1017" t="s">
        <v>2760</v>
      </c>
      <c r="G1017" s="339" t="s">
        <v>2710</v>
      </c>
      <c r="H1017" s="20">
        <v>977</v>
      </c>
      <c r="I1017" s="468" t="s">
        <v>44</v>
      </c>
      <c r="J1017" s="469" t="str">
        <f>IF(ISBLANK(INDEX('Policy Characteristics'!D:D,MATCH($C1017,'Policy Characteristics'!$C:$C,0))),"",INDEX('Policy Characteristics'!D:D,MATCH($C1017,'Policy Characteristics'!$C:$C,0)))</f>
        <v>Industry Energy Efficiency Standards</v>
      </c>
      <c r="K1017" s="446" t="str">
        <f>IF(ISBLANK(INDEX('Policy Characteristics'!E:E,MATCH($C1017,'Policy Characteristics'!$C:$C,0))),"",INDEX('Policy Characteristics'!E:E,MATCH($C1017,'Policy Characteristics'!$C:$C,0)))</f>
        <v>indst efficiency standards</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0.25</v>
      </c>
      <c r="N1017" s="242">
        <f>IF(ISBLANK(INDEX('Policy Characteristics'!H:H,MATCH($C1017,'Policy Characteristics'!$C:$C,0))),"",INDEX('Policy Characteristics'!H:H,MATCH($C1017,'Policy Characteristics'!$C:$C,0)))</f>
        <v>0.01</v>
      </c>
      <c r="O1017" s="446" t="str">
        <f>IF(ISBLANK(INDEX('Policy Characteristics'!I:I,MATCH($C1017,'Policy Characteristics'!$C:$C,0))),"",INDEX('Policy Characteristics'!I:I,MATCH($C1017,'Policy Characteristics'!$C:$C,0)))</f>
        <v>% reduction in energy use</v>
      </c>
      <c r="P1017" s="44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46" t="str">
        <f>IF(ISBLANK(INDEX('Policy Characteristics'!K:K,MATCH($C1017,'Policy Characteristics'!$C:$C,0))),"",INDEX('Policy Characteristics'!K:K,MATCH($C1017,'Policy Characteristics'!$C:$C,0)))</f>
        <v>industry-ag-main.html#eff-stds</v>
      </c>
      <c r="R1017" s="446" t="str">
        <f>IF(ISBLANK(INDEX('Policy Characteristics'!L:L,MATCH($C1017,'Policy Characteristics'!$C:$C,0))),"",INDEX('Policy Characteristics'!L:L,MATCH($C1017,'Policy Characteristics'!$C:$C,0)))</f>
        <v>industry-energy-efficiency-standards.html</v>
      </c>
    </row>
    <row r="1018" spans="1:18" s="446" customFormat="1" x14ac:dyDescent="0.75">
      <c r="A1018" s="446" t="str">
        <f>IF(ISBLANK(INDEX('Policy Characteristics'!A:A,MATCH($C1018,'Policy Characteristics'!$C:$C,0))),"",INDEX('Policy Characteristics'!A:A,MATCH($C1018,'Policy Characteristics'!$C:$C,0)))</f>
        <v>Industry</v>
      </c>
      <c r="B1018" s="467" t="str">
        <f>IF(ISBLANK(INDEX('Policy Characteristics'!B:B,MATCH($C1018,'Policy Characteristics'!$C:$C,0))),"",INDEX('Policy Characteristics'!B:B,MATCH($C1018,'Policy Characteristics'!$C:$C,0)))</f>
        <v>Industry Energy Efficiency Standards</v>
      </c>
      <c r="C1018" s="446" t="str">
        <f t="shared" si="42"/>
        <v>Percentage Improvement in Eqpt Efficiency Standards above BAU</v>
      </c>
      <c r="D1018" s="294" t="s">
        <v>3066</v>
      </c>
      <c r="E1018" s="339" t="s">
        <v>2398</v>
      </c>
      <c r="F1018" t="s">
        <v>3030</v>
      </c>
      <c r="G1018" s="339" t="s">
        <v>2404</v>
      </c>
      <c r="H1018" s="20">
        <v>978</v>
      </c>
      <c r="I1018" s="468" t="s">
        <v>43</v>
      </c>
      <c r="J1018" s="469" t="str">
        <f>IF(ISBLANK(INDEX('Policy Characteristics'!D:D,MATCH($C1018,'Policy Characteristics'!$C:$C,0))),"",INDEX('Policy Characteristics'!D:D,MATCH($C1018,'Policy Characteristics'!$C:$C,0)))</f>
        <v>Industry Energy Efficiency Standards</v>
      </c>
      <c r="K1018" s="446" t="str">
        <f>IF(ISBLANK(INDEX('Policy Characteristics'!E:E,MATCH($C1018,'Policy Characteristics'!$C:$C,0))),"",INDEX('Policy Characteristics'!E:E,MATCH($C1018,'Policy Characteristics'!$C:$C,0)))</f>
        <v>indst efficiency standards</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0.25</v>
      </c>
      <c r="N1018" s="242">
        <f>IF(ISBLANK(INDEX('Policy Characteristics'!H:H,MATCH($C1018,'Policy Characteristics'!$C:$C,0))),"",INDEX('Policy Characteristics'!H:H,MATCH($C1018,'Policy Characteristics'!$C:$C,0)))</f>
        <v>0.01</v>
      </c>
      <c r="O1018" s="446" t="str">
        <f>IF(ISBLANK(INDEX('Policy Characteristics'!I:I,MATCH($C1018,'Policy Characteristics'!$C:$C,0))),"",INDEX('Policy Characteristics'!I:I,MATCH($C1018,'Policy Characteristics'!$C:$C,0)))</f>
        <v>% reduction in energy use</v>
      </c>
      <c r="P1018" s="44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46" t="str">
        <f>IF(ISBLANK(INDEX('Policy Characteristics'!K:K,MATCH($C1018,'Policy Characteristics'!$C:$C,0))),"",INDEX('Policy Characteristics'!K:K,MATCH($C1018,'Policy Characteristics'!$C:$C,0)))</f>
        <v>industry-ag-main.html#eff-stds</v>
      </c>
      <c r="R1018" s="446" t="str">
        <f>IF(ISBLANK(INDEX('Policy Characteristics'!L:L,MATCH($C1018,'Policy Characteristics'!$C:$C,0))),"",INDEX('Policy Characteristics'!L:L,MATCH($C1018,'Policy Characteristics'!$C:$C,0)))</f>
        <v>industry-energy-efficiency-standards.html</v>
      </c>
    </row>
    <row r="1019" spans="1:18" s="446" customFormat="1" x14ac:dyDescent="0.75">
      <c r="A1019" s="446" t="str">
        <f>IF(ISBLANK(INDEX('Policy Characteristics'!A:A,MATCH($C1019,'Policy Characteristics'!$C:$C,0))),"",INDEX('Policy Characteristics'!A:A,MATCH($C1019,'Policy Characteristics'!$C:$C,0)))</f>
        <v>Industry</v>
      </c>
      <c r="B1019" s="467" t="str">
        <f>IF(ISBLANK(INDEX('Policy Characteristics'!B:B,MATCH($C1019,'Policy Characteristics'!$C:$C,0))),"",INDEX('Policy Characteristics'!B:B,MATCH($C1019,'Policy Characteristics'!$C:$C,0)))</f>
        <v>Industry Energy Efficiency Standards</v>
      </c>
      <c r="C1019" s="446" t="str">
        <f t="shared" si="42"/>
        <v>Percentage Improvement in Eqpt Efficiency Standards above BAU</v>
      </c>
      <c r="D1019" s="294" t="s">
        <v>3066</v>
      </c>
      <c r="E1019" s="339" t="s">
        <v>2399</v>
      </c>
      <c r="F1019" t="s">
        <v>3030</v>
      </c>
      <c r="G1019" s="339" t="s">
        <v>2407</v>
      </c>
      <c r="H1019" s="20">
        <v>979</v>
      </c>
      <c r="I1019" s="468" t="s">
        <v>44</v>
      </c>
      <c r="J1019" s="469" t="str">
        <f>IF(ISBLANK(INDEX('Policy Characteristics'!D:D,MATCH($C1019,'Policy Characteristics'!$C:$C,0))),"",INDEX('Policy Characteristics'!D:D,MATCH($C1019,'Policy Characteristics'!$C:$C,0)))</f>
        <v>Industry Energy Efficiency Standards</v>
      </c>
      <c r="K1019" s="446" t="str">
        <f>IF(ISBLANK(INDEX('Policy Characteristics'!E:E,MATCH($C1019,'Policy Characteristics'!$C:$C,0))),"",INDEX('Policy Characteristics'!E:E,MATCH($C1019,'Policy Characteristics'!$C:$C,0)))</f>
        <v>indst efficiency standards</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0.25</v>
      </c>
      <c r="N1019" s="242">
        <f>IF(ISBLANK(INDEX('Policy Characteristics'!H:H,MATCH($C1019,'Policy Characteristics'!$C:$C,0))),"",INDEX('Policy Characteristics'!H:H,MATCH($C1019,'Policy Characteristics'!$C:$C,0)))</f>
        <v>0.01</v>
      </c>
      <c r="O1019" s="446" t="str">
        <f>IF(ISBLANK(INDEX('Policy Characteristics'!I:I,MATCH($C1019,'Policy Characteristics'!$C:$C,0))),"",INDEX('Policy Characteristics'!I:I,MATCH($C1019,'Policy Characteristics'!$C:$C,0)))</f>
        <v>% reduction in energy use</v>
      </c>
      <c r="P1019" s="44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46" t="str">
        <f>IF(ISBLANK(INDEX('Policy Characteristics'!K:K,MATCH($C1019,'Policy Characteristics'!$C:$C,0))),"",INDEX('Policy Characteristics'!K:K,MATCH($C1019,'Policy Characteristics'!$C:$C,0)))</f>
        <v>industry-ag-main.html#eff-stds</v>
      </c>
      <c r="R1019" s="446" t="str">
        <f>IF(ISBLANK(INDEX('Policy Characteristics'!L:L,MATCH($C1019,'Policy Characteristics'!$C:$C,0))),"",INDEX('Policy Characteristics'!L:L,MATCH($C1019,'Policy Characteristics'!$C:$C,0)))</f>
        <v>industry-energy-efficiency-standards.html</v>
      </c>
    </row>
    <row r="1020" spans="1:18" s="446" customFormat="1" x14ac:dyDescent="0.75">
      <c r="A1020" s="446" t="str">
        <f>IF(ISBLANK(INDEX('Policy Characteristics'!A:A,MATCH($C1020,'Policy Characteristics'!$C:$C,0))),"",INDEX('Policy Characteristics'!A:A,MATCH($C1020,'Policy Characteristics'!$C:$C,0)))</f>
        <v>Industry</v>
      </c>
      <c r="B1020" s="467" t="str">
        <f>IF(ISBLANK(INDEX('Policy Characteristics'!B:B,MATCH($C1020,'Policy Characteristics'!$C:$C,0))),"",INDEX('Policy Characteristics'!B:B,MATCH($C1020,'Policy Characteristics'!$C:$C,0)))</f>
        <v>Industry Energy Efficiency Standards</v>
      </c>
      <c r="C1020" s="446" t="str">
        <f t="shared" si="42"/>
        <v>Percentage Improvement in Eqpt Efficiency Standards above BAU</v>
      </c>
      <c r="D1020" s="294" t="s">
        <v>3066</v>
      </c>
      <c r="E1020" s="339" t="s">
        <v>2400</v>
      </c>
      <c r="F1020" t="s">
        <v>3030</v>
      </c>
      <c r="G1020" s="339" t="s">
        <v>2408</v>
      </c>
      <c r="H1020" s="20">
        <v>980</v>
      </c>
      <c r="I1020" s="468" t="s">
        <v>43</v>
      </c>
      <c r="J1020" s="469" t="str">
        <f>IF(ISBLANK(INDEX('Policy Characteristics'!D:D,MATCH($C1020,'Policy Characteristics'!$C:$C,0))),"",INDEX('Policy Characteristics'!D:D,MATCH($C1020,'Policy Characteristics'!$C:$C,0)))</f>
        <v>Industry Energy Efficiency Standards</v>
      </c>
      <c r="K1020" s="446" t="str">
        <f>IF(ISBLANK(INDEX('Policy Characteristics'!E:E,MATCH($C1020,'Policy Characteristics'!$C:$C,0))),"",INDEX('Policy Characteristics'!E:E,MATCH($C1020,'Policy Characteristics'!$C:$C,0)))</f>
        <v>indst efficiency standards</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0.25</v>
      </c>
      <c r="N1020" s="242">
        <f>IF(ISBLANK(INDEX('Policy Characteristics'!H:H,MATCH($C1020,'Policy Characteristics'!$C:$C,0))),"",INDEX('Policy Characteristics'!H:H,MATCH($C1020,'Policy Characteristics'!$C:$C,0)))</f>
        <v>0.01</v>
      </c>
      <c r="O1020" s="446" t="str">
        <f>IF(ISBLANK(INDEX('Policy Characteristics'!I:I,MATCH($C1020,'Policy Characteristics'!$C:$C,0))),"",INDEX('Policy Characteristics'!I:I,MATCH($C1020,'Policy Characteristics'!$C:$C,0)))</f>
        <v>% reduction in energy use</v>
      </c>
      <c r="P1020" s="44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46" t="str">
        <f>IF(ISBLANK(INDEX('Policy Characteristics'!K:K,MATCH($C1020,'Policy Characteristics'!$C:$C,0))),"",INDEX('Policy Characteristics'!K:K,MATCH($C1020,'Policy Characteristics'!$C:$C,0)))</f>
        <v>industry-ag-main.html#eff-stds</v>
      </c>
      <c r="R1020" s="446" t="str">
        <f>IF(ISBLANK(INDEX('Policy Characteristics'!L:L,MATCH($C1020,'Policy Characteristics'!$C:$C,0))),"",INDEX('Policy Characteristics'!L:L,MATCH($C1020,'Policy Characteristics'!$C:$C,0)))</f>
        <v>industry-energy-efficiency-standards.html</v>
      </c>
    </row>
    <row r="1021" spans="1:18" s="446" customFormat="1" x14ac:dyDescent="0.75">
      <c r="A1021" s="446" t="str">
        <f>IF(ISBLANK(INDEX('Policy Characteristics'!A:A,MATCH($C1021,'Policy Characteristics'!$C:$C,0))),"",INDEX('Policy Characteristics'!A:A,MATCH($C1021,'Policy Characteristics'!$C:$C,0)))</f>
        <v>Industry</v>
      </c>
      <c r="B1021" s="467" t="str">
        <f>IF(ISBLANK(INDEX('Policy Characteristics'!B:B,MATCH($C1021,'Policy Characteristics'!$C:$C,0))),"",INDEX('Policy Characteristics'!B:B,MATCH($C1021,'Policy Characteristics'!$C:$C,0)))</f>
        <v>Industry Energy Efficiency Standards</v>
      </c>
      <c r="C1021" s="446" t="str">
        <f t="shared" si="42"/>
        <v>Percentage Improvement in Eqpt Efficiency Standards above BAU</v>
      </c>
      <c r="D1021" s="294" t="s">
        <v>3066</v>
      </c>
      <c r="E1021" s="339" t="s">
        <v>2401</v>
      </c>
      <c r="F1021" t="s">
        <v>3030</v>
      </c>
      <c r="G1021" s="339" t="s">
        <v>2405</v>
      </c>
      <c r="H1021" s="20">
        <v>981</v>
      </c>
      <c r="I1021" s="468" t="s">
        <v>44</v>
      </c>
      <c r="J1021" s="469" t="str">
        <f>IF(ISBLANK(INDEX('Policy Characteristics'!D:D,MATCH($C1021,'Policy Characteristics'!$C:$C,0))),"",INDEX('Policy Characteristics'!D:D,MATCH($C1021,'Policy Characteristics'!$C:$C,0)))</f>
        <v>Industry Energy Efficiency Standards</v>
      </c>
      <c r="K1021" s="446" t="str">
        <f>IF(ISBLANK(INDEX('Policy Characteristics'!E:E,MATCH($C1021,'Policy Characteristics'!$C:$C,0))),"",INDEX('Policy Characteristics'!E:E,MATCH($C1021,'Policy Characteristics'!$C:$C,0)))</f>
        <v>indst efficiency standards</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0.25</v>
      </c>
      <c r="N1021" s="242">
        <f>IF(ISBLANK(INDEX('Policy Characteristics'!H:H,MATCH($C1021,'Policy Characteristics'!$C:$C,0))),"",INDEX('Policy Characteristics'!H:H,MATCH($C1021,'Policy Characteristics'!$C:$C,0)))</f>
        <v>0.01</v>
      </c>
      <c r="O1021" s="446" t="str">
        <f>IF(ISBLANK(INDEX('Policy Characteristics'!I:I,MATCH($C1021,'Policy Characteristics'!$C:$C,0))),"",INDEX('Policy Characteristics'!I:I,MATCH($C1021,'Policy Characteristics'!$C:$C,0)))</f>
        <v>% reduction in energy use</v>
      </c>
      <c r="P1021" s="44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46" t="str">
        <f>IF(ISBLANK(INDEX('Policy Characteristics'!K:K,MATCH($C1021,'Policy Characteristics'!$C:$C,0))),"",INDEX('Policy Characteristics'!K:K,MATCH($C1021,'Policy Characteristics'!$C:$C,0)))</f>
        <v>industry-ag-main.html#eff-stds</v>
      </c>
      <c r="R1021" s="446" t="str">
        <f>IF(ISBLANK(INDEX('Policy Characteristics'!L:L,MATCH($C1021,'Policy Characteristics'!$C:$C,0))),"",INDEX('Policy Characteristics'!L:L,MATCH($C1021,'Policy Characteristics'!$C:$C,0)))</f>
        <v>industry-energy-efficiency-standards.html</v>
      </c>
    </row>
    <row r="1022" spans="1:18" s="446" customFormat="1" x14ac:dyDescent="0.75">
      <c r="A1022" s="446" t="str">
        <f>IF(ISBLANK(INDEX('Policy Characteristics'!A:A,MATCH($C1022,'Policy Characteristics'!$C:$C,0))),"",INDEX('Policy Characteristics'!A:A,MATCH($C1022,'Policy Characteristics'!$C:$C,0)))</f>
        <v>Industry</v>
      </c>
      <c r="B1022" s="467" t="str">
        <f>IF(ISBLANK(INDEX('Policy Characteristics'!B:B,MATCH($C1022,'Policy Characteristics'!$C:$C,0))),"",INDEX('Policy Characteristics'!B:B,MATCH($C1022,'Policy Characteristics'!$C:$C,0)))</f>
        <v>Industry Energy Efficiency Standards</v>
      </c>
      <c r="C1022" s="446" t="str">
        <f t="shared" si="42"/>
        <v>Percentage Improvement in Eqpt Efficiency Standards above BAU</v>
      </c>
      <c r="D1022" s="294" t="s">
        <v>3066</v>
      </c>
      <c r="E1022" s="339" t="s">
        <v>2402</v>
      </c>
      <c r="F1022" t="s">
        <v>3030</v>
      </c>
      <c r="G1022" s="339" t="s">
        <v>2406</v>
      </c>
      <c r="H1022" s="20">
        <v>982</v>
      </c>
      <c r="I1022" s="468" t="s">
        <v>43</v>
      </c>
      <c r="J1022" s="469" t="str">
        <f>IF(ISBLANK(INDEX('Policy Characteristics'!D:D,MATCH($C1022,'Policy Characteristics'!$C:$C,0))),"",INDEX('Policy Characteristics'!D:D,MATCH($C1022,'Policy Characteristics'!$C:$C,0)))</f>
        <v>Industry Energy Efficiency Standards</v>
      </c>
      <c r="K1022" s="446" t="str">
        <f>IF(ISBLANK(INDEX('Policy Characteristics'!E:E,MATCH($C1022,'Policy Characteristics'!$C:$C,0))),"",INDEX('Policy Characteristics'!E:E,MATCH($C1022,'Policy Characteristics'!$C:$C,0)))</f>
        <v>indst efficiency standards</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0.25</v>
      </c>
      <c r="N1022" s="242">
        <f>IF(ISBLANK(INDEX('Policy Characteristics'!H:H,MATCH($C1022,'Policy Characteristics'!$C:$C,0))),"",INDEX('Policy Characteristics'!H:H,MATCH($C1022,'Policy Characteristics'!$C:$C,0)))</f>
        <v>0.01</v>
      </c>
      <c r="O1022" s="446" t="str">
        <f>IF(ISBLANK(INDEX('Policy Characteristics'!I:I,MATCH($C1022,'Policy Characteristics'!$C:$C,0))),"",INDEX('Policy Characteristics'!I:I,MATCH($C1022,'Policy Characteristics'!$C:$C,0)))</f>
        <v>% reduction in energy use</v>
      </c>
      <c r="P1022" s="44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46" t="str">
        <f>IF(ISBLANK(INDEX('Policy Characteristics'!K:K,MATCH($C1022,'Policy Characteristics'!$C:$C,0))),"",INDEX('Policy Characteristics'!K:K,MATCH($C1022,'Policy Characteristics'!$C:$C,0)))</f>
        <v>industry-ag-main.html#eff-stds</v>
      </c>
      <c r="R1022" s="446" t="str">
        <f>IF(ISBLANK(INDEX('Policy Characteristics'!L:L,MATCH($C1022,'Policy Characteristics'!$C:$C,0))),"",INDEX('Policy Characteristics'!L:L,MATCH($C1022,'Policy Characteristics'!$C:$C,0)))</f>
        <v>industry-energy-efficiency-standards.html</v>
      </c>
    </row>
    <row r="1023" spans="1:18" s="446" customFormat="1" x14ac:dyDescent="0.75">
      <c r="A1023" s="446" t="str">
        <f>IF(ISBLANK(INDEX('Policy Characteristics'!A:A,MATCH($C1023,'Policy Characteristics'!$C:$C,0))),"",INDEX('Policy Characteristics'!A:A,MATCH($C1023,'Policy Characteristics'!$C:$C,0)))</f>
        <v>Industry</v>
      </c>
      <c r="B1023" s="467" t="str">
        <f>IF(ISBLANK(INDEX('Policy Characteristics'!B:B,MATCH($C1023,'Policy Characteristics'!$C:$C,0))),"",INDEX('Policy Characteristics'!B:B,MATCH($C1023,'Policy Characteristics'!$C:$C,0)))</f>
        <v>Industry Energy Efficiency Standards</v>
      </c>
      <c r="C1023" s="446" t="str">
        <f t="shared" si="42"/>
        <v>Percentage Improvement in Eqpt Efficiency Standards above BAU</v>
      </c>
      <c r="D1023" s="294" t="s">
        <v>3066</v>
      </c>
      <c r="E1023" s="339" t="s">
        <v>2403</v>
      </c>
      <c r="F1023" t="s">
        <v>3030</v>
      </c>
      <c r="G1023" s="339" t="s">
        <v>2409</v>
      </c>
      <c r="H1023" s="20">
        <v>983</v>
      </c>
      <c r="I1023" s="468" t="s">
        <v>44</v>
      </c>
      <c r="J1023" s="469" t="str">
        <f>IF(ISBLANK(INDEX('Policy Characteristics'!D:D,MATCH($C1023,'Policy Characteristics'!$C:$C,0))),"",INDEX('Policy Characteristics'!D:D,MATCH($C1023,'Policy Characteristics'!$C:$C,0)))</f>
        <v>Industry Energy Efficiency Standards</v>
      </c>
      <c r="K1023" s="446" t="str">
        <f>IF(ISBLANK(INDEX('Policy Characteristics'!E:E,MATCH($C1023,'Policy Characteristics'!$C:$C,0))),"",INDEX('Policy Characteristics'!E:E,MATCH($C1023,'Policy Characteristics'!$C:$C,0)))</f>
        <v>indst efficiency standards</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0.25</v>
      </c>
      <c r="N1023" s="242">
        <f>IF(ISBLANK(INDEX('Policy Characteristics'!H:H,MATCH($C1023,'Policy Characteristics'!$C:$C,0))),"",INDEX('Policy Characteristics'!H:H,MATCH($C1023,'Policy Characteristics'!$C:$C,0)))</f>
        <v>0.01</v>
      </c>
      <c r="O1023" s="446" t="str">
        <f>IF(ISBLANK(INDEX('Policy Characteristics'!I:I,MATCH($C1023,'Policy Characteristics'!$C:$C,0))),"",INDEX('Policy Characteristics'!I:I,MATCH($C1023,'Policy Characteristics'!$C:$C,0)))</f>
        <v>% reduction in energy use</v>
      </c>
      <c r="P1023" s="44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46" t="str">
        <f>IF(ISBLANK(INDEX('Policy Characteristics'!K:K,MATCH($C1023,'Policy Characteristics'!$C:$C,0))),"",INDEX('Policy Characteristics'!K:K,MATCH($C1023,'Policy Characteristics'!$C:$C,0)))</f>
        <v>industry-ag-main.html#eff-stds</v>
      </c>
      <c r="R1023" s="446" t="str">
        <f>IF(ISBLANK(INDEX('Policy Characteristics'!L:L,MATCH($C1023,'Policy Characteristics'!$C:$C,0))),"",INDEX('Policy Characteristics'!L:L,MATCH($C1023,'Policy Characteristics'!$C:$C,0)))</f>
        <v>industry-energy-efficiency-standards.html</v>
      </c>
    </row>
    <row r="1024" spans="1:18" s="446" customFormat="1" x14ac:dyDescent="0.75">
      <c r="A1024" s="446" t="str">
        <f>IF(ISBLANK(INDEX('Policy Characteristics'!A:A,MATCH($C1024,'Policy Characteristics'!$C:$C,0))),"",INDEX('Policy Characteristics'!A:A,MATCH($C1024,'Policy Characteristics'!$C:$C,0)))</f>
        <v>Industry</v>
      </c>
      <c r="B1024" s="467" t="str">
        <f>IF(ISBLANK(INDEX('Policy Characteristics'!B:B,MATCH($C1024,'Policy Characteristics'!$C:$C,0))),"",INDEX('Policy Characteristics'!B:B,MATCH($C1024,'Policy Characteristics'!$C:$C,0)))</f>
        <v>Industry Energy Efficiency Standards</v>
      </c>
      <c r="C1024" s="446" t="str">
        <f t="shared" si="42"/>
        <v>Percentage Improvement in Eqpt Efficiency Standards above BAU</v>
      </c>
      <c r="D1024" s="294" t="s">
        <v>3066</v>
      </c>
      <c r="E1024" s="339" t="s">
        <v>2706</v>
      </c>
      <c r="F1024" t="s">
        <v>3030</v>
      </c>
      <c r="G1024" s="339" t="s">
        <v>2709</v>
      </c>
      <c r="H1024" s="20">
        <v>984</v>
      </c>
      <c r="I1024" s="468" t="s">
        <v>44</v>
      </c>
      <c r="J1024" s="469" t="str">
        <f>IF(ISBLANK(INDEX('Policy Characteristics'!D:D,MATCH($C1024,'Policy Characteristics'!$C:$C,0))),"",INDEX('Policy Characteristics'!D:D,MATCH($C1024,'Policy Characteristics'!$C:$C,0)))</f>
        <v>Industry Energy Efficiency Standards</v>
      </c>
      <c r="K1024" s="446" t="str">
        <f>IF(ISBLANK(INDEX('Policy Characteristics'!E:E,MATCH($C1024,'Policy Characteristics'!$C:$C,0))),"",INDEX('Policy Characteristics'!E:E,MATCH($C1024,'Policy Characteristics'!$C:$C,0)))</f>
        <v>indst efficiency standards</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0.25</v>
      </c>
      <c r="N1024" s="242">
        <f>IF(ISBLANK(INDEX('Policy Characteristics'!H:H,MATCH($C1024,'Policy Characteristics'!$C:$C,0))),"",INDEX('Policy Characteristics'!H:H,MATCH($C1024,'Policy Characteristics'!$C:$C,0)))</f>
        <v>0.01</v>
      </c>
      <c r="O1024" s="446" t="str">
        <f>IF(ISBLANK(INDEX('Policy Characteristics'!I:I,MATCH($C1024,'Policy Characteristics'!$C:$C,0))),"",INDEX('Policy Characteristics'!I:I,MATCH($C1024,'Policy Characteristics'!$C:$C,0)))</f>
        <v>% reduction in energy use</v>
      </c>
      <c r="P1024" s="44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46" t="str">
        <f>IF(ISBLANK(INDEX('Policy Characteristics'!K:K,MATCH($C1024,'Policy Characteristics'!$C:$C,0))),"",INDEX('Policy Characteristics'!K:K,MATCH($C1024,'Policy Characteristics'!$C:$C,0)))</f>
        <v>industry-ag-main.html#eff-stds</v>
      </c>
      <c r="R1024" s="446" t="str">
        <f>IF(ISBLANK(INDEX('Policy Characteristics'!L:L,MATCH($C1024,'Policy Characteristics'!$C:$C,0))),"",INDEX('Policy Characteristics'!L:L,MATCH($C1024,'Policy Characteristics'!$C:$C,0)))</f>
        <v>industry-energy-efficiency-standards.html</v>
      </c>
    </row>
    <row r="1025" spans="1:18" s="446" customFormat="1" x14ac:dyDescent="0.75">
      <c r="A1025" s="446" t="str">
        <f>IF(ISBLANK(INDEX('Policy Characteristics'!A:A,MATCH($C1025,'Policy Characteristics'!$C:$C,0))),"",INDEX('Policy Characteristics'!A:A,MATCH($C1025,'Policy Characteristics'!$C:$C,0)))</f>
        <v>Industry</v>
      </c>
      <c r="B1025" s="467" t="str">
        <f>IF(ISBLANK(INDEX('Policy Characteristics'!B:B,MATCH($C1025,'Policy Characteristics'!$C:$C,0))),"",INDEX('Policy Characteristics'!B:B,MATCH($C1025,'Policy Characteristics'!$C:$C,0)))</f>
        <v>Industry Energy Efficiency Standards</v>
      </c>
      <c r="C1025" s="446" t="str">
        <f t="shared" si="42"/>
        <v>Percentage Improvement in Eqpt Efficiency Standards above BAU</v>
      </c>
      <c r="D1025" s="294" t="s">
        <v>3066</v>
      </c>
      <c r="E1025" s="339" t="s">
        <v>2707</v>
      </c>
      <c r="F1025" t="s">
        <v>3030</v>
      </c>
      <c r="G1025" s="339" t="s">
        <v>2711</v>
      </c>
      <c r="H1025" s="20">
        <v>985</v>
      </c>
      <c r="I1025" s="468" t="s">
        <v>43</v>
      </c>
      <c r="J1025" s="469" t="str">
        <f>IF(ISBLANK(INDEX('Policy Characteristics'!D:D,MATCH($C1025,'Policy Characteristics'!$C:$C,0))),"",INDEX('Policy Characteristics'!D:D,MATCH($C1025,'Policy Characteristics'!$C:$C,0)))</f>
        <v>Industry Energy Efficiency Standards</v>
      </c>
      <c r="K1025" s="446" t="str">
        <f>IF(ISBLANK(INDEX('Policy Characteristics'!E:E,MATCH($C1025,'Policy Characteristics'!$C:$C,0))),"",INDEX('Policy Characteristics'!E:E,MATCH($C1025,'Policy Characteristics'!$C:$C,0)))</f>
        <v>indst efficiency standards</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0.25</v>
      </c>
      <c r="N1025" s="242">
        <f>IF(ISBLANK(INDEX('Policy Characteristics'!H:H,MATCH($C1025,'Policy Characteristics'!$C:$C,0))),"",INDEX('Policy Characteristics'!H:H,MATCH($C1025,'Policy Characteristics'!$C:$C,0)))</f>
        <v>0.01</v>
      </c>
      <c r="O1025" s="446" t="str">
        <f>IF(ISBLANK(INDEX('Policy Characteristics'!I:I,MATCH($C1025,'Policy Characteristics'!$C:$C,0))),"",INDEX('Policy Characteristics'!I:I,MATCH($C1025,'Policy Characteristics'!$C:$C,0)))</f>
        <v>% reduction in energy use</v>
      </c>
      <c r="P1025" s="44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46" t="str">
        <f>IF(ISBLANK(INDEX('Policy Characteristics'!K:K,MATCH($C1025,'Policy Characteristics'!$C:$C,0))),"",INDEX('Policy Characteristics'!K:K,MATCH($C1025,'Policy Characteristics'!$C:$C,0)))</f>
        <v>industry-ag-main.html#eff-stds</v>
      </c>
      <c r="R1025" s="446" t="str">
        <f>IF(ISBLANK(INDEX('Policy Characteristics'!L:L,MATCH($C1025,'Policy Characteristics'!$C:$C,0))),"",INDEX('Policy Characteristics'!L:L,MATCH($C1025,'Policy Characteristics'!$C:$C,0)))</f>
        <v>industry-energy-efficiency-standards.html</v>
      </c>
    </row>
    <row r="1026" spans="1:18" s="446" customFormat="1" x14ac:dyDescent="0.75">
      <c r="A1026" s="446" t="str">
        <f>IF(ISBLANK(INDEX('Policy Characteristics'!A:A,MATCH($C1026,'Policy Characteristics'!$C:$C,0))),"",INDEX('Policy Characteristics'!A:A,MATCH($C1026,'Policy Characteristics'!$C:$C,0)))</f>
        <v>Industry</v>
      </c>
      <c r="B1026" s="467" t="str">
        <f>IF(ISBLANK(INDEX('Policy Characteristics'!B:B,MATCH($C1026,'Policy Characteristics'!$C:$C,0))),"",INDEX('Policy Characteristics'!B:B,MATCH($C1026,'Policy Characteristics'!$C:$C,0)))</f>
        <v>Industry Energy Efficiency Standards</v>
      </c>
      <c r="C1026" s="446" t="str">
        <f t="shared" si="42"/>
        <v>Percentage Improvement in Eqpt Efficiency Standards above BAU</v>
      </c>
      <c r="D1026" s="294" t="s">
        <v>3066</v>
      </c>
      <c r="E1026" s="339" t="s">
        <v>2708</v>
      </c>
      <c r="F1026" t="s">
        <v>3030</v>
      </c>
      <c r="G1026" s="339" t="s">
        <v>2712</v>
      </c>
      <c r="H1026" s="20">
        <v>986</v>
      </c>
      <c r="I1026" s="468" t="s">
        <v>44</v>
      </c>
      <c r="J1026" s="469" t="str">
        <f>IF(ISBLANK(INDEX('Policy Characteristics'!D:D,MATCH($C1026,'Policy Characteristics'!$C:$C,0))),"",INDEX('Policy Characteristics'!D:D,MATCH($C1026,'Policy Characteristics'!$C:$C,0)))</f>
        <v>Industry Energy Efficiency Standards</v>
      </c>
      <c r="K1026" s="446" t="str">
        <f>IF(ISBLANK(INDEX('Policy Characteristics'!E:E,MATCH($C1026,'Policy Characteristics'!$C:$C,0))),"",INDEX('Policy Characteristics'!E:E,MATCH($C1026,'Policy Characteristics'!$C:$C,0)))</f>
        <v>indst efficiency standards</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0.25</v>
      </c>
      <c r="N1026" s="242">
        <f>IF(ISBLANK(INDEX('Policy Characteristics'!H:H,MATCH($C1026,'Policy Characteristics'!$C:$C,0))),"",INDEX('Policy Characteristics'!H:H,MATCH($C1026,'Policy Characteristics'!$C:$C,0)))</f>
        <v>0.01</v>
      </c>
      <c r="O1026" s="446" t="str">
        <f>IF(ISBLANK(INDEX('Policy Characteristics'!I:I,MATCH($C1026,'Policy Characteristics'!$C:$C,0))),"",INDEX('Policy Characteristics'!I:I,MATCH($C1026,'Policy Characteristics'!$C:$C,0)))</f>
        <v>% reduction in energy use</v>
      </c>
      <c r="P1026" s="44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46" t="str">
        <f>IF(ISBLANK(INDEX('Policy Characteristics'!K:K,MATCH($C1026,'Policy Characteristics'!$C:$C,0))),"",INDEX('Policy Characteristics'!K:K,MATCH($C1026,'Policy Characteristics'!$C:$C,0)))</f>
        <v>industry-ag-main.html#eff-stds</v>
      </c>
      <c r="R1026" s="446" t="str">
        <f>IF(ISBLANK(INDEX('Policy Characteristics'!L:L,MATCH($C1026,'Policy Characteristics'!$C:$C,0))),"",INDEX('Policy Characteristics'!L:L,MATCH($C1026,'Policy Characteristics'!$C:$C,0)))</f>
        <v>industry-energy-efficiency-standards.html</v>
      </c>
    </row>
    <row r="1027" spans="1:18" s="446" customFormat="1" x14ac:dyDescent="0.75">
      <c r="A1027" s="446" t="str">
        <f>IF(ISBLANK(INDEX('Policy Characteristics'!A:A,MATCH($C1027,'Policy Characteristics'!$C:$C,0))),"",INDEX('Policy Characteristics'!A:A,MATCH($C1027,'Policy Characteristics'!$C:$C,0)))</f>
        <v>Industry</v>
      </c>
      <c r="B1027" s="467" t="str">
        <f>IF(ISBLANK(INDEX('Policy Characteristics'!B:B,MATCH($C1027,'Policy Characteristics'!$C:$C,0))),"",INDEX('Policy Characteristics'!B:B,MATCH($C1027,'Policy Characteristics'!$C:$C,0)))</f>
        <v>Industry Energy Efficiency Standards</v>
      </c>
      <c r="C1027" s="446" t="str">
        <f t="shared" si="42"/>
        <v>Percentage Improvement in Eqpt Efficiency Standards above BAU</v>
      </c>
      <c r="D1027" s="294" t="s">
        <v>3066</v>
      </c>
      <c r="E1027" s="339" t="s">
        <v>2705</v>
      </c>
      <c r="F1027" t="s">
        <v>3030</v>
      </c>
      <c r="G1027" s="339" t="s">
        <v>2710</v>
      </c>
      <c r="H1027" s="20">
        <v>987</v>
      </c>
      <c r="I1027" s="468" t="s">
        <v>44</v>
      </c>
      <c r="J1027" s="469" t="str">
        <f>IF(ISBLANK(INDEX('Policy Characteristics'!D:D,MATCH($C1027,'Policy Characteristics'!$C:$C,0))),"",INDEX('Policy Characteristics'!D:D,MATCH($C1027,'Policy Characteristics'!$C:$C,0)))</f>
        <v>Industry Energy Efficiency Standards</v>
      </c>
      <c r="K1027" s="446" t="str">
        <f>IF(ISBLANK(INDEX('Policy Characteristics'!E:E,MATCH($C1027,'Policy Characteristics'!$C:$C,0))),"",INDEX('Policy Characteristics'!E:E,MATCH($C1027,'Policy Characteristics'!$C:$C,0)))</f>
        <v>indst efficiency standards</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0.25</v>
      </c>
      <c r="N1027" s="242">
        <f>IF(ISBLANK(INDEX('Policy Characteristics'!H:H,MATCH($C1027,'Policy Characteristics'!$C:$C,0))),"",INDEX('Policy Characteristics'!H:H,MATCH($C1027,'Policy Characteristics'!$C:$C,0)))</f>
        <v>0.01</v>
      </c>
      <c r="O1027" s="446" t="str">
        <f>IF(ISBLANK(INDEX('Policy Characteristics'!I:I,MATCH($C1027,'Policy Characteristics'!$C:$C,0))),"",INDEX('Policy Characteristics'!I:I,MATCH($C1027,'Policy Characteristics'!$C:$C,0)))</f>
        <v>% reduction in energy use</v>
      </c>
      <c r="P1027" s="44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46" t="str">
        <f>IF(ISBLANK(INDEX('Policy Characteristics'!K:K,MATCH($C1027,'Policy Characteristics'!$C:$C,0))),"",INDEX('Policy Characteristics'!K:K,MATCH($C1027,'Policy Characteristics'!$C:$C,0)))</f>
        <v>industry-ag-main.html#eff-stds</v>
      </c>
      <c r="R1027" s="446" t="str">
        <f>IF(ISBLANK(INDEX('Policy Characteristics'!L:L,MATCH($C1027,'Policy Characteristics'!$C:$C,0))),"",INDEX('Policy Characteristics'!L:L,MATCH($C1027,'Policy Characteristics'!$C:$C,0)))</f>
        <v>industry-energy-efficiency-standards.html</v>
      </c>
    </row>
    <row r="1028" spans="1:18" s="446" customFormat="1" x14ac:dyDescent="0.75">
      <c r="A1028" s="446" t="str">
        <f>IF(ISBLANK(INDEX('Policy Characteristics'!A:A,MATCH($C1028,'Policy Characteristics'!$C:$C,0))),"",INDEX('Policy Characteristics'!A:A,MATCH($C1028,'Policy Characteristics'!$C:$C,0)))</f>
        <v>Industry</v>
      </c>
      <c r="B1028" s="467" t="str">
        <f>IF(ISBLANK(INDEX('Policy Characteristics'!B:B,MATCH($C1028,'Policy Characteristics'!$C:$C,0))),"",INDEX('Policy Characteristics'!B:B,MATCH($C1028,'Policy Characteristics'!$C:$C,0)))</f>
        <v>Industry Energy Efficiency Standards</v>
      </c>
      <c r="C1028" s="446" t="str">
        <f t="shared" si="42"/>
        <v>Percentage Improvement in Eqpt Efficiency Standards above BAU</v>
      </c>
      <c r="D1028" s="294" t="s">
        <v>3067</v>
      </c>
      <c r="E1028" s="339" t="s">
        <v>2398</v>
      </c>
      <c r="F1028" t="s">
        <v>3031</v>
      </c>
      <c r="G1028" s="339" t="s">
        <v>2404</v>
      </c>
      <c r="H1028" s="20">
        <v>988</v>
      </c>
      <c r="I1028" s="468" t="s">
        <v>43</v>
      </c>
      <c r="J1028" s="469" t="str">
        <f>IF(ISBLANK(INDEX('Policy Characteristics'!D:D,MATCH($C1028,'Policy Characteristics'!$C:$C,0))),"",INDEX('Policy Characteristics'!D:D,MATCH($C1028,'Policy Characteristics'!$C:$C,0)))</f>
        <v>Industry Energy Efficiency Standards</v>
      </c>
      <c r="K1028" s="446" t="str">
        <f>IF(ISBLANK(INDEX('Policy Characteristics'!E:E,MATCH($C1028,'Policy Characteristics'!$C:$C,0))),"",INDEX('Policy Characteristics'!E:E,MATCH($C1028,'Policy Characteristics'!$C:$C,0)))</f>
        <v>indst efficiency standards</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0.25</v>
      </c>
      <c r="N1028" s="242">
        <f>IF(ISBLANK(INDEX('Policy Characteristics'!H:H,MATCH($C1028,'Policy Characteristics'!$C:$C,0))),"",INDEX('Policy Characteristics'!H:H,MATCH($C1028,'Policy Characteristics'!$C:$C,0)))</f>
        <v>0.01</v>
      </c>
      <c r="O1028" s="446" t="str">
        <f>IF(ISBLANK(INDEX('Policy Characteristics'!I:I,MATCH($C1028,'Policy Characteristics'!$C:$C,0))),"",INDEX('Policy Characteristics'!I:I,MATCH($C1028,'Policy Characteristics'!$C:$C,0)))</f>
        <v>% reduction in energy use</v>
      </c>
      <c r="P1028" s="44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46" t="str">
        <f>IF(ISBLANK(INDEX('Policy Characteristics'!K:K,MATCH($C1028,'Policy Characteristics'!$C:$C,0))),"",INDEX('Policy Characteristics'!K:K,MATCH($C1028,'Policy Characteristics'!$C:$C,0)))</f>
        <v>industry-ag-main.html#eff-stds</v>
      </c>
      <c r="R1028" s="446" t="str">
        <f>IF(ISBLANK(INDEX('Policy Characteristics'!L:L,MATCH($C1028,'Policy Characteristics'!$C:$C,0))),"",INDEX('Policy Characteristics'!L:L,MATCH($C1028,'Policy Characteristics'!$C:$C,0)))</f>
        <v>industry-energy-efficiency-standards.html</v>
      </c>
    </row>
    <row r="1029" spans="1:18" s="446" customFormat="1" x14ac:dyDescent="0.75">
      <c r="A1029" s="446" t="str">
        <f>IF(ISBLANK(INDEX('Policy Characteristics'!A:A,MATCH($C1029,'Policy Characteristics'!$C:$C,0))),"",INDEX('Policy Characteristics'!A:A,MATCH($C1029,'Policy Characteristics'!$C:$C,0)))</f>
        <v>Industry</v>
      </c>
      <c r="B1029" s="467" t="str">
        <f>IF(ISBLANK(INDEX('Policy Characteristics'!B:B,MATCH($C1029,'Policy Characteristics'!$C:$C,0))),"",INDEX('Policy Characteristics'!B:B,MATCH($C1029,'Policy Characteristics'!$C:$C,0)))</f>
        <v>Industry Energy Efficiency Standards</v>
      </c>
      <c r="C1029" s="446" t="str">
        <f t="shared" si="42"/>
        <v>Percentage Improvement in Eqpt Efficiency Standards above BAU</v>
      </c>
      <c r="D1029" s="294" t="s">
        <v>3067</v>
      </c>
      <c r="E1029" s="339" t="s">
        <v>2399</v>
      </c>
      <c r="F1029" t="s">
        <v>3031</v>
      </c>
      <c r="G1029" s="339" t="s">
        <v>2407</v>
      </c>
      <c r="H1029" s="20">
        <v>989</v>
      </c>
      <c r="I1029" s="468" t="s">
        <v>44</v>
      </c>
      <c r="J1029" s="469" t="str">
        <f>IF(ISBLANK(INDEX('Policy Characteristics'!D:D,MATCH($C1029,'Policy Characteristics'!$C:$C,0))),"",INDEX('Policy Characteristics'!D:D,MATCH($C1029,'Policy Characteristics'!$C:$C,0)))</f>
        <v>Industry Energy Efficiency Standards</v>
      </c>
      <c r="K1029" s="446" t="str">
        <f>IF(ISBLANK(INDEX('Policy Characteristics'!E:E,MATCH($C1029,'Policy Characteristics'!$C:$C,0))),"",INDEX('Policy Characteristics'!E:E,MATCH($C1029,'Policy Characteristics'!$C:$C,0)))</f>
        <v>indst efficiency standards</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0.25</v>
      </c>
      <c r="N1029" s="242">
        <f>IF(ISBLANK(INDEX('Policy Characteristics'!H:H,MATCH($C1029,'Policy Characteristics'!$C:$C,0))),"",INDEX('Policy Characteristics'!H:H,MATCH($C1029,'Policy Characteristics'!$C:$C,0)))</f>
        <v>0.01</v>
      </c>
      <c r="O1029" s="446" t="str">
        <f>IF(ISBLANK(INDEX('Policy Characteristics'!I:I,MATCH($C1029,'Policy Characteristics'!$C:$C,0))),"",INDEX('Policy Characteristics'!I:I,MATCH($C1029,'Policy Characteristics'!$C:$C,0)))</f>
        <v>% reduction in energy use</v>
      </c>
      <c r="P1029" s="44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46" t="str">
        <f>IF(ISBLANK(INDEX('Policy Characteristics'!K:K,MATCH($C1029,'Policy Characteristics'!$C:$C,0))),"",INDEX('Policy Characteristics'!K:K,MATCH($C1029,'Policy Characteristics'!$C:$C,0)))</f>
        <v>industry-ag-main.html#eff-stds</v>
      </c>
      <c r="R1029" s="446" t="str">
        <f>IF(ISBLANK(INDEX('Policy Characteristics'!L:L,MATCH($C1029,'Policy Characteristics'!$C:$C,0))),"",INDEX('Policy Characteristics'!L:L,MATCH($C1029,'Policy Characteristics'!$C:$C,0)))</f>
        <v>industry-energy-efficiency-standards.html</v>
      </c>
    </row>
    <row r="1030" spans="1:18" s="446" customFormat="1" x14ac:dyDescent="0.75">
      <c r="A1030" s="446" t="str">
        <f>IF(ISBLANK(INDEX('Policy Characteristics'!A:A,MATCH($C1030,'Policy Characteristics'!$C:$C,0))),"",INDEX('Policy Characteristics'!A:A,MATCH($C1030,'Policy Characteristics'!$C:$C,0)))</f>
        <v>Industry</v>
      </c>
      <c r="B1030" s="467" t="str">
        <f>IF(ISBLANK(INDEX('Policy Characteristics'!B:B,MATCH($C1030,'Policy Characteristics'!$C:$C,0))),"",INDEX('Policy Characteristics'!B:B,MATCH($C1030,'Policy Characteristics'!$C:$C,0)))</f>
        <v>Industry Energy Efficiency Standards</v>
      </c>
      <c r="C1030" s="446" t="str">
        <f t="shared" si="42"/>
        <v>Percentage Improvement in Eqpt Efficiency Standards above BAU</v>
      </c>
      <c r="D1030" s="294" t="s">
        <v>3067</v>
      </c>
      <c r="E1030" s="339" t="s">
        <v>2400</v>
      </c>
      <c r="F1030" t="s">
        <v>3031</v>
      </c>
      <c r="G1030" s="339" t="s">
        <v>2408</v>
      </c>
      <c r="H1030" s="20">
        <v>990</v>
      </c>
      <c r="I1030" s="468" t="s">
        <v>43</v>
      </c>
      <c r="J1030" s="469" t="str">
        <f>IF(ISBLANK(INDEX('Policy Characteristics'!D:D,MATCH($C1030,'Policy Characteristics'!$C:$C,0))),"",INDEX('Policy Characteristics'!D:D,MATCH($C1030,'Policy Characteristics'!$C:$C,0)))</f>
        <v>Industry Energy Efficiency Standards</v>
      </c>
      <c r="K1030" s="446" t="str">
        <f>IF(ISBLANK(INDEX('Policy Characteristics'!E:E,MATCH($C1030,'Policy Characteristics'!$C:$C,0))),"",INDEX('Policy Characteristics'!E:E,MATCH($C1030,'Policy Characteristics'!$C:$C,0)))</f>
        <v>indst efficiency standards</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0.25</v>
      </c>
      <c r="N1030" s="242">
        <f>IF(ISBLANK(INDEX('Policy Characteristics'!H:H,MATCH($C1030,'Policy Characteristics'!$C:$C,0))),"",INDEX('Policy Characteristics'!H:H,MATCH($C1030,'Policy Characteristics'!$C:$C,0)))</f>
        <v>0.01</v>
      </c>
      <c r="O1030" s="446" t="str">
        <f>IF(ISBLANK(INDEX('Policy Characteristics'!I:I,MATCH($C1030,'Policy Characteristics'!$C:$C,0))),"",INDEX('Policy Characteristics'!I:I,MATCH($C1030,'Policy Characteristics'!$C:$C,0)))</f>
        <v>% reduction in energy use</v>
      </c>
      <c r="P1030" s="44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46" t="str">
        <f>IF(ISBLANK(INDEX('Policy Characteristics'!K:K,MATCH($C1030,'Policy Characteristics'!$C:$C,0))),"",INDEX('Policy Characteristics'!K:K,MATCH($C1030,'Policy Characteristics'!$C:$C,0)))</f>
        <v>industry-ag-main.html#eff-stds</v>
      </c>
      <c r="R1030" s="446" t="str">
        <f>IF(ISBLANK(INDEX('Policy Characteristics'!L:L,MATCH($C1030,'Policy Characteristics'!$C:$C,0))),"",INDEX('Policy Characteristics'!L:L,MATCH($C1030,'Policy Characteristics'!$C:$C,0)))</f>
        <v>industry-energy-efficiency-standards.html</v>
      </c>
    </row>
    <row r="1031" spans="1:18" s="446" customFormat="1" x14ac:dyDescent="0.75">
      <c r="A1031" s="446" t="str">
        <f>IF(ISBLANK(INDEX('Policy Characteristics'!A:A,MATCH($C1031,'Policy Characteristics'!$C:$C,0))),"",INDEX('Policy Characteristics'!A:A,MATCH($C1031,'Policy Characteristics'!$C:$C,0)))</f>
        <v>Industry</v>
      </c>
      <c r="B1031" s="467" t="str">
        <f>IF(ISBLANK(INDEX('Policy Characteristics'!B:B,MATCH($C1031,'Policy Characteristics'!$C:$C,0))),"",INDEX('Policy Characteristics'!B:B,MATCH($C1031,'Policy Characteristics'!$C:$C,0)))</f>
        <v>Industry Energy Efficiency Standards</v>
      </c>
      <c r="C1031" s="446" t="str">
        <f t="shared" si="42"/>
        <v>Percentage Improvement in Eqpt Efficiency Standards above BAU</v>
      </c>
      <c r="D1031" s="294" t="s">
        <v>3067</v>
      </c>
      <c r="E1031" s="339" t="s">
        <v>2401</v>
      </c>
      <c r="F1031" t="s">
        <v>3031</v>
      </c>
      <c r="G1031" s="339" t="s">
        <v>2405</v>
      </c>
      <c r="H1031" s="20">
        <v>991</v>
      </c>
      <c r="I1031" s="468" t="s">
        <v>44</v>
      </c>
      <c r="J1031" s="469" t="str">
        <f>IF(ISBLANK(INDEX('Policy Characteristics'!D:D,MATCH($C1031,'Policy Characteristics'!$C:$C,0))),"",INDEX('Policy Characteristics'!D:D,MATCH($C1031,'Policy Characteristics'!$C:$C,0)))</f>
        <v>Industry Energy Efficiency Standards</v>
      </c>
      <c r="K1031" s="446" t="str">
        <f>IF(ISBLANK(INDEX('Policy Characteristics'!E:E,MATCH($C1031,'Policy Characteristics'!$C:$C,0))),"",INDEX('Policy Characteristics'!E:E,MATCH($C1031,'Policy Characteristics'!$C:$C,0)))</f>
        <v>indst efficiency standards</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0.25</v>
      </c>
      <c r="N1031" s="242">
        <f>IF(ISBLANK(INDEX('Policy Characteristics'!H:H,MATCH($C1031,'Policy Characteristics'!$C:$C,0))),"",INDEX('Policy Characteristics'!H:H,MATCH($C1031,'Policy Characteristics'!$C:$C,0)))</f>
        <v>0.01</v>
      </c>
      <c r="O1031" s="446" t="str">
        <f>IF(ISBLANK(INDEX('Policy Characteristics'!I:I,MATCH($C1031,'Policy Characteristics'!$C:$C,0))),"",INDEX('Policy Characteristics'!I:I,MATCH($C1031,'Policy Characteristics'!$C:$C,0)))</f>
        <v>% reduction in energy use</v>
      </c>
      <c r="P1031" s="44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46" t="str">
        <f>IF(ISBLANK(INDEX('Policy Characteristics'!K:K,MATCH($C1031,'Policy Characteristics'!$C:$C,0))),"",INDEX('Policy Characteristics'!K:K,MATCH($C1031,'Policy Characteristics'!$C:$C,0)))</f>
        <v>industry-ag-main.html#eff-stds</v>
      </c>
      <c r="R1031" s="446" t="str">
        <f>IF(ISBLANK(INDEX('Policy Characteristics'!L:L,MATCH($C1031,'Policy Characteristics'!$C:$C,0))),"",INDEX('Policy Characteristics'!L:L,MATCH($C1031,'Policy Characteristics'!$C:$C,0)))</f>
        <v>industry-energy-efficiency-standards.html</v>
      </c>
    </row>
    <row r="1032" spans="1:18" s="446" customFormat="1" x14ac:dyDescent="0.75">
      <c r="A1032" s="446" t="str">
        <f>IF(ISBLANK(INDEX('Policy Characteristics'!A:A,MATCH($C1032,'Policy Characteristics'!$C:$C,0))),"",INDEX('Policy Characteristics'!A:A,MATCH($C1032,'Policy Characteristics'!$C:$C,0)))</f>
        <v>Industry</v>
      </c>
      <c r="B1032" s="467" t="str">
        <f>IF(ISBLANK(INDEX('Policy Characteristics'!B:B,MATCH($C1032,'Policy Characteristics'!$C:$C,0))),"",INDEX('Policy Characteristics'!B:B,MATCH($C1032,'Policy Characteristics'!$C:$C,0)))</f>
        <v>Industry Energy Efficiency Standards</v>
      </c>
      <c r="C1032" s="446" t="str">
        <f t="shared" si="42"/>
        <v>Percentage Improvement in Eqpt Efficiency Standards above BAU</v>
      </c>
      <c r="D1032" s="294" t="s">
        <v>3067</v>
      </c>
      <c r="E1032" s="339" t="s">
        <v>2402</v>
      </c>
      <c r="F1032" t="s">
        <v>3031</v>
      </c>
      <c r="G1032" s="339" t="s">
        <v>2406</v>
      </c>
      <c r="H1032" s="20">
        <v>992</v>
      </c>
      <c r="I1032" s="468" t="s">
        <v>43</v>
      </c>
      <c r="J1032" s="469" t="str">
        <f>IF(ISBLANK(INDEX('Policy Characteristics'!D:D,MATCH($C1032,'Policy Characteristics'!$C:$C,0))),"",INDEX('Policy Characteristics'!D:D,MATCH($C1032,'Policy Characteristics'!$C:$C,0)))</f>
        <v>Industry Energy Efficiency Standards</v>
      </c>
      <c r="K1032" s="446" t="str">
        <f>IF(ISBLANK(INDEX('Policy Characteristics'!E:E,MATCH($C1032,'Policy Characteristics'!$C:$C,0))),"",INDEX('Policy Characteristics'!E:E,MATCH($C1032,'Policy Characteristics'!$C:$C,0)))</f>
        <v>indst efficiency standards</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0.25</v>
      </c>
      <c r="N1032" s="242">
        <f>IF(ISBLANK(INDEX('Policy Characteristics'!H:H,MATCH($C1032,'Policy Characteristics'!$C:$C,0))),"",INDEX('Policy Characteristics'!H:H,MATCH($C1032,'Policy Characteristics'!$C:$C,0)))</f>
        <v>0.01</v>
      </c>
      <c r="O1032" s="446" t="str">
        <f>IF(ISBLANK(INDEX('Policy Characteristics'!I:I,MATCH($C1032,'Policy Characteristics'!$C:$C,0))),"",INDEX('Policy Characteristics'!I:I,MATCH($C1032,'Policy Characteristics'!$C:$C,0)))</f>
        <v>% reduction in energy use</v>
      </c>
      <c r="P1032" s="44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46" t="str">
        <f>IF(ISBLANK(INDEX('Policy Characteristics'!K:K,MATCH($C1032,'Policy Characteristics'!$C:$C,0))),"",INDEX('Policy Characteristics'!K:K,MATCH($C1032,'Policy Characteristics'!$C:$C,0)))</f>
        <v>industry-ag-main.html#eff-stds</v>
      </c>
      <c r="R1032" s="446" t="str">
        <f>IF(ISBLANK(INDEX('Policy Characteristics'!L:L,MATCH($C1032,'Policy Characteristics'!$C:$C,0))),"",INDEX('Policy Characteristics'!L:L,MATCH($C1032,'Policy Characteristics'!$C:$C,0)))</f>
        <v>industry-energy-efficiency-standards.html</v>
      </c>
    </row>
    <row r="1033" spans="1:18" s="446" customFormat="1" x14ac:dyDescent="0.75">
      <c r="A1033" s="446" t="str">
        <f>IF(ISBLANK(INDEX('Policy Characteristics'!A:A,MATCH($C1033,'Policy Characteristics'!$C:$C,0))),"",INDEX('Policy Characteristics'!A:A,MATCH($C1033,'Policy Characteristics'!$C:$C,0)))</f>
        <v>Industry</v>
      </c>
      <c r="B1033" s="467" t="str">
        <f>IF(ISBLANK(INDEX('Policy Characteristics'!B:B,MATCH($C1033,'Policy Characteristics'!$C:$C,0))),"",INDEX('Policy Characteristics'!B:B,MATCH($C1033,'Policy Characteristics'!$C:$C,0)))</f>
        <v>Industry Energy Efficiency Standards</v>
      </c>
      <c r="C1033" s="446" t="str">
        <f t="shared" si="42"/>
        <v>Percentage Improvement in Eqpt Efficiency Standards above BAU</v>
      </c>
      <c r="D1033" s="294" t="s">
        <v>3067</v>
      </c>
      <c r="E1033" s="339" t="s">
        <v>2403</v>
      </c>
      <c r="F1033" t="s">
        <v>3031</v>
      </c>
      <c r="G1033" s="339" t="s">
        <v>2409</v>
      </c>
      <c r="H1033" s="20">
        <v>993</v>
      </c>
      <c r="I1033" s="468" t="s">
        <v>44</v>
      </c>
      <c r="J1033" s="469" t="str">
        <f>IF(ISBLANK(INDEX('Policy Characteristics'!D:D,MATCH($C1033,'Policy Characteristics'!$C:$C,0))),"",INDEX('Policy Characteristics'!D:D,MATCH($C1033,'Policy Characteristics'!$C:$C,0)))</f>
        <v>Industry Energy Efficiency Standards</v>
      </c>
      <c r="K1033" s="446" t="str">
        <f>IF(ISBLANK(INDEX('Policy Characteristics'!E:E,MATCH($C1033,'Policy Characteristics'!$C:$C,0))),"",INDEX('Policy Characteristics'!E:E,MATCH($C1033,'Policy Characteristics'!$C:$C,0)))</f>
        <v>indst efficiency standards</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0.25</v>
      </c>
      <c r="N1033" s="242">
        <f>IF(ISBLANK(INDEX('Policy Characteristics'!H:H,MATCH($C1033,'Policy Characteristics'!$C:$C,0))),"",INDEX('Policy Characteristics'!H:H,MATCH($C1033,'Policy Characteristics'!$C:$C,0)))</f>
        <v>0.01</v>
      </c>
      <c r="O1033" s="446" t="str">
        <f>IF(ISBLANK(INDEX('Policy Characteristics'!I:I,MATCH($C1033,'Policy Characteristics'!$C:$C,0))),"",INDEX('Policy Characteristics'!I:I,MATCH($C1033,'Policy Characteristics'!$C:$C,0)))</f>
        <v>% reduction in energy use</v>
      </c>
      <c r="P1033" s="44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46" t="str">
        <f>IF(ISBLANK(INDEX('Policy Characteristics'!K:K,MATCH($C1033,'Policy Characteristics'!$C:$C,0))),"",INDEX('Policy Characteristics'!K:K,MATCH($C1033,'Policy Characteristics'!$C:$C,0)))</f>
        <v>industry-ag-main.html#eff-stds</v>
      </c>
      <c r="R1033" s="446" t="str">
        <f>IF(ISBLANK(INDEX('Policy Characteristics'!L:L,MATCH($C1033,'Policy Characteristics'!$C:$C,0))),"",INDEX('Policy Characteristics'!L:L,MATCH($C1033,'Policy Characteristics'!$C:$C,0)))</f>
        <v>industry-energy-efficiency-standards.html</v>
      </c>
    </row>
    <row r="1034" spans="1:18" s="446" customFormat="1" x14ac:dyDescent="0.75">
      <c r="A1034" s="446" t="str">
        <f>IF(ISBLANK(INDEX('Policy Characteristics'!A:A,MATCH($C1034,'Policy Characteristics'!$C:$C,0))),"",INDEX('Policy Characteristics'!A:A,MATCH($C1034,'Policy Characteristics'!$C:$C,0)))</f>
        <v>Industry</v>
      </c>
      <c r="B1034" s="467" t="str">
        <f>IF(ISBLANK(INDEX('Policy Characteristics'!B:B,MATCH($C1034,'Policy Characteristics'!$C:$C,0))),"",INDEX('Policy Characteristics'!B:B,MATCH($C1034,'Policy Characteristics'!$C:$C,0)))</f>
        <v>Industry Energy Efficiency Standards</v>
      </c>
      <c r="C1034" s="446" t="str">
        <f t="shared" si="42"/>
        <v>Percentage Improvement in Eqpt Efficiency Standards above BAU</v>
      </c>
      <c r="D1034" s="294" t="s">
        <v>3067</v>
      </c>
      <c r="E1034" s="339" t="s">
        <v>2706</v>
      </c>
      <c r="F1034" t="s">
        <v>3031</v>
      </c>
      <c r="G1034" s="339" t="s">
        <v>2709</v>
      </c>
      <c r="H1034" s="20">
        <v>994</v>
      </c>
      <c r="I1034" s="468" t="s">
        <v>44</v>
      </c>
      <c r="J1034" s="469" t="str">
        <f>IF(ISBLANK(INDEX('Policy Characteristics'!D:D,MATCH($C1034,'Policy Characteristics'!$C:$C,0))),"",INDEX('Policy Characteristics'!D:D,MATCH($C1034,'Policy Characteristics'!$C:$C,0)))</f>
        <v>Industry Energy Efficiency Standards</v>
      </c>
      <c r="K1034" s="446" t="str">
        <f>IF(ISBLANK(INDEX('Policy Characteristics'!E:E,MATCH($C1034,'Policy Characteristics'!$C:$C,0))),"",INDEX('Policy Characteristics'!E:E,MATCH($C1034,'Policy Characteristics'!$C:$C,0)))</f>
        <v>indst efficiency standards</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0.25</v>
      </c>
      <c r="N1034" s="242">
        <f>IF(ISBLANK(INDEX('Policy Characteristics'!H:H,MATCH($C1034,'Policy Characteristics'!$C:$C,0))),"",INDEX('Policy Characteristics'!H:H,MATCH($C1034,'Policy Characteristics'!$C:$C,0)))</f>
        <v>0.01</v>
      </c>
      <c r="O1034" s="446" t="str">
        <f>IF(ISBLANK(INDEX('Policy Characteristics'!I:I,MATCH($C1034,'Policy Characteristics'!$C:$C,0))),"",INDEX('Policy Characteristics'!I:I,MATCH($C1034,'Policy Characteristics'!$C:$C,0)))</f>
        <v>% reduction in energy use</v>
      </c>
      <c r="P1034" s="44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46" t="str">
        <f>IF(ISBLANK(INDEX('Policy Characteristics'!K:K,MATCH($C1034,'Policy Characteristics'!$C:$C,0))),"",INDEX('Policy Characteristics'!K:K,MATCH($C1034,'Policy Characteristics'!$C:$C,0)))</f>
        <v>industry-ag-main.html#eff-stds</v>
      </c>
      <c r="R1034" s="446" t="str">
        <f>IF(ISBLANK(INDEX('Policy Characteristics'!L:L,MATCH($C1034,'Policy Characteristics'!$C:$C,0))),"",INDEX('Policy Characteristics'!L:L,MATCH($C1034,'Policy Characteristics'!$C:$C,0)))</f>
        <v>industry-energy-efficiency-standards.html</v>
      </c>
    </row>
    <row r="1035" spans="1:18" s="446" customFormat="1" x14ac:dyDescent="0.75">
      <c r="A1035" s="446" t="str">
        <f>IF(ISBLANK(INDEX('Policy Characteristics'!A:A,MATCH($C1035,'Policy Characteristics'!$C:$C,0))),"",INDEX('Policy Characteristics'!A:A,MATCH($C1035,'Policy Characteristics'!$C:$C,0)))</f>
        <v>Industry</v>
      </c>
      <c r="B1035" s="467" t="str">
        <f>IF(ISBLANK(INDEX('Policy Characteristics'!B:B,MATCH($C1035,'Policy Characteristics'!$C:$C,0))),"",INDEX('Policy Characteristics'!B:B,MATCH($C1035,'Policy Characteristics'!$C:$C,0)))</f>
        <v>Industry Energy Efficiency Standards</v>
      </c>
      <c r="C1035" s="446" t="str">
        <f t="shared" si="42"/>
        <v>Percentage Improvement in Eqpt Efficiency Standards above BAU</v>
      </c>
      <c r="D1035" s="294" t="s">
        <v>3067</v>
      </c>
      <c r="E1035" s="339" t="s">
        <v>2707</v>
      </c>
      <c r="F1035" t="s">
        <v>3031</v>
      </c>
      <c r="G1035" s="339" t="s">
        <v>2711</v>
      </c>
      <c r="H1035" s="20">
        <v>995</v>
      </c>
      <c r="I1035" s="468" t="s">
        <v>43</v>
      </c>
      <c r="J1035" s="469" t="str">
        <f>IF(ISBLANK(INDEX('Policy Characteristics'!D:D,MATCH($C1035,'Policy Characteristics'!$C:$C,0))),"",INDEX('Policy Characteristics'!D:D,MATCH($C1035,'Policy Characteristics'!$C:$C,0)))</f>
        <v>Industry Energy Efficiency Standards</v>
      </c>
      <c r="K1035" s="446" t="str">
        <f>IF(ISBLANK(INDEX('Policy Characteristics'!E:E,MATCH($C1035,'Policy Characteristics'!$C:$C,0))),"",INDEX('Policy Characteristics'!E:E,MATCH($C1035,'Policy Characteristics'!$C:$C,0)))</f>
        <v>indst efficiency standards</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0.25</v>
      </c>
      <c r="N1035" s="242">
        <f>IF(ISBLANK(INDEX('Policy Characteristics'!H:H,MATCH($C1035,'Policy Characteristics'!$C:$C,0))),"",INDEX('Policy Characteristics'!H:H,MATCH($C1035,'Policy Characteristics'!$C:$C,0)))</f>
        <v>0.01</v>
      </c>
      <c r="O1035" s="446" t="str">
        <f>IF(ISBLANK(INDEX('Policy Characteristics'!I:I,MATCH($C1035,'Policy Characteristics'!$C:$C,0))),"",INDEX('Policy Characteristics'!I:I,MATCH($C1035,'Policy Characteristics'!$C:$C,0)))</f>
        <v>% reduction in energy use</v>
      </c>
      <c r="P1035" s="44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46" t="str">
        <f>IF(ISBLANK(INDEX('Policy Characteristics'!K:K,MATCH($C1035,'Policy Characteristics'!$C:$C,0))),"",INDEX('Policy Characteristics'!K:K,MATCH($C1035,'Policy Characteristics'!$C:$C,0)))</f>
        <v>industry-ag-main.html#eff-stds</v>
      </c>
      <c r="R1035" s="446" t="str">
        <f>IF(ISBLANK(INDEX('Policy Characteristics'!L:L,MATCH($C1035,'Policy Characteristics'!$C:$C,0))),"",INDEX('Policy Characteristics'!L:L,MATCH($C1035,'Policy Characteristics'!$C:$C,0)))</f>
        <v>industry-energy-efficiency-standards.html</v>
      </c>
    </row>
    <row r="1036" spans="1:18" s="446" customFormat="1" x14ac:dyDescent="0.75">
      <c r="A1036" s="446" t="str">
        <f>IF(ISBLANK(INDEX('Policy Characteristics'!A:A,MATCH($C1036,'Policy Characteristics'!$C:$C,0))),"",INDEX('Policy Characteristics'!A:A,MATCH($C1036,'Policy Characteristics'!$C:$C,0)))</f>
        <v>Industry</v>
      </c>
      <c r="B1036" s="467" t="str">
        <f>IF(ISBLANK(INDEX('Policy Characteristics'!B:B,MATCH($C1036,'Policy Characteristics'!$C:$C,0))),"",INDEX('Policy Characteristics'!B:B,MATCH($C1036,'Policy Characteristics'!$C:$C,0)))</f>
        <v>Industry Energy Efficiency Standards</v>
      </c>
      <c r="C1036" s="446" t="str">
        <f t="shared" si="42"/>
        <v>Percentage Improvement in Eqpt Efficiency Standards above BAU</v>
      </c>
      <c r="D1036" s="294" t="s">
        <v>3067</v>
      </c>
      <c r="E1036" s="339" t="s">
        <v>2708</v>
      </c>
      <c r="F1036" t="s">
        <v>3031</v>
      </c>
      <c r="G1036" s="339" t="s">
        <v>2712</v>
      </c>
      <c r="H1036" s="20">
        <v>996</v>
      </c>
      <c r="I1036" s="468" t="s">
        <v>44</v>
      </c>
      <c r="J1036" s="469" t="str">
        <f>IF(ISBLANK(INDEX('Policy Characteristics'!D:D,MATCH($C1036,'Policy Characteristics'!$C:$C,0))),"",INDEX('Policy Characteristics'!D:D,MATCH($C1036,'Policy Characteristics'!$C:$C,0)))</f>
        <v>Industry Energy Efficiency Standards</v>
      </c>
      <c r="K1036" s="446" t="str">
        <f>IF(ISBLANK(INDEX('Policy Characteristics'!E:E,MATCH($C1036,'Policy Characteristics'!$C:$C,0))),"",INDEX('Policy Characteristics'!E:E,MATCH($C1036,'Policy Characteristics'!$C:$C,0)))</f>
        <v>indst efficiency standards</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0.25</v>
      </c>
      <c r="N1036" s="242">
        <f>IF(ISBLANK(INDEX('Policy Characteristics'!H:H,MATCH($C1036,'Policy Characteristics'!$C:$C,0))),"",INDEX('Policy Characteristics'!H:H,MATCH($C1036,'Policy Characteristics'!$C:$C,0)))</f>
        <v>0.01</v>
      </c>
      <c r="O1036" s="446" t="str">
        <f>IF(ISBLANK(INDEX('Policy Characteristics'!I:I,MATCH($C1036,'Policy Characteristics'!$C:$C,0))),"",INDEX('Policy Characteristics'!I:I,MATCH($C1036,'Policy Characteristics'!$C:$C,0)))</f>
        <v>% reduction in energy use</v>
      </c>
      <c r="P1036" s="44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46" t="str">
        <f>IF(ISBLANK(INDEX('Policy Characteristics'!K:K,MATCH($C1036,'Policy Characteristics'!$C:$C,0))),"",INDEX('Policy Characteristics'!K:K,MATCH($C1036,'Policy Characteristics'!$C:$C,0)))</f>
        <v>industry-ag-main.html#eff-stds</v>
      </c>
      <c r="R1036" s="446" t="str">
        <f>IF(ISBLANK(INDEX('Policy Characteristics'!L:L,MATCH($C1036,'Policy Characteristics'!$C:$C,0))),"",INDEX('Policy Characteristics'!L:L,MATCH($C1036,'Policy Characteristics'!$C:$C,0)))</f>
        <v>industry-energy-efficiency-standards.html</v>
      </c>
    </row>
    <row r="1037" spans="1:18" s="446" customFormat="1" x14ac:dyDescent="0.75">
      <c r="A1037" s="446" t="str">
        <f>IF(ISBLANK(INDEX('Policy Characteristics'!A:A,MATCH($C1037,'Policy Characteristics'!$C:$C,0))),"",INDEX('Policy Characteristics'!A:A,MATCH($C1037,'Policy Characteristics'!$C:$C,0)))</f>
        <v>Industry</v>
      </c>
      <c r="B1037" s="467" t="str">
        <f>IF(ISBLANK(INDEX('Policy Characteristics'!B:B,MATCH($C1037,'Policy Characteristics'!$C:$C,0))),"",INDEX('Policy Characteristics'!B:B,MATCH($C1037,'Policy Characteristics'!$C:$C,0)))</f>
        <v>Industry Energy Efficiency Standards</v>
      </c>
      <c r="C1037" s="446" t="str">
        <f t="shared" si="42"/>
        <v>Percentage Improvement in Eqpt Efficiency Standards above BAU</v>
      </c>
      <c r="D1037" s="294" t="s">
        <v>3067</v>
      </c>
      <c r="E1037" s="339" t="s">
        <v>2705</v>
      </c>
      <c r="F1037" t="s">
        <v>3031</v>
      </c>
      <c r="G1037" s="339" t="s">
        <v>2710</v>
      </c>
      <c r="H1037" s="20">
        <v>997</v>
      </c>
      <c r="I1037" s="468" t="s">
        <v>44</v>
      </c>
      <c r="J1037" s="469" t="str">
        <f>IF(ISBLANK(INDEX('Policy Characteristics'!D:D,MATCH($C1037,'Policy Characteristics'!$C:$C,0))),"",INDEX('Policy Characteristics'!D:D,MATCH($C1037,'Policy Characteristics'!$C:$C,0)))</f>
        <v>Industry Energy Efficiency Standards</v>
      </c>
      <c r="K1037" s="446" t="str">
        <f>IF(ISBLANK(INDEX('Policy Characteristics'!E:E,MATCH($C1037,'Policy Characteristics'!$C:$C,0))),"",INDEX('Policy Characteristics'!E:E,MATCH($C1037,'Policy Characteristics'!$C:$C,0)))</f>
        <v>indst efficiency standards</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0.25</v>
      </c>
      <c r="N1037" s="242">
        <f>IF(ISBLANK(INDEX('Policy Characteristics'!H:H,MATCH($C1037,'Policy Characteristics'!$C:$C,0))),"",INDEX('Policy Characteristics'!H:H,MATCH($C1037,'Policy Characteristics'!$C:$C,0)))</f>
        <v>0.01</v>
      </c>
      <c r="O1037" s="446" t="str">
        <f>IF(ISBLANK(INDEX('Policy Characteristics'!I:I,MATCH($C1037,'Policy Characteristics'!$C:$C,0))),"",INDEX('Policy Characteristics'!I:I,MATCH($C1037,'Policy Characteristics'!$C:$C,0)))</f>
        <v>% reduction in energy use</v>
      </c>
      <c r="P1037" s="44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46" t="str">
        <f>IF(ISBLANK(INDEX('Policy Characteristics'!K:K,MATCH($C1037,'Policy Characteristics'!$C:$C,0))),"",INDEX('Policy Characteristics'!K:K,MATCH($C1037,'Policy Characteristics'!$C:$C,0)))</f>
        <v>industry-ag-main.html#eff-stds</v>
      </c>
      <c r="R1037" s="446" t="str">
        <f>IF(ISBLANK(INDEX('Policy Characteristics'!L:L,MATCH($C1037,'Policy Characteristics'!$C:$C,0))),"",INDEX('Policy Characteristics'!L:L,MATCH($C1037,'Policy Characteristics'!$C:$C,0)))</f>
        <v>industry-energy-efficiency-standards.html</v>
      </c>
    </row>
    <row r="1038" spans="1:18" s="446" customFormat="1" x14ac:dyDescent="0.75">
      <c r="A1038" s="446" t="str">
        <f>IF(ISBLANK(INDEX('Policy Characteristics'!A:A,MATCH($C1038,'Policy Characteristics'!$C:$C,0))),"",INDEX('Policy Characteristics'!A:A,MATCH($C1038,'Policy Characteristics'!$C:$C,0)))</f>
        <v>Industry</v>
      </c>
      <c r="B1038" s="467" t="str">
        <f>IF(ISBLANK(INDEX('Policy Characteristics'!B:B,MATCH($C1038,'Policy Characteristics'!$C:$C,0))),"",INDEX('Policy Characteristics'!B:B,MATCH($C1038,'Policy Characteristics'!$C:$C,0)))</f>
        <v>Industry Energy Efficiency Standards</v>
      </c>
      <c r="C1038" s="446" t="str">
        <f t="shared" si="42"/>
        <v>Percentage Improvement in Eqpt Efficiency Standards above BAU</v>
      </c>
      <c r="D1038" s="294" t="s">
        <v>3068</v>
      </c>
      <c r="E1038" s="339" t="s">
        <v>2398</v>
      </c>
      <c r="F1038" t="s">
        <v>3032</v>
      </c>
      <c r="G1038" s="339" t="s">
        <v>2404</v>
      </c>
      <c r="H1038" s="20">
        <v>998</v>
      </c>
      <c r="I1038" s="468" t="s">
        <v>43</v>
      </c>
      <c r="J1038" s="469" t="str">
        <f>IF(ISBLANK(INDEX('Policy Characteristics'!D:D,MATCH($C1038,'Policy Characteristics'!$C:$C,0))),"",INDEX('Policy Characteristics'!D:D,MATCH($C1038,'Policy Characteristics'!$C:$C,0)))</f>
        <v>Industry Energy Efficiency Standards</v>
      </c>
      <c r="K1038" s="446" t="str">
        <f>IF(ISBLANK(INDEX('Policy Characteristics'!E:E,MATCH($C1038,'Policy Characteristics'!$C:$C,0))),"",INDEX('Policy Characteristics'!E:E,MATCH($C1038,'Policy Characteristics'!$C:$C,0)))</f>
        <v>indst efficiency standards</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0.25</v>
      </c>
      <c r="N1038" s="242">
        <f>IF(ISBLANK(INDEX('Policy Characteristics'!H:H,MATCH($C1038,'Policy Characteristics'!$C:$C,0))),"",INDEX('Policy Characteristics'!H:H,MATCH($C1038,'Policy Characteristics'!$C:$C,0)))</f>
        <v>0.01</v>
      </c>
      <c r="O1038" s="446" t="str">
        <f>IF(ISBLANK(INDEX('Policy Characteristics'!I:I,MATCH($C1038,'Policy Characteristics'!$C:$C,0))),"",INDEX('Policy Characteristics'!I:I,MATCH($C1038,'Policy Characteristics'!$C:$C,0)))</f>
        <v>% reduction in energy use</v>
      </c>
      <c r="P1038" s="44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46" t="str">
        <f>IF(ISBLANK(INDEX('Policy Characteristics'!K:K,MATCH($C1038,'Policy Characteristics'!$C:$C,0))),"",INDEX('Policy Characteristics'!K:K,MATCH($C1038,'Policy Characteristics'!$C:$C,0)))</f>
        <v>industry-ag-main.html#eff-stds</v>
      </c>
      <c r="R1038" s="446" t="str">
        <f>IF(ISBLANK(INDEX('Policy Characteristics'!L:L,MATCH($C1038,'Policy Characteristics'!$C:$C,0))),"",INDEX('Policy Characteristics'!L:L,MATCH($C1038,'Policy Characteristics'!$C:$C,0)))</f>
        <v>industry-energy-efficiency-standards.html</v>
      </c>
    </row>
    <row r="1039" spans="1:18" s="446" customFormat="1" x14ac:dyDescent="0.75">
      <c r="A1039" s="446" t="str">
        <f>IF(ISBLANK(INDEX('Policy Characteristics'!A:A,MATCH($C1039,'Policy Characteristics'!$C:$C,0))),"",INDEX('Policy Characteristics'!A:A,MATCH($C1039,'Policy Characteristics'!$C:$C,0)))</f>
        <v>Industry</v>
      </c>
      <c r="B1039" s="467" t="str">
        <f>IF(ISBLANK(INDEX('Policy Characteristics'!B:B,MATCH($C1039,'Policy Characteristics'!$C:$C,0))),"",INDEX('Policy Characteristics'!B:B,MATCH($C1039,'Policy Characteristics'!$C:$C,0)))</f>
        <v>Industry Energy Efficiency Standards</v>
      </c>
      <c r="C1039" s="446" t="str">
        <f t="shared" si="42"/>
        <v>Percentage Improvement in Eqpt Efficiency Standards above BAU</v>
      </c>
      <c r="D1039" s="294" t="s">
        <v>3068</v>
      </c>
      <c r="E1039" s="339" t="s">
        <v>2399</v>
      </c>
      <c r="F1039" t="s">
        <v>3032</v>
      </c>
      <c r="G1039" s="339" t="s">
        <v>2407</v>
      </c>
      <c r="H1039" s="20">
        <v>999</v>
      </c>
      <c r="I1039" s="468" t="s">
        <v>43</v>
      </c>
      <c r="J1039" s="469" t="str">
        <f>IF(ISBLANK(INDEX('Policy Characteristics'!D:D,MATCH($C1039,'Policy Characteristics'!$C:$C,0))),"",INDEX('Policy Characteristics'!D:D,MATCH($C1039,'Policy Characteristics'!$C:$C,0)))</f>
        <v>Industry Energy Efficiency Standards</v>
      </c>
      <c r="K1039" s="446" t="str">
        <f>IF(ISBLANK(INDEX('Policy Characteristics'!E:E,MATCH($C1039,'Policy Characteristics'!$C:$C,0))),"",INDEX('Policy Characteristics'!E:E,MATCH($C1039,'Policy Characteristics'!$C:$C,0)))</f>
        <v>indst efficiency standards</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0.25</v>
      </c>
      <c r="N1039" s="242">
        <f>IF(ISBLANK(INDEX('Policy Characteristics'!H:H,MATCH($C1039,'Policy Characteristics'!$C:$C,0))),"",INDEX('Policy Characteristics'!H:H,MATCH($C1039,'Policy Characteristics'!$C:$C,0)))</f>
        <v>0.01</v>
      </c>
      <c r="O1039" s="446" t="str">
        <f>IF(ISBLANK(INDEX('Policy Characteristics'!I:I,MATCH($C1039,'Policy Characteristics'!$C:$C,0))),"",INDEX('Policy Characteristics'!I:I,MATCH($C1039,'Policy Characteristics'!$C:$C,0)))</f>
        <v>% reduction in energy use</v>
      </c>
      <c r="P1039" s="44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46" t="str">
        <f>IF(ISBLANK(INDEX('Policy Characteristics'!K:K,MATCH($C1039,'Policy Characteristics'!$C:$C,0))),"",INDEX('Policy Characteristics'!K:K,MATCH($C1039,'Policy Characteristics'!$C:$C,0)))</f>
        <v>industry-ag-main.html#eff-stds</v>
      </c>
      <c r="R1039" s="446" t="str">
        <f>IF(ISBLANK(INDEX('Policy Characteristics'!L:L,MATCH($C1039,'Policy Characteristics'!$C:$C,0))),"",INDEX('Policy Characteristics'!L:L,MATCH($C1039,'Policy Characteristics'!$C:$C,0)))</f>
        <v>industry-energy-efficiency-standards.html</v>
      </c>
    </row>
    <row r="1040" spans="1:18" s="446" customFormat="1" x14ac:dyDescent="0.75">
      <c r="A1040" s="446" t="str">
        <f>IF(ISBLANK(INDEX('Policy Characteristics'!A:A,MATCH($C1040,'Policy Characteristics'!$C:$C,0))),"",INDEX('Policy Characteristics'!A:A,MATCH($C1040,'Policy Characteristics'!$C:$C,0)))</f>
        <v>Industry</v>
      </c>
      <c r="B1040" s="467" t="str">
        <f>IF(ISBLANK(INDEX('Policy Characteristics'!B:B,MATCH($C1040,'Policy Characteristics'!$C:$C,0))),"",INDEX('Policy Characteristics'!B:B,MATCH($C1040,'Policy Characteristics'!$C:$C,0)))</f>
        <v>Industry Energy Efficiency Standards</v>
      </c>
      <c r="C1040" s="446" t="str">
        <f t="shared" si="42"/>
        <v>Percentage Improvement in Eqpt Efficiency Standards above BAU</v>
      </c>
      <c r="D1040" s="294" t="s">
        <v>3068</v>
      </c>
      <c r="E1040" s="339" t="s">
        <v>2400</v>
      </c>
      <c r="F1040" t="s">
        <v>3032</v>
      </c>
      <c r="G1040" s="339" t="s">
        <v>2408</v>
      </c>
      <c r="H1040" s="20">
        <v>1000</v>
      </c>
      <c r="I1040" s="468" t="s">
        <v>43</v>
      </c>
      <c r="J1040" s="469" t="str">
        <f>IF(ISBLANK(INDEX('Policy Characteristics'!D:D,MATCH($C1040,'Policy Characteristics'!$C:$C,0))),"",INDEX('Policy Characteristics'!D:D,MATCH($C1040,'Policy Characteristics'!$C:$C,0)))</f>
        <v>Industry Energy Efficiency Standards</v>
      </c>
      <c r="K1040" s="446" t="str">
        <f>IF(ISBLANK(INDEX('Policy Characteristics'!E:E,MATCH($C1040,'Policy Characteristics'!$C:$C,0))),"",INDEX('Policy Characteristics'!E:E,MATCH($C1040,'Policy Characteristics'!$C:$C,0)))</f>
        <v>indst efficiency standards</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0.25</v>
      </c>
      <c r="N1040" s="242">
        <f>IF(ISBLANK(INDEX('Policy Characteristics'!H:H,MATCH($C1040,'Policy Characteristics'!$C:$C,0))),"",INDEX('Policy Characteristics'!H:H,MATCH($C1040,'Policy Characteristics'!$C:$C,0)))</f>
        <v>0.01</v>
      </c>
      <c r="O1040" s="446" t="str">
        <f>IF(ISBLANK(INDEX('Policy Characteristics'!I:I,MATCH($C1040,'Policy Characteristics'!$C:$C,0))),"",INDEX('Policy Characteristics'!I:I,MATCH($C1040,'Policy Characteristics'!$C:$C,0)))</f>
        <v>% reduction in energy use</v>
      </c>
      <c r="P1040" s="44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46" t="str">
        <f>IF(ISBLANK(INDEX('Policy Characteristics'!K:K,MATCH($C1040,'Policy Characteristics'!$C:$C,0))),"",INDEX('Policy Characteristics'!K:K,MATCH($C1040,'Policy Characteristics'!$C:$C,0)))</f>
        <v>industry-ag-main.html#eff-stds</v>
      </c>
      <c r="R1040" s="446" t="str">
        <f>IF(ISBLANK(INDEX('Policy Characteristics'!L:L,MATCH($C1040,'Policy Characteristics'!$C:$C,0))),"",INDEX('Policy Characteristics'!L:L,MATCH($C1040,'Policy Characteristics'!$C:$C,0)))</f>
        <v>industry-energy-efficiency-standards.html</v>
      </c>
    </row>
    <row r="1041" spans="1:18" s="446" customFormat="1" x14ac:dyDescent="0.75">
      <c r="A1041" s="446" t="str">
        <f>IF(ISBLANK(INDEX('Policy Characteristics'!A:A,MATCH($C1041,'Policy Characteristics'!$C:$C,0))),"",INDEX('Policy Characteristics'!A:A,MATCH($C1041,'Policy Characteristics'!$C:$C,0)))</f>
        <v>Industry</v>
      </c>
      <c r="B1041" s="467" t="str">
        <f>IF(ISBLANK(INDEX('Policy Characteristics'!B:B,MATCH($C1041,'Policy Characteristics'!$C:$C,0))),"",INDEX('Policy Characteristics'!B:B,MATCH($C1041,'Policy Characteristics'!$C:$C,0)))</f>
        <v>Industry Energy Efficiency Standards</v>
      </c>
      <c r="C1041" s="446" t="str">
        <f t="shared" si="42"/>
        <v>Percentage Improvement in Eqpt Efficiency Standards above BAU</v>
      </c>
      <c r="D1041" s="294" t="s">
        <v>3068</v>
      </c>
      <c r="E1041" s="339" t="s">
        <v>2401</v>
      </c>
      <c r="F1041" t="s">
        <v>3032</v>
      </c>
      <c r="G1041" s="339" t="s">
        <v>2405</v>
      </c>
      <c r="H1041" s="20">
        <v>1001</v>
      </c>
      <c r="I1041" s="468" t="s">
        <v>44</v>
      </c>
      <c r="J1041" s="469" t="str">
        <f>IF(ISBLANK(INDEX('Policy Characteristics'!D:D,MATCH($C1041,'Policy Characteristics'!$C:$C,0))),"",INDEX('Policy Characteristics'!D:D,MATCH($C1041,'Policy Characteristics'!$C:$C,0)))</f>
        <v>Industry Energy Efficiency Standards</v>
      </c>
      <c r="K1041" s="446" t="str">
        <f>IF(ISBLANK(INDEX('Policy Characteristics'!E:E,MATCH($C1041,'Policy Characteristics'!$C:$C,0))),"",INDEX('Policy Characteristics'!E:E,MATCH($C1041,'Policy Characteristics'!$C:$C,0)))</f>
        <v>indst efficiency standards</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0.25</v>
      </c>
      <c r="N1041" s="242">
        <f>IF(ISBLANK(INDEX('Policy Characteristics'!H:H,MATCH($C1041,'Policy Characteristics'!$C:$C,0))),"",INDEX('Policy Characteristics'!H:H,MATCH($C1041,'Policy Characteristics'!$C:$C,0)))</f>
        <v>0.01</v>
      </c>
      <c r="O1041" s="446" t="str">
        <f>IF(ISBLANK(INDEX('Policy Characteristics'!I:I,MATCH($C1041,'Policy Characteristics'!$C:$C,0))),"",INDEX('Policy Characteristics'!I:I,MATCH($C1041,'Policy Characteristics'!$C:$C,0)))</f>
        <v>% reduction in energy use</v>
      </c>
      <c r="P1041" s="44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46" t="str">
        <f>IF(ISBLANK(INDEX('Policy Characteristics'!K:K,MATCH($C1041,'Policy Characteristics'!$C:$C,0))),"",INDEX('Policy Characteristics'!K:K,MATCH($C1041,'Policy Characteristics'!$C:$C,0)))</f>
        <v>industry-ag-main.html#eff-stds</v>
      </c>
      <c r="R1041" s="446" t="str">
        <f>IF(ISBLANK(INDEX('Policy Characteristics'!L:L,MATCH($C1041,'Policy Characteristics'!$C:$C,0))),"",INDEX('Policy Characteristics'!L:L,MATCH($C1041,'Policy Characteristics'!$C:$C,0)))</f>
        <v>industry-energy-efficiency-standards.html</v>
      </c>
    </row>
    <row r="1042" spans="1:18" s="446" customFormat="1" x14ac:dyDescent="0.75">
      <c r="A1042" s="446" t="str">
        <f>IF(ISBLANK(INDEX('Policy Characteristics'!A:A,MATCH($C1042,'Policy Characteristics'!$C:$C,0))),"",INDEX('Policy Characteristics'!A:A,MATCH($C1042,'Policy Characteristics'!$C:$C,0)))</f>
        <v>Industry</v>
      </c>
      <c r="B1042" s="467" t="str">
        <f>IF(ISBLANK(INDEX('Policy Characteristics'!B:B,MATCH($C1042,'Policy Characteristics'!$C:$C,0))),"",INDEX('Policy Characteristics'!B:B,MATCH($C1042,'Policy Characteristics'!$C:$C,0)))</f>
        <v>Industry Energy Efficiency Standards</v>
      </c>
      <c r="C1042" s="446" t="str">
        <f t="shared" si="42"/>
        <v>Percentage Improvement in Eqpt Efficiency Standards above BAU</v>
      </c>
      <c r="D1042" s="294" t="s">
        <v>3068</v>
      </c>
      <c r="E1042" s="339" t="s">
        <v>2402</v>
      </c>
      <c r="F1042" t="s">
        <v>3032</v>
      </c>
      <c r="G1042" s="339" t="s">
        <v>2406</v>
      </c>
      <c r="H1042" s="20">
        <v>1002</v>
      </c>
      <c r="I1042" s="468" t="s">
        <v>43</v>
      </c>
      <c r="J1042" s="469" t="str">
        <f>IF(ISBLANK(INDEX('Policy Characteristics'!D:D,MATCH($C1042,'Policy Characteristics'!$C:$C,0))),"",INDEX('Policy Characteristics'!D:D,MATCH($C1042,'Policy Characteristics'!$C:$C,0)))</f>
        <v>Industry Energy Efficiency Standards</v>
      </c>
      <c r="K1042" s="446" t="str">
        <f>IF(ISBLANK(INDEX('Policy Characteristics'!E:E,MATCH($C1042,'Policy Characteristics'!$C:$C,0))),"",INDEX('Policy Characteristics'!E:E,MATCH($C1042,'Policy Characteristics'!$C:$C,0)))</f>
        <v>indst efficiency standards</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0.25</v>
      </c>
      <c r="N1042" s="242">
        <f>IF(ISBLANK(INDEX('Policy Characteristics'!H:H,MATCH($C1042,'Policy Characteristics'!$C:$C,0))),"",INDEX('Policy Characteristics'!H:H,MATCH($C1042,'Policy Characteristics'!$C:$C,0)))</f>
        <v>0.01</v>
      </c>
      <c r="O1042" s="446" t="str">
        <f>IF(ISBLANK(INDEX('Policy Characteristics'!I:I,MATCH($C1042,'Policy Characteristics'!$C:$C,0))),"",INDEX('Policy Characteristics'!I:I,MATCH($C1042,'Policy Characteristics'!$C:$C,0)))</f>
        <v>% reduction in energy use</v>
      </c>
      <c r="P1042" s="44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46" t="str">
        <f>IF(ISBLANK(INDEX('Policy Characteristics'!K:K,MATCH($C1042,'Policy Characteristics'!$C:$C,0))),"",INDEX('Policy Characteristics'!K:K,MATCH($C1042,'Policy Characteristics'!$C:$C,0)))</f>
        <v>industry-ag-main.html#eff-stds</v>
      </c>
      <c r="R1042" s="446" t="str">
        <f>IF(ISBLANK(INDEX('Policy Characteristics'!L:L,MATCH($C1042,'Policy Characteristics'!$C:$C,0))),"",INDEX('Policy Characteristics'!L:L,MATCH($C1042,'Policy Characteristics'!$C:$C,0)))</f>
        <v>industry-energy-efficiency-standards.html</v>
      </c>
    </row>
    <row r="1043" spans="1:18" s="446" customFormat="1" x14ac:dyDescent="0.75">
      <c r="A1043" s="446" t="str">
        <f>IF(ISBLANK(INDEX('Policy Characteristics'!A:A,MATCH($C1043,'Policy Characteristics'!$C:$C,0))),"",INDEX('Policy Characteristics'!A:A,MATCH($C1043,'Policy Characteristics'!$C:$C,0)))</f>
        <v>Industry</v>
      </c>
      <c r="B1043" s="467" t="str">
        <f>IF(ISBLANK(INDEX('Policy Characteristics'!B:B,MATCH($C1043,'Policy Characteristics'!$C:$C,0))),"",INDEX('Policy Characteristics'!B:B,MATCH($C1043,'Policy Characteristics'!$C:$C,0)))</f>
        <v>Industry Energy Efficiency Standards</v>
      </c>
      <c r="C1043" s="446" t="str">
        <f t="shared" si="42"/>
        <v>Percentage Improvement in Eqpt Efficiency Standards above BAU</v>
      </c>
      <c r="D1043" s="294" t="s">
        <v>3068</v>
      </c>
      <c r="E1043" s="339" t="s">
        <v>2403</v>
      </c>
      <c r="F1043" t="s">
        <v>3032</v>
      </c>
      <c r="G1043" s="339" t="s">
        <v>2409</v>
      </c>
      <c r="H1043" s="20">
        <v>1003</v>
      </c>
      <c r="I1043" s="468" t="s">
        <v>44</v>
      </c>
      <c r="J1043" s="469" t="str">
        <f>IF(ISBLANK(INDEX('Policy Characteristics'!D:D,MATCH($C1043,'Policy Characteristics'!$C:$C,0))),"",INDEX('Policy Characteristics'!D:D,MATCH($C1043,'Policy Characteristics'!$C:$C,0)))</f>
        <v>Industry Energy Efficiency Standards</v>
      </c>
      <c r="K1043" s="446" t="str">
        <f>IF(ISBLANK(INDEX('Policy Characteristics'!E:E,MATCH($C1043,'Policy Characteristics'!$C:$C,0))),"",INDEX('Policy Characteristics'!E:E,MATCH($C1043,'Policy Characteristics'!$C:$C,0)))</f>
        <v>indst efficiency standards</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0.25</v>
      </c>
      <c r="N1043" s="242">
        <f>IF(ISBLANK(INDEX('Policy Characteristics'!H:H,MATCH($C1043,'Policy Characteristics'!$C:$C,0))),"",INDEX('Policy Characteristics'!H:H,MATCH($C1043,'Policy Characteristics'!$C:$C,0)))</f>
        <v>0.01</v>
      </c>
      <c r="O1043" s="446" t="str">
        <f>IF(ISBLANK(INDEX('Policy Characteristics'!I:I,MATCH($C1043,'Policy Characteristics'!$C:$C,0))),"",INDEX('Policy Characteristics'!I:I,MATCH($C1043,'Policy Characteristics'!$C:$C,0)))</f>
        <v>% reduction in energy use</v>
      </c>
      <c r="P1043" s="44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46" t="str">
        <f>IF(ISBLANK(INDEX('Policy Characteristics'!K:K,MATCH($C1043,'Policy Characteristics'!$C:$C,0))),"",INDEX('Policy Characteristics'!K:K,MATCH($C1043,'Policy Characteristics'!$C:$C,0)))</f>
        <v>industry-ag-main.html#eff-stds</v>
      </c>
      <c r="R1043" s="446" t="str">
        <f>IF(ISBLANK(INDEX('Policy Characteristics'!L:L,MATCH($C1043,'Policy Characteristics'!$C:$C,0))),"",INDEX('Policy Characteristics'!L:L,MATCH($C1043,'Policy Characteristics'!$C:$C,0)))</f>
        <v>industry-energy-efficiency-standards.html</v>
      </c>
    </row>
    <row r="1044" spans="1:18" s="446" customFormat="1" x14ac:dyDescent="0.75">
      <c r="A1044" s="446" t="str">
        <f>IF(ISBLANK(INDEX('Policy Characteristics'!A:A,MATCH($C1044,'Policy Characteristics'!$C:$C,0))),"",INDEX('Policy Characteristics'!A:A,MATCH($C1044,'Policy Characteristics'!$C:$C,0)))</f>
        <v>Industry</v>
      </c>
      <c r="B1044" s="467" t="str">
        <f>IF(ISBLANK(INDEX('Policy Characteristics'!B:B,MATCH($C1044,'Policy Characteristics'!$C:$C,0))),"",INDEX('Policy Characteristics'!B:B,MATCH($C1044,'Policy Characteristics'!$C:$C,0)))</f>
        <v>Industry Energy Efficiency Standards</v>
      </c>
      <c r="C1044" s="446" t="str">
        <f t="shared" si="42"/>
        <v>Percentage Improvement in Eqpt Efficiency Standards above BAU</v>
      </c>
      <c r="D1044" s="294" t="s">
        <v>3068</v>
      </c>
      <c r="E1044" s="339" t="s">
        <v>2706</v>
      </c>
      <c r="F1044" t="s">
        <v>3032</v>
      </c>
      <c r="G1044" s="339" t="s">
        <v>2709</v>
      </c>
      <c r="H1044" s="20">
        <v>1004</v>
      </c>
      <c r="I1044" s="468" t="s">
        <v>44</v>
      </c>
      <c r="J1044" s="469" t="str">
        <f>IF(ISBLANK(INDEX('Policy Characteristics'!D:D,MATCH($C1044,'Policy Characteristics'!$C:$C,0))),"",INDEX('Policy Characteristics'!D:D,MATCH($C1044,'Policy Characteristics'!$C:$C,0)))</f>
        <v>Industry Energy Efficiency Standards</v>
      </c>
      <c r="K1044" s="446" t="str">
        <f>IF(ISBLANK(INDEX('Policy Characteristics'!E:E,MATCH($C1044,'Policy Characteristics'!$C:$C,0))),"",INDEX('Policy Characteristics'!E:E,MATCH($C1044,'Policy Characteristics'!$C:$C,0)))</f>
        <v>indst efficiency standards</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0.25</v>
      </c>
      <c r="N1044" s="242">
        <f>IF(ISBLANK(INDEX('Policy Characteristics'!H:H,MATCH($C1044,'Policy Characteristics'!$C:$C,0))),"",INDEX('Policy Characteristics'!H:H,MATCH($C1044,'Policy Characteristics'!$C:$C,0)))</f>
        <v>0.01</v>
      </c>
      <c r="O1044" s="446" t="str">
        <f>IF(ISBLANK(INDEX('Policy Characteristics'!I:I,MATCH($C1044,'Policy Characteristics'!$C:$C,0))),"",INDEX('Policy Characteristics'!I:I,MATCH($C1044,'Policy Characteristics'!$C:$C,0)))</f>
        <v>% reduction in energy use</v>
      </c>
      <c r="P1044" s="44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46" t="str">
        <f>IF(ISBLANK(INDEX('Policy Characteristics'!K:K,MATCH($C1044,'Policy Characteristics'!$C:$C,0))),"",INDEX('Policy Characteristics'!K:K,MATCH($C1044,'Policy Characteristics'!$C:$C,0)))</f>
        <v>industry-ag-main.html#eff-stds</v>
      </c>
      <c r="R1044" s="446" t="str">
        <f>IF(ISBLANK(INDEX('Policy Characteristics'!L:L,MATCH($C1044,'Policy Characteristics'!$C:$C,0))),"",INDEX('Policy Characteristics'!L:L,MATCH($C1044,'Policy Characteristics'!$C:$C,0)))</f>
        <v>industry-energy-efficiency-standards.html</v>
      </c>
    </row>
    <row r="1045" spans="1:18" s="446" customFormat="1" x14ac:dyDescent="0.75">
      <c r="A1045" s="446" t="str">
        <f>IF(ISBLANK(INDEX('Policy Characteristics'!A:A,MATCH($C1045,'Policy Characteristics'!$C:$C,0))),"",INDEX('Policy Characteristics'!A:A,MATCH($C1045,'Policy Characteristics'!$C:$C,0)))</f>
        <v>Industry</v>
      </c>
      <c r="B1045" s="467" t="str">
        <f>IF(ISBLANK(INDEX('Policy Characteristics'!B:B,MATCH($C1045,'Policy Characteristics'!$C:$C,0))),"",INDEX('Policy Characteristics'!B:B,MATCH($C1045,'Policy Characteristics'!$C:$C,0)))</f>
        <v>Industry Energy Efficiency Standards</v>
      </c>
      <c r="C1045" s="446" t="str">
        <f t="shared" si="42"/>
        <v>Percentage Improvement in Eqpt Efficiency Standards above BAU</v>
      </c>
      <c r="D1045" s="294" t="s">
        <v>3068</v>
      </c>
      <c r="E1045" s="339" t="s">
        <v>2707</v>
      </c>
      <c r="F1045" t="s">
        <v>3032</v>
      </c>
      <c r="G1045" s="339" t="s">
        <v>2711</v>
      </c>
      <c r="H1045" s="20">
        <v>1005</v>
      </c>
      <c r="I1045" s="468" t="s">
        <v>43</v>
      </c>
      <c r="J1045" s="469" t="str">
        <f>IF(ISBLANK(INDEX('Policy Characteristics'!D:D,MATCH($C1045,'Policy Characteristics'!$C:$C,0))),"",INDEX('Policy Characteristics'!D:D,MATCH($C1045,'Policy Characteristics'!$C:$C,0)))</f>
        <v>Industry Energy Efficiency Standards</v>
      </c>
      <c r="K1045" s="446" t="str">
        <f>IF(ISBLANK(INDEX('Policy Characteristics'!E:E,MATCH($C1045,'Policy Characteristics'!$C:$C,0))),"",INDEX('Policy Characteristics'!E:E,MATCH($C1045,'Policy Characteristics'!$C:$C,0)))</f>
        <v>indst efficiency standards</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0.25</v>
      </c>
      <c r="N1045" s="242">
        <f>IF(ISBLANK(INDEX('Policy Characteristics'!H:H,MATCH($C1045,'Policy Characteristics'!$C:$C,0))),"",INDEX('Policy Characteristics'!H:H,MATCH($C1045,'Policy Characteristics'!$C:$C,0)))</f>
        <v>0.01</v>
      </c>
      <c r="O1045" s="446" t="str">
        <f>IF(ISBLANK(INDEX('Policy Characteristics'!I:I,MATCH($C1045,'Policy Characteristics'!$C:$C,0))),"",INDEX('Policy Characteristics'!I:I,MATCH($C1045,'Policy Characteristics'!$C:$C,0)))</f>
        <v>% reduction in energy use</v>
      </c>
      <c r="P1045" s="44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46" t="str">
        <f>IF(ISBLANK(INDEX('Policy Characteristics'!K:K,MATCH($C1045,'Policy Characteristics'!$C:$C,0))),"",INDEX('Policy Characteristics'!K:K,MATCH($C1045,'Policy Characteristics'!$C:$C,0)))</f>
        <v>industry-ag-main.html#eff-stds</v>
      </c>
      <c r="R1045" s="446" t="str">
        <f>IF(ISBLANK(INDEX('Policy Characteristics'!L:L,MATCH($C1045,'Policy Characteristics'!$C:$C,0))),"",INDEX('Policy Characteristics'!L:L,MATCH($C1045,'Policy Characteristics'!$C:$C,0)))</f>
        <v>industry-energy-efficiency-standards.html</v>
      </c>
    </row>
    <row r="1046" spans="1:18" s="446" customFormat="1" x14ac:dyDescent="0.75">
      <c r="A1046" s="446" t="str">
        <f>IF(ISBLANK(INDEX('Policy Characteristics'!A:A,MATCH($C1046,'Policy Characteristics'!$C:$C,0))),"",INDEX('Policy Characteristics'!A:A,MATCH($C1046,'Policy Characteristics'!$C:$C,0)))</f>
        <v>Industry</v>
      </c>
      <c r="B1046" s="467" t="str">
        <f>IF(ISBLANK(INDEX('Policy Characteristics'!B:B,MATCH($C1046,'Policy Characteristics'!$C:$C,0))),"",INDEX('Policy Characteristics'!B:B,MATCH($C1046,'Policy Characteristics'!$C:$C,0)))</f>
        <v>Industry Energy Efficiency Standards</v>
      </c>
      <c r="C1046" s="446" t="str">
        <f t="shared" si="42"/>
        <v>Percentage Improvement in Eqpt Efficiency Standards above BAU</v>
      </c>
      <c r="D1046" s="294" t="s">
        <v>3068</v>
      </c>
      <c r="E1046" s="339" t="s">
        <v>2708</v>
      </c>
      <c r="F1046" t="s">
        <v>3032</v>
      </c>
      <c r="G1046" s="339" t="s">
        <v>2712</v>
      </c>
      <c r="H1046" s="20">
        <v>1006</v>
      </c>
      <c r="I1046" s="468" t="s">
        <v>43</v>
      </c>
      <c r="J1046" s="469" t="str">
        <f>IF(ISBLANK(INDEX('Policy Characteristics'!D:D,MATCH($C1046,'Policy Characteristics'!$C:$C,0))),"",INDEX('Policy Characteristics'!D:D,MATCH($C1046,'Policy Characteristics'!$C:$C,0)))</f>
        <v>Industry Energy Efficiency Standards</v>
      </c>
      <c r="K1046" s="446" t="str">
        <f>IF(ISBLANK(INDEX('Policy Characteristics'!E:E,MATCH($C1046,'Policy Characteristics'!$C:$C,0))),"",INDEX('Policy Characteristics'!E:E,MATCH($C1046,'Policy Characteristics'!$C:$C,0)))</f>
        <v>indst efficiency standards</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0.25</v>
      </c>
      <c r="N1046" s="242">
        <f>IF(ISBLANK(INDEX('Policy Characteristics'!H:H,MATCH($C1046,'Policy Characteristics'!$C:$C,0))),"",INDEX('Policy Characteristics'!H:H,MATCH($C1046,'Policy Characteristics'!$C:$C,0)))</f>
        <v>0.01</v>
      </c>
      <c r="O1046" s="446" t="str">
        <f>IF(ISBLANK(INDEX('Policy Characteristics'!I:I,MATCH($C1046,'Policy Characteristics'!$C:$C,0))),"",INDEX('Policy Characteristics'!I:I,MATCH($C1046,'Policy Characteristics'!$C:$C,0)))</f>
        <v>% reduction in energy use</v>
      </c>
      <c r="P1046" s="44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46" t="str">
        <f>IF(ISBLANK(INDEX('Policy Characteristics'!K:K,MATCH($C1046,'Policy Characteristics'!$C:$C,0))),"",INDEX('Policy Characteristics'!K:K,MATCH($C1046,'Policy Characteristics'!$C:$C,0)))</f>
        <v>industry-ag-main.html#eff-stds</v>
      </c>
      <c r="R1046" s="446" t="str">
        <f>IF(ISBLANK(INDEX('Policy Characteristics'!L:L,MATCH($C1046,'Policy Characteristics'!$C:$C,0))),"",INDEX('Policy Characteristics'!L:L,MATCH($C1046,'Policy Characteristics'!$C:$C,0)))</f>
        <v>industry-energy-efficiency-standards.html</v>
      </c>
    </row>
    <row r="1047" spans="1:18" s="446" customFormat="1" x14ac:dyDescent="0.75">
      <c r="A1047" s="446" t="str">
        <f>IF(ISBLANK(INDEX('Policy Characteristics'!A:A,MATCH($C1047,'Policy Characteristics'!$C:$C,0))),"",INDEX('Policy Characteristics'!A:A,MATCH($C1047,'Policy Characteristics'!$C:$C,0)))</f>
        <v>Industry</v>
      </c>
      <c r="B1047" s="467" t="str">
        <f>IF(ISBLANK(INDEX('Policy Characteristics'!B:B,MATCH($C1047,'Policy Characteristics'!$C:$C,0))),"",INDEX('Policy Characteristics'!B:B,MATCH($C1047,'Policy Characteristics'!$C:$C,0)))</f>
        <v>Industry Energy Efficiency Standards</v>
      </c>
      <c r="C1047" s="446" t="str">
        <f t="shared" si="42"/>
        <v>Percentage Improvement in Eqpt Efficiency Standards above BAU</v>
      </c>
      <c r="D1047" s="294" t="s">
        <v>3068</v>
      </c>
      <c r="E1047" s="339" t="s">
        <v>2705</v>
      </c>
      <c r="F1047" t="s">
        <v>3032</v>
      </c>
      <c r="G1047" s="339" t="s">
        <v>2710</v>
      </c>
      <c r="H1047" s="20">
        <v>1007</v>
      </c>
      <c r="I1047" s="468" t="s">
        <v>44</v>
      </c>
      <c r="J1047" s="469" t="str">
        <f>IF(ISBLANK(INDEX('Policy Characteristics'!D:D,MATCH($C1047,'Policy Characteristics'!$C:$C,0))),"",INDEX('Policy Characteristics'!D:D,MATCH($C1047,'Policy Characteristics'!$C:$C,0)))</f>
        <v>Industry Energy Efficiency Standards</v>
      </c>
      <c r="K1047" s="446" t="str">
        <f>IF(ISBLANK(INDEX('Policy Characteristics'!E:E,MATCH($C1047,'Policy Characteristics'!$C:$C,0))),"",INDEX('Policy Characteristics'!E:E,MATCH($C1047,'Policy Characteristics'!$C:$C,0)))</f>
        <v>indst efficiency standards</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0.25</v>
      </c>
      <c r="N1047" s="242">
        <f>IF(ISBLANK(INDEX('Policy Characteristics'!H:H,MATCH($C1047,'Policy Characteristics'!$C:$C,0))),"",INDEX('Policy Characteristics'!H:H,MATCH($C1047,'Policy Characteristics'!$C:$C,0)))</f>
        <v>0.01</v>
      </c>
      <c r="O1047" s="446" t="str">
        <f>IF(ISBLANK(INDEX('Policy Characteristics'!I:I,MATCH($C1047,'Policy Characteristics'!$C:$C,0))),"",INDEX('Policy Characteristics'!I:I,MATCH($C1047,'Policy Characteristics'!$C:$C,0)))</f>
        <v>% reduction in energy use</v>
      </c>
      <c r="P1047" s="44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46" t="str">
        <f>IF(ISBLANK(INDEX('Policy Characteristics'!K:K,MATCH($C1047,'Policy Characteristics'!$C:$C,0))),"",INDEX('Policy Characteristics'!K:K,MATCH($C1047,'Policy Characteristics'!$C:$C,0)))</f>
        <v>industry-ag-main.html#eff-stds</v>
      </c>
      <c r="R1047" s="446" t="str">
        <f>IF(ISBLANK(INDEX('Policy Characteristics'!L:L,MATCH($C1047,'Policy Characteristics'!$C:$C,0))),"",INDEX('Policy Characteristics'!L:L,MATCH($C1047,'Policy Characteristics'!$C:$C,0)))</f>
        <v>industry-energy-efficiency-standards.html</v>
      </c>
    </row>
    <row r="1048" spans="1:18" s="446" customFormat="1" x14ac:dyDescent="0.75">
      <c r="A1048" s="446" t="str">
        <f>IF(ISBLANK(INDEX('Policy Characteristics'!A:A,MATCH($C1048,'Policy Characteristics'!$C:$C,0))),"",INDEX('Policy Characteristics'!A:A,MATCH($C1048,'Policy Characteristics'!$C:$C,0)))</f>
        <v>Industry</v>
      </c>
      <c r="B1048" s="467" t="str">
        <f>IF(ISBLANK(INDEX('Policy Characteristics'!B:B,MATCH($C1048,'Policy Characteristics'!$C:$C,0))),"",INDEX('Policy Characteristics'!B:B,MATCH($C1048,'Policy Characteristics'!$C:$C,0)))</f>
        <v>Industry Energy Efficiency Standards</v>
      </c>
      <c r="C1048" s="446" t="str">
        <f t="shared" si="42"/>
        <v>Percentage Improvement in Eqpt Efficiency Standards above BAU</v>
      </c>
      <c r="D1048" s="294" t="s">
        <v>3069</v>
      </c>
      <c r="E1048" s="339" t="s">
        <v>2398</v>
      </c>
      <c r="F1048" t="s">
        <v>3033</v>
      </c>
      <c r="G1048" s="339" t="s">
        <v>2404</v>
      </c>
      <c r="H1048" s="20">
        <v>1008</v>
      </c>
      <c r="I1048" s="468" t="s">
        <v>43</v>
      </c>
      <c r="J1048" s="469" t="str">
        <f>IF(ISBLANK(INDEX('Policy Characteristics'!D:D,MATCH($C1048,'Policy Characteristics'!$C:$C,0))),"",INDEX('Policy Characteristics'!D:D,MATCH($C1048,'Policy Characteristics'!$C:$C,0)))</f>
        <v>Industry Energy Efficiency Standards</v>
      </c>
      <c r="K1048" s="446" t="str">
        <f>IF(ISBLANK(INDEX('Policy Characteristics'!E:E,MATCH($C1048,'Policy Characteristics'!$C:$C,0))),"",INDEX('Policy Characteristics'!E:E,MATCH($C1048,'Policy Characteristics'!$C:$C,0)))</f>
        <v>indst efficiency standards</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0.25</v>
      </c>
      <c r="N1048" s="242">
        <f>IF(ISBLANK(INDEX('Policy Characteristics'!H:H,MATCH($C1048,'Policy Characteristics'!$C:$C,0))),"",INDEX('Policy Characteristics'!H:H,MATCH($C1048,'Policy Characteristics'!$C:$C,0)))</f>
        <v>0.01</v>
      </c>
      <c r="O1048" s="446" t="str">
        <f>IF(ISBLANK(INDEX('Policy Characteristics'!I:I,MATCH($C1048,'Policy Characteristics'!$C:$C,0))),"",INDEX('Policy Characteristics'!I:I,MATCH($C1048,'Policy Characteristics'!$C:$C,0)))</f>
        <v>% reduction in energy use</v>
      </c>
      <c r="P1048" s="44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46" t="str">
        <f>IF(ISBLANK(INDEX('Policy Characteristics'!K:K,MATCH($C1048,'Policy Characteristics'!$C:$C,0))),"",INDEX('Policy Characteristics'!K:K,MATCH($C1048,'Policy Characteristics'!$C:$C,0)))</f>
        <v>industry-ag-main.html#eff-stds</v>
      </c>
      <c r="R1048" s="446" t="str">
        <f>IF(ISBLANK(INDEX('Policy Characteristics'!L:L,MATCH($C1048,'Policy Characteristics'!$C:$C,0))),"",INDEX('Policy Characteristics'!L:L,MATCH($C1048,'Policy Characteristics'!$C:$C,0)))</f>
        <v>industry-energy-efficiency-standards.html</v>
      </c>
    </row>
    <row r="1049" spans="1:18" s="446" customFormat="1" x14ac:dyDescent="0.75">
      <c r="A1049" s="446" t="str">
        <f>IF(ISBLANK(INDEX('Policy Characteristics'!A:A,MATCH($C1049,'Policy Characteristics'!$C:$C,0))),"",INDEX('Policy Characteristics'!A:A,MATCH($C1049,'Policy Characteristics'!$C:$C,0)))</f>
        <v>Industry</v>
      </c>
      <c r="B1049" s="467" t="str">
        <f>IF(ISBLANK(INDEX('Policy Characteristics'!B:B,MATCH($C1049,'Policy Characteristics'!$C:$C,0))),"",INDEX('Policy Characteristics'!B:B,MATCH($C1049,'Policy Characteristics'!$C:$C,0)))</f>
        <v>Industry Energy Efficiency Standards</v>
      </c>
      <c r="C1049" s="446" t="str">
        <f t="shared" si="42"/>
        <v>Percentage Improvement in Eqpt Efficiency Standards above BAU</v>
      </c>
      <c r="D1049" s="294" t="s">
        <v>3069</v>
      </c>
      <c r="E1049" s="339" t="s">
        <v>2399</v>
      </c>
      <c r="F1049" t="s">
        <v>3033</v>
      </c>
      <c r="G1049" s="339" t="s">
        <v>2407</v>
      </c>
      <c r="H1049" s="20">
        <v>1009</v>
      </c>
      <c r="I1049" s="468" t="s">
        <v>43</v>
      </c>
      <c r="J1049" s="469" t="str">
        <f>IF(ISBLANK(INDEX('Policy Characteristics'!D:D,MATCH($C1049,'Policy Characteristics'!$C:$C,0))),"",INDEX('Policy Characteristics'!D:D,MATCH($C1049,'Policy Characteristics'!$C:$C,0)))</f>
        <v>Industry Energy Efficiency Standards</v>
      </c>
      <c r="K1049" s="446" t="str">
        <f>IF(ISBLANK(INDEX('Policy Characteristics'!E:E,MATCH($C1049,'Policy Characteristics'!$C:$C,0))),"",INDEX('Policy Characteristics'!E:E,MATCH($C1049,'Policy Characteristics'!$C:$C,0)))</f>
        <v>indst efficiency standards</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0.25</v>
      </c>
      <c r="N1049" s="242">
        <f>IF(ISBLANK(INDEX('Policy Characteristics'!H:H,MATCH($C1049,'Policy Characteristics'!$C:$C,0))),"",INDEX('Policy Characteristics'!H:H,MATCH($C1049,'Policy Characteristics'!$C:$C,0)))</f>
        <v>0.01</v>
      </c>
      <c r="O1049" s="446" t="str">
        <f>IF(ISBLANK(INDEX('Policy Characteristics'!I:I,MATCH($C1049,'Policy Characteristics'!$C:$C,0))),"",INDEX('Policy Characteristics'!I:I,MATCH($C1049,'Policy Characteristics'!$C:$C,0)))</f>
        <v>% reduction in energy use</v>
      </c>
      <c r="P1049" s="44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46" t="str">
        <f>IF(ISBLANK(INDEX('Policy Characteristics'!K:K,MATCH($C1049,'Policy Characteristics'!$C:$C,0))),"",INDEX('Policy Characteristics'!K:K,MATCH($C1049,'Policy Characteristics'!$C:$C,0)))</f>
        <v>industry-ag-main.html#eff-stds</v>
      </c>
      <c r="R1049" s="446" t="str">
        <f>IF(ISBLANK(INDEX('Policy Characteristics'!L:L,MATCH($C1049,'Policy Characteristics'!$C:$C,0))),"",INDEX('Policy Characteristics'!L:L,MATCH($C1049,'Policy Characteristics'!$C:$C,0)))</f>
        <v>industry-energy-efficiency-standards.html</v>
      </c>
    </row>
    <row r="1050" spans="1:18" s="446" customFormat="1" x14ac:dyDescent="0.75">
      <c r="A1050" s="446" t="str">
        <f>IF(ISBLANK(INDEX('Policy Characteristics'!A:A,MATCH($C1050,'Policy Characteristics'!$C:$C,0))),"",INDEX('Policy Characteristics'!A:A,MATCH($C1050,'Policy Characteristics'!$C:$C,0)))</f>
        <v>Industry</v>
      </c>
      <c r="B1050" s="467" t="str">
        <f>IF(ISBLANK(INDEX('Policy Characteristics'!B:B,MATCH($C1050,'Policy Characteristics'!$C:$C,0))),"",INDEX('Policy Characteristics'!B:B,MATCH($C1050,'Policy Characteristics'!$C:$C,0)))</f>
        <v>Industry Energy Efficiency Standards</v>
      </c>
      <c r="C1050" s="446" t="str">
        <f t="shared" si="42"/>
        <v>Percentage Improvement in Eqpt Efficiency Standards above BAU</v>
      </c>
      <c r="D1050" s="294" t="s">
        <v>3069</v>
      </c>
      <c r="E1050" s="339" t="s">
        <v>2400</v>
      </c>
      <c r="F1050" t="s">
        <v>3033</v>
      </c>
      <c r="G1050" s="339" t="s">
        <v>2408</v>
      </c>
      <c r="H1050" s="20">
        <v>1010</v>
      </c>
      <c r="I1050" s="468" t="s">
        <v>43</v>
      </c>
      <c r="J1050" s="469" t="str">
        <f>IF(ISBLANK(INDEX('Policy Characteristics'!D:D,MATCH($C1050,'Policy Characteristics'!$C:$C,0))),"",INDEX('Policy Characteristics'!D:D,MATCH($C1050,'Policy Characteristics'!$C:$C,0)))</f>
        <v>Industry Energy Efficiency Standards</v>
      </c>
      <c r="K1050" s="446" t="str">
        <f>IF(ISBLANK(INDEX('Policy Characteristics'!E:E,MATCH($C1050,'Policy Characteristics'!$C:$C,0))),"",INDEX('Policy Characteristics'!E:E,MATCH($C1050,'Policy Characteristics'!$C:$C,0)))</f>
        <v>indst efficiency standards</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0.25</v>
      </c>
      <c r="N1050" s="242">
        <f>IF(ISBLANK(INDEX('Policy Characteristics'!H:H,MATCH($C1050,'Policy Characteristics'!$C:$C,0))),"",INDEX('Policy Characteristics'!H:H,MATCH($C1050,'Policy Characteristics'!$C:$C,0)))</f>
        <v>0.01</v>
      </c>
      <c r="O1050" s="446" t="str">
        <f>IF(ISBLANK(INDEX('Policy Characteristics'!I:I,MATCH($C1050,'Policy Characteristics'!$C:$C,0))),"",INDEX('Policy Characteristics'!I:I,MATCH($C1050,'Policy Characteristics'!$C:$C,0)))</f>
        <v>% reduction in energy use</v>
      </c>
      <c r="P1050" s="44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46" t="str">
        <f>IF(ISBLANK(INDEX('Policy Characteristics'!K:K,MATCH($C1050,'Policy Characteristics'!$C:$C,0))),"",INDEX('Policy Characteristics'!K:K,MATCH($C1050,'Policy Characteristics'!$C:$C,0)))</f>
        <v>industry-ag-main.html#eff-stds</v>
      </c>
      <c r="R1050" s="446" t="str">
        <f>IF(ISBLANK(INDEX('Policy Characteristics'!L:L,MATCH($C1050,'Policy Characteristics'!$C:$C,0))),"",INDEX('Policy Characteristics'!L:L,MATCH($C1050,'Policy Characteristics'!$C:$C,0)))</f>
        <v>industry-energy-efficiency-standards.html</v>
      </c>
    </row>
    <row r="1051" spans="1:18" s="446" customFormat="1" x14ac:dyDescent="0.75">
      <c r="A1051" s="446" t="str">
        <f>IF(ISBLANK(INDEX('Policy Characteristics'!A:A,MATCH($C1051,'Policy Characteristics'!$C:$C,0))),"",INDEX('Policy Characteristics'!A:A,MATCH($C1051,'Policy Characteristics'!$C:$C,0)))</f>
        <v>Industry</v>
      </c>
      <c r="B1051" s="467" t="str">
        <f>IF(ISBLANK(INDEX('Policy Characteristics'!B:B,MATCH($C1051,'Policy Characteristics'!$C:$C,0))),"",INDEX('Policy Characteristics'!B:B,MATCH($C1051,'Policy Characteristics'!$C:$C,0)))</f>
        <v>Industry Energy Efficiency Standards</v>
      </c>
      <c r="C1051" s="446" t="str">
        <f t="shared" si="42"/>
        <v>Percentage Improvement in Eqpt Efficiency Standards above BAU</v>
      </c>
      <c r="D1051" s="294" t="s">
        <v>3069</v>
      </c>
      <c r="E1051" s="339" t="s">
        <v>2401</v>
      </c>
      <c r="F1051" t="s">
        <v>3033</v>
      </c>
      <c r="G1051" s="339" t="s">
        <v>2405</v>
      </c>
      <c r="H1051" s="20">
        <v>1011</v>
      </c>
      <c r="I1051" s="468" t="s">
        <v>44</v>
      </c>
      <c r="J1051" s="469" t="str">
        <f>IF(ISBLANK(INDEX('Policy Characteristics'!D:D,MATCH($C1051,'Policy Characteristics'!$C:$C,0))),"",INDEX('Policy Characteristics'!D:D,MATCH($C1051,'Policy Characteristics'!$C:$C,0)))</f>
        <v>Industry Energy Efficiency Standards</v>
      </c>
      <c r="K1051" s="446" t="str">
        <f>IF(ISBLANK(INDEX('Policy Characteristics'!E:E,MATCH($C1051,'Policy Characteristics'!$C:$C,0))),"",INDEX('Policy Characteristics'!E:E,MATCH($C1051,'Policy Characteristics'!$C:$C,0)))</f>
        <v>indst efficiency standards</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0.25</v>
      </c>
      <c r="N1051" s="242">
        <f>IF(ISBLANK(INDEX('Policy Characteristics'!H:H,MATCH($C1051,'Policy Characteristics'!$C:$C,0))),"",INDEX('Policy Characteristics'!H:H,MATCH($C1051,'Policy Characteristics'!$C:$C,0)))</f>
        <v>0.01</v>
      </c>
      <c r="O1051" s="446" t="str">
        <f>IF(ISBLANK(INDEX('Policy Characteristics'!I:I,MATCH($C1051,'Policy Characteristics'!$C:$C,0))),"",INDEX('Policy Characteristics'!I:I,MATCH($C1051,'Policy Characteristics'!$C:$C,0)))</f>
        <v>% reduction in energy use</v>
      </c>
      <c r="P1051" s="44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46" t="str">
        <f>IF(ISBLANK(INDEX('Policy Characteristics'!K:K,MATCH($C1051,'Policy Characteristics'!$C:$C,0))),"",INDEX('Policy Characteristics'!K:K,MATCH($C1051,'Policy Characteristics'!$C:$C,0)))</f>
        <v>industry-ag-main.html#eff-stds</v>
      </c>
      <c r="R1051" s="446" t="str">
        <f>IF(ISBLANK(INDEX('Policy Characteristics'!L:L,MATCH($C1051,'Policy Characteristics'!$C:$C,0))),"",INDEX('Policy Characteristics'!L:L,MATCH($C1051,'Policy Characteristics'!$C:$C,0)))</f>
        <v>industry-energy-efficiency-standards.html</v>
      </c>
    </row>
    <row r="1052" spans="1:18" s="446" customFormat="1" x14ac:dyDescent="0.75">
      <c r="A1052" s="446" t="str">
        <f>IF(ISBLANK(INDEX('Policy Characteristics'!A:A,MATCH($C1052,'Policy Characteristics'!$C:$C,0))),"",INDEX('Policy Characteristics'!A:A,MATCH($C1052,'Policy Characteristics'!$C:$C,0)))</f>
        <v>Industry</v>
      </c>
      <c r="B1052" s="467" t="str">
        <f>IF(ISBLANK(INDEX('Policy Characteristics'!B:B,MATCH($C1052,'Policy Characteristics'!$C:$C,0))),"",INDEX('Policy Characteristics'!B:B,MATCH($C1052,'Policy Characteristics'!$C:$C,0)))</f>
        <v>Industry Energy Efficiency Standards</v>
      </c>
      <c r="C1052" s="446" t="str">
        <f t="shared" si="42"/>
        <v>Percentage Improvement in Eqpt Efficiency Standards above BAU</v>
      </c>
      <c r="D1052" s="294" t="s">
        <v>3069</v>
      </c>
      <c r="E1052" s="339" t="s">
        <v>2402</v>
      </c>
      <c r="F1052" t="s">
        <v>3033</v>
      </c>
      <c r="G1052" s="339" t="s">
        <v>2406</v>
      </c>
      <c r="H1052" s="20">
        <v>1012</v>
      </c>
      <c r="I1052" s="468" t="s">
        <v>43</v>
      </c>
      <c r="J1052" s="469" t="str">
        <f>IF(ISBLANK(INDEX('Policy Characteristics'!D:D,MATCH($C1052,'Policy Characteristics'!$C:$C,0))),"",INDEX('Policy Characteristics'!D:D,MATCH($C1052,'Policy Characteristics'!$C:$C,0)))</f>
        <v>Industry Energy Efficiency Standards</v>
      </c>
      <c r="K1052" s="446" t="str">
        <f>IF(ISBLANK(INDEX('Policy Characteristics'!E:E,MATCH($C1052,'Policy Characteristics'!$C:$C,0))),"",INDEX('Policy Characteristics'!E:E,MATCH($C1052,'Policy Characteristics'!$C:$C,0)))</f>
        <v>indst efficiency standards</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0.25</v>
      </c>
      <c r="N1052" s="242">
        <f>IF(ISBLANK(INDEX('Policy Characteristics'!H:H,MATCH($C1052,'Policy Characteristics'!$C:$C,0))),"",INDEX('Policy Characteristics'!H:H,MATCH($C1052,'Policy Characteristics'!$C:$C,0)))</f>
        <v>0.01</v>
      </c>
      <c r="O1052" s="446" t="str">
        <f>IF(ISBLANK(INDEX('Policy Characteristics'!I:I,MATCH($C1052,'Policy Characteristics'!$C:$C,0))),"",INDEX('Policy Characteristics'!I:I,MATCH($C1052,'Policy Characteristics'!$C:$C,0)))</f>
        <v>% reduction in energy use</v>
      </c>
      <c r="P1052" s="44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46" t="str">
        <f>IF(ISBLANK(INDEX('Policy Characteristics'!K:K,MATCH($C1052,'Policy Characteristics'!$C:$C,0))),"",INDEX('Policy Characteristics'!K:K,MATCH($C1052,'Policy Characteristics'!$C:$C,0)))</f>
        <v>industry-ag-main.html#eff-stds</v>
      </c>
      <c r="R1052" s="446" t="str">
        <f>IF(ISBLANK(INDEX('Policy Characteristics'!L:L,MATCH($C1052,'Policy Characteristics'!$C:$C,0))),"",INDEX('Policy Characteristics'!L:L,MATCH($C1052,'Policy Characteristics'!$C:$C,0)))</f>
        <v>industry-energy-efficiency-standards.html</v>
      </c>
    </row>
    <row r="1053" spans="1:18" s="446" customFormat="1" x14ac:dyDescent="0.75">
      <c r="A1053" s="446" t="str">
        <f>IF(ISBLANK(INDEX('Policy Characteristics'!A:A,MATCH($C1053,'Policy Characteristics'!$C:$C,0))),"",INDEX('Policy Characteristics'!A:A,MATCH($C1053,'Policy Characteristics'!$C:$C,0)))</f>
        <v>Industry</v>
      </c>
      <c r="B1053" s="467" t="str">
        <f>IF(ISBLANK(INDEX('Policy Characteristics'!B:B,MATCH($C1053,'Policy Characteristics'!$C:$C,0))),"",INDEX('Policy Characteristics'!B:B,MATCH($C1053,'Policy Characteristics'!$C:$C,0)))</f>
        <v>Industry Energy Efficiency Standards</v>
      </c>
      <c r="C1053" s="446" t="str">
        <f t="shared" si="42"/>
        <v>Percentage Improvement in Eqpt Efficiency Standards above BAU</v>
      </c>
      <c r="D1053" s="294" t="s">
        <v>3069</v>
      </c>
      <c r="E1053" s="339" t="s">
        <v>2403</v>
      </c>
      <c r="F1053" t="s">
        <v>3033</v>
      </c>
      <c r="G1053" s="339" t="s">
        <v>2409</v>
      </c>
      <c r="H1053" s="20">
        <v>1013</v>
      </c>
      <c r="I1053" s="468" t="s">
        <v>44</v>
      </c>
      <c r="J1053" s="469" t="str">
        <f>IF(ISBLANK(INDEX('Policy Characteristics'!D:D,MATCH($C1053,'Policy Characteristics'!$C:$C,0))),"",INDEX('Policy Characteristics'!D:D,MATCH($C1053,'Policy Characteristics'!$C:$C,0)))</f>
        <v>Industry Energy Efficiency Standards</v>
      </c>
      <c r="K1053" s="446" t="str">
        <f>IF(ISBLANK(INDEX('Policy Characteristics'!E:E,MATCH($C1053,'Policy Characteristics'!$C:$C,0))),"",INDEX('Policy Characteristics'!E:E,MATCH($C1053,'Policy Characteristics'!$C:$C,0)))</f>
        <v>indst efficiency standards</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0.25</v>
      </c>
      <c r="N1053" s="242">
        <f>IF(ISBLANK(INDEX('Policy Characteristics'!H:H,MATCH($C1053,'Policy Characteristics'!$C:$C,0))),"",INDEX('Policy Characteristics'!H:H,MATCH($C1053,'Policy Characteristics'!$C:$C,0)))</f>
        <v>0.01</v>
      </c>
      <c r="O1053" s="446" t="str">
        <f>IF(ISBLANK(INDEX('Policy Characteristics'!I:I,MATCH($C1053,'Policy Characteristics'!$C:$C,0))),"",INDEX('Policy Characteristics'!I:I,MATCH($C1053,'Policy Characteristics'!$C:$C,0)))</f>
        <v>% reduction in energy use</v>
      </c>
      <c r="P1053" s="44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46" t="str">
        <f>IF(ISBLANK(INDEX('Policy Characteristics'!K:K,MATCH($C1053,'Policy Characteristics'!$C:$C,0))),"",INDEX('Policy Characteristics'!K:K,MATCH($C1053,'Policy Characteristics'!$C:$C,0)))</f>
        <v>industry-ag-main.html#eff-stds</v>
      </c>
      <c r="R1053" s="446" t="str">
        <f>IF(ISBLANK(INDEX('Policy Characteristics'!L:L,MATCH($C1053,'Policy Characteristics'!$C:$C,0))),"",INDEX('Policy Characteristics'!L:L,MATCH($C1053,'Policy Characteristics'!$C:$C,0)))</f>
        <v>industry-energy-efficiency-standards.html</v>
      </c>
    </row>
    <row r="1054" spans="1:18" s="446" customFormat="1" x14ac:dyDescent="0.75">
      <c r="A1054" s="446" t="str">
        <f>IF(ISBLANK(INDEX('Policy Characteristics'!A:A,MATCH($C1054,'Policy Characteristics'!$C:$C,0))),"",INDEX('Policy Characteristics'!A:A,MATCH($C1054,'Policy Characteristics'!$C:$C,0)))</f>
        <v>Industry</v>
      </c>
      <c r="B1054" s="467" t="str">
        <f>IF(ISBLANK(INDEX('Policy Characteristics'!B:B,MATCH($C1054,'Policy Characteristics'!$C:$C,0))),"",INDEX('Policy Characteristics'!B:B,MATCH($C1054,'Policy Characteristics'!$C:$C,0)))</f>
        <v>Industry Energy Efficiency Standards</v>
      </c>
      <c r="C1054" s="446" t="str">
        <f t="shared" si="42"/>
        <v>Percentage Improvement in Eqpt Efficiency Standards above BAU</v>
      </c>
      <c r="D1054" s="294" t="s">
        <v>3069</v>
      </c>
      <c r="E1054" s="339" t="s">
        <v>2706</v>
      </c>
      <c r="F1054" t="s">
        <v>3033</v>
      </c>
      <c r="G1054" s="339" t="s">
        <v>2709</v>
      </c>
      <c r="H1054" s="20">
        <v>1014</v>
      </c>
      <c r="I1054" s="468" t="s">
        <v>44</v>
      </c>
      <c r="J1054" s="469" t="str">
        <f>IF(ISBLANK(INDEX('Policy Characteristics'!D:D,MATCH($C1054,'Policy Characteristics'!$C:$C,0))),"",INDEX('Policy Characteristics'!D:D,MATCH($C1054,'Policy Characteristics'!$C:$C,0)))</f>
        <v>Industry Energy Efficiency Standards</v>
      </c>
      <c r="K1054" s="446" t="str">
        <f>IF(ISBLANK(INDEX('Policy Characteristics'!E:E,MATCH($C1054,'Policy Characteristics'!$C:$C,0))),"",INDEX('Policy Characteristics'!E:E,MATCH($C1054,'Policy Characteristics'!$C:$C,0)))</f>
        <v>indst efficiency standards</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0.25</v>
      </c>
      <c r="N1054" s="242">
        <f>IF(ISBLANK(INDEX('Policy Characteristics'!H:H,MATCH($C1054,'Policy Characteristics'!$C:$C,0))),"",INDEX('Policy Characteristics'!H:H,MATCH($C1054,'Policy Characteristics'!$C:$C,0)))</f>
        <v>0.01</v>
      </c>
      <c r="O1054" s="446" t="str">
        <f>IF(ISBLANK(INDEX('Policy Characteristics'!I:I,MATCH($C1054,'Policy Characteristics'!$C:$C,0))),"",INDEX('Policy Characteristics'!I:I,MATCH($C1054,'Policy Characteristics'!$C:$C,0)))</f>
        <v>% reduction in energy use</v>
      </c>
      <c r="P1054" s="44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46" t="str">
        <f>IF(ISBLANK(INDEX('Policy Characteristics'!K:K,MATCH($C1054,'Policy Characteristics'!$C:$C,0))),"",INDEX('Policy Characteristics'!K:K,MATCH($C1054,'Policy Characteristics'!$C:$C,0)))</f>
        <v>industry-ag-main.html#eff-stds</v>
      </c>
      <c r="R1054" s="446" t="str">
        <f>IF(ISBLANK(INDEX('Policy Characteristics'!L:L,MATCH($C1054,'Policy Characteristics'!$C:$C,0))),"",INDEX('Policy Characteristics'!L:L,MATCH($C1054,'Policy Characteristics'!$C:$C,0)))</f>
        <v>industry-energy-efficiency-standards.html</v>
      </c>
    </row>
    <row r="1055" spans="1:18" s="446" customFormat="1" x14ac:dyDescent="0.75">
      <c r="A1055" s="446" t="str">
        <f>IF(ISBLANK(INDEX('Policy Characteristics'!A:A,MATCH($C1055,'Policy Characteristics'!$C:$C,0))),"",INDEX('Policy Characteristics'!A:A,MATCH($C1055,'Policy Characteristics'!$C:$C,0)))</f>
        <v>Industry</v>
      </c>
      <c r="B1055" s="467" t="str">
        <f>IF(ISBLANK(INDEX('Policy Characteristics'!B:B,MATCH($C1055,'Policy Characteristics'!$C:$C,0))),"",INDEX('Policy Characteristics'!B:B,MATCH($C1055,'Policy Characteristics'!$C:$C,0)))</f>
        <v>Industry Energy Efficiency Standards</v>
      </c>
      <c r="C1055" s="446" t="str">
        <f t="shared" si="42"/>
        <v>Percentage Improvement in Eqpt Efficiency Standards above BAU</v>
      </c>
      <c r="D1055" s="294" t="s">
        <v>3069</v>
      </c>
      <c r="E1055" s="339" t="s">
        <v>2707</v>
      </c>
      <c r="F1055" t="s">
        <v>3033</v>
      </c>
      <c r="G1055" s="339" t="s">
        <v>2711</v>
      </c>
      <c r="H1055" s="20">
        <v>1015</v>
      </c>
      <c r="I1055" s="468" t="s">
        <v>43</v>
      </c>
      <c r="J1055" s="469" t="str">
        <f>IF(ISBLANK(INDEX('Policy Characteristics'!D:D,MATCH($C1055,'Policy Characteristics'!$C:$C,0))),"",INDEX('Policy Characteristics'!D:D,MATCH($C1055,'Policy Characteristics'!$C:$C,0)))</f>
        <v>Industry Energy Efficiency Standards</v>
      </c>
      <c r="K1055" s="446" t="str">
        <f>IF(ISBLANK(INDEX('Policy Characteristics'!E:E,MATCH($C1055,'Policy Characteristics'!$C:$C,0))),"",INDEX('Policy Characteristics'!E:E,MATCH($C1055,'Policy Characteristics'!$C:$C,0)))</f>
        <v>indst efficiency standards</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0.25</v>
      </c>
      <c r="N1055" s="242">
        <f>IF(ISBLANK(INDEX('Policy Characteristics'!H:H,MATCH($C1055,'Policy Characteristics'!$C:$C,0))),"",INDEX('Policy Characteristics'!H:H,MATCH($C1055,'Policy Characteristics'!$C:$C,0)))</f>
        <v>0.01</v>
      </c>
      <c r="O1055" s="446" t="str">
        <f>IF(ISBLANK(INDEX('Policy Characteristics'!I:I,MATCH($C1055,'Policy Characteristics'!$C:$C,0))),"",INDEX('Policy Characteristics'!I:I,MATCH($C1055,'Policy Characteristics'!$C:$C,0)))</f>
        <v>% reduction in energy use</v>
      </c>
      <c r="P1055" s="44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46" t="str">
        <f>IF(ISBLANK(INDEX('Policy Characteristics'!K:K,MATCH($C1055,'Policy Characteristics'!$C:$C,0))),"",INDEX('Policy Characteristics'!K:K,MATCH($C1055,'Policy Characteristics'!$C:$C,0)))</f>
        <v>industry-ag-main.html#eff-stds</v>
      </c>
      <c r="R1055" s="446" t="str">
        <f>IF(ISBLANK(INDEX('Policy Characteristics'!L:L,MATCH($C1055,'Policy Characteristics'!$C:$C,0))),"",INDEX('Policy Characteristics'!L:L,MATCH($C1055,'Policy Characteristics'!$C:$C,0)))</f>
        <v>industry-energy-efficiency-standards.html</v>
      </c>
    </row>
    <row r="1056" spans="1:18" s="446" customFormat="1" x14ac:dyDescent="0.75">
      <c r="A1056" s="446" t="str">
        <f>IF(ISBLANK(INDEX('Policy Characteristics'!A:A,MATCH($C1056,'Policy Characteristics'!$C:$C,0))),"",INDEX('Policy Characteristics'!A:A,MATCH($C1056,'Policy Characteristics'!$C:$C,0)))</f>
        <v>Industry</v>
      </c>
      <c r="B1056" s="467" t="str">
        <f>IF(ISBLANK(INDEX('Policy Characteristics'!B:B,MATCH($C1056,'Policy Characteristics'!$C:$C,0))),"",INDEX('Policy Characteristics'!B:B,MATCH($C1056,'Policy Characteristics'!$C:$C,0)))</f>
        <v>Industry Energy Efficiency Standards</v>
      </c>
      <c r="C1056" s="446" t="str">
        <f t="shared" si="42"/>
        <v>Percentage Improvement in Eqpt Efficiency Standards above BAU</v>
      </c>
      <c r="D1056" s="294" t="s">
        <v>3069</v>
      </c>
      <c r="E1056" s="339" t="s">
        <v>2708</v>
      </c>
      <c r="F1056" t="s">
        <v>3033</v>
      </c>
      <c r="G1056" s="339" t="s">
        <v>2712</v>
      </c>
      <c r="H1056" s="20">
        <v>1016</v>
      </c>
      <c r="I1056" s="468" t="s">
        <v>43</v>
      </c>
      <c r="J1056" s="469" t="str">
        <f>IF(ISBLANK(INDEX('Policy Characteristics'!D:D,MATCH($C1056,'Policy Characteristics'!$C:$C,0))),"",INDEX('Policy Characteristics'!D:D,MATCH($C1056,'Policy Characteristics'!$C:$C,0)))</f>
        <v>Industry Energy Efficiency Standards</v>
      </c>
      <c r="K1056" s="446" t="str">
        <f>IF(ISBLANK(INDEX('Policy Characteristics'!E:E,MATCH($C1056,'Policy Characteristics'!$C:$C,0))),"",INDEX('Policy Characteristics'!E:E,MATCH($C1056,'Policy Characteristics'!$C:$C,0)))</f>
        <v>indst efficiency standards</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0.25</v>
      </c>
      <c r="N1056" s="242">
        <f>IF(ISBLANK(INDEX('Policy Characteristics'!H:H,MATCH($C1056,'Policy Characteristics'!$C:$C,0))),"",INDEX('Policy Characteristics'!H:H,MATCH($C1056,'Policy Characteristics'!$C:$C,0)))</f>
        <v>0.01</v>
      </c>
      <c r="O1056" s="446" t="str">
        <f>IF(ISBLANK(INDEX('Policy Characteristics'!I:I,MATCH($C1056,'Policy Characteristics'!$C:$C,0))),"",INDEX('Policy Characteristics'!I:I,MATCH($C1056,'Policy Characteristics'!$C:$C,0)))</f>
        <v>% reduction in energy use</v>
      </c>
      <c r="P1056" s="44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46" t="str">
        <f>IF(ISBLANK(INDEX('Policy Characteristics'!K:K,MATCH($C1056,'Policy Characteristics'!$C:$C,0))),"",INDEX('Policy Characteristics'!K:K,MATCH($C1056,'Policy Characteristics'!$C:$C,0)))</f>
        <v>industry-ag-main.html#eff-stds</v>
      </c>
      <c r="R1056" s="446" t="str">
        <f>IF(ISBLANK(INDEX('Policy Characteristics'!L:L,MATCH($C1056,'Policy Characteristics'!$C:$C,0))),"",INDEX('Policy Characteristics'!L:L,MATCH($C1056,'Policy Characteristics'!$C:$C,0)))</f>
        <v>industry-energy-efficiency-standards.html</v>
      </c>
    </row>
    <row r="1057" spans="1:18" s="446" customFormat="1" x14ac:dyDescent="0.75">
      <c r="A1057" s="446" t="str">
        <f>IF(ISBLANK(INDEX('Policy Characteristics'!A:A,MATCH($C1057,'Policy Characteristics'!$C:$C,0))),"",INDEX('Policy Characteristics'!A:A,MATCH($C1057,'Policy Characteristics'!$C:$C,0)))</f>
        <v>Industry</v>
      </c>
      <c r="B1057" s="467" t="str">
        <f>IF(ISBLANK(INDEX('Policy Characteristics'!B:B,MATCH($C1057,'Policy Characteristics'!$C:$C,0))),"",INDEX('Policy Characteristics'!B:B,MATCH($C1057,'Policy Characteristics'!$C:$C,0)))</f>
        <v>Industry Energy Efficiency Standards</v>
      </c>
      <c r="C1057" s="446" t="str">
        <f t="shared" si="42"/>
        <v>Percentage Improvement in Eqpt Efficiency Standards above BAU</v>
      </c>
      <c r="D1057" s="294" t="s">
        <v>3069</v>
      </c>
      <c r="E1057" s="339" t="s">
        <v>2705</v>
      </c>
      <c r="F1057" t="s">
        <v>3033</v>
      </c>
      <c r="G1057" s="339" t="s">
        <v>2710</v>
      </c>
      <c r="H1057" s="20">
        <v>1017</v>
      </c>
      <c r="I1057" s="468" t="s">
        <v>44</v>
      </c>
      <c r="J1057" s="469" t="str">
        <f>IF(ISBLANK(INDEX('Policy Characteristics'!D:D,MATCH($C1057,'Policy Characteristics'!$C:$C,0))),"",INDEX('Policy Characteristics'!D:D,MATCH($C1057,'Policy Characteristics'!$C:$C,0)))</f>
        <v>Industry Energy Efficiency Standards</v>
      </c>
      <c r="K1057" s="446" t="str">
        <f>IF(ISBLANK(INDEX('Policy Characteristics'!E:E,MATCH($C1057,'Policy Characteristics'!$C:$C,0))),"",INDEX('Policy Characteristics'!E:E,MATCH($C1057,'Policy Characteristics'!$C:$C,0)))</f>
        <v>indst efficiency standards</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0.25</v>
      </c>
      <c r="N1057" s="242">
        <f>IF(ISBLANK(INDEX('Policy Characteristics'!H:H,MATCH($C1057,'Policy Characteristics'!$C:$C,0))),"",INDEX('Policy Characteristics'!H:H,MATCH($C1057,'Policy Characteristics'!$C:$C,0)))</f>
        <v>0.01</v>
      </c>
      <c r="O1057" s="446" t="str">
        <f>IF(ISBLANK(INDEX('Policy Characteristics'!I:I,MATCH($C1057,'Policy Characteristics'!$C:$C,0))),"",INDEX('Policy Characteristics'!I:I,MATCH($C1057,'Policy Characteristics'!$C:$C,0)))</f>
        <v>% reduction in energy use</v>
      </c>
      <c r="P1057" s="44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46" t="str">
        <f>IF(ISBLANK(INDEX('Policy Characteristics'!K:K,MATCH($C1057,'Policy Characteristics'!$C:$C,0))),"",INDEX('Policy Characteristics'!K:K,MATCH($C1057,'Policy Characteristics'!$C:$C,0)))</f>
        <v>industry-ag-main.html#eff-stds</v>
      </c>
      <c r="R1057" s="446" t="str">
        <f>IF(ISBLANK(INDEX('Policy Characteristics'!L:L,MATCH($C1057,'Policy Characteristics'!$C:$C,0))),"",INDEX('Policy Characteristics'!L:L,MATCH($C1057,'Policy Characteristics'!$C:$C,0)))</f>
        <v>industry-energy-efficiency-standards.html</v>
      </c>
    </row>
    <row r="1058" spans="1:18" s="446" customFormat="1" x14ac:dyDescent="0.75">
      <c r="A1058" s="446" t="str">
        <f>IF(ISBLANK(INDEX('Policy Characteristics'!A:A,MATCH($C1058,'Policy Characteristics'!$C:$C,0))),"",INDEX('Policy Characteristics'!A:A,MATCH($C1058,'Policy Characteristics'!$C:$C,0)))</f>
        <v>Industry</v>
      </c>
      <c r="B1058" s="467" t="str">
        <f>IF(ISBLANK(INDEX('Policy Characteristics'!B:B,MATCH($C1058,'Policy Characteristics'!$C:$C,0))),"",INDEX('Policy Characteristics'!B:B,MATCH($C1058,'Policy Characteristics'!$C:$C,0)))</f>
        <v>Industry Energy Efficiency Standards</v>
      </c>
      <c r="C1058" s="446" t="str">
        <f t="shared" si="42"/>
        <v>Percentage Improvement in Eqpt Efficiency Standards above BAU</v>
      </c>
      <c r="D1058" s="294" t="s">
        <v>3070</v>
      </c>
      <c r="E1058" s="339" t="s">
        <v>2398</v>
      </c>
      <c r="F1058" t="s">
        <v>3034</v>
      </c>
      <c r="G1058" s="339" t="s">
        <v>2404</v>
      </c>
      <c r="H1058" s="20">
        <v>1018</v>
      </c>
      <c r="I1058" s="468" t="s">
        <v>43</v>
      </c>
      <c r="J1058" s="469" t="str">
        <f>IF(ISBLANK(INDEX('Policy Characteristics'!D:D,MATCH($C1058,'Policy Characteristics'!$C:$C,0))),"",INDEX('Policy Characteristics'!D:D,MATCH($C1058,'Policy Characteristics'!$C:$C,0)))</f>
        <v>Industry Energy Efficiency Standards</v>
      </c>
      <c r="K1058" s="446" t="str">
        <f>IF(ISBLANK(INDEX('Policy Characteristics'!E:E,MATCH($C1058,'Policy Characteristics'!$C:$C,0))),"",INDEX('Policy Characteristics'!E:E,MATCH($C1058,'Policy Characteristics'!$C:$C,0)))</f>
        <v>indst efficiency standards</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0.25</v>
      </c>
      <c r="N1058" s="242">
        <f>IF(ISBLANK(INDEX('Policy Characteristics'!H:H,MATCH($C1058,'Policy Characteristics'!$C:$C,0))),"",INDEX('Policy Characteristics'!H:H,MATCH($C1058,'Policy Characteristics'!$C:$C,0)))</f>
        <v>0.01</v>
      </c>
      <c r="O1058" s="446" t="str">
        <f>IF(ISBLANK(INDEX('Policy Characteristics'!I:I,MATCH($C1058,'Policy Characteristics'!$C:$C,0))),"",INDEX('Policy Characteristics'!I:I,MATCH($C1058,'Policy Characteristics'!$C:$C,0)))</f>
        <v>% reduction in energy use</v>
      </c>
      <c r="P1058" s="44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46" t="str">
        <f>IF(ISBLANK(INDEX('Policy Characteristics'!K:K,MATCH($C1058,'Policy Characteristics'!$C:$C,0))),"",INDEX('Policy Characteristics'!K:K,MATCH($C1058,'Policy Characteristics'!$C:$C,0)))</f>
        <v>industry-ag-main.html#eff-stds</v>
      </c>
      <c r="R1058" s="446" t="str">
        <f>IF(ISBLANK(INDEX('Policy Characteristics'!L:L,MATCH($C1058,'Policy Characteristics'!$C:$C,0))),"",INDEX('Policy Characteristics'!L:L,MATCH($C1058,'Policy Characteristics'!$C:$C,0)))</f>
        <v>industry-energy-efficiency-standards.html</v>
      </c>
    </row>
    <row r="1059" spans="1:18" s="446" customFormat="1" x14ac:dyDescent="0.75">
      <c r="A1059" s="446" t="str">
        <f>IF(ISBLANK(INDEX('Policy Characteristics'!A:A,MATCH($C1059,'Policy Characteristics'!$C:$C,0))),"",INDEX('Policy Characteristics'!A:A,MATCH($C1059,'Policy Characteristics'!$C:$C,0)))</f>
        <v>Industry</v>
      </c>
      <c r="B1059" s="467" t="str">
        <f>IF(ISBLANK(INDEX('Policy Characteristics'!B:B,MATCH($C1059,'Policy Characteristics'!$C:$C,0))),"",INDEX('Policy Characteristics'!B:B,MATCH($C1059,'Policy Characteristics'!$C:$C,0)))</f>
        <v>Industry Energy Efficiency Standards</v>
      </c>
      <c r="C1059" s="446" t="str">
        <f t="shared" si="42"/>
        <v>Percentage Improvement in Eqpt Efficiency Standards above BAU</v>
      </c>
      <c r="D1059" s="294" t="s">
        <v>3070</v>
      </c>
      <c r="E1059" s="339" t="s">
        <v>2399</v>
      </c>
      <c r="F1059" t="s">
        <v>3034</v>
      </c>
      <c r="G1059" s="339" t="s">
        <v>2407</v>
      </c>
      <c r="H1059" s="20">
        <v>1019</v>
      </c>
      <c r="I1059" s="468" t="s">
        <v>43</v>
      </c>
      <c r="J1059" s="469" t="str">
        <f>IF(ISBLANK(INDEX('Policy Characteristics'!D:D,MATCH($C1059,'Policy Characteristics'!$C:$C,0))),"",INDEX('Policy Characteristics'!D:D,MATCH($C1059,'Policy Characteristics'!$C:$C,0)))</f>
        <v>Industry Energy Efficiency Standards</v>
      </c>
      <c r="K1059" s="446" t="str">
        <f>IF(ISBLANK(INDEX('Policy Characteristics'!E:E,MATCH($C1059,'Policy Characteristics'!$C:$C,0))),"",INDEX('Policy Characteristics'!E:E,MATCH($C1059,'Policy Characteristics'!$C:$C,0)))</f>
        <v>indst efficiency standards</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0.25</v>
      </c>
      <c r="N1059" s="242">
        <f>IF(ISBLANK(INDEX('Policy Characteristics'!H:H,MATCH($C1059,'Policy Characteristics'!$C:$C,0))),"",INDEX('Policy Characteristics'!H:H,MATCH($C1059,'Policy Characteristics'!$C:$C,0)))</f>
        <v>0.01</v>
      </c>
      <c r="O1059" s="446" t="str">
        <f>IF(ISBLANK(INDEX('Policy Characteristics'!I:I,MATCH($C1059,'Policy Characteristics'!$C:$C,0))),"",INDEX('Policy Characteristics'!I:I,MATCH($C1059,'Policy Characteristics'!$C:$C,0)))</f>
        <v>% reduction in energy use</v>
      </c>
      <c r="P1059" s="44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46" t="str">
        <f>IF(ISBLANK(INDEX('Policy Characteristics'!K:K,MATCH($C1059,'Policy Characteristics'!$C:$C,0))),"",INDEX('Policy Characteristics'!K:K,MATCH($C1059,'Policy Characteristics'!$C:$C,0)))</f>
        <v>industry-ag-main.html#eff-stds</v>
      </c>
      <c r="R1059" s="446" t="str">
        <f>IF(ISBLANK(INDEX('Policy Characteristics'!L:L,MATCH($C1059,'Policy Characteristics'!$C:$C,0))),"",INDEX('Policy Characteristics'!L:L,MATCH($C1059,'Policy Characteristics'!$C:$C,0)))</f>
        <v>industry-energy-efficiency-standards.html</v>
      </c>
    </row>
    <row r="1060" spans="1:18" s="446" customFormat="1" x14ac:dyDescent="0.75">
      <c r="A1060" s="446" t="str">
        <f>IF(ISBLANK(INDEX('Policy Characteristics'!A:A,MATCH($C1060,'Policy Characteristics'!$C:$C,0))),"",INDEX('Policy Characteristics'!A:A,MATCH($C1060,'Policy Characteristics'!$C:$C,0)))</f>
        <v>Industry</v>
      </c>
      <c r="B1060" s="467" t="str">
        <f>IF(ISBLANK(INDEX('Policy Characteristics'!B:B,MATCH($C1060,'Policy Characteristics'!$C:$C,0))),"",INDEX('Policy Characteristics'!B:B,MATCH($C1060,'Policy Characteristics'!$C:$C,0)))</f>
        <v>Industry Energy Efficiency Standards</v>
      </c>
      <c r="C1060" s="446" t="str">
        <f t="shared" si="42"/>
        <v>Percentage Improvement in Eqpt Efficiency Standards above BAU</v>
      </c>
      <c r="D1060" s="294" t="s">
        <v>3070</v>
      </c>
      <c r="E1060" s="339" t="s">
        <v>2400</v>
      </c>
      <c r="F1060" t="s">
        <v>3034</v>
      </c>
      <c r="G1060" s="339" t="s">
        <v>2408</v>
      </c>
      <c r="H1060" s="20">
        <v>1020</v>
      </c>
      <c r="I1060" s="468" t="s">
        <v>43</v>
      </c>
      <c r="J1060" s="469" t="str">
        <f>IF(ISBLANK(INDEX('Policy Characteristics'!D:D,MATCH($C1060,'Policy Characteristics'!$C:$C,0))),"",INDEX('Policy Characteristics'!D:D,MATCH($C1060,'Policy Characteristics'!$C:$C,0)))</f>
        <v>Industry Energy Efficiency Standards</v>
      </c>
      <c r="K1060" s="446" t="str">
        <f>IF(ISBLANK(INDEX('Policy Characteristics'!E:E,MATCH($C1060,'Policy Characteristics'!$C:$C,0))),"",INDEX('Policy Characteristics'!E:E,MATCH($C1060,'Policy Characteristics'!$C:$C,0)))</f>
        <v>indst efficiency standards</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0.25</v>
      </c>
      <c r="N1060" s="242">
        <f>IF(ISBLANK(INDEX('Policy Characteristics'!H:H,MATCH($C1060,'Policy Characteristics'!$C:$C,0))),"",INDEX('Policy Characteristics'!H:H,MATCH($C1060,'Policy Characteristics'!$C:$C,0)))</f>
        <v>0.01</v>
      </c>
      <c r="O1060" s="446" t="str">
        <f>IF(ISBLANK(INDEX('Policy Characteristics'!I:I,MATCH($C1060,'Policy Characteristics'!$C:$C,0))),"",INDEX('Policy Characteristics'!I:I,MATCH($C1060,'Policy Characteristics'!$C:$C,0)))</f>
        <v>% reduction in energy use</v>
      </c>
      <c r="P1060" s="44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46" t="str">
        <f>IF(ISBLANK(INDEX('Policy Characteristics'!K:K,MATCH($C1060,'Policy Characteristics'!$C:$C,0))),"",INDEX('Policy Characteristics'!K:K,MATCH($C1060,'Policy Characteristics'!$C:$C,0)))</f>
        <v>industry-ag-main.html#eff-stds</v>
      </c>
      <c r="R1060" s="446" t="str">
        <f>IF(ISBLANK(INDEX('Policy Characteristics'!L:L,MATCH($C1060,'Policy Characteristics'!$C:$C,0))),"",INDEX('Policy Characteristics'!L:L,MATCH($C1060,'Policy Characteristics'!$C:$C,0)))</f>
        <v>industry-energy-efficiency-standards.html</v>
      </c>
    </row>
    <row r="1061" spans="1:18" s="446" customFormat="1" x14ac:dyDescent="0.75">
      <c r="A1061" s="446" t="str">
        <f>IF(ISBLANK(INDEX('Policy Characteristics'!A:A,MATCH($C1061,'Policy Characteristics'!$C:$C,0))),"",INDEX('Policy Characteristics'!A:A,MATCH($C1061,'Policy Characteristics'!$C:$C,0)))</f>
        <v>Industry</v>
      </c>
      <c r="B1061" s="467" t="str">
        <f>IF(ISBLANK(INDEX('Policy Characteristics'!B:B,MATCH($C1061,'Policy Characteristics'!$C:$C,0))),"",INDEX('Policy Characteristics'!B:B,MATCH($C1061,'Policy Characteristics'!$C:$C,0)))</f>
        <v>Industry Energy Efficiency Standards</v>
      </c>
      <c r="C1061" s="446" t="str">
        <f t="shared" si="42"/>
        <v>Percentage Improvement in Eqpt Efficiency Standards above BAU</v>
      </c>
      <c r="D1061" s="294" t="s">
        <v>3070</v>
      </c>
      <c r="E1061" s="339" t="s">
        <v>2401</v>
      </c>
      <c r="F1061" t="s">
        <v>3034</v>
      </c>
      <c r="G1061" s="339" t="s">
        <v>2405</v>
      </c>
      <c r="H1061" s="20">
        <v>1021</v>
      </c>
      <c r="I1061" s="468" t="s">
        <v>44</v>
      </c>
      <c r="J1061" s="469" t="str">
        <f>IF(ISBLANK(INDEX('Policy Characteristics'!D:D,MATCH($C1061,'Policy Characteristics'!$C:$C,0))),"",INDEX('Policy Characteristics'!D:D,MATCH($C1061,'Policy Characteristics'!$C:$C,0)))</f>
        <v>Industry Energy Efficiency Standards</v>
      </c>
      <c r="K1061" s="446" t="str">
        <f>IF(ISBLANK(INDEX('Policy Characteristics'!E:E,MATCH($C1061,'Policy Characteristics'!$C:$C,0))),"",INDEX('Policy Characteristics'!E:E,MATCH($C1061,'Policy Characteristics'!$C:$C,0)))</f>
        <v>indst efficiency standards</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0.25</v>
      </c>
      <c r="N1061" s="242">
        <f>IF(ISBLANK(INDEX('Policy Characteristics'!H:H,MATCH($C1061,'Policy Characteristics'!$C:$C,0))),"",INDEX('Policy Characteristics'!H:H,MATCH($C1061,'Policy Characteristics'!$C:$C,0)))</f>
        <v>0.01</v>
      </c>
      <c r="O1061" s="446" t="str">
        <f>IF(ISBLANK(INDEX('Policy Characteristics'!I:I,MATCH($C1061,'Policy Characteristics'!$C:$C,0))),"",INDEX('Policy Characteristics'!I:I,MATCH($C1061,'Policy Characteristics'!$C:$C,0)))</f>
        <v>% reduction in energy use</v>
      </c>
      <c r="P1061" s="44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46" t="str">
        <f>IF(ISBLANK(INDEX('Policy Characteristics'!K:K,MATCH($C1061,'Policy Characteristics'!$C:$C,0))),"",INDEX('Policy Characteristics'!K:K,MATCH($C1061,'Policy Characteristics'!$C:$C,0)))</f>
        <v>industry-ag-main.html#eff-stds</v>
      </c>
      <c r="R1061" s="446" t="str">
        <f>IF(ISBLANK(INDEX('Policy Characteristics'!L:L,MATCH($C1061,'Policy Characteristics'!$C:$C,0))),"",INDEX('Policy Characteristics'!L:L,MATCH($C1061,'Policy Characteristics'!$C:$C,0)))</f>
        <v>industry-energy-efficiency-standards.html</v>
      </c>
    </row>
    <row r="1062" spans="1:18" s="446" customFormat="1" x14ac:dyDescent="0.75">
      <c r="A1062" s="446" t="str">
        <f>IF(ISBLANK(INDEX('Policy Characteristics'!A:A,MATCH($C1062,'Policy Characteristics'!$C:$C,0))),"",INDEX('Policy Characteristics'!A:A,MATCH($C1062,'Policy Characteristics'!$C:$C,0)))</f>
        <v>Industry</v>
      </c>
      <c r="B1062" s="467" t="str">
        <f>IF(ISBLANK(INDEX('Policy Characteristics'!B:B,MATCH($C1062,'Policy Characteristics'!$C:$C,0))),"",INDEX('Policy Characteristics'!B:B,MATCH($C1062,'Policy Characteristics'!$C:$C,0)))</f>
        <v>Industry Energy Efficiency Standards</v>
      </c>
      <c r="C1062" s="446" t="str">
        <f t="shared" si="42"/>
        <v>Percentage Improvement in Eqpt Efficiency Standards above BAU</v>
      </c>
      <c r="D1062" s="294" t="s">
        <v>3070</v>
      </c>
      <c r="E1062" s="339" t="s">
        <v>2402</v>
      </c>
      <c r="F1062" t="s">
        <v>3034</v>
      </c>
      <c r="G1062" s="339" t="s">
        <v>2406</v>
      </c>
      <c r="H1062" s="20">
        <v>1022</v>
      </c>
      <c r="I1062" s="468" t="s">
        <v>43</v>
      </c>
      <c r="J1062" s="469" t="str">
        <f>IF(ISBLANK(INDEX('Policy Characteristics'!D:D,MATCH($C1062,'Policy Characteristics'!$C:$C,0))),"",INDEX('Policy Characteristics'!D:D,MATCH($C1062,'Policy Characteristics'!$C:$C,0)))</f>
        <v>Industry Energy Efficiency Standards</v>
      </c>
      <c r="K1062" s="446" t="str">
        <f>IF(ISBLANK(INDEX('Policy Characteristics'!E:E,MATCH($C1062,'Policy Characteristics'!$C:$C,0))),"",INDEX('Policy Characteristics'!E:E,MATCH($C1062,'Policy Characteristics'!$C:$C,0)))</f>
        <v>indst efficiency standards</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0.25</v>
      </c>
      <c r="N1062" s="242">
        <f>IF(ISBLANK(INDEX('Policy Characteristics'!H:H,MATCH($C1062,'Policy Characteristics'!$C:$C,0))),"",INDEX('Policy Characteristics'!H:H,MATCH($C1062,'Policy Characteristics'!$C:$C,0)))</f>
        <v>0.01</v>
      </c>
      <c r="O1062" s="446" t="str">
        <f>IF(ISBLANK(INDEX('Policy Characteristics'!I:I,MATCH($C1062,'Policy Characteristics'!$C:$C,0))),"",INDEX('Policy Characteristics'!I:I,MATCH($C1062,'Policy Characteristics'!$C:$C,0)))</f>
        <v>% reduction in energy use</v>
      </c>
      <c r="P1062" s="44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46" t="str">
        <f>IF(ISBLANK(INDEX('Policy Characteristics'!K:K,MATCH($C1062,'Policy Characteristics'!$C:$C,0))),"",INDEX('Policy Characteristics'!K:K,MATCH($C1062,'Policy Characteristics'!$C:$C,0)))</f>
        <v>industry-ag-main.html#eff-stds</v>
      </c>
      <c r="R1062" s="446" t="str">
        <f>IF(ISBLANK(INDEX('Policy Characteristics'!L:L,MATCH($C1062,'Policy Characteristics'!$C:$C,0))),"",INDEX('Policy Characteristics'!L:L,MATCH($C1062,'Policy Characteristics'!$C:$C,0)))</f>
        <v>industry-energy-efficiency-standards.html</v>
      </c>
    </row>
    <row r="1063" spans="1:18" s="446" customFormat="1" x14ac:dyDescent="0.75">
      <c r="A1063" s="446" t="str">
        <f>IF(ISBLANK(INDEX('Policy Characteristics'!A:A,MATCH($C1063,'Policy Characteristics'!$C:$C,0))),"",INDEX('Policy Characteristics'!A:A,MATCH($C1063,'Policy Characteristics'!$C:$C,0)))</f>
        <v>Industry</v>
      </c>
      <c r="B1063" s="467" t="str">
        <f>IF(ISBLANK(INDEX('Policy Characteristics'!B:B,MATCH($C1063,'Policy Characteristics'!$C:$C,0))),"",INDEX('Policy Characteristics'!B:B,MATCH($C1063,'Policy Characteristics'!$C:$C,0)))</f>
        <v>Industry Energy Efficiency Standards</v>
      </c>
      <c r="C1063" s="446" t="str">
        <f t="shared" ref="C1063:C1126" si="43">C$998</f>
        <v>Percentage Improvement in Eqpt Efficiency Standards above BAU</v>
      </c>
      <c r="D1063" s="294" t="s">
        <v>3070</v>
      </c>
      <c r="E1063" s="339" t="s">
        <v>2403</v>
      </c>
      <c r="F1063" t="s">
        <v>3034</v>
      </c>
      <c r="G1063" s="339" t="s">
        <v>2409</v>
      </c>
      <c r="H1063" s="20">
        <v>1023</v>
      </c>
      <c r="I1063" s="468" t="s">
        <v>44</v>
      </c>
      <c r="J1063" s="469" t="str">
        <f>IF(ISBLANK(INDEX('Policy Characteristics'!D:D,MATCH($C1063,'Policy Characteristics'!$C:$C,0))),"",INDEX('Policy Characteristics'!D:D,MATCH($C1063,'Policy Characteristics'!$C:$C,0)))</f>
        <v>Industry Energy Efficiency Standards</v>
      </c>
      <c r="K1063" s="446" t="str">
        <f>IF(ISBLANK(INDEX('Policy Characteristics'!E:E,MATCH($C1063,'Policy Characteristics'!$C:$C,0))),"",INDEX('Policy Characteristics'!E:E,MATCH($C1063,'Policy Characteristics'!$C:$C,0)))</f>
        <v>indst efficiency standards</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0.25</v>
      </c>
      <c r="N1063" s="242">
        <f>IF(ISBLANK(INDEX('Policy Characteristics'!H:H,MATCH($C1063,'Policy Characteristics'!$C:$C,0))),"",INDEX('Policy Characteristics'!H:H,MATCH($C1063,'Policy Characteristics'!$C:$C,0)))</f>
        <v>0.01</v>
      </c>
      <c r="O1063" s="446" t="str">
        <f>IF(ISBLANK(INDEX('Policy Characteristics'!I:I,MATCH($C1063,'Policy Characteristics'!$C:$C,0))),"",INDEX('Policy Characteristics'!I:I,MATCH($C1063,'Policy Characteristics'!$C:$C,0)))</f>
        <v>% reduction in energy use</v>
      </c>
      <c r="P1063" s="44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46" t="str">
        <f>IF(ISBLANK(INDEX('Policy Characteristics'!K:K,MATCH($C1063,'Policy Characteristics'!$C:$C,0))),"",INDEX('Policy Characteristics'!K:K,MATCH($C1063,'Policy Characteristics'!$C:$C,0)))</f>
        <v>industry-ag-main.html#eff-stds</v>
      </c>
      <c r="R1063" s="446" t="str">
        <f>IF(ISBLANK(INDEX('Policy Characteristics'!L:L,MATCH($C1063,'Policy Characteristics'!$C:$C,0))),"",INDEX('Policy Characteristics'!L:L,MATCH($C1063,'Policy Characteristics'!$C:$C,0)))</f>
        <v>industry-energy-efficiency-standards.html</v>
      </c>
    </row>
    <row r="1064" spans="1:18" s="446" customFormat="1" x14ac:dyDescent="0.75">
      <c r="A1064" s="446" t="str">
        <f>IF(ISBLANK(INDEX('Policy Characteristics'!A:A,MATCH($C1064,'Policy Characteristics'!$C:$C,0))),"",INDEX('Policy Characteristics'!A:A,MATCH($C1064,'Policy Characteristics'!$C:$C,0)))</f>
        <v>Industry</v>
      </c>
      <c r="B1064" s="467" t="str">
        <f>IF(ISBLANK(INDEX('Policy Characteristics'!B:B,MATCH($C1064,'Policy Characteristics'!$C:$C,0))),"",INDEX('Policy Characteristics'!B:B,MATCH($C1064,'Policy Characteristics'!$C:$C,0)))</f>
        <v>Industry Energy Efficiency Standards</v>
      </c>
      <c r="C1064" s="446" t="str">
        <f t="shared" si="43"/>
        <v>Percentage Improvement in Eqpt Efficiency Standards above BAU</v>
      </c>
      <c r="D1064" s="294" t="s">
        <v>3070</v>
      </c>
      <c r="E1064" s="339" t="s">
        <v>2706</v>
      </c>
      <c r="F1064" t="s">
        <v>3034</v>
      </c>
      <c r="G1064" s="339" t="s">
        <v>2709</v>
      </c>
      <c r="H1064" s="20">
        <v>1024</v>
      </c>
      <c r="I1064" s="468" t="s">
        <v>44</v>
      </c>
      <c r="J1064" s="469" t="str">
        <f>IF(ISBLANK(INDEX('Policy Characteristics'!D:D,MATCH($C1064,'Policy Characteristics'!$C:$C,0))),"",INDEX('Policy Characteristics'!D:D,MATCH($C1064,'Policy Characteristics'!$C:$C,0)))</f>
        <v>Industry Energy Efficiency Standards</v>
      </c>
      <c r="K1064" s="446" t="str">
        <f>IF(ISBLANK(INDEX('Policy Characteristics'!E:E,MATCH($C1064,'Policy Characteristics'!$C:$C,0))),"",INDEX('Policy Characteristics'!E:E,MATCH($C1064,'Policy Characteristics'!$C:$C,0)))</f>
        <v>indst efficiency standards</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0.25</v>
      </c>
      <c r="N1064" s="242">
        <f>IF(ISBLANK(INDEX('Policy Characteristics'!H:H,MATCH($C1064,'Policy Characteristics'!$C:$C,0))),"",INDEX('Policy Characteristics'!H:H,MATCH($C1064,'Policy Characteristics'!$C:$C,0)))</f>
        <v>0.01</v>
      </c>
      <c r="O1064" s="446" t="str">
        <f>IF(ISBLANK(INDEX('Policy Characteristics'!I:I,MATCH($C1064,'Policy Characteristics'!$C:$C,0))),"",INDEX('Policy Characteristics'!I:I,MATCH($C1064,'Policy Characteristics'!$C:$C,0)))</f>
        <v>% reduction in energy use</v>
      </c>
      <c r="P1064" s="44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46" t="str">
        <f>IF(ISBLANK(INDEX('Policy Characteristics'!K:K,MATCH($C1064,'Policy Characteristics'!$C:$C,0))),"",INDEX('Policy Characteristics'!K:K,MATCH($C1064,'Policy Characteristics'!$C:$C,0)))</f>
        <v>industry-ag-main.html#eff-stds</v>
      </c>
      <c r="R1064" s="446" t="str">
        <f>IF(ISBLANK(INDEX('Policy Characteristics'!L:L,MATCH($C1064,'Policy Characteristics'!$C:$C,0))),"",INDEX('Policy Characteristics'!L:L,MATCH($C1064,'Policy Characteristics'!$C:$C,0)))</f>
        <v>industry-energy-efficiency-standards.html</v>
      </c>
    </row>
    <row r="1065" spans="1:18" s="446" customFormat="1" x14ac:dyDescent="0.75">
      <c r="A1065" s="446" t="str">
        <f>IF(ISBLANK(INDEX('Policy Characteristics'!A:A,MATCH($C1065,'Policy Characteristics'!$C:$C,0))),"",INDEX('Policy Characteristics'!A:A,MATCH($C1065,'Policy Characteristics'!$C:$C,0)))</f>
        <v>Industry</v>
      </c>
      <c r="B1065" s="467" t="str">
        <f>IF(ISBLANK(INDEX('Policy Characteristics'!B:B,MATCH($C1065,'Policy Characteristics'!$C:$C,0))),"",INDEX('Policy Characteristics'!B:B,MATCH($C1065,'Policy Characteristics'!$C:$C,0)))</f>
        <v>Industry Energy Efficiency Standards</v>
      </c>
      <c r="C1065" s="446" t="str">
        <f t="shared" si="43"/>
        <v>Percentage Improvement in Eqpt Efficiency Standards above BAU</v>
      </c>
      <c r="D1065" s="294" t="s">
        <v>3070</v>
      </c>
      <c r="E1065" s="339" t="s">
        <v>2707</v>
      </c>
      <c r="F1065" t="s">
        <v>3034</v>
      </c>
      <c r="G1065" s="339" t="s">
        <v>2711</v>
      </c>
      <c r="H1065" s="20">
        <v>1025</v>
      </c>
      <c r="I1065" s="468" t="s">
        <v>43</v>
      </c>
      <c r="J1065" s="469" t="str">
        <f>IF(ISBLANK(INDEX('Policy Characteristics'!D:D,MATCH($C1065,'Policy Characteristics'!$C:$C,0))),"",INDEX('Policy Characteristics'!D:D,MATCH($C1065,'Policy Characteristics'!$C:$C,0)))</f>
        <v>Industry Energy Efficiency Standards</v>
      </c>
      <c r="K1065" s="446" t="str">
        <f>IF(ISBLANK(INDEX('Policy Characteristics'!E:E,MATCH($C1065,'Policy Characteristics'!$C:$C,0))),"",INDEX('Policy Characteristics'!E:E,MATCH($C1065,'Policy Characteristics'!$C:$C,0)))</f>
        <v>indst efficiency standards</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0.25</v>
      </c>
      <c r="N1065" s="242">
        <f>IF(ISBLANK(INDEX('Policy Characteristics'!H:H,MATCH($C1065,'Policy Characteristics'!$C:$C,0))),"",INDEX('Policy Characteristics'!H:H,MATCH($C1065,'Policy Characteristics'!$C:$C,0)))</f>
        <v>0.01</v>
      </c>
      <c r="O1065" s="446" t="str">
        <f>IF(ISBLANK(INDEX('Policy Characteristics'!I:I,MATCH($C1065,'Policy Characteristics'!$C:$C,0))),"",INDEX('Policy Characteristics'!I:I,MATCH($C1065,'Policy Characteristics'!$C:$C,0)))</f>
        <v>% reduction in energy use</v>
      </c>
      <c r="P1065" s="44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46" t="str">
        <f>IF(ISBLANK(INDEX('Policy Characteristics'!K:K,MATCH($C1065,'Policy Characteristics'!$C:$C,0))),"",INDEX('Policy Characteristics'!K:K,MATCH($C1065,'Policy Characteristics'!$C:$C,0)))</f>
        <v>industry-ag-main.html#eff-stds</v>
      </c>
      <c r="R1065" s="446" t="str">
        <f>IF(ISBLANK(INDEX('Policy Characteristics'!L:L,MATCH($C1065,'Policy Characteristics'!$C:$C,0))),"",INDEX('Policy Characteristics'!L:L,MATCH($C1065,'Policy Characteristics'!$C:$C,0)))</f>
        <v>industry-energy-efficiency-standards.html</v>
      </c>
    </row>
    <row r="1066" spans="1:18" s="446" customFormat="1" x14ac:dyDescent="0.75">
      <c r="A1066" s="446" t="str">
        <f>IF(ISBLANK(INDEX('Policy Characteristics'!A:A,MATCH($C1066,'Policy Characteristics'!$C:$C,0))),"",INDEX('Policy Characteristics'!A:A,MATCH($C1066,'Policy Characteristics'!$C:$C,0)))</f>
        <v>Industry</v>
      </c>
      <c r="B1066" s="467" t="str">
        <f>IF(ISBLANK(INDEX('Policy Characteristics'!B:B,MATCH($C1066,'Policy Characteristics'!$C:$C,0))),"",INDEX('Policy Characteristics'!B:B,MATCH($C1066,'Policy Characteristics'!$C:$C,0)))</f>
        <v>Industry Energy Efficiency Standards</v>
      </c>
      <c r="C1066" s="446" t="str">
        <f t="shared" si="43"/>
        <v>Percentage Improvement in Eqpt Efficiency Standards above BAU</v>
      </c>
      <c r="D1066" s="294" t="s">
        <v>3070</v>
      </c>
      <c r="E1066" s="339" t="s">
        <v>2708</v>
      </c>
      <c r="F1066" t="s">
        <v>3034</v>
      </c>
      <c r="G1066" s="339" t="s">
        <v>2712</v>
      </c>
      <c r="H1066" s="20">
        <v>1026</v>
      </c>
      <c r="I1066" s="468" t="s">
        <v>43</v>
      </c>
      <c r="J1066" s="469" t="str">
        <f>IF(ISBLANK(INDEX('Policy Characteristics'!D:D,MATCH($C1066,'Policy Characteristics'!$C:$C,0))),"",INDEX('Policy Characteristics'!D:D,MATCH($C1066,'Policy Characteristics'!$C:$C,0)))</f>
        <v>Industry Energy Efficiency Standards</v>
      </c>
      <c r="K1066" s="446" t="str">
        <f>IF(ISBLANK(INDEX('Policy Characteristics'!E:E,MATCH($C1066,'Policy Characteristics'!$C:$C,0))),"",INDEX('Policy Characteristics'!E:E,MATCH($C1066,'Policy Characteristics'!$C:$C,0)))</f>
        <v>indst efficiency standards</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0.25</v>
      </c>
      <c r="N1066" s="242">
        <f>IF(ISBLANK(INDEX('Policy Characteristics'!H:H,MATCH($C1066,'Policy Characteristics'!$C:$C,0))),"",INDEX('Policy Characteristics'!H:H,MATCH($C1066,'Policy Characteristics'!$C:$C,0)))</f>
        <v>0.01</v>
      </c>
      <c r="O1066" s="446" t="str">
        <f>IF(ISBLANK(INDEX('Policy Characteristics'!I:I,MATCH($C1066,'Policy Characteristics'!$C:$C,0))),"",INDEX('Policy Characteristics'!I:I,MATCH($C1066,'Policy Characteristics'!$C:$C,0)))</f>
        <v>% reduction in energy use</v>
      </c>
      <c r="P1066" s="44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46" t="str">
        <f>IF(ISBLANK(INDEX('Policy Characteristics'!K:K,MATCH($C1066,'Policy Characteristics'!$C:$C,0))),"",INDEX('Policy Characteristics'!K:K,MATCH($C1066,'Policy Characteristics'!$C:$C,0)))</f>
        <v>industry-ag-main.html#eff-stds</v>
      </c>
      <c r="R1066" s="446" t="str">
        <f>IF(ISBLANK(INDEX('Policy Characteristics'!L:L,MATCH($C1066,'Policy Characteristics'!$C:$C,0))),"",INDEX('Policy Characteristics'!L:L,MATCH($C1066,'Policy Characteristics'!$C:$C,0)))</f>
        <v>industry-energy-efficiency-standards.html</v>
      </c>
    </row>
    <row r="1067" spans="1:18" s="446" customFormat="1" x14ac:dyDescent="0.75">
      <c r="A1067" s="446" t="str">
        <f>IF(ISBLANK(INDEX('Policy Characteristics'!A:A,MATCH($C1067,'Policy Characteristics'!$C:$C,0))),"",INDEX('Policy Characteristics'!A:A,MATCH($C1067,'Policy Characteristics'!$C:$C,0)))</f>
        <v>Industry</v>
      </c>
      <c r="B1067" s="467" t="str">
        <f>IF(ISBLANK(INDEX('Policy Characteristics'!B:B,MATCH($C1067,'Policy Characteristics'!$C:$C,0))),"",INDEX('Policy Characteristics'!B:B,MATCH($C1067,'Policy Characteristics'!$C:$C,0)))</f>
        <v>Industry Energy Efficiency Standards</v>
      </c>
      <c r="C1067" s="446" t="str">
        <f t="shared" si="43"/>
        <v>Percentage Improvement in Eqpt Efficiency Standards above BAU</v>
      </c>
      <c r="D1067" s="294" t="s">
        <v>3070</v>
      </c>
      <c r="E1067" s="339" t="s">
        <v>2705</v>
      </c>
      <c r="F1067" t="s">
        <v>3034</v>
      </c>
      <c r="G1067" s="339" t="s">
        <v>2710</v>
      </c>
      <c r="H1067" s="20">
        <v>1027</v>
      </c>
      <c r="I1067" s="468" t="s">
        <v>44</v>
      </c>
      <c r="J1067" s="469" t="str">
        <f>IF(ISBLANK(INDEX('Policy Characteristics'!D:D,MATCH($C1067,'Policy Characteristics'!$C:$C,0))),"",INDEX('Policy Characteristics'!D:D,MATCH($C1067,'Policy Characteristics'!$C:$C,0)))</f>
        <v>Industry Energy Efficiency Standards</v>
      </c>
      <c r="K1067" s="446" t="str">
        <f>IF(ISBLANK(INDEX('Policy Characteristics'!E:E,MATCH($C1067,'Policy Characteristics'!$C:$C,0))),"",INDEX('Policy Characteristics'!E:E,MATCH($C1067,'Policy Characteristics'!$C:$C,0)))</f>
        <v>indst efficiency standards</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0.25</v>
      </c>
      <c r="N1067" s="242">
        <f>IF(ISBLANK(INDEX('Policy Characteristics'!H:H,MATCH($C1067,'Policy Characteristics'!$C:$C,0))),"",INDEX('Policy Characteristics'!H:H,MATCH($C1067,'Policy Characteristics'!$C:$C,0)))</f>
        <v>0.01</v>
      </c>
      <c r="O1067" s="446" t="str">
        <f>IF(ISBLANK(INDEX('Policy Characteristics'!I:I,MATCH($C1067,'Policy Characteristics'!$C:$C,0))),"",INDEX('Policy Characteristics'!I:I,MATCH($C1067,'Policy Characteristics'!$C:$C,0)))</f>
        <v>% reduction in energy use</v>
      </c>
      <c r="P1067" s="44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46" t="str">
        <f>IF(ISBLANK(INDEX('Policy Characteristics'!K:K,MATCH($C1067,'Policy Characteristics'!$C:$C,0))),"",INDEX('Policy Characteristics'!K:K,MATCH($C1067,'Policy Characteristics'!$C:$C,0)))</f>
        <v>industry-ag-main.html#eff-stds</v>
      </c>
      <c r="R1067" s="446" t="str">
        <f>IF(ISBLANK(INDEX('Policy Characteristics'!L:L,MATCH($C1067,'Policy Characteristics'!$C:$C,0))),"",INDEX('Policy Characteristics'!L:L,MATCH($C1067,'Policy Characteristics'!$C:$C,0)))</f>
        <v>industry-energy-efficiency-standards.html</v>
      </c>
    </row>
    <row r="1068" spans="1:18" s="446" customFormat="1" x14ac:dyDescent="0.75">
      <c r="A1068" s="446" t="str">
        <f>IF(ISBLANK(INDEX('Policy Characteristics'!A:A,MATCH($C1068,'Policy Characteristics'!$C:$C,0))),"",INDEX('Policy Characteristics'!A:A,MATCH($C1068,'Policy Characteristics'!$C:$C,0)))</f>
        <v>Industry</v>
      </c>
      <c r="B1068" s="467" t="str">
        <f>IF(ISBLANK(INDEX('Policy Characteristics'!B:B,MATCH($C1068,'Policy Characteristics'!$C:$C,0))),"",INDEX('Policy Characteristics'!B:B,MATCH($C1068,'Policy Characteristics'!$C:$C,0)))</f>
        <v>Industry Energy Efficiency Standards</v>
      </c>
      <c r="C1068" s="446" t="str">
        <f t="shared" si="43"/>
        <v>Percentage Improvement in Eqpt Efficiency Standards above BAU</v>
      </c>
      <c r="D1068" s="294" t="s">
        <v>3071</v>
      </c>
      <c r="E1068" s="339" t="s">
        <v>2398</v>
      </c>
      <c r="F1068" t="s">
        <v>3035</v>
      </c>
      <c r="G1068" s="339" t="s">
        <v>2404</v>
      </c>
      <c r="H1068" s="20">
        <v>1028</v>
      </c>
      <c r="I1068" s="468" t="s">
        <v>43</v>
      </c>
      <c r="J1068" s="469" t="str">
        <f>IF(ISBLANK(INDEX('Policy Characteristics'!D:D,MATCH($C1068,'Policy Characteristics'!$C:$C,0))),"",INDEX('Policy Characteristics'!D:D,MATCH($C1068,'Policy Characteristics'!$C:$C,0)))</f>
        <v>Industry Energy Efficiency Standards</v>
      </c>
      <c r="K1068" s="446" t="str">
        <f>IF(ISBLANK(INDEX('Policy Characteristics'!E:E,MATCH($C1068,'Policy Characteristics'!$C:$C,0))),"",INDEX('Policy Characteristics'!E:E,MATCH($C1068,'Policy Characteristics'!$C:$C,0)))</f>
        <v>indst efficiency standards</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0.25</v>
      </c>
      <c r="N1068" s="242">
        <f>IF(ISBLANK(INDEX('Policy Characteristics'!H:H,MATCH($C1068,'Policy Characteristics'!$C:$C,0))),"",INDEX('Policy Characteristics'!H:H,MATCH($C1068,'Policy Characteristics'!$C:$C,0)))</f>
        <v>0.01</v>
      </c>
      <c r="O1068" s="446" t="str">
        <f>IF(ISBLANK(INDEX('Policy Characteristics'!I:I,MATCH($C1068,'Policy Characteristics'!$C:$C,0))),"",INDEX('Policy Characteristics'!I:I,MATCH($C1068,'Policy Characteristics'!$C:$C,0)))</f>
        <v>% reduction in energy use</v>
      </c>
      <c r="P1068" s="44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46" t="str">
        <f>IF(ISBLANK(INDEX('Policy Characteristics'!K:K,MATCH($C1068,'Policy Characteristics'!$C:$C,0))),"",INDEX('Policy Characteristics'!K:K,MATCH($C1068,'Policy Characteristics'!$C:$C,0)))</f>
        <v>industry-ag-main.html#eff-stds</v>
      </c>
      <c r="R1068" s="446" t="str">
        <f>IF(ISBLANK(INDEX('Policy Characteristics'!L:L,MATCH($C1068,'Policy Characteristics'!$C:$C,0))),"",INDEX('Policy Characteristics'!L:L,MATCH($C1068,'Policy Characteristics'!$C:$C,0)))</f>
        <v>industry-energy-efficiency-standards.html</v>
      </c>
    </row>
    <row r="1069" spans="1:18" s="446" customFormat="1" x14ac:dyDescent="0.75">
      <c r="A1069" s="446" t="str">
        <f>IF(ISBLANK(INDEX('Policy Characteristics'!A:A,MATCH($C1069,'Policy Characteristics'!$C:$C,0))),"",INDEX('Policy Characteristics'!A:A,MATCH($C1069,'Policy Characteristics'!$C:$C,0)))</f>
        <v>Industry</v>
      </c>
      <c r="B1069" s="467" t="str">
        <f>IF(ISBLANK(INDEX('Policy Characteristics'!B:B,MATCH($C1069,'Policy Characteristics'!$C:$C,0))),"",INDEX('Policy Characteristics'!B:B,MATCH($C1069,'Policy Characteristics'!$C:$C,0)))</f>
        <v>Industry Energy Efficiency Standards</v>
      </c>
      <c r="C1069" s="446" t="str">
        <f t="shared" si="43"/>
        <v>Percentage Improvement in Eqpt Efficiency Standards above BAU</v>
      </c>
      <c r="D1069" s="294" t="s">
        <v>3071</v>
      </c>
      <c r="E1069" s="339" t="s">
        <v>2399</v>
      </c>
      <c r="F1069" t="s">
        <v>3035</v>
      </c>
      <c r="G1069" s="339" t="s">
        <v>2407</v>
      </c>
      <c r="H1069" s="20">
        <v>1029</v>
      </c>
      <c r="I1069" s="468" t="s">
        <v>43</v>
      </c>
      <c r="J1069" s="469" t="str">
        <f>IF(ISBLANK(INDEX('Policy Characteristics'!D:D,MATCH($C1069,'Policy Characteristics'!$C:$C,0))),"",INDEX('Policy Characteristics'!D:D,MATCH($C1069,'Policy Characteristics'!$C:$C,0)))</f>
        <v>Industry Energy Efficiency Standards</v>
      </c>
      <c r="K1069" s="446" t="str">
        <f>IF(ISBLANK(INDEX('Policy Characteristics'!E:E,MATCH($C1069,'Policy Characteristics'!$C:$C,0))),"",INDEX('Policy Characteristics'!E:E,MATCH($C1069,'Policy Characteristics'!$C:$C,0)))</f>
        <v>indst efficiency standards</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0.25</v>
      </c>
      <c r="N1069" s="242">
        <f>IF(ISBLANK(INDEX('Policy Characteristics'!H:H,MATCH($C1069,'Policy Characteristics'!$C:$C,0))),"",INDEX('Policy Characteristics'!H:H,MATCH($C1069,'Policy Characteristics'!$C:$C,0)))</f>
        <v>0.01</v>
      </c>
      <c r="O1069" s="446" t="str">
        <f>IF(ISBLANK(INDEX('Policy Characteristics'!I:I,MATCH($C1069,'Policy Characteristics'!$C:$C,0))),"",INDEX('Policy Characteristics'!I:I,MATCH($C1069,'Policy Characteristics'!$C:$C,0)))</f>
        <v>% reduction in energy use</v>
      </c>
      <c r="P1069" s="44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46" t="str">
        <f>IF(ISBLANK(INDEX('Policy Characteristics'!K:K,MATCH($C1069,'Policy Characteristics'!$C:$C,0))),"",INDEX('Policy Characteristics'!K:K,MATCH($C1069,'Policy Characteristics'!$C:$C,0)))</f>
        <v>industry-ag-main.html#eff-stds</v>
      </c>
      <c r="R1069" s="446" t="str">
        <f>IF(ISBLANK(INDEX('Policy Characteristics'!L:L,MATCH($C1069,'Policy Characteristics'!$C:$C,0))),"",INDEX('Policy Characteristics'!L:L,MATCH($C1069,'Policy Characteristics'!$C:$C,0)))</f>
        <v>industry-energy-efficiency-standards.html</v>
      </c>
    </row>
    <row r="1070" spans="1:18" s="446" customFormat="1" x14ac:dyDescent="0.75">
      <c r="A1070" s="446" t="str">
        <f>IF(ISBLANK(INDEX('Policy Characteristics'!A:A,MATCH($C1070,'Policy Characteristics'!$C:$C,0))),"",INDEX('Policy Characteristics'!A:A,MATCH($C1070,'Policy Characteristics'!$C:$C,0)))</f>
        <v>Industry</v>
      </c>
      <c r="B1070" s="467" t="str">
        <f>IF(ISBLANK(INDEX('Policy Characteristics'!B:B,MATCH($C1070,'Policy Characteristics'!$C:$C,0))),"",INDEX('Policy Characteristics'!B:B,MATCH($C1070,'Policy Characteristics'!$C:$C,0)))</f>
        <v>Industry Energy Efficiency Standards</v>
      </c>
      <c r="C1070" s="446" t="str">
        <f t="shared" si="43"/>
        <v>Percentage Improvement in Eqpt Efficiency Standards above BAU</v>
      </c>
      <c r="D1070" s="294" t="s">
        <v>3071</v>
      </c>
      <c r="E1070" s="339" t="s">
        <v>2400</v>
      </c>
      <c r="F1070" t="s">
        <v>3035</v>
      </c>
      <c r="G1070" s="339" t="s">
        <v>2408</v>
      </c>
      <c r="H1070" s="20">
        <v>1030</v>
      </c>
      <c r="I1070" s="468" t="s">
        <v>43</v>
      </c>
      <c r="J1070" s="469" t="str">
        <f>IF(ISBLANK(INDEX('Policy Characteristics'!D:D,MATCH($C1070,'Policy Characteristics'!$C:$C,0))),"",INDEX('Policy Characteristics'!D:D,MATCH($C1070,'Policy Characteristics'!$C:$C,0)))</f>
        <v>Industry Energy Efficiency Standards</v>
      </c>
      <c r="K1070" s="446" t="str">
        <f>IF(ISBLANK(INDEX('Policy Characteristics'!E:E,MATCH($C1070,'Policy Characteristics'!$C:$C,0))),"",INDEX('Policy Characteristics'!E:E,MATCH($C1070,'Policy Characteristics'!$C:$C,0)))</f>
        <v>indst efficiency standards</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0.25</v>
      </c>
      <c r="N1070" s="242">
        <f>IF(ISBLANK(INDEX('Policy Characteristics'!H:H,MATCH($C1070,'Policy Characteristics'!$C:$C,0))),"",INDEX('Policy Characteristics'!H:H,MATCH($C1070,'Policy Characteristics'!$C:$C,0)))</f>
        <v>0.01</v>
      </c>
      <c r="O1070" s="446" t="str">
        <f>IF(ISBLANK(INDEX('Policy Characteristics'!I:I,MATCH($C1070,'Policy Characteristics'!$C:$C,0))),"",INDEX('Policy Characteristics'!I:I,MATCH($C1070,'Policy Characteristics'!$C:$C,0)))</f>
        <v>% reduction in energy use</v>
      </c>
      <c r="P1070" s="44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46" t="str">
        <f>IF(ISBLANK(INDEX('Policy Characteristics'!K:K,MATCH($C1070,'Policy Characteristics'!$C:$C,0))),"",INDEX('Policy Characteristics'!K:K,MATCH($C1070,'Policy Characteristics'!$C:$C,0)))</f>
        <v>industry-ag-main.html#eff-stds</v>
      </c>
      <c r="R1070" s="446" t="str">
        <f>IF(ISBLANK(INDEX('Policy Characteristics'!L:L,MATCH($C1070,'Policy Characteristics'!$C:$C,0))),"",INDEX('Policy Characteristics'!L:L,MATCH($C1070,'Policy Characteristics'!$C:$C,0)))</f>
        <v>industry-energy-efficiency-standards.html</v>
      </c>
    </row>
    <row r="1071" spans="1:18" s="446" customFormat="1" x14ac:dyDescent="0.75">
      <c r="A1071" s="446" t="str">
        <f>IF(ISBLANK(INDEX('Policy Characteristics'!A:A,MATCH($C1071,'Policy Characteristics'!$C:$C,0))),"",INDEX('Policy Characteristics'!A:A,MATCH($C1071,'Policy Characteristics'!$C:$C,0)))</f>
        <v>Industry</v>
      </c>
      <c r="B1071" s="467" t="str">
        <f>IF(ISBLANK(INDEX('Policy Characteristics'!B:B,MATCH($C1071,'Policy Characteristics'!$C:$C,0))),"",INDEX('Policy Characteristics'!B:B,MATCH($C1071,'Policy Characteristics'!$C:$C,0)))</f>
        <v>Industry Energy Efficiency Standards</v>
      </c>
      <c r="C1071" s="446" t="str">
        <f t="shared" si="43"/>
        <v>Percentage Improvement in Eqpt Efficiency Standards above BAU</v>
      </c>
      <c r="D1071" s="294" t="s">
        <v>3071</v>
      </c>
      <c r="E1071" s="339" t="s">
        <v>2401</v>
      </c>
      <c r="F1071" t="s">
        <v>3035</v>
      </c>
      <c r="G1071" s="339" t="s">
        <v>2405</v>
      </c>
      <c r="H1071" s="20">
        <v>1031</v>
      </c>
      <c r="I1071" s="468" t="s">
        <v>44</v>
      </c>
      <c r="J1071" s="469" t="str">
        <f>IF(ISBLANK(INDEX('Policy Characteristics'!D:D,MATCH($C1071,'Policy Characteristics'!$C:$C,0))),"",INDEX('Policy Characteristics'!D:D,MATCH($C1071,'Policy Characteristics'!$C:$C,0)))</f>
        <v>Industry Energy Efficiency Standards</v>
      </c>
      <c r="K1071" s="446" t="str">
        <f>IF(ISBLANK(INDEX('Policy Characteristics'!E:E,MATCH($C1071,'Policy Characteristics'!$C:$C,0))),"",INDEX('Policy Characteristics'!E:E,MATCH($C1071,'Policy Characteristics'!$C:$C,0)))</f>
        <v>indst efficiency standards</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0.25</v>
      </c>
      <c r="N1071" s="242">
        <f>IF(ISBLANK(INDEX('Policy Characteristics'!H:H,MATCH($C1071,'Policy Characteristics'!$C:$C,0))),"",INDEX('Policy Characteristics'!H:H,MATCH($C1071,'Policy Characteristics'!$C:$C,0)))</f>
        <v>0.01</v>
      </c>
      <c r="O1071" s="446" t="str">
        <f>IF(ISBLANK(INDEX('Policy Characteristics'!I:I,MATCH($C1071,'Policy Characteristics'!$C:$C,0))),"",INDEX('Policy Characteristics'!I:I,MATCH($C1071,'Policy Characteristics'!$C:$C,0)))</f>
        <v>% reduction in energy use</v>
      </c>
      <c r="P1071" s="44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46" t="str">
        <f>IF(ISBLANK(INDEX('Policy Characteristics'!K:K,MATCH($C1071,'Policy Characteristics'!$C:$C,0))),"",INDEX('Policy Characteristics'!K:K,MATCH($C1071,'Policy Characteristics'!$C:$C,0)))</f>
        <v>industry-ag-main.html#eff-stds</v>
      </c>
      <c r="R1071" s="446" t="str">
        <f>IF(ISBLANK(INDEX('Policy Characteristics'!L:L,MATCH($C1071,'Policy Characteristics'!$C:$C,0))),"",INDEX('Policy Characteristics'!L:L,MATCH($C1071,'Policy Characteristics'!$C:$C,0)))</f>
        <v>industry-energy-efficiency-standards.html</v>
      </c>
    </row>
    <row r="1072" spans="1:18" s="446" customFormat="1" x14ac:dyDescent="0.75">
      <c r="A1072" s="446" t="str">
        <f>IF(ISBLANK(INDEX('Policy Characteristics'!A:A,MATCH($C1072,'Policy Characteristics'!$C:$C,0))),"",INDEX('Policy Characteristics'!A:A,MATCH($C1072,'Policy Characteristics'!$C:$C,0)))</f>
        <v>Industry</v>
      </c>
      <c r="B1072" s="467" t="str">
        <f>IF(ISBLANK(INDEX('Policy Characteristics'!B:B,MATCH($C1072,'Policy Characteristics'!$C:$C,0))),"",INDEX('Policy Characteristics'!B:B,MATCH($C1072,'Policy Characteristics'!$C:$C,0)))</f>
        <v>Industry Energy Efficiency Standards</v>
      </c>
      <c r="C1072" s="446" t="str">
        <f t="shared" si="43"/>
        <v>Percentage Improvement in Eqpt Efficiency Standards above BAU</v>
      </c>
      <c r="D1072" s="294" t="s">
        <v>3071</v>
      </c>
      <c r="E1072" s="339" t="s">
        <v>2402</v>
      </c>
      <c r="F1072" t="s">
        <v>3035</v>
      </c>
      <c r="G1072" s="339" t="s">
        <v>2406</v>
      </c>
      <c r="H1072" s="20">
        <v>1032</v>
      </c>
      <c r="I1072" s="468" t="s">
        <v>43</v>
      </c>
      <c r="J1072" s="469" t="str">
        <f>IF(ISBLANK(INDEX('Policy Characteristics'!D:D,MATCH($C1072,'Policy Characteristics'!$C:$C,0))),"",INDEX('Policy Characteristics'!D:D,MATCH($C1072,'Policy Characteristics'!$C:$C,0)))</f>
        <v>Industry Energy Efficiency Standards</v>
      </c>
      <c r="K1072" s="446" t="str">
        <f>IF(ISBLANK(INDEX('Policy Characteristics'!E:E,MATCH($C1072,'Policy Characteristics'!$C:$C,0))),"",INDEX('Policy Characteristics'!E:E,MATCH($C1072,'Policy Characteristics'!$C:$C,0)))</f>
        <v>indst efficiency standards</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0.25</v>
      </c>
      <c r="N1072" s="242">
        <f>IF(ISBLANK(INDEX('Policy Characteristics'!H:H,MATCH($C1072,'Policy Characteristics'!$C:$C,0))),"",INDEX('Policy Characteristics'!H:H,MATCH($C1072,'Policy Characteristics'!$C:$C,0)))</f>
        <v>0.01</v>
      </c>
      <c r="O1072" s="446" t="str">
        <f>IF(ISBLANK(INDEX('Policy Characteristics'!I:I,MATCH($C1072,'Policy Characteristics'!$C:$C,0))),"",INDEX('Policy Characteristics'!I:I,MATCH($C1072,'Policy Characteristics'!$C:$C,0)))</f>
        <v>% reduction in energy use</v>
      </c>
      <c r="P1072" s="44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46" t="str">
        <f>IF(ISBLANK(INDEX('Policy Characteristics'!K:K,MATCH($C1072,'Policy Characteristics'!$C:$C,0))),"",INDEX('Policy Characteristics'!K:K,MATCH($C1072,'Policy Characteristics'!$C:$C,0)))</f>
        <v>industry-ag-main.html#eff-stds</v>
      </c>
      <c r="R1072" s="446" t="str">
        <f>IF(ISBLANK(INDEX('Policy Characteristics'!L:L,MATCH($C1072,'Policy Characteristics'!$C:$C,0))),"",INDEX('Policy Characteristics'!L:L,MATCH($C1072,'Policy Characteristics'!$C:$C,0)))</f>
        <v>industry-energy-efficiency-standards.html</v>
      </c>
    </row>
    <row r="1073" spans="1:18" s="446" customFormat="1" x14ac:dyDescent="0.75">
      <c r="A1073" s="446" t="str">
        <f>IF(ISBLANK(INDEX('Policy Characteristics'!A:A,MATCH($C1073,'Policy Characteristics'!$C:$C,0))),"",INDEX('Policy Characteristics'!A:A,MATCH($C1073,'Policy Characteristics'!$C:$C,0)))</f>
        <v>Industry</v>
      </c>
      <c r="B1073" s="467" t="str">
        <f>IF(ISBLANK(INDEX('Policy Characteristics'!B:B,MATCH($C1073,'Policy Characteristics'!$C:$C,0))),"",INDEX('Policy Characteristics'!B:B,MATCH($C1073,'Policy Characteristics'!$C:$C,0)))</f>
        <v>Industry Energy Efficiency Standards</v>
      </c>
      <c r="C1073" s="446" t="str">
        <f t="shared" si="43"/>
        <v>Percentage Improvement in Eqpt Efficiency Standards above BAU</v>
      </c>
      <c r="D1073" s="294" t="s">
        <v>3071</v>
      </c>
      <c r="E1073" s="339" t="s">
        <v>2403</v>
      </c>
      <c r="F1073" t="s">
        <v>3035</v>
      </c>
      <c r="G1073" s="339" t="s">
        <v>2409</v>
      </c>
      <c r="H1073" s="20">
        <v>1033</v>
      </c>
      <c r="I1073" s="468" t="s">
        <v>44</v>
      </c>
      <c r="J1073" s="469" t="str">
        <f>IF(ISBLANK(INDEX('Policy Characteristics'!D:D,MATCH($C1073,'Policy Characteristics'!$C:$C,0))),"",INDEX('Policy Characteristics'!D:D,MATCH($C1073,'Policy Characteristics'!$C:$C,0)))</f>
        <v>Industry Energy Efficiency Standards</v>
      </c>
      <c r="K1073" s="446" t="str">
        <f>IF(ISBLANK(INDEX('Policy Characteristics'!E:E,MATCH($C1073,'Policy Characteristics'!$C:$C,0))),"",INDEX('Policy Characteristics'!E:E,MATCH($C1073,'Policy Characteristics'!$C:$C,0)))</f>
        <v>indst efficiency standards</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0.25</v>
      </c>
      <c r="N1073" s="242">
        <f>IF(ISBLANK(INDEX('Policy Characteristics'!H:H,MATCH($C1073,'Policy Characteristics'!$C:$C,0))),"",INDEX('Policy Characteristics'!H:H,MATCH($C1073,'Policy Characteristics'!$C:$C,0)))</f>
        <v>0.01</v>
      </c>
      <c r="O1073" s="446" t="str">
        <f>IF(ISBLANK(INDEX('Policy Characteristics'!I:I,MATCH($C1073,'Policy Characteristics'!$C:$C,0))),"",INDEX('Policy Characteristics'!I:I,MATCH($C1073,'Policy Characteristics'!$C:$C,0)))</f>
        <v>% reduction in energy use</v>
      </c>
      <c r="P1073" s="44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46" t="str">
        <f>IF(ISBLANK(INDEX('Policy Characteristics'!K:K,MATCH($C1073,'Policy Characteristics'!$C:$C,0))),"",INDEX('Policy Characteristics'!K:K,MATCH($C1073,'Policy Characteristics'!$C:$C,0)))</f>
        <v>industry-ag-main.html#eff-stds</v>
      </c>
      <c r="R1073" s="446" t="str">
        <f>IF(ISBLANK(INDEX('Policy Characteristics'!L:L,MATCH($C1073,'Policy Characteristics'!$C:$C,0))),"",INDEX('Policy Characteristics'!L:L,MATCH($C1073,'Policy Characteristics'!$C:$C,0)))</f>
        <v>industry-energy-efficiency-standards.html</v>
      </c>
    </row>
    <row r="1074" spans="1:18" s="446" customFormat="1" x14ac:dyDescent="0.75">
      <c r="A1074" s="446" t="str">
        <f>IF(ISBLANK(INDEX('Policy Characteristics'!A:A,MATCH($C1074,'Policy Characteristics'!$C:$C,0))),"",INDEX('Policy Characteristics'!A:A,MATCH($C1074,'Policy Characteristics'!$C:$C,0)))</f>
        <v>Industry</v>
      </c>
      <c r="B1074" s="467" t="str">
        <f>IF(ISBLANK(INDEX('Policy Characteristics'!B:B,MATCH($C1074,'Policy Characteristics'!$C:$C,0))),"",INDEX('Policy Characteristics'!B:B,MATCH($C1074,'Policy Characteristics'!$C:$C,0)))</f>
        <v>Industry Energy Efficiency Standards</v>
      </c>
      <c r="C1074" s="446" t="str">
        <f t="shared" si="43"/>
        <v>Percentage Improvement in Eqpt Efficiency Standards above BAU</v>
      </c>
      <c r="D1074" s="294" t="s">
        <v>3071</v>
      </c>
      <c r="E1074" s="339" t="s">
        <v>2706</v>
      </c>
      <c r="F1074" t="s">
        <v>3035</v>
      </c>
      <c r="G1074" s="339" t="s">
        <v>2709</v>
      </c>
      <c r="H1074" s="20">
        <v>1034</v>
      </c>
      <c r="I1074" s="468" t="s">
        <v>44</v>
      </c>
      <c r="J1074" s="469" t="str">
        <f>IF(ISBLANK(INDEX('Policy Characteristics'!D:D,MATCH($C1074,'Policy Characteristics'!$C:$C,0))),"",INDEX('Policy Characteristics'!D:D,MATCH($C1074,'Policy Characteristics'!$C:$C,0)))</f>
        <v>Industry Energy Efficiency Standards</v>
      </c>
      <c r="K1074" s="446" t="str">
        <f>IF(ISBLANK(INDEX('Policy Characteristics'!E:E,MATCH($C1074,'Policy Characteristics'!$C:$C,0))),"",INDEX('Policy Characteristics'!E:E,MATCH($C1074,'Policy Characteristics'!$C:$C,0)))</f>
        <v>indst efficiency standards</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0.25</v>
      </c>
      <c r="N1074" s="242">
        <f>IF(ISBLANK(INDEX('Policy Characteristics'!H:H,MATCH($C1074,'Policy Characteristics'!$C:$C,0))),"",INDEX('Policy Characteristics'!H:H,MATCH($C1074,'Policy Characteristics'!$C:$C,0)))</f>
        <v>0.01</v>
      </c>
      <c r="O1074" s="446" t="str">
        <f>IF(ISBLANK(INDEX('Policy Characteristics'!I:I,MATCH($C1074,'Policy Characteristics'!$C:$C,0))),"",INDEX('Policy Characteristics'!I:I,MATCH($C1074,'Policy Characteristics'!$C:$C,0)))</f>
        <v>% reduction in energy use</v>
      </c>
      <c r="P1074" s="44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46" t="str">
        <f>IF(ISBLANK(INDEX('Policy Characteristics'!K:K,MATCH($C1074,'Policy Characteristics'!$C:$C,0))),"",INDEX('Policy Characteristics'!K:K,MATCH($C1074,'Policy Characteristics'!$C:$C,0)))</f>
        <v>industry-ag-main.html#eff-stds</v>
      </c>
      <c r="R1074" s="446" t="str">
        <f>IF(ISBLANK(INDEX('Policy Characteristics'!L:L,MATCH($C1074,'Policy Characteristics'!$C:$C,0))),"",INDEX('Policy Characteristics'!L:L,MATCH($C1074,'Policy Characteristics'!$C:$C,0)))</f>
        <v>industry-energy-efficiency-standards.html</v>
      </c>
    </row>
    <row r="1075" spans="1:18" s="446" customFormat="1" x14ac:dyDescent="0.75">
      <c r="A1075" s="446" t="str">
        <f>IF(ISBLANK(INDEX('Policy Characteristics'!A:A,MATCH($C1075,'Policy Characteristics'!$C:$C,0))),"",INDEX('Policy Characteristics'!A:A,MATCH($C1075,'Policy Characteristics'!$C:$C,0)))</f>
        <v>Industry</v>
      </c>
      <c r="B1075" s="467" t="str">
        <f>IF(ISBLANK(INDEX('Policy Characteristics'!B:B,MATCH($C1075,'Policy Characteristics'!$C:$C,0))),"",INDEX('Policy Characteristics'!B:B,MATCH($C1075,'Policy Characteristics'!$C:$C,0)))</f>
        <v>Industry Energy Efficiency Standards</v>
      </c>
      <c r="C1075" s="446" t="str">
        <f t="shared" si="43"/>
        <v>Percentage Improvement in Eqpt Efficiency Standards above BAU</v>
      </c>
      <c r="D1075" s="294" t="s">
        <v>3071</v>
      </c>
      <c r="E1075" s="339" t="s">
        <v>2707</v>
      </c>
      <c r="F1075" t="s">
        <v>3035</v>
      </c>
      <c r="G1075" s="339" t="s">
        <v>2711</v>
      </c>
      <c r="H1075" s="20">
        <v>1035</v>
      </c>
      <c r="I1075" s="468" t="s">
        <v>43</v>
      </c>
      <c r="J1075" s="469" t="str">
        <f>IF(ISBLANK(INDEX('Policy Characteristics'!D:D,MATCH($C1075,'Policy Characteristics'!$C:$C,0))),"",INDEX('Policy Characteristics'!D:D,MATCH($C1075,'Policy Characteristics'!$C:$C,0)))</f>
        <v>Industry Energy Efficiency Standards</v>
      </c>
      <c r="K1075" s="446" t="str">
        <f>IF(ISBLANK(INDEX('Policy Characteristics'!E:E,MATCH($C1075,'Policy Characteristics'!$C:$C,0))),"",INDEX('Policy Characteristics'!E:E,MATCH($C1075,'Policy Characteristics'!$C:$C,0)))</f>
        <v>indst efficiency standards</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0.25</v>
      </c>
      <c r="N1075" s="242">
        <f>IF(ISBLANK(INDEX('Policy Characteristics'!H:H,MATCH($C1075,'Policy Characteristics'!$C:$C,0))),"",INDEX('Policy Characteristics'!H:H,MATCH($C1075,'Policy Characteristics'!$C:$C,0)))</f>
        <v>0.01</v>
      </c>
      <c r="O1075" s="446" t="str">
        <f>IF(ISBLANK(INDEX('Policy Characteristics'!I:I,MATCH($C1075,'Policy Characteristics'!$C:$C,0))),"",INDEX('Policy Characteristics'!I:I,MATCH($C1075,'Policy Characteristics'!$C:$C,0)))</f>
        <v>% reduction in energy use</v>
      </c>
      <c r="P1075" s="44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46" t="str">
        <f>IF(ISBLANK(INDEX('Policy Characteristics'!K:K,MATCH($C1075,'Policy Characteristics'!$C:$C,0))),"",INDEX('Policy Characteristics'!K:K,MATCH($C1075,'Policy Characteristics'!$C:$C,0)))</f>
        <v>industry-ag-main.html#eff-stds</v>
      </c>
      <c r="R1075" s="446" t="str">
        <f>IF(ISBLANK(INDEX('Policy Characteristics'!L:L,MATCH($C1075,'Policy Characteristics'!$C:$C,0))),"",INDEX('Policy Characteristics'!L:L,MATCH($C1075,'Policy Characteristics'!$C:$C,0)))</f>
        <v>industry-energy-efficiency-standards.html</v>
      </c>
    </row>
    <row r="1076" spans="1:18" s="446" customFormat="1" x14ac:dyDescent="0.75">
      <c r="A1076" s="446" t="str">
        <f>IF(ISBLANK(INDEX('Policy Characteristics'!A:A,MATCH($C1076,'Policy Characteristics'!$C:$C,0))),"",INDEX('Policy Characteristics'!A:A,MATCH($C1076,'Policy Characteristics'!$C:$C,0)))</f>
        <v>Industry</v>
      </c>
      <c r="B1076" s="467" t="str">
        <f>IF(ISBLANK(INDEX('Policy Characteristics'!B:B,MATCH($C1076,'Policy Characteristics'!$C:$C,0))),"",INDEX('Policy Characteristics'!B:B,MATCH($C1076,'Policy Characteristics'!$C:$C,0)))</f>
        <v>Industry Energy Efficiency Standards</v>
      </c>
      <c r="C1076" s="446" t="str">
        <f t="shared" si="43"/>
        <v>Percentage Improvement in Eqpt Efficiency Standards above BAU</v>
      </c>
      <c r="D1076" s="294" t="s">
        <v>3071</v>
      </c>
      <c r="E1076" s="339" t="s">
        <v>2708</v>
      </c>
      <c r="F1076" t="s">
        <v>3035</v>
      </c>
      <c r="G1076" s="339" t="s">
        <v>2712</v>
      </c>
      <c r="H1076" s="20">
        <v>1036</v>
      </c>
      <c r="I1076" s="468" t="s">
        <v>43</v>
      </c>
      <c r="J1076" s="469" t="str">
        <f>IF(ISBLANK(INDEX('Policy Characteristics'!D:D,MATCH($C1076,'Policy Characteristics'!$C:$C,0))),"",INDEX('Policy Characteristics'!D:D,MATCH($C1076,'Policy Characteristics'!$C:$C,0)))</f>
        <v>Industry Energy Efficiency Standards</v>
      </c>
      <c r="K1076" s="446" t="str">
        <f>IF(ISBLANK(INDEX('Policy Characteristics'!E:E,MATCH($C1076,'Policy Characteristics'!$C:$C,0))),"",INDEX('Policy Characteristics'!E:E,MATCH($C1076,'Policy Characteristics'!$C:$C,0)))</f>
        <v>indst efficiency standards</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0.25</v>
      </c>
      <c r="N1076" s="242">
        <f>IF(ISBLANK(INDEX('Policy Characteristics'!H:H,MATCH($C1076,'Policy Characteristics'!$C:$C,0))),"",INDEX('Policy Characteristics'!H:H,MATCH($C1076,'Policy Characteristics'!$C:$C,0)))</f>
        <v>0.01</v>
      </c>
      <c r="O1076" s="446" t="str">
        <f>IF(ISBLANK(INDEX('Policy Characteristics'!I:I,MATCH($C1076,'Policy Characteristics'!$C:$C,0))),"",INDEX('Policy Characteristics'!I:I,MATCH($C1076,'Policy Characteristics'!$C:$C,0)))</f>
        <v>% reduction in energy use</v>
      </c>
      <c r="P1076" s="44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46" t="str">
        <f>IF(ISBLANK(INDEX('Policy Characteristics'!K:K,MATCH($C1076,'Policy Characteristics'!$C:$C,0))),"",INDEX('Policy Characteristics'!K:K,MATCH($C1076,'Policy Characteristics'!$C:$C,0)))</f>
        <v>industry-ag-main.html#eff-stds</v>
      </c>
      <c r="R1076" s="446" t="str">
        <f>IF(ISBLANK(INDEX('Policy Characteristics'!L:L,MATCH($C1076,'Policy Characteristics'!$C:$C,0))),"",INDEX('Policy Characteristics'!L:L,MATCH($C1076,'Policy Characteristics'!$C:$C,0)))</f>
        <v>industry-energy-efficiency-standards.html</v>
      </c>
    </row>
    <row r="1077" spans="1:18" s="446" customFormat="1" x14ac:dyDescent="0.75">
      <c r="A1077" s="446" t="str">
        <f>IF(ISBLANK(INDEX('Policy Characteristics'!A:A,MATCH($C1077,'Policy Characteristics'!$C:$C,0))),"",INDEX('Policy Characteristics'!A:A,MATCH($C1077,'Policy Characteristics'!$C:$C,0)))</f>
        <v>Industry</v>
      </c>
      <c r="B1077" s="467" t="str">
        <f>IF(ISBLANK(INDEX('Policy Characteristics'!B:B,MATCH($C1077,'Policy Characteristics'!$C:$C,0))),"",INDEX('Policy Characteristics'!B:B,MATCH($C1077,'Policy Characteristics'!$C:$C,0)))</f>
        <v>Industry Energy Efficiency Standards</v>
      </c>
      <c r="C1077" s="446" t="str">
        <f t="shared" si="43"/>
        <v>Percentage Improvement in Eqpt Efficiency Standards above BAU</v>
      </c>
      <c r="D1077" s="294" t="s">
        <v>3071</v>
      </c>
      <c r="E1077" s="339" t="s">
        <v>2705</v>
      </c>
      <c r="F1077" t="s">
        <v>3035</v>
      </c>
      <c r="G1077" s="339" t="s">
        <v>2710</v>
      </c>
      <c r="H1077" s="20">
        <v>1037</v>
      </c>
      <c r="I1077" s="468" t="s">
        <v>44</v>
      </c>
      <c r="J1077" s="469" t="str">
        <f>IF(ISBLANK(INDEX('Policy Characteristics'!D:D,MATCH($C1077,'Policy Characteristics'!$C:$C,0))),"",INDEX('Policy Characteristics'!D:D,MATCH($C1077,'Policy Characteristics'!$C:$C,0)))</f>
        <v>Industry Energy Efficiency Standards</v>
      </c>
      <c r="K1077" s="446" t="str">
        <f>IF(ISBLANK(INDEX('Policy Characteristics'!E:E,MATCH($C1077,'Policy Characteristics'!$C:$C,0))),"",INDEX('Policy Characteristics'!E:E,MATCH($C1077,'Policy Characteristics'!$C:$C,0)))</f>
        <v>indst efficiency standards</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0.25</v>
      </c>
      <c r="N1077" s="242">
        <f>IF(ISBLANK(INDEX('Policy Characteristics'!H:H,MATCH($C1077,'Policy Characteristics'!$C:$C,0))),"",INDEX('Policy Characteristics'!H:H,MATCH($C1077,'Policy Characteristics'!$C:$C,0)))</f>
        <v>0.01</v>
      </c>
      <c r="O1077" s="446" t="str">
        <f>IF(ISBLANK(INDEX('Policy Characteristics'!I:I,MATCH($C1077,'Policy Characteristics'!$C:$C,0))),"",INDEX('Policy Characteristics'!I:I,MATCH($C1077,'Policy Characteristics'!$C:$C,0)))</f>
        <v>% reduction in energy use</v>
      </c>
      <c r="P1077" s="44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46" t="str">
        <f>IF(ISBLANK(INDEX('Policy Characteristics'!K:K,MATCH($C1077,'Policy Characteristics'!$C:$C,0))),"",INDEX('Policy Characteristics'!K:K,MATCH($C1077,'Policy Characteristics'!$C:$C,0)))</f>
        <v>industry-ag-main.html#eff-stds</v>
      </c>
      <c r="R1077" s="446" t="str">
        <f>IF(ISBLANK(INDEX('Policy Characteristics'!L:L,MATCH($C1077,'Policy Characteristics'!$C:$C,0))),"",INDEX('Policy Characteristics'!L:L,MATCH($C1077,'Policy Characteristics'!$C:$C,0)))</f>
        <v>industry-energy-efficiency-standards.html</v>
      </c>
    </row>
    <row r="1078" spans="1:18" s="446" customFormat="1" x14ac:dyDescent="0.75">
      <c r="A1078" s="446" t="str">
        <f>IF(ISBLANK(INDEX('Policy Characteristics'!A:A,MATCH($C1078,'Policy Characteristics'!$C:$C,0))),"",INDEX('Policy Characteristics'!A:A,MATCH($C1078,'Policy Characteristics'!$C:$C,0)))</f>
        <v>Industry</v>
      </c>
      <c r="B1078" s="467" t="str">
        <f>IF(ISBLANK(INDEX('Policy Characteristics'!B:B,MATCH($C1078,'Policy Characteristics'!$C:$C,0))),"",INDEX('Policy Characteristics'!B:B,MATCH($C1078,'Policy Characteristics'!$C:$C,0)))</f>
        <v>Industry Energy Efficiency Standards</v>
      </c>
      <c r="C1078" s="446" t="str">
        <f t="shared" si="43"/>
        <v>Percentage Improvement in Eqpt Efficiency Standards above BAU</v>
      </c>
      <c r="D1078" s="294" t="s">
        <v>3072</v>
      </c>
      <c r="E1078" s="339" t="s">
        <v>2398</v>
      </c>
      <c r="F1078" t="s">
        <v>3036</v>
      </c>
      <c r="G1078" s="339" t="s">
        <v>2404</v>
      </c>
      <c r="H1078" s="20">
        <v>1038</v>
      </c>
      <c r="I1078" s="468" t="s">
        <v>43</v>
      </c>
      <c r="J1078" s="469" t="str">
        <f>IF(ISBLANK(INDEX('Policy Characteristics'!D:D,MATCH($C1078,'Policy Characteristics'!$C:$C,0))),"",INDEX('Policy Characteristics'!D:D,MATCH($C1078,'Policy Characteristics'!$C:$C,0)))</f>
        <v>Industry Energy Efficiency Standards</v>
      </c>
      <c r="K1078" s="446" t="str">
        <f>IF(ISBLANK(INDEX('Policy Characteristics'!E:E,MATCH($C1078,'Policy Characteristics'!$C:$C,0))),"",INDEX('Policy Characteristics'!E:E,MATCH($C1078,'Policy Characteristics'!$C:$C,0)))</f>
        <v>indst efficiency standards</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0.25</v>
      </c>
      <c r="N1078" s="242">
        <f>IF(ISBLANK(INDEX('Policy Characteristics'!H:H,MATCH($C1078,'Policy Characteristics'!$C:$C,0))),"",INDEX('Policy Characteristics'!H:H,MATCH($C1078,'Policy Characteristics'!$C:$C,0)))</f>
        <v>0.01</v>
      </c>
      <c r="O1078" s="446" t="str">
        <f>IF(ISBLANK(INDEX('Policy Characteristics'!I:I,MATCH($C1078,'Policy Characteristics'!$C:$C,0))),"",INDEX('Policy Characteristics'!I:I,MATCH($C1078,'Policy Characteristics'!$C:$C,0)))</f>
        <v>% reduction in energy use</v>
      </c>
      <c r="P1078" s="44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46" t="str">
        <f>IF(ISBLANK(INDEX('Policy Characteristics'!K:K,MATCH($C1078,'Policy Characteristics'!$C:$C,0))),"",INDEX('Policy Characteristics'!K:K,MATCH($C1078,'Policy Characteristics'!$C:$C,0)))</f>
        <v>industry-ag-main.html#eff-stds</v>
      </c>
      <c r="R1078" s="446" t="str">
        <f>IF(ISBLANK(INDEX('Policy Characteristics'!L:L,MATCH($C1078,'Policy Characteristics'!$C:$C,0))),"",INDEX('Policy Characteristics'!L:L,MATCH($C1078,'Policy Characteristics'!$C:$C,0)))</f>
        <v>industry-energy-efficiency-standards.html</v>
      </c>
    </row>
    <row r="1079" spans="1:18" s="446" customFormat="1" x14ac:dyDescent="0.75">
      <c r="A1079" s="446" t="str">
        <f>IF(ISBLANK(INDEX('Policy Characteristics'!A:A,MATCH($C1079,'Policy Characteristics'!$C:$C,0))),"",INDEX('Policy Characteristics'!A:A,MATCH($C1079,'Policy Characteristics'!$C:$C,0)))</f>
        <v>Industry</v>
      </c>
      <c r="B1079" s="467" t="str">
        <f>IF(ISBLANK(INDEX('Policy Characteristics'!B:B,MATCH($C1079,'Policy Characteristics'!$C:$C,0))),"",INDEX('Policy Characteristics'!B:B,MATCH($C1079,'Policy Characteristics'!$C:$C,0)))</f>
        <v>Industry Energy Efficiency Standards</v>
      </c>
      <c r="C1079" s="446" t="str">
        <f t="shared" si="43"/>
        <v>Percentage Improvement in Eqpt Efficiency Standards above BAU</v>
      </c>
      <c r="D1079" s="294" t="s">
        <v>3072</v>
      </c>
      <c r="E1079" s="339" t="s">
        <v>2399</v>
      </c>
      <c r="F1079" t="s">
        <v>3036</v>
      </c>
      <c r="G1079" s="339" t="s">
        <v>2407</v>
      </c>
      <c r="H1079" s="20">
        <v>1039</v>
      </c>
      <c r="I1079" s="468" t="s">
        <v>43</v>
      </c>
      <c r="J1079" s="469" t="str">
        <f>IF(ISBLANK(INDEX('Policy Characteristics'!D:D,MATCH($C1079,'Policy Characteristics'!$C:$C,0))),"",INDEX('Policy Characteristics'!D:D,MATCH($C1079,'Policy Characteristics'!$C:$C,0)))</f>
        <v>Industry Energy Efficiency Standards</v>
      </c>
      <c r="K1079" s="446" t="str">
        <f>IF(ISBLANK(INDEX('Policy Characteristics'!E:E,MATCH($C1079,'Policy Characteristics'!$C:$C,0))),"",INDEX('Policy Characteristics'!E:E,MATCH($C1079,'Policy Characteristics'!$C:$C,0)))</f>
        <v>indst efficiency standards</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0.25</v>
      </c>
      <c r="N1079" s="242">
        <f>IF(ISBLANK(INDEX('Policy Characteristics'!H:H,MATCH($C1079,'Policy Characteristics'!$C:$C,0))),"",INDEX('Policy Characteristics'!H:H,MATCH($C1079,'Policy Characteristics'!$C:$C,0)))</f>
        <v>0.01</v>
      </c>
      <c r="O1079" s="446" t="str">
        <f>IF(ISBLANK(INDEX('Policy Characteristics'!I:I,MATCH($C1079,'Policy Characteristics'!$C:$C,0))),"",INDEX('Policy Characteristics'!I:I,MATCH($C1079,'Policy Characteristics'!$C:$C,0)))</f>
        <v>% reduction in energy use</v>
      </c>
      <c r="P1079" s="44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46" t="str">
        <f>IF(ISBLANK(INDEX('Policy Characteristics'!K:K,MATCH($C1079,'Policy Characteristics'!$C:$C,0))),"",INDEX('Policy Characteristics'!K:K,MATCH($C1079,'Policy Characteristics'!$C:$C,0)))</f>
        <v>industry-ag-main.html#eff-stds</v>
      </c>
      <c r="R1079" s="446" t="str">
        <f>IF(ISBLANK(INDEX('Policy Characteristics'!L:L,MATCH($C1079,'Policy Characteristics'!$C:$C,0))),"",INDEX('Policy Characteristics'!L:L,MATCH($C1079,'Policy Characteristics'!$C:$C,0)))</f>
        <v>industry-energy-efficiency-standards.html</v>
      </c>
    </row>
    <row r="1080" spans="1:18" s="446" customFormat="1" x14ac:dyDescent="0.75">
      <c r="A1080" s="446" t="str">
        <f>IF(ISBLANK(INDEX('Policy Characteristics'!A:A,MATCH($C1080,'Policy Characteristics'!$C:$C,0))),"",INDEX('Policy Characteristics'!A:A,MATCH($C1080,'Policy Characteristics'!$C:$C,0)))</f>
        <v>Industry</v>
      </c>
      <c r="B1080" s="467" t="str">
        <f>IF(ISBLANK(INDEX('Policy Characteristics'!B:B,MATCH($C1080,'Policy Characteristics'!$C:$C,0))),"",INDEX('Policy Characteristics'!B:B,MATCH($C1080,'Policy Characteristics'!$C:$C,0)))</f>
        <v>Industry Energy Efficiency Standards</v>
      </c>
      <c r="C1080" s="446" t="str">
        <f t="shared" si="43"/>
        <v>Percentage Improvement in Eqpt Efficiency Standards above BAU</v>
      </c>
      <c r="D1080" s="294" t="s">
        <v>3072</v>
      </c>
      <c r="E1080" s="339" t="s">
        <v>2400</v>
      </c>
      <c r="F1080" t="s">
        <v>3036</v>
      </c>
      <c r="G1080" s="339" t="s">
        <v>2408</v>
      </c>
      <c r="H1080" s="20">
        <v>1040</v>
      </c>
      <c r="I1080" s="468" t="s">
        <v>43</v>
      </c>
      <c r="J1080" s="469" t="str">
        <f>IF(ISBLANK(INDEX('Policy Characteristics'!D:D,MATCH($C1080,'Policy Characteristics'!$C:$C,0))),"",INDEX('Policy Characteristics'!D:D,MATCH($C1080,'Policy Characteristics'!$C:$C,0)))</f>
        <v>Industry Energy Efficiency Standards</v>
      </c>
      <c r="K1080" s="446" t="str">
        <f>IF(ISBLANK(INDEX('Policy Characteristics'!E:E,MATCH($C1080,'Policy Characteristics'!$C:$C,0))),"",INDEX('Policy Characteristics'!E:E,MATCH($C1080,'Policy Characteristics'!$C:$C,0)))</f>
        <v>indst efficiency standards</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0.25</v>
      </c>
      <c r="N1080" s="242">
        <f>IF(ISBLANK(INDEX('Policy Characteristics'!H:H,MATCH($C1080,'Policy Characteristics'!$C:$C,0))),"",INDEX('Policy Characteristics'!H:H,MATCH($C1080,'Policy Characteristics'!$C:$C,0)))</f>
        <v>0.01</v>
      </c>
      <c r="O1080" s="446" t="str">
        <f>IF(ISBLANK(INDEX('Policy Characteristics'!I:I,MATCH($C1080,'Policy Characteristics'!$C:$C,0))),"",INDEX('Policy Characteristics'!I:I,MATCH($C1080,'Policy Characteristics'!$C:$C,0)))</f>
        <v>% reduction in energy use</v>
      </c>
      <c r="P1080" s="44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46" t="str">
        <f>IF(ISBLANK(INDEX('Policy Characteristics'!K:K,MATCH($C1080,'Policy Characteristics'!$C:$C,0))),"",INDEX('Policy Characteristics'!K:K,MATCH($C1080,'Policy Characteristics'!$C:$C,0)))</f>
        <v>industry-ag-main.html#eff-stds</v>
      </c>
      <c r="R1080" s="446" t="str">
        <f>IF(ISBLANK(INDEX('Policy Characteristics'!L:L,MATCH($C1080,'Policy Characteristics'!$C:$C,0))),"",INDEX('Policy Characteristics'!L:L,MATCH($C1080,'Policy Characteristics'!$C:$C,0)))</f>
        <v>industry-energy-efficiency-standards.html</v>
      </c>
    </row>
    <row r="1081" spans="1:18" s="446" customFormat="1" x14ac:dyDescent="0.75">
      <c r="A1081" s="446" t="str">
        <f>IF(ISBLANK(INDEX('Policy Characteristics'!A:A,MATCH($C1081,'Policy Characteristics'!$C:$C,0))),"",INDEX('Policy Characteristics'!A:A,MATCH($C1081,'Policy Characteristics'!$C:$C,0)))</f>
        <v>Industry</v>
      </c>
      <c r="B1081" s="467" t="str">
        <f>IF(ISBLANK(INDEX('Policy Characteristics'!B:B,MATCH($C1081,'Policy Characteristics'!$C:$C,0))),"",INDEX('Policy Characteristics'!B:B,MATCH($C1081,'Policy Characteristics'!$C:$C,0)))</f>
        <v>Industry Energy Efficiency Standards</v>
      </c>
      <c r="C1081" s="446" t="str">
        <f t="shared" si="43"/>
        <v>Percentage Improvement in Eqpt Efficiency Standards above BAU</v>
      </c>
      <c r="D1081" s="294" t="s">
        <v>3072</v>
      </c>
      <c r="E1081" s="339" t="s">
        <v>2401</v>
      </c>
      <c r="F1081" t="s">
        <v>3036</v>
      </c>
      <c r="G1081" s="339" t="s">
        <v>2405</v>
      </c>
      <c r="H1081" s="20">
        <v>1041</v>
      </c>
      <c r="I1081" s="468" t="s">
        <v>43</v>
      </c>
      <c r="J1081" s="469" t="str">
        <f>IF(ISBLANK(INDEX('Policy Characteristics'!D:D,MATCH($C1081,'Policy Characteristics'!$C:$C,0))),"",INDEX('Policy Characteristics'!D:D,MATCH($C1081,'Policy Characteristics'!$C:$C,0)))</f>
        <v>Industry Energy Efficiency Standards</v>
      </c>
      <c r="K1081" s="446" t="str">
        <f>IF(ISBLANK(INDEX('Policy Characteristics'!E:E,MATCH($C1081,'Policy Characteristics'!$C:$C,0))),"",INDEX('Policy Characteristics'!E:E,MATCH($C1081,'Policy Characteristics'!$C:$C,0)))</f>
        <v>indst efficiency standards</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0.25</v>
      </c>
      <c r="N1081" s="242">
        <f>IF(ISBLANK(INDEX('Policy Characteristics'!H:H,MATCH($C1081,'Policy Characteristics'!$C:$C,0))),"",INDEX('Policy Characteristics'!H:H,MATCH($C1081,'Policy Characteristics'!$C:$C,0)))</f>
        <v>0.01</v>
      </c>
      <c r="O1081" s="446" t="str">
        <f>IF(ISBLANK(INDEX('Policy Characteristics'!I:I,MATCH($C1081,'Policy Characteristics'!$C:$C,0))),"",INDEX('Policy Characteristics'!I:I,MATCH($C1081,'Policy Characteristics'!$C:$C,0)))</f>
        <v>% reduction in energy use</v>
      </c>
      <c r="P1081" s="44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46" t="str">
        <f>IF(ISBLANK(INDEX('Policy Characteristics'!K:K,MATCH($C1081,'Policy Characteristics'!$C:$C,0))),"",INDEX('Policy Characteristics'!K:K,MATCH($C1081,'Policy Characteristics'!$C:$C,0)))</f>
        <v>industry-ag-main.html#eff-stds</v>
      </c>
      <c r="R1081" s="446" t="str">
        <f>IF(ISBLANK(INDEX('Policy Characteristics'!L:L,MATCH($C1081,'Policy Characteristics'!$C:$C,0))),"",INDEX('Policy Characteristics'!L:L,MATCH($C1081,'Policy Characteristics'!$C:$C,0)))</f>
        <v>industry-energy-efficiency-standards.html</v>
      </c>
    </row>
    <row r="1082" spans="1:18" s="446" customFormat="1" x14ac:dyDescent="0.75">
      <c r="A1082" s="446" t="str">
        <f>IF(ISBLANK(INDEX('Policy Characteristics'!A:A,MATCH($C1082,'Policy Characteristics'!$C:$C,0))),"",INDEX('Policy Characteristics'!A:A,MATCH($C1082,'Policy Characteristics'!$C:$C,0)))</f>
        <v>Industry</v>
      </c>
      <c r="B1082" s="467" t="str">
        <f>IF(ISBLANK(INDEX('Policy Characteristics'!B:B,MATCH($C1082,'Policy Characteristics'!$C:$C,0))),"",INDEX('Policy Characteristics'!B:B,MATCH($C1082,'Policy Characteristics'!$C:$C,0)))</f>
        <v>Industry Energy Efficiency Standards</v>
      </c>
      <c r="C1082" s="446" t="str">
        <f t="shared" si="43"/>
        <v>Percentage Improvement in Eqpt Efficiency Standards above BAU</v>
      </c>
      <c r="D1082" s="294" t="s">
        <v>3072</v>
      </c>
      <c r="E1082" s="339" t="s">
        <v>2402</v>
      </c>
      <c r="F1082" t="s">
        <v>3036</v>
      </c>
      <c r="G1082" s="339" t="s">
        <v>2406</v>
      </c>
      <c r="H1082" s="20">
        <v>1042</v>
      </c>
      <c r="I1082" s="468" t="s">
        <v>44</v>
      </c>
      <c r="J1082" s="469" t="str">
        <f>IF(ISBLANK(INDEX('Policy Characteristics'!D:D,MATCH($C1082,'Policy Characteristics'!$C:$C,0))),"",INDEX('Policy Characteristics'!D:D,MATCH($C1082,'Policy Characteristics'!$C:$C,0)))</f>
        <v>Industry Energy Efficiency Standards</v>
      </c>
      <c r="K1082" s="446" t="str">
        <f>IF(ISBLANK(INDEX('Policy Characteristics'!E:E,MATCH($C1082,'Policy Characteristics'!$C:$C,0))),"",INDEX('Policy Characteristics'!E:E,MATCH($C1082,'Policy Characteristics'!$C:$C,0)))</f>
        <v>indst efficiency standards</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0.25</v>
      </c>
      <c r="N1082" s="242">
        <f>IF(ISBLANK(INDEX('Policy Characteristics'!H:H,MATCH($C1082,'Policy Characteristics'!$C:$C,0))),"",INDEX('Policy Characteristics'!H:H,MATCH($C1082,'Policy Characteristics'!$C:$C,0)))</f>
        <v>0.01</v>
      </c>
      <c r="O1082" s="446" t="str">
        <f>IF(ISBLANK(INDEX('Policy Characteristics'!I:I,MATCH($C1082,'Policy Characteristics'!$C:$C,0))),"",INDEX('Policy Characteristics'!I:I,MATCH($C1082,'Policy Characteristics'!$C:$C,0)))</f>
        <v>% reduction in energy use</v>
      </c>
      <c r="P1082" s="44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46" t="str">
        <f>IF(ISBLANK(INDEX('Policy Characteristics'!K:K,MATCH($C1082,'Policy Characteristics'!$C:$C,0))),"",INDEX('Policy Characteristics'!K:K,MATCH($C1082,'Policy Characteristics'!$C:$C,0)))</f>
        <v>industry-ag-main.html#eff-stds</v>
      </c>
      <c r="R1082" s="446" t="str">
        <f>IF(ISBLANK(INDEX('Policy Characteristics'!L:L,MATCH($C1082,'Policy Characteristics'!$C:$C,0))),"",INDEX('Policy Characteristics'!L:L,MATCH($C1082,'Policy Characteristics'!$C:$C,0)))</f>
        <v>industry-energy-efficiency-standards.html</v>
      </c>
    </row>
    <row r="1083" spans="1:18" s="446" customFormat="1" x14ac:dyDescent="0.75">
      <c r="A1083" s="446" t="str">
        <f>IF(ISBLANK(INDEX('Policy Characteristics'!A:A,MATCH($C1083,'Policy Characteristics'!$C:$C,0))),"",INDEX('Policy Characteristics'!A:A,MATCH($C1083,'Policy Characteristics'!$C:$C,0)))</f>
        <v>Industry</v>
      </c>
      <c r="B1083" s="467" t="str">
        <f>IF(ISBLANK(INDEX('Policy Characteristics'!B:B,MATCH($C1083,'Policy Characteristics'!$C:$C,0))),"",INDEX('Policy Characteristics'!B:B,MATCH($C1083,'Policy Characteristics'!$C:$C,0)))</f>
        <v>Industry Energy Efficiency Standards</v>
      </c>
      <c r="C1083" s="446" t="str">
        <f t="shared" si="43"/>
        <v>Percentage Improvement in Eqpt Efficiency Standards above BAU</v>
      </c>
      <c r="D1083" s="294" t="s">
        <v>3072</v>
      </c>
      <c r="E1083" s="339" t="s">
        <v>2403</v>
      </c>
      <c r="F1083" t="s">
        <v>3036</v>
      </c>
      <c r="G1083" s="339" t="s">
        <v>2409</v>
      </c>
      <c r="H1083" s="20">
        <v>1043</v>
      </c>
      <c r="I1083" s="468" t="s">
        <v>44</v>
      </c>
      <c r="J1083" s="469" t="str">
        <f>IF(ISBLANK(INDEX('Policy Characteristics'!D:D,MATCH($C1083,'Policy Characteristics'!$C:$C,0))),"",INDEX('Policy Characteristics'!D:D,MATCH($C1083,'Policy Characteristics'!$C:$C,0)))</f>
        <v>Industry Energy Efficiency Standards</v>
      </c>
      <c r="K1083" s="446" t="str">
        <f>IF(ISBLANK(INDEX('Policy Characteristics'!E:E,MATCH($C1083,'Policy Characteristics'!$C:$C,0))),"",INDEX('Policy Characteristics'!E:E,MATCH($C1083,'Policy Characteristics'!$C:$C,0)))</f>
        <v>indst efficiency standards</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0.25</v>
      </c>
      <c r="N1083" s="242">
        <f>IF(ISBLANK(INDEX('Policy Characteristics'!H:H,MATCH($C1083,'Policy Characteristics'!$C:$C,0))),"",INDEX('Policy Characteristics'!H:H,MATCH($C1083,'Policy Characteristics'!$C:$C,0)))</f>
        <v>0.01</v>
      </c>
      <c r="O1083" s="446" t="str">
        <f>IF(ISBLANK(INDEX('Policy Characteristics'!I:I,MATCH($C1083,'Policy Characteristics'!$C:$C,0))),"",INDEX('Policy Characteristics'!I:I,MATCH($C1083,'Policy Characteristics'!$C:$C,0)))</f>
        <v>% reduction in energy use</v>
      </c>
      <c r="P1083" s="44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46" t="str">
        <f>IF(ISBLANK(INDEX('Policy Characteristics'!K:K,MATCH($C1083,'Policy Characteristics'!$C:$C,0))),"",INDEX('Policy Characteristics'!K:K,MATCH($C1083,'Policy Characteristics'!$C:$C,0)))</f>
        <v>industry-ag-main.html#eff-stds</v>
      </c>
      <c r="R1083" s="446" t="str">
        <f>IF(ISBLANK(INDEX('Policy Characteristics'!L:L,MATCH($C1083,'Policy Characteristics'!$C:$C,0))),"",INDEX('Policy Characteristics'!L:L,MATCH($C1083,'Policy Characteristics'!$C:$C,0)))</f>
        <v>industry-energy-efficiency-standards.html</v>
      </c>
    </row>
    <row r="1084" spans="1:18" s="446" customFormat="1" x14ac:dyDescent="0.75">
      <c r="A1084" s="446" t="str">
        <f>IF(ISBLANK(INDEX('Policy Characteristics'!A:A,MATCH($C1084,'Policy Characteristics'!$C:$C,0))),"",INDEX('Policy Characteristics'!A:A,MATCH($C1084,'Policy Characteristics'!$C:$C,0)))</f>
        <v>Industry</v>
      </c>
      <c r="B1084" s="467" t="str">
        <f>IF(ISBLANK(INDEX('Policy Characteristics'!B:B,MATCH($C1084,'Policy Characteristics'!$C:$C,0))),"",INDEX('Policy Characteristics'!B:B,MATCH($C1084,'Policy Characteristics'!$C:$C,0)))</f>
        <v>Industry Energy Efficiency Standards</v>
      </c>
      <c r="C1084" s="446" t="str">
        <f t="shared" si="43"/>
        <v>Percentage Improvement in Eqpt Efficiency Standards above BAU</v>
      </c>
      <c r="D1084" s="294" t="s">
        <v>3072</v>
      </c>
      <c r="E1084" s="339" t="s">
        <v>2706</v>
      </c>
      <c r="F1084" t="s">
        <v>3036</v>
      </c>
      <c r="G1084" s="339" t="s">
        <v>2709</v>
      </c>
      <c r="H1084" s="20">
        <v>1044</v>
      </c>
      <c r="I1084" s="468" t="s">
        <v>43</v>
      </c>
      <c r="J1084" s="469" t="str">
        <f>IF(ISBLANK(INDEX('Policy Characteristics'!D:D,MATCH($C1084,'Policy Characteristics'!$C:$C,0))),"",INDEX('Policy Characteristics'!D:D,MATCH($C1084,'Policy Characteristics'!$C:$C,0)))</f>
        <v>Industry Energy Efficiency Standards</v>
      </c>
      <c r="K1084" s="446" t="str">
        <f>IF(ISBLANK(INDEX('Policy Characteristics'!E:E,MATCH($C1084,'Policy Characteristics'!$C:$C,0))),"",INDEX('Policy Characteristics'!E:E,MATCH($C1084,'Policy Characteristics'!$C:$C,0)))</f>
        <v>indst efficiency standards</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0.25</v>
      </c>
      <c r="N1084" s="242">
        <f>IF(ISBLANK(INDEX('Policy Characteristics'!H:H,MATCH($C1084,'Policy Characteristics'!$C:$C,0))),"",INDEX('Policy Characteristics'!H:H,MATCH($C1084,'Policy Characteristics'!$C:$C,0)))</f>
        <v>0.01</v>
      </c>
      <c r="O1084" s="446" t="str">
        <f>IF(ISBLANK(INDEX('Policy Characteristics'!I:I,MATCH($C1084,'Policy Characteristics'!$C:$C,0))),"",INDEX('Policy Characteristics'!I:I,MATCH($C1084,'Policy Characteristics'!$C:$C,0)))</f>
        <v>% reduction in energy use</v>
      </c>
      <c r="P1084" s="44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46" t="str">
        <f>IF(ISBLANK(INDEX('Policy Characteristics'!K:K,MATCH($C1084,'Policy Characteristics'!$C:$C,0))),"",INDEX('Policy Characteristics'!K:K,MATCH($C1084,'Policy Characteristics'!$C:$C,0)))</f>
        <v>industry-ag-main.html#eff-stds</v>
      </c>
      <c r="R1084" s="446" t="str">
        <f>IF(ISBLANK(INDEX('Policy Characteristics'!L:L,MATCH($C1084,'Policy Characteristics'!$C:$C,0))),"",INDEX('Policy Characteristics'!L:L,MATCH($C1084,'Policy Characteristics'!$C:$C,0)))</f>
        <v>industry-energy-efficiency-standards.html</v>
      </c>
    </row>
    <row r="1085" spans="1:18" s="446" customFormat="1" x14ac:dyDescent="0.75">
      <c r="A1085" s="446" t="str">
        <f>IF(ISBLANK(INDEX('Policy Characteristics'!A:A,MATCH($C1085,'Policy Characteristics'!$C:$C,0))),"",INDEX('Policy Characteristics'!A:A,MATCH($C1085,'Policy Characteristics'!$C:$C,0)))</f>
        <v>Industry</v>
      </c>
      <c r="B1085" s="467" t="str">
        <f>IF(ISBLANK(INDEX('Policy Characteristics'!B:B,MATCH($C1085,'Policy Characteristics'!$C:$C,0))),"",INDEX('Policy Characteristics'!B:B,MATCH($C1085,'Policy Characteristics'!$C:$C,0)))</f>
        <v>Industry Energy Efficiency Standards</v>
      </c>
      <c r="C1085" s="446" t="str">
        <f t="shared" si="43"/>
        <v>Percentage Improvement in Eqpt Efficiency Standards above BAU</v>
      </c>
      <c r="D1085" s="294" t="s">
        <v>3072</v>
      </c>
      <c r="E1085" s="339" t="s">
        <v>2707</v>
      </c>
      <c r="F1085" t="s">
        <v>3036</v>
      </c>
      <c r="G1085" s="339" t="s">
        <v>2711</v>
      </c>
      <c r="H1085" s="20">
        <v>1045</v>
      </c>
      <c r="I1085" s="468" t="s">
        <v>44</v>
      </c>
      <c r="J1085" s="469" t="str">
        <f>IF(ISBLANK(INDEX('Policy Characteristics'!D:D,MATCH($C1085,'Policy Characteristics'!$C:$C,0))),"",INDEX('Policy Characteristics'!D:D,MATCH($C1085,'Policy Characteristics'!$C:$C,0)))</f>
        <v>Industry Energy Efficiency Standards</v>
      </c>
      <c r="K1085" s="446" t="str">
        <f>IF(ISBLANK(INDEX('Policy Characteristics'!E:E,MATCH($C1085,'Policy Characteristics'!$C:$C,0))),"",INDEX('Policy Characteristics'!E:E,MATCH($C1085,'Policy Characteristics'!$C:$C,0)))</f>
        <v>indst efficiency standards</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0.25</v>
      </c>
      <c r="N1085" s="242">
        <f>IF(ISBLANK(INDEX('Policy Characteristics'!H:H,MATCH($C1085,'Policy Characteristics'!$C:$C,0))),"",INDEX('Policy Characteristics'!H:H,MATCH($C1085,'Policy Characteristics'!$C:$C,0)))</f>
        <v>0.01</v>
      </c>
      <c r="O1085" s="446" t="str">
        <f>IF(ISBLANK(INDEX('Policy Characteristics'!I:I,MATCH($C1085,'Policy Characteristics'!$C:$C,0))),"",INDEX('Policy Characteristics'!I:I,MATCH($C1085,'Policy Characteristics'!$C:$C,0)))</f>
        <v>% reduction in energy use</v>
      </c>
      <c r="P1085" s="44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46" t="str">
        <f>IF(ISBLANK(INDEX('Policy Characteristics'!K:K,MATCH($C1085,'Policy Characteristics'!$C:$C,0))),"",INDEX('Policy Characteristics'!K:K,MATCH($C1085,'Policy Characteristics'!$C:$C,0)))</f>
        <v>industry-ag-main.html#eff-stds</v>
      </c>
      <c r="R1085" s="446" t="str">
        <f>IF(ISBLANK(INDEX('Policy Characteristics'!L:L,MATCH($C1085,'Policy Characteristics'!$C:$C,0))),"",INDEX('Policy Characteristics'!L:L,MATCH($C1085,'Policy Characteristics'!$C:$C,0)))</f>
        <v>industry-energy-efficiency-standards.html</v>
      </c>
    </row>
    <row r="1086" spans="1:18" s="446" customFormat="1" x14ac:dyDescent="0.75">
      <c r="A1086" s="446" t="str">
        <f>IF(ISBLANK(INDEX('Policy Characteristics'!A:A,MATCH($C1086,'Policy Characteristics'!$C:$C,0))),"",INDEX('Policy Characteristics'!A:A,MATCH($C1086,'Policy Characteristics'!$C:$C,0)))</f>
        <v>Industry</v>
      </c>
      <c r="B1086" s="467" t="str">
        <f>IF(ISBLANK(INDEX('Policy Characteristics'!B:B,MATCH($C1086,'Policy Characteristics'!$C:$C,0))),"",INDEX('Policy Characteristics'!B:B,MATCH($C1086,'Policy Characteristics'!$C:$C,0)))</f>
        <v>Industry Energy Efficiency Standards</v>
      </c>
      <c r="C1086" s="446" t="str">
        <f t="shared" si="43"/>
        <v>Percentage Improvement in Eqpt Efficiency Standards above BAU</v>
      </c>
      <c r="D1086" s="294" t="s">
        <v>3072</v>
      </c>
      <c r="E1086" s="339" t="s">
        <v>2708</v>
      </c>
      <c r="F1086" t="s">
        <v>3036</v>
      </c>
      <c r="G1086" s="339" t="s">
        <v>2712</v>
      </c>
      <c r="H1086" s="20">
        <v>1046</v>
      </c>
      <c r="I1086" s="468" t="s">
        <v>44</v>
      </c>
      <c r="J1086" s="469" t="str">
        <f>IF(ISBLANK(INDEX('Policy Characteristics'!D:D,MATCH($C1086,'Policy Characteristics'!$C:$C,0))),"",INDEX('Policy Characteristics'!D:D,MATCH($C1086,'Policy Characteristics'!$C:$C,0)))</f>
        <v>Industry Energy Efficiency Standards</v>
      </c>
      <c r="K1086" s="446" t="str">
        <f>IF(ISBLANK(INDEX('Policy Characteristics'!E:E,MATCH($C1086,'Policy Characteristics'!$C:$C,0))),"",INDEX('Policy Characteristics'!E:E,MATCH($C1086,'Policy Characteristics'!$C:$C,0)))</f>
        <v>indst efficiency standards</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0.25</v>
      </c>
      <c r="N1086" s="242">
        <f>IF(ISBLANK(INDEX('Policy Characteristics'!H:H,MATCH($C1086,'Policy Characteristics'!$C:$C,0))),"",INDEX('Policy Characteristics'!H:H,MATCH($C1086,'Policy Characteristics'!$C:$C,0)))</f>
        <v>0.01</v>
      </c>
      <c r="O1086" s="446" t="str">
        <f>IF(ISBLANK(INDEX('Policy Characteristics'!I:I,MATCH($C1086,'Policy Characteristics'!$C:$C,0))),"",INDEX('Policy Characteristics'!I:I,MATCH($C1086,'Policy Characteristics'!$C:$C,0)))</f>
        <v>% reduction in energy use</v>
      </c>
      <c r="P1086" s="44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46" t="str">
        <f>IF(ISBLANK(INDEX('Policy Characteristics'!K:K,MATCH($C1086,'Policy Characteristics'!$C:$C,0))),"",INDEX('Policy Characteristics'!K:K,MATCH($C1086,'Policy Characteristics'!$C:$C,0)))</f>
        <v>industry-ag-main.html#eff-stds</v>
      </c>
      <c r="R1086" s="446" t="str">
        <f>IF(ISBLANK(INDEX('Policy Characteristics'!L:L,MATCH($C1086,'Policy Characteristics'!$C:$C,0))),"",INDEX('Policy Characteristics'!L:L,MATCH($C1086,'Policy Characteristics'!$C:$C,0)))</f>
        <v>industry-energy-efficiency-standards.html</v>
      </c>
    </row>
    <row r="1087" spans="1:18" s="446" customFormat="1" x14ac:dyDescent="0.75">
      <c r="A1087" s="446" t="str">
        <f>IF(ISBLANK(INDEX('Policy Characteristics'!A:A,MATCH($C1087,'Policy Characteristics'!$C:$C,0))),"",INDEX('Policy Characteristics'!A:A,MATCH($C1087,'Policy Characteristics'!$C:$C,0)))</f>
        <v>Industry</v>
      </c>
      <c r="B1087" s="467" t="str">
        <f>IF(ISBLANK(INDEX('Policy Characteristics'!B:B,MATCH($C1087,'Policy Characteristics'!$C:$C,0))),"",INDEX('Policy Characteristics'!B:B,MATCH($C1087,'Policy Characteristics'!$C:$C,0)))</f>
        <v>Industry Energy Efficiency Standards</v>
      </c>
      <c r="C1087" s="446" t="str">
        <f t="shared" si="43"/>
        <v>Percentage Improvement in Eqpt Efficiency Standards above BAU</v>
      </c>
      <c r="D1087" s="294" t="s">
        <v>3072</v>
      </c>
      <c r="E1087" s="339" t="s">
        <v>2705</v>
      </c>
      <c r="F1087" t="s">
        <v>3036</v>
      </c>
      <c r="G1087" s="339" t="s">
        <v>2710</v>
      </c>
      <c r="H1087" s="20">
        <v>1047</v>
      </c>
      <c r="I1087" s="468" t="s">
        <v>44</v>
      </c>
      <c r="J1087" s="469" t="str">
        <f>IF(ISBLANK(INDEX('Policy Characteristics'!D:D,MATCH($C1087,'Policy Characteristics'!$C:$C,0))),"",INDEX('Policy Characteristics'!D:D,MATCH($C1087,'Policy Characteristics'!$C:$C,0)))</f>
        <v>Industry Energy Efficiency Standards</v>
      </c>
      <c r="K1087" s="446" t="str">
        <f>IF(ISBLANK(INDEX('Policy Characteristics'!E:E,MATCH($C1087,'Policy Characteristics'!$C:$C,0))),"",INDEX('Policy Characteristics'!E:E,MATCH($C1087,'Policy Characteristics'!$C:$C,0)))</f>
        <v>indst efficiency standards</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0.25</v>
      </c>
      <c r="N1087" s="242">
        <f>IF(ISBLANK(INDEX('Policy Characteristics'!H:H,MATCH($C1087,'Policy Characteristics'!$C:$C,0))),"",INDEX('Policy Characteristics'!H:H,MATCH($C1087,'Policy Characteristics'!$C:$C,0)))</f>
        <v>0.01</v>
      </c>
      <c r="O1087" s="446" t="str">
        <f>IF(ISBLANK(INDEX('Policy Characteristics'!I:I,MATCH($C1087,'Policy Characteristics'!$C:$C,0))),"",INDEX('Policy Characteristics'!I:I,MATCH($C1087,'Policy Characteristics'!$C:$C,0)))</f>
        <v>% reduction in energy use</v>
      </c>
      <c r="P1087" s="44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46" t="str">
        <f>IF(ISBLANK(INDEX('Policy Characteristics'!K:K,MATCH($C1087,'Policy Characteristics'!$C:$C,0))),"",INDEX('Policy Characteristics'!K:K,MATCH($C1087,'Policy Characteristics'!$C:$C,0)))</f>
        <v>industry-ag-main.html#eff-stds</v>
      </c>
      <c r="R1087" s="446" t="str">
        <f>IF(ISBLANK(INDEX('Policy Characteristics'!L:L,MATCH($C1087,'Policy Characteristics'!$C:$C,0))),"",INDEX('Policy Characteristics'!L:L,MATCH($C1087,'Policy Characteristics'!$C:$C,0)))</f>
        <v>industry-energy-efficiency-standards.html</v>
      </c>
    </row>
    <row r="1088" spans="1:18" s="446" customFormat="1" x14ac:dyDescent="0.75">
      <c r="A1088" s="446" t="str">
        <f>IF(ISBLANK(INDEX('Policy Characteristics'!A:A,MATCH($C1088,'Policy Characteristics'!$C:$C,0))),"",INDEX('Policy Characteristics'!A:A,MATCH($C1088,'Policy Characteristics'!$C:$C,0)))</f>
        <v>Industry</v>
      </c>
      <c r="B1088" s="467" t="str">
        <f>IF(ISBLANK(INDEX('Policy Characteristics'!B:B,MATCH($C1088,'Policy Characteristics'!$C:$C,0))),"",INDEX('Policy Characteristics'!B:B,MATCH($C1088,'Policy Characteristics'!$C:$C,0)))</f>
        <v>Industry Energy Efficiency Standards</v>
      </c>
      <c r="C1088" s="446" t="str">
        <f t="shared" si="43"/>
        <v>Percentage Improvement in Eqpt Efficiency Standards above BAU</v>
      </c>
      <c r="D1088" s="294" t="s">
        <v>3073</v>
      </c>
      <c r="E1088" s="339" t="s">
        <v>2398</v>
      </c>
      <c r="F1088" t="s">
        <v>2579</v>
      </c>
      <c r="G1088" s="339" t="s">
        <v>2404</v>
      </c>
      <c r="H1088" s="20">
        <v>1048</v>
      </c>
      <c r="I1088" s="468" t="s">
        <v>43</v>
      </c>
      <c r="J1088" s="469" t="str">
        <f>IF(ISBLANK(INDEX('Policy Characteristics'!D:D,MATCH($C1088,'Policy Characteristics'!$C:$C,0))),"",INDEX('Policy Characteristics'!D:D,MATCH($C1088,'Policy Characteristics'!$C:$C,0)))</f>
        <v>Industry Energy Efficiency Standards</v>
      </c>
      <c r="K1088" s="446" t="str">
        <f>IF(ISBLANK(INDEX('Policy Characteristics'!E:E,MATCH($C1088,'Policy Characteristics'!$C:$C,0))),"",INDEX('Policy Characteristics'!E:E,MATCH($C1088,'Policy Characteristics'!$C:$C,0)))</f>
        <v>indst efficiency standards</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0.25</v>
      </c>
      <c r="N1088" s="242">
        <f>IF(ISBLANK(INDEX('Policy Characteristics'!H:H,MATCH($C1088,'Policy Characteristics'!$C:$C,0))),"",INDEX('Policy Characteristics'!H:H,MATCH($C1088,'Policy Characteristics'!$C:$C,0)))</f>
        <v>0.01</v>
      </c>
      <c r="O1088" s="446" t="str">
        <f>IF(ISBLANK(INDEX('Policy Characteristics'!I:I,MATCH($C1088,'Policy Characteristics'!$C:$C,0))),"",INDEX('Policy Characteristics'!I:I,MATCH($C1088,'Policy Characteristics'!$C:$C,0)))</f>
        <v>% reduction in energy use</v>
      </c>
      <c r="P1088" s="44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46" t="str">
        <f>IF(ISBLANK(INDEX('Policy Characteristics'!K:K,MATCH($C1088,'Policy Characteristics'!$C:$C,0))),"",INDEX('Policy Characteristics'!K:K,MATCH($C1088,'Policy Characteristics'!$C:$C,0)))</f>
        <v>industry-ag-main.html#eff-stds</v>
      </c>
      <c r="R1088" s="446" t="str">
        <f>IF(ISBLANK(INDEX('Policy Characteristics'!L:L,MATCH($C1088,'Policy Characteristics'!$C:$C,0))),"",INDEX('Policy Characteristics'!L:L,MATCH($C1088,'Policy Characteristics'!$C:$C,0)))</f>
        <v>industry-energy-efficiency-standards.html</v>
      </c>
    </row>
    <row r="1089" spans="1:18" s="446" customFormat="1" x14ac:dyDescent="0.75">
      <c r="A1089" s="446" t="str">
        <f>IF(ISBLANK(INDEX('Policy Characteristics'!A:A,MATCH($C1089,'Policy Characteristics'!$C:$C,0))),"",INDEX('Policy Characteristics'!A:A,MATCH($C1089,'Policy Characteristics'!$C:$C,0)))</f>
        <v>Industry</v>
      </c>
      <c r="B1089" s="467" t="str">
        <f>IF(ISBLANK(INDEX('Policy Characteristics'!B:B,MATCH($C1089,'Policy Characteristics'!$C:$C,0))),"",INDEX('Policy Characteristics'!B:B,MATCH($C1089,'Policy Characteristics'!$C:$C,0)))</f>
        <v>Industry Energy Efficiency Standards</v>
      </c>
      <c r="C1089" s="446" t="str">
        <f t="shared" si="43"/>
        <v>Percentage Improvement in Eqpt Efficiency Standards above BAU</v>
      </c>
      <c r="D1089" s="294" t="s">
        <v>3073</v>
      </c>
      <c r="E1089" s="339" t="s">
        <v>2399</v>
      </c>
      <c r="F1089" t="s">
        <v>2579</v>
      </c>
      <c r="G1089" s="339" t="s">
        <v>2407</v>
      </c>
      <c r="H1089" s="20">
        <v>1049</v>
      </c>
      <c r="I1089" s="468" t="s">
        <v>43</v>
      </c>
      <c r="J1089" s="469" t="str">
        <f>IF(ISBLANK(INDEX('Policy Characteristics'!D:D,MATCH($C1089,'Policy Characteristics'!$C:$C,0))),"",INDEX('Policy Characteristics'!D:D,MATCH($C1089,'Policy Characteristics'!$C:$C,0)))</f>
        <v>Industry Energy Efficiency Standards</v>
      </c>
      <c r="K1089" s="446" t="str">
        <f>IF(ISBLANK(INDEX('Policy Characteristics'!E:E,MATCH($C1089,'Policy Characteristics'!$C:$C,0))),"",INDEX('Policy Characteristics'!E:E,MATCH($C1089,'Policy Characteristics'!$C:$C,0)))</f>
        <v>indst efficiency standards</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0.25</v>
      </c>
      <c r="N1089" s="242">
        <f>IF(ISBLANK(INDEX('Policy Characteristics'!H:H,MATCH($C1089,'Policy Characteristics'!$C:$C,0))),"",INDEX('Policy Characteristics'!H:H,MATCH($C1089,'Policy Characteristics'!$C:$C,0)))</f>
        <v>0.01</v>
      </c>
      <c r="O1089" s="446" t="str">
        <f>IF(ISBLANK(INDEX('Policy Characteristics'!I:I,MATCH($C1089,'Policy Characteristics'!$C:$C,0))),"",INDEX('Policy Characteristics'!I:I,MATCH($C1089,'Policy Characteristics'!$C:$C,0)))</f>
        <v>% reduction in energy use</v>
      </c>
      <c r="P1089" s="44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46" t="str">
        <f>IF(ISBLANK(INDEX('Policy Characteristics'!K:K,MATCH($C1089,'Policy Characteristics'!$C:$C,0))),"",INDEX('Policy Characteristics'!K:K,MATCH($C1089,'Policy Characteristics'!$C:$C,0)))</f>
        <v>industry-ag-main.html#eff-stds</v>
      </c>
      <c r="R1089" s="446" t="str">
        <f>IF(ISBLANK(INDEX('Policy Characteristics'!L:L,MATCH($C1089,'Policy Characteristics'!$C:$C,0))),"",INDEX('Policy Characteristics'!L:L,MATCH($C1089,'Policy Characteristics'!$C:$C,0)))</f>
        <v>industry-energy-efficiency-standards.html</v>
      </c>
    </row>
    <row r="1090" spans="1:18" s="446" customFormat="1" x14ac:dyDescent="0.75">
      <c r="A1090" s="446" t="str">
        <f>IF(ISBLANK(INDEX('Policy Characteristics'!A:A,MATCH($C1090,'Policy Characteristics'!$C:$C,0))),"",INDEX('Policy Characteristics'!A:A,MATCH($C1090,'Policy Characteristics'!$C:$C,0)))</f>
        <v>Industry</v>
      </c>
      <c r="B1090" s="467" t="str">
        <f>IF(ISBLANK(INDEX('Policy Characteristics'!B:B,MATCH($C1090,'Policy Characteristics'!$C:$C,0))),"",INDEX('Policy Characteristics'!B:B,MATCH($C1090,'Policy Characteristics'!$C:$C,0)))</f>
        <v>Industry Energy Efficiency Standards</v>
      </c>
      <c r="C1090" s="446" t="str">
        <f t="shared" si="43"/>
        <v>Percentage Improvement in Eqpt Efficiency Standards above BAU</v>
      </c>
      <c r="D1090" s="294" t="s">
        <v>3073</v>
      </c>
      <c r="E1090" s="339" t="s">
        <v>2400</v>
      </c>
      <c r="F1090" t="s">
        <v>2579</v>
      </c>
      <c r="G1090" s="339" t="s">
        <v>2408</v>
      </c>
      <c r="H1090" s="20">
        <v>1050</v>
      </c>
      <c r="I1090" s="468" t="s">
        <v>43</v>
      </c>
      <c r="J1090" s="469" t="str">
        <f>IF(ISBLANK(INDEX('Policy Characteristics'!D:D,MATCH($C1090,'Policy Characteristics'!$C:$C,0))),"",INDEX('Policy Characteristics'!D:D,MATCH($C1090,'Policy Characteristics'!$C:$C,0)))</f>
        <v>Industry Energy Efficiency Standards</v>
      </c>
      <c r="K1090" s="446" t="str">
        <f>IF(ISBLANK(INDEX('Policy Characteristics'!E:E,MATCH($C1090,'Policy Characteristics'!$C:$C,0))),"",INDEX('Policy Characteristics'!E:E,MATCH($C1090,'Policy Characteristics'!$C:$C,0)))</f>
        <v>indst efficiency standards</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0.25</v>
      </c>
      <c r="N1090" s="242">
        <f>IF(ISBLANK(INDEX('Policy Characteristics'!H:H,MATCH($C1090,'Policy Characteristics'!$C:$C,0))),"",INDEX('Policy Characteristics'!H:H,MATCH($C1090,'Policy Characteristics'!$C:$C,0)))</f>
        <v>0.01</v>
      </c>
      <c r="O1090" s="446" t="str">
        <f>IF(ISBLANK(INDEX('Policy Characteristics'!I:I,MATCH($C1090,'Policy Characteristics'!$C:$C,0))),"",INDEX('Policy Characteristics'!I:I,MATCH($C1090,'Policy Characteristics'!$C:$C,0)))</f>
        <v>% reduction in energy use</v>
      </c>
      <c r="P1090" s="44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46" t="str">
        <f>IF(ISBLANK(INDEX('Policy Characteristics'!K:K,MATCH($C1090,'Policy Characteristics'!$C:$C,0))),"",INDEX('Policy Characteristics'!K:K,MATCH($C1090,'Policy Characteristics'!$C:$C,0)))</f>
        <v>industry-ag-main.html#eff-stds</v>
      </c>
      <c r="R1090" s="446" t="str">
        <f>IF(ISBLANK(INDEX('Policy Characteristics'!L:L,MATCH($C1090,'Policy Characteristics'!$C:$C,0))),"",INDEX('Policy Characteristics'!L:L,MATCH($C1090,'Policy Characteristics'!$C:$C,0)))</f>
        <v>industry-energy-efficiency-standards.html</v>
      </c>
    </row>
    <row r="1091" spans="1:18" s="446" customFormat="1" x14ac:dyDescent="0.75">
      <c r="A1091" s="446" t="str">
        <f>IF(ISBLANK(INDEX('Policy Characteristics'!A:A,MATCH($C1091,'Policy Characteristics'!$C:$C,0))),"",INDEX('Policy Characteristics'!A:A,MATCH($C1091,'Policy Characteristics'!$C:$C,0)))</f>
        <v>Industry</v>
      </c>
      <c r="B1091" s="467" t="str">
        <f>IF(ISBLANK(INDEX('Policy Characteristics'!B:B,MATCH($C1091,'Policy Characteristics'!$C:$C,0))),"",INDEX('Policy Characteristics'!B:B,MATCH($C1091,'Policy Characteristics'!$C:$C,0)))</f>
        <v>Industry Energy Efficiency Standards</v>
      </c>
      <c r="C1091" s="446" t="str">
        <f t="shared" si="43"/>
        <v>Percentage Improvement in Eqpt Efficiency Standards above BAU</v>
      </c>
      <c r="D1091" s="294" t="s">
        <v>3073</v>
      </c>
      <c r="E1091" s="339" t="s">
        <v>2401</v>
      </c>
      <c r="F1091" t="s">
        <v>2579</v>
      </c>
      <c r="G1091" s="339" t="s">
        <v>2405</v>
      </c>
      <c r="H1091" s="20">
        <v>1051</v>
      </c>
      <c r="I1091" s="468" t="s">
        <v>44</v>
      </c>
      <c r="J1091" s="469" t="str">
        <f>IF(ISBLANK(INDEX('Policy Characteristics'!D:D,MATCH($C1091,'Policy Characteristics'!$C:$C,0))),"",INDEX('Policy Characteristics'!D:D,MATCH($C1091,'Policy Characteristics'!$C:$C,0)))</f>
        <v>Industry Energy Efficiency Standards</v>
      </c>
      <c r="K1091" s="446" t="str">
        <f>IF(ISBLANK(INDEX('Policy Characteristics'!E:E,MATCH($C1091,'Policy Characteristics'!$C:$C,0))),"",INDEX('Policy Characteristics'!E:E,MATCH($C1091,'Policy Characteristics'!$C:$C,0)))</f>
        <v>indst efficiency standards</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0.25</v>
      </c>
      <c r="N1091" s="242">
        <f>IF(ISBLANK(INDEX('Policy Characteristics'!H:H,MATCH($C1091,'Policy Characteristics'!$C:$C,0))),"",INDEX('Policy Characteristics'!H:H,MATCH($C1091,'Policy Characteristics'!$C:$C,0)))</f>
        <v>0.01</v>
      </c>
      <c r="O1091" s="446" t="str">
        <f>IF(ISBLANK(INDEX('Policy Characteristics'!I:I,MATCH($C1091,'Policy Characteristics'!$C:$C,0))),"",INDEX('Policy Characteristics'!I:I,MATCH($C1091,'Policy Characteristics'!$C:$C,0)))</f>
        <v>% reduction in energy use</v>
      </c>
      <c r="P1091" s="44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46" t="str">
        <f>IF(ISBLANK(INDEX('Policy Characteristics'!K:K,MATCH($C1091,'Policy Characteristics'!$C:$C,0))),"",INDEX('Policy Characteristics'!K:K,MATCH($C1091,'Policy Characteristics'!$C:$C,0)))</f>
        <v>industry-ag-main.html#eff-stds</v>
      </c>
      <c r="R1091" s="446" t="str">
        <f>IF(ISBLANK(INDEX('Policy Characteristics'!L:L,MATCH($C1091,'Policy Characteristics'!$C:$C,0))),"",INDEX('Policy Characteristics'!L:L,MATCH($C1091,'Policy Characteristics'!$C:$C,0)))</f>
        <v>industry-energy-efficiency-standards.html</v>
      </c>
    </row>
    <row r="1092" spans="1:18" s="446" customFormat="1" x14ac:dyDescent="0.75">
      <c r="A1092" s="446" t="str">
        <f>IF(ISBLANK(INDEX('Policy Characteristics'!A:A,MATCH($C1092,'Policy Characteristics'!$C:$C,0))),"",INDEX('Policy Characteristics'!A:A,MATCH($C1092,'Policy Characteristics'!$C:$C,0)))</f>
        <v>Industry</v>
      </c>
      <c r="B1092" s="467" t="str">
        <f>IF(ISBLANK(INDEX('Policy Characteristics'!B:B,MATCH($C1092,'Policy Characteristics'!$C:$C,0))),"",INDEX('Policy Characteristics'!B:B,MATCH($C1092,'Policy Characteristics'!$C:$C,0)))</f>
        <v>Industry Energy Efficiency Standards</v>
      </c>
      <c r="C1092" s="446" t="str">
        <f t="shared" si="43"/>
        <v>Percentage Improvement in Eqpt Efficiency Standards above BAU</v>
      </c>
      <c r="D1092" s="294" t="s">
        <v>3073</v>
      </c>
      <c r="E1092" s="339" t="s">
        <v>2402</v>
      </c>
      <c r="F1092" t="s">
        <v>2579</v>
      </c>
      <c r="G1092" s="339" t="s">
        <v>2406</v>
      </c>
      <c r="H1092" s="20">
        <v>1052</v>
      </c>
      <c r="I1092" s="468" t="s">
        <v>43</v>
      </c>
      <c r="J1092" s="469" t="str">
        <f>IF(ISBLANK(INDEX('Policy Characteristics'!D:D,MATCH($C1092,'Policy Characteristics'!$C:$C,0))),"",INDEX('Policy Characteristics'!D:D,MATCH($C1092,'Policy Characteristics'!$C:$C,0)))</f>
        <v>Industry Energy Efficiency Standards</v>
      </c>
      <c r="K1092" s="446" t="str">
        <f>IF(ISBLANK(INDEX('Policy Characteristics'!E:E,MATCH($C1092,'Policy Characteristics'!$C:$C,0))),"",INDEX('Policy Characteristics'!E:E,MATCH($C1092,'Policy Characteristics'!$C:$C,0)))</f>
        <v>indst efficiency standards</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0.25</v>
      </c>
      <c r="N1092" s="242">
        <f>IF(ISBLANK(INDEX('Policy Characteristics'!H:H,MATCH($C1092,'Policy Characteristics'!$C:$C,0))),"",INDEX('Policy Characteristics'!H:H,MATCH($C1092,'Policy Characteristics'!$C:$C,0)))</f>
        <v>0.01</v>
      </c>
      <c r="O1092" s="446" t="str">
        <f>IF(ISBLANK(INDEX('Policy Characteristics'!I:I,MATCH($C1092,'Policy Characteristics'!$C:$C,0))),"",INDEX('Policy Characteristics'!I:I,MATCH($C1092,'Policy Characteristics'!$C:$C,0)))</f>
        <v>% reduction in energy use</v>
      </c>
      <c r="P1092" s="44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46" t="str">
        <f>IF(ISBLANK(INDEX('Policy Characteristics'!K:K,MATCH($C1092,'Policy Characteristics'!$C:$C,0))),"",INDEX('Policy Characteristics'!K:K,MATCH($C1092,'Policy Characteristics'!$C:$C,0)))</f>
        <v>industry-ag-main.html#eff-stds</v>
      </c>
      <c r="R1092" s="446" t="str">
        <f>IF(ISBLANK(INDEX('Policy Characteristics'!L:L,MATCH($C1092,'Policy Characteristics'!$C:$C,0))),"",INDEX('Policy Characteristics'!L:L,MATCH($C1092,'Policy Characteristics'!$C:$C,0)))</f>
        <v>industry-energy-efficiency-standards.html</v>
      </c>
    </row>
    <row r="1093" spans="1:18" s="446" customFormat="1" x14ac:dyDescent="0.75">
      <c r="A1093" s="446" t="str">
        <f>IF(ISBLANK(INDEX('Policy Characteristics'!A:A,MATCH($C1093,'Policy Characteristics'!$C:$C,0))),"",INDEX('Policy Characteristics'!A:A,MATCH($C1093,'Policy Characteristics'!$C:$C,0)))</f>
        <v>Industry</v>
      </c>
      <c r="B1093" s="467" t="str">
        <f>IF(ISBLANK(INDEX('Policy Characteristics'!B:B,MATCH($C1093,'Policy Characteristics'!$C:$C,0))),"",INDEX('Policy Characteristics'!B:B,MATCH($C1093,'Policy Characteristics'!$C:$C,0)))</f>
        <v>Industry Energy Efficiency Standards</v>
      </c>
      <c r="C1093" s="446" t="str">
        <f t="shared" si="43"/>
        <v>Percentage Improvement in Eqpt Efficiency Standards above BAU</v>
      </c>
      <c r="D1093" s="294" t="s">
        <v>3073</v>
      </c>
      <c r="E1093" s="339" t="s">
        <v>2403</v>
      </c>
      <c r="F1093" t="s">
        <v>2579</v>
      </c>
      <c r="G1093" s="339" t="s">
        <v>2409</v>
      </c>
      <c r="H1093" s="20">
        <v>1053</v>
      </c>
      <c r="I1093" s="468" t="s">
        <v>44</v>
      </c>
      <c r="J1093" s="469" t="str">
        <f>IF(ISBLANK(INDEX('Policy Characteristics'!D:D,MATCH($C1093,'Policy Characteristics'!$C:$C,0))),"",INDEX('Policy Characteristics'!D:D,MATCH($C1093,'Policy Characteristics'!$C:$C,0)))</f>
        <v>Industry Energy Efficiency Standards</v>
      </c>
      <c r="K1093" s="446" t="str">
        <f>IF(ISBLANK(INDEX('Policy Characteristics'!E:E,MATCH($C1093,'Policy Characteristics'!$C:$C,0))),"",INDEX('Policy Characteristics'!E:E,MATCH($C1093,'Policy Characteristics'!$C:$C,0)))</f>
        <v>indst efficiency standards</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0.25</v>
      </c>
      <c r="N1093" s="242">
        <f>IF(ISBLANK(INDEX('Policy Characteristics'!H:H,MATCH($C1093,'Policy Characteristics'!$C:$C,0))),"",INDEX('Policy Characteristics'!H:H,MATCH($C1093,'Policy Characteristics'!$C:$C,0)))</f>
        <v>0.01</v>
      </c>
      <c r="O1093" s="446" t="str">
        <f>IF(ISBLANK(INDEX('Policy Characteristics'!I:I,MATCH($C1093,'Policy Characteristics'!$C:$C,0))),"",INDEX('Policy Characteristics'!I:I,MATCH($C1093,'Policy Characteristics'!$C:$C,0)))</f>
        <v>% reduction in energy use</v>
      </c>
      <c r="P1093" s="44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46" t="str">
        <f>IF(ISBLANK(INDEX('Policy Characteristics'!K:K,MATCH($C1093,'Policy Characteristics'!$C:$C,0))),"",INDEX('Policy Characteristics'!K:K,MATCH($C1093,'Policy Characteristics'!$C:$C,0)))</f>
        <v>industry-ag-main.html#eff-stds</v>
      </c>
      <c r="R1093" s="446" t="str">
        <f>IF(ISBLANK(INDEX('Policy Characteristics'!L:L,MATCH($C1093,'Policy Characteristics'!$C:$C,0))),"",INDEX('Policy Characteristics'!L:L,MATCH($C1093,'Policy Characteristics'!$C:$C,0)))</f>
        <v>industry-energy-efficiency-standards.html</v>
      </c>
    </row>
    <row r="1094" spans="1:18" s="446" customFormat="1" x14ac:dyDescent="0.75">
      <c r="A1094" s="446" t="str">
        <f>IF(ISBLANK(INDEX('Policy Characteristics'!A:A,MATCH($C1094,'Policy Characteristics'!$C:$C,0))),"",INDEX('Policy Characteristics'!A:A,MATCH($C1094,'Policy Characteristics'!$C:$C,0)))</f>
        <v>Industry</v>
      </c>
      <c r="B1094" s="467" t="str">
        <f>IF(ISBLANK(INDEX('Policy Characteristics'!B:B,MATCH($C1094,'Policy Characteristics'!$C:$C,0))),"",INDEX('Policy Characteristics'!B:B,MATCH($C1094,'Policy Characteristics'!$C:$C,0)))</f>
        <v>Industry Energy Efficiency Standards</v>
      </c>
      <c r="C1094" s="446" t="str">
        <f t="shared" si="43"/>
        <v>Percentage Improvement in Eqpt Efficiency Standards above BAU</v>
      </c>
      <c r="D1094" s="294" t="s">
        <v>3073</v>
      </c>
      <c r="E1094" s="339" t="s">
        <v>2706</v>
      </c>
      <c r="F1094" t="s">
        <v>2579</v>
      </c>
      <c r="G1094" s="339" t="s">
        <v>2709</v>
      </c>
      <c r="H1094" s="20">
        <v>1054</v>
      </c>
      <c r="I1094" s="468" t="s">
        <v>44</v>
      </c>
      <c r="J1094" s="469" t="str">
        <f>IF(ISBLANK(INDEX('Policy Characteristics'!D:D,MATCH($C1094,'Policy Characteristics'!$C:$C,0))),"",INDEX('Policy Characteristics'!D:D,MATCH($C1094,'Policy Characteristics'!$C:$C,0)))</f>
        <v>Industry Energy Efficiency Standards</v>
      </c>
      <c r="K1094" s="446" t="str">
        <f>IF(ISBLANK(INDEX('Policy Characteristics'!E:E,MATCH($C1094,'Policy Characteristics'!$C:$C,0))),"",INDEX('Policy Characteristics'!E:E,MATCH($C1094,'Policy Characteristics'!$C:$C,0)))</f>
        <v>indst efficiency standards</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0.25</v>
      </c>
      <c r="N1094" s="242">
        <f>IF(ISBLANK(INDEX('Policy Characteristics'!H:H,MATCH($C1094,'Policy Characteristics'!$C:$C,0))),"",INDEX('Policy Characteristics'!H:H,MATCH($C1094,'Policy Characteristics'!$C:$C,0)))</f>
        <v>0.01</v>
      </c>
      <c r="O1094" s="446" t="str">
        <f>IF(ISBLANK(INDEX('Policy Characteristics'!I:I,MATCH($C1094,'Policy Characteristics'!$C:$C,0))),"",INDEX('Policy Characteristics'!I:I,MATCH($C1094,'Policy Characteristics'!$C:$C,0)))</f>
        <v>% reduction in energy use</v>
      </c>
      <c r="P1094" s="44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46" t="str">
        <f>IF(ISBLANK(INDEX('Policy Characteristics'!K:K,MATCH($C1094,'Policy Characteristics'!$C:$C,0))),"",INDEX('Policy Characteristics'!K:K,MATCH($C1094,'Policy Characteristics'!$C:$C,0)))</f>
        <v>industry-ag-main.html#eff-stds</v>
      </c>
      <c r="R1094" s="446" t="str">
        <f>IF(ISBLANK(INDEX('Policy Characteristics'!L:L,MATCH($C1094,'Policy Characteristics'!$C:$C,0))),"",INDEX('Policy Characteristics'!L:L,MATCH($C1094,'Policy Characteristics'!$C:$C,0)))</f>
        <v>industry-energy-efficiency-standards.html</v>
      </c>
    </row>
    <row r="1095" spans="1:18" s="446" customFormat="1" x14ac:dyDescent="0.75">
      <c r="A1095" s="446" t="str">
        <f>IF(ISBLANK(INDEX('Policy Characteristics'!A:A,MATCH($C1095,'Policy Characteristics'!$C:$C,0))),"",INDEX('Policy Characteristics'!A:A,MATCH($C1095,'Policy Characteristics'!$C:$C,0)))</f>
        <v>Industry</v>
      </c>
      <c r="B1095" s="467" t="str">
        <f>IF(ISBLANK(INDEX('Policy Characteristics'!B:B,MATCH($C1095,'Policy Characteristics'!$C:$C,0))),"",INDEX('Policy Characteristics'!B:B,MATCH($C1095,'Policy Characteristics'!$C:$C,0)))</f>
        <v>Industry Energy Efficiency Standards</v>
      </c>
      <c r="C1095" s="446" t="str">
        <f t="shared" si="43"/>
        <v>Percentage Improvement in Eqpt Efficiency Standards above BAU</v>
      </c>
      <c r="D1095" s="294" t="s">
        <v>3073</v>
      </c>
      <c r="E1095" s="339" t="s">
        <v>2707</v>
      </c>
      <c r="F1095" t="s">
        <v>2579</v>
      </c>
      <c r="G1095" s="339" t="s">
        <v>2711</v>
      </c>
      <c r="H1095" s="20">
        <v>1055</v>
      </c>
      <c r="I1095" s="468" t="s">
        <v>43</v>
      </c>
      <c r="J1095" s="469" t="str">
        <f>IF(ISBLANK(INDEX('Policy Characteristics'!D:D,MATCH($C1095,'Policy Characteristics'!$C:$C,0))),"",INDEX('Policy Characteristics'!D:D,MATCH($C1095,'Policy Characteristics'!$C:$C,0)))</f>
        <v>Industry Energy Efficiency Standards</v>
      </c>
      <c r="K1095" s="446" t="str">
        <f>IF(ISBLANK(INDEX('Policy Characteristics'!E:E,MATCH($C1095,'Policy Characteristics'!$C:$C,0))),"",INDEX('Policy Characteristics'!E:E,MATCH($C1095,'Policy Characteristics'!$C:$C,0)))</f>
        <v>indst efficiency standards</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0.25</v>
      </c>
      <c r="N1095" s="242">
        <f>IF(ISBLANK(INDEX('Policy Characteristics'!H:H,MATCH($C1095,'Policy Characteristics'!$C:$C,0))),"",INDEX('Policy Characteristics'!H:H,MATCH($C1095,'Policy Characteristics'!$C:$C,0)))</f>
        <v>0.01</v>
      </c>
      <c r="O1095" s="446" t="str">
        <f>IF(ISBLANK(INDEX('Policy Characteristics'!I:I,MATCH($C1095,'Policy Characteristics'!$C:$C,0))),"",INDEX('Policy Characteristics'!I:I,MATCH($C1095,'Policy Characteristics'!$C:$C,0)))</f>
        <v>% reduction in energy use</v>
      </c>
      <c r="P1095" s="44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46" t="str">
        <f>IF(ISBLANK(INDEX('Policy Characteristics'!K:K,MATCH($C1095,'Policy Characteristics'!$C:$C,0))),"",INDEX('Policy Characteristics'!K:K,MATCH($C1095,'Policy Characteristics'!$C:$C,0)))</f>
        <v>industry-ag-main.html#eff-stds</v>
      </c>
      <c r="R1095" s="446" t="str">
        <f>IF(ISBLANK(INDEX('Policy Characteristics'!L:L,MATCH($C1095,'Policy Characteristics'!$C:$C,0))),"",INDEX('Policy Characteristics'!L:L,MATCH($C1095,'Policy Characteristics'!$C:$C,0)))</f>
        <v>industry-energy-efficiency-standards.html</v>
      </c>
    </row>
    <row r="1096" spans="1:18" s="446" customFormat="1" x14ac:dyDescent="0.75">
      <c r="A1096" s="446" t="str">
        <f>IF(ISBLANK(INDEX('Policy Characteristics'!A:A,MATCH($C1096,'Policy Characteristics'!$C:$C,0))),"",INDEX('Policy Characteristics'!A:A,MATCH($C1096,'Policy Characteristics'!$C:$C,0)))</f>
        <v>Industry</v>
      </c>
      <c r="B1096" s="467" t="str">
        <f>IF(ISBLANK(INDEX('Policy Characteristics'!B:B,MATCH($C1096,'Policy Characteristics'!$C:$C,0))),"",INDEX('Policy Characteristics'!B:B,MATCH($C1096,'Policy Characteristics'!$C:$C,0)))</f>
        <v>Industry Energy Efficiency Standards</v>
      </c>
      <c r="C1096" s="446" t="str">
        <f t="shared" si="43"/>
        <v>Percentage Improvement in Eqpt Efficiency Standards above BAU</v>
      </c>
      <c r="D1096" s="294" t="s">
        <v>3073</v>
      </c>
      <c r="E1096" s="339" t="s">
        <v>2708</v>
      </c>
      <c r="F1096" t="s">
        <v>2579</v>
      </c>
      <c r="G1096" s="339" t="s">
        <v>2712</v>
      </c>
      <c r="H1096" s="20">
        <v>1056</v>
      </c>
      <c r="I1096" s="468" t="s">
        <v>43</v>
      </c>
      <c r="J1096" s="469" t="str">
        <f>IF(ISBLANK(INDEX('Policy Characteristics'!D:D,MATCH($C1096,'Policy Characteristics'!$C:$C,0))),"",INDEX('Policy Characteristics'!D:D,MATCH($C1096,'Policy Characteristics'!$C:$C,0)))</f>
        <v>Industry Energy Efficiency Standards</v>
      </c>
      <c r="K1096" s="446" t="str">
        <f>IF(ISBLANK(INDEX('Policy Characteristics'!E:E,MATCH($C1096,'Policy Characteristics'!$C:$C,0))),"",INDEX('Policy Characteristics'!E:E,MATCH($C1096,'Policy Characteristics'!$C:$C,0)))</f>
        <v>indst efficiency standards</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0.25</v>
      </c>
      <c r="N1096" s="242">
        <f>IF(ISBLANK(INDEX('Policy Characteristics'!H:H,MATCH($C1096,'Policy Characteristics'!$C:$C,0))),"",INDEX('Policy Characteristics'!H:H,MATCH($C1096,'Policy Characteristics'!$C:$C,0)))</f>
        <v>0.01</v>
      </c>
      <c r="O1096" s="446" t="str">
        <f>IF(ISBLANK(INDEX('Policy Characteristics'!I:I,MATCH($C1096,'Policy Characteristics'!$C:$C,0))),"",INDEX('Policy Characteristics'!I:I,MATCH($C1096,'Policy Characteristics'!$C:$C,0)))</f>
        <v>% reduction in energy use</v>
      </c>
      <c r="P1096" s="44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46" t="str">
        <f>IF(ISBLANK(INDEX('Policy Characteristics'!K:K,MATCH($C1096,'Policy Characteristics'!$C:$C,0))),"",INDEX('Policy Characteristics'!K:K,MATCH($C1096,'Policy Characteristics'!$C:$C,0)))</f>
        <v>industry-ag-main.html#eff-stds</v>
      </c>
      <c r="R1096" s="446" t="str">
        <f>IF(ISBLANK(INDEX('Policy Characteristics'!L:L,MATCH($C1096,'Policy Characteristics'!$C:$C,0))),"",INDEX('Policy Characteristics'!L:L,MATCH($C1096,'Policy Characteristics'!$C:$C,0)))</f>
        <v>industry-energy-efficiency-standards.html</v>
      </c>
    </row>
    <row r="1097" spans="1:18" s="446" customFormat="1" x14ac:dyDescent="0.75">
      <c r="A1097" s="446" t="str">
        <f>IF(ISBLANK(INDEX('Policy Characteristics'!A:A,MATCH($C1097,'Policy Characteristics'!$C:$C,0))),"",INDEX('Policy Characteristics'!A:A,MATCH($C1097,'Policy Characteristics'!$C:$C,0)))</f>
        <v>Industry</v>
      </c>
      <c r="B1097" s="467" t="str">
        <f>IF(ISBLANK(INDEX('Policy Characteristics'!B:B,MATCH($C1097,'Policy Characteristics'!$C:$C,0))),"",INDEX('Policy Characteristics'!B:B,MATCH($C1097,'Policy Characteristics'!$C:$C,0)))</f>
        <v>Industry Energy Efficiency Standards</v>
      </c>
      <c r="C1097" s="446" t="str">
        <f t="shared" si="43"/>
        <v>Percentage Improvement in Eqpt Efficiency Standards above BAU</v>
      </c>
      <c r="D1097" s="294" t="s">
        <v>3073</v>
      </c>
      <c r="E1097" s="339" t="s">
        <v>2705</v>
      </c>
      <c r="F1097" t="s">
        <v>2579</v>
      </c>
      <c r="G1097" s="339" t="s">
        <v>2710</v>
      </c>
      <c r="H1097" s="20">
        <v>1057</v>
      </c>
      <c r="I1097" s="468" t="s">
        <v>44</v>
      </c>
      <c r="J1097" s="469" t="str">
        <f>IF(ISBLANK(INDEX('Policy Characteristics'!D:D,MATCH($C1097,'Policy Characteristics'!$C:$C,0))),"",INDEX('Policy Characteristics'!D:D,MATCH($C1097,'Policy Characteristics'!$C:$C,0)))</f>
        <v>Industry Energy Efficiency Standards</v>
      </c>
      <c r="K1097" s="446" t="str">
        <f>IF(ISBLANK(INDEX('Policy Characteristics'!E:E,MATCH($C1097,'Policy Characteristics'!$C:$C,0))),"",INDEX('Policy Characteristics'!E:E,MATCH($C1097,'Policy Characteristics'!$C:$C,0)))</f>
        <v>indst efficiency standards</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0.25</v>
      </c>
      <c r="N1097" s="242">
        <f>IF(ISBLANK(INDEX('Policy Characteristics'!H:H,MATCH($C1097,'Policy Characteristics'!$C:$C,0))),"",INDEX('Policy Characteristics'!H:H,MATCH($C1097,'Policy Characteristics'!$C:$C,0)))</f>
        <v>0.01</v>
      </c>
      <c r="O1097" s="446" t="str">
        <f>IF(ISBLANK(INDEX('Policy Characteristics'!I:I,MATCH($C1097,'Policy Characteristics'!$C:$C,0))),"",INDEX('Policy Characteristics'!I:I,MATCH($C1097,'Policy Characteristics'!$C:$C,0)))</f>
        <v>% reduction in energy use</v>
      </c>
      <c r="P1097" s="44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46" t="str">
        <f>IF(ISBLANK(INDEX('Policy Characteristics'!K:K,MATCH($C1097,'Policy Characteristics'!$C:$C,0))),"",INDEX('Policy Characteristics'!K:K,MATCH($C1097,'Policy Characteristics'!$C:$C,0)))</f>
        <v>industry-ag-main.html#eff-stds</v>
      </c>
      <c r="R1097" s="446" t="str">
        <f>IF(ISBLANK(INDEX('Policy Characteristics'!L:L,MATCH($C1097,'Policy Characteristics'!$C:$C,0))),"",INDEX('Policy Characteristics'!L:L,MATCH($C1097,'Policy Characteristics'!$C:$C,0)))</f>
        <v>industry-energy-efficiency-standards.html</v>
      </c>
    </row>
    <row r="1098" spans="1:18" s="446" customFormat="1" x14ac:dyDescent="0.75">
      <c r="A1098" s="446" t="str">
        <f>IF(ISBLANK(INDEX('Policy Characteristics'!A:A,MATCH($C1098,'Policy Characteristics'!$C:$C,0))),"",INDEX('Policy Characteristics'!A:A,MATCH($C1098,'Policy Characteristics'!$C:$C,0)))</f>
        <v>Industry</v>
      </c>
      <c r="B1098" s="467" t="str">
        <f>IF(ISBLANK(INDEX('Policy Characteristics'!B:B,MATCH($C1098,'Policy Characteristics'!$C:$C,0))),"",INDEX('Policy Characteristics'!B:B,MATCH($C1098,'Policy Characteristics'!$C:$C,0)))</f>
        <v>Industry Energy Efficiency Standards</v>
      </c>
      <c r="C1098" s="446" t="str">
        <f t="shared" si="43"/>
        <v>Percentage Improvement in Eqpt Efficiency Standards above BAU</v>
      </c>
      <c r="D1098" s="294" t="s">
        <v>3074</v>
      </c>
      <c r="E1098" s="339" t="s">
        <v>2398</v>
      </c>
      <c r="F1098" t="s">
        <v>3037</v>
      </c>
      <c r="G1098" s="339" t="s">
        <v>2404</v>
      </c>
      <c r="H1098" s="20">
        <v>1058</v>
      </c>
      <c r="I1098" s="468" t="s">
        <v>43</v>
      </c>
      <c r="J1098" s="469" t="str">
        <f>IF(ISBLANK(INDEX('Policy Characteristics'!D:D,MATCH($C1098,'Policy Characteristics'!$C:$C,0))),"",INDEX('Policy Characteristics'!D:D,MATCH($C1098,'Policy Characteristics'!$C:$C,0)))</f>
        <v>Industry Energy Efficiency Standards</v>
      </c>
      <c r="K1098" s="446" t="str">
        <f>IF(ISBLANK(INDEX('Policy Characteristics'!E:E,MATCH($C1098,'Policy Characteristics'!$C:$C,0))),"",INDEX('Policy Characteristics'!E:E,MATCH($C1098,'Policy Characteristics'!$C:$C,0)))</f>
        <v>indst efficiency standards</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0.25</v>
      </c>
      <c r="N1098" s="242">
        <f>IF(ISBLANK(INDEX('Policy Characteristics'!H:H,MATCH($C1098,'Policy Characteristics'!$C:$C,0))),"",INDEX('Policy Characteristics'!H:H,MATCH($C1098,'Policy Characteristics'!$C:$C,0)))</f>
        <v>0.01</v>
      </c>
      <c r="O1098" s="446" t="str">
        <f>IF(ISBLANK(INDEX('Policy Characteristics'!I:I,MATCH($C1098,'Policy Characteristics'!$C:$C,0))),"",INDEX('Policy Characteristics'!I:I,MATCH($C1098,'Policy Characteristics'!$C:$C,0)))</f>
        <v>% reduction in energy use</v>
      </c>
      <c r="P1098" s="44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46" t="str">
        <f>IF(ISBLANK(INDEX('Policy Characteristics'!K:K,MATCH($C1098,'Policy Characteristics'!$C:$C,0))),"",INDEX('Policy Characteristics'!K:K,MATCH($C1098,'Policy Characteristics'!$C:$C,0)))</f>
        <v>industry-ag-main.html#eff-stds</v>
      </c>
      <c r="R1098" s="446" t="str">
        <f>IF(ISBLANK(INDEX('Policy Characteristics'!L:L,MATCH($C1098,'Policy Characteristics'!$C:$C,0))),"",INDEX('Policy Characteristics'!L:L,MATCH($C1098,'Policy Characteristics'!$C:$C,0)))</f>
        <v>industry-energy-efficiency-standards.html</v>
      </c>
    </row>
    <row r="1099" spans="1:18" s="446" customFormat="1" x14ac:dyDescent="0.75">
      <c r="A1099" s="446" t="str">
        <f>IF(ISBLANK(INDEX('Policy Characteristics'!A:A,MATCH($C1099,'Policy Characteristics'!$C:$C,0))),"",INDEX('Policy Characteristics'!A:A,MATCH($C1099,'Policy Characteristics'!$C:$C,0)))</f>
        <v>Industry</v>
      </c>
      <c r="B1099" s="467" t="str">
        <f>IF(ISBLANK(INDEX('Policy Characteristics'!B:B,MATCH($C1099,'Policy Characteristics'!$C:$C,0))),"",INDEX('Policy Characteristics'!B:B,MATCH($C1099,'Policy Characteristics'!$C:$C,0)))</f>
        <v>Industry Energy Efficiency Standards</v>
      </c>
      <c r="C1099" s="446" t="str">
        <f t="shared" si="43"/>
        <v>Percentage Improvement in Eqpt Efficiency Standards above BAU</v>
      </c>
      <c r="D1099" s="294" t="s">
        <v>3074</v>
      </c>
      <c r="E1099" s="339" t="s">
        <v>2399</v>
      </c>
      <c r="F1099" t="s">
        <v>3037</v>
      </c>
      <c r="G1099" s="339" t="s">
        <v>2407</v>
      </c>
      <c r="H1099" s="20">
        <v>1059</v>
      </c>
      <c r="I1099" s="468" t="s">
        <v>43</v>
      </c>
      <c r="J1099" s="469" t="str">
        <f>IF(ISBLANK(INDEX('Policy Characteristics'!D:D,MATCH($C1099,'Policy Characteristics'!$C:$C,0))),"",INDEX('Policy Characteristics'!D:D,MATCH($C1099,'Policy Characteristics'!$C:$C,0)))</f>
        <v>Industry Energy Efficiency Standards</v>
      </c>
      <c r="K1099" s="446" t="str">
        <f>IF(ISBLANK(INDEX('Policy Characteristics'!E:E,MATCH($C1099,'Policy Characteristics'!$C:$C,0))),"",INDEX('Policy Characteristics'!E:E,MATCH($C1099,'Policy Characteristics'!$C:$C,0)))</f>
        <v>indst efficiency standards</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0.25</v>
      </c>
      <c r="N1099" s="242">
        <f>IF(ISBLANK(INDEX('Policy Characteristics'!H:H,MATCH($C1099,'Policy Characteristics'!$C:$C,0))),"",INDEX('Policy Characteristics'!H:H,MATCH($C1099,'Policy Characteristics'!$C:$C,0)))</f>
        <v>0.01</v>
      </c>
      <c r="O1099" s="446" t="str">
        <f>IF(ISBLANK(INDEX('Policy Characteristics'!I:I,MATCH($C1099,'Policy Characteristics'!$C:$C,0))),"",INDEX('Policy Characteristics'!I:I,MATCH($C1099,'Policy Characteristics'!$C:$C,0)))</f>
        <v>% reduction in energy use</v>
      </c>
      <c r="P1099" s="44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46" t="str">
        <f>IF(ISBLANK(INDEX('Policy Characteristics'!K:K,MATCH($C1099,'Policy Characteristics'!$C:$C,0))),"",INDEX('Policy Characteristics'!K:K,MATCH($C1099,'Policy Characteristics'!$C:$C,0)))</f>
        <v>industry-ag-main.html#eff-stds</v>
      </c>
      <c r="R1099" s="446" t="str">
        <f>IF(ISBLANK(INDEX('Policy Characteristics'!L:L,MATCH($C1099,'Policy Characteristics'!$C:$C,0))),"",INDEX('Policy Characteristics'!L:L,MATCH($C1099,'Policy Characteristics'!$C:$C,0)))</f>
        <v>industry-energy-efficiency-standards.html</v>
      </c>
    </row>
    <row r="1100" spans="1:18" s="446" customFormat="1" x14ac:dyDescent="0.75">
      <c r="A1100" s="446" t="str">
        <f>IF(ISBLANK(INDEX('Policy Characteristics'!A:A,MATCH($C1100,'Policy Characteristics'!$C:$C,0))),"",INDEX('Policy Characteristics'!A:A,MATCH($C1100,'Policy Characteristics'!$C:$C,0)))</f>
        <v>Industry</v>
      </c>
      <c r="B1100" s="467" t="str">
        <f>IF(ISBLANK(INDEX('Policy Characteristics'!B:B,MATCH($C1100,'Policy Characteristics'!$C:$C,0))),"",INDEX('Policy Characteristics'!B:B,MATCH($C1100,'Policy Characteristics'!$C:$C,0)))</f>
        <v>Industry Energy Efficiency Standards</v>
      </c>
      <c r="C1100" s="446" t="str">
        <f t="shared" si="43"/>
        <v>Percentage Improvement in Eqpt Efficiency Standards above BAU</v>
      </c>
      <c r="D1100" s="294" t="s">
        <v>3074</v>
      </c>
      <c r="E1100" s="339" t="s">
        <v>2400</v>
      </c>
      <c r="F1100" t="s">
        <v>3037</v>
      </c>
      <c r="G1100" s="339" t="s">
        <v>2408</v>
      </c>
      <c r="H1100" s="20">
        <v>1060</v>
      </c>
      <c r="I1100" s="468" t="s">
        <v>43</v>
      </c>
      <c r="J1100" s="469" t="str">
        <f>IF(ISBLANK(INDEX('Policy Characteristics'!D:D,MATCH($C1100,'Policy Characteristics'!$C:$C,0))),"",INDEX('Policy Characteristics'!D:D,MATCH($C1100,'Policy Characteristics'!$C:$C,0)))</f>
        <v>Industry Energy Efficiency Standards</v>
      </c>
      <c r="K1100" s="446" t="str">
        <f>IF(ISBLANK(INDEX('Policy Characteristics'!E:E,MATCH($C1100,'Policy Characteristics'!$C:$C,0))),"",INDEX('Policy Characteristics'!E:E,MATCH($C1100,'Policy Characteristics'!$C:$C,0)))</f>
        <v>indst efficiency standards</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0.25</v>
      </c>
      <c r="N1100" s="242">
        <f>IF(ISBLANK(INDEX('Policy Characteristics'!H:H,MATCH($C1100,'Policy Characteristics'!$C:$C,0))),"",INDEX('Policy Characteristics'!H:H,MATCH($C1100,'Policy Characteristics'!$C:$C,0)))</f>
        <v>0.01</v>
      </c>
      <c r="O1100" s="446" t="str">
        <f>IF(ISBLANK(INDEX('Policy Characteristics'!I:I,MATCH($C1100,'Policy Characteristics'!$C:$C,0))),"",INDEX('Policy Characteristics'!I:I,MATCH($C1100,'Policy Characteristics'!$C:$C,0)))</f>
        <v>% reduction in energy use</v>
      </c>
      <c r="P1100" s="44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46" t="str">
        <f>IF(ISBLANK(INDEX('Policy Characteristics'!K:K,MATCH($C1100,'Policy Characteristics'!$C:$C,0))),"",INDEX('Policy Characteristics'!K:K,MATCH($C1100,'Policy Characteristics'!$C:$C,0)))</f>
        <v>industry-ag-main.html#eff-stds</v>
      </c>
      <c r="R1100" s="446" t="str">
        <f>IF(ISBLANK(INDEX('Policy Characteristics'!L:L,MATCH($C1100,'Policy Characteristics'!$C:$C,0))),"",INDEX('Policy Characteristics'!L:L,MATCH($C1100,'Policy Characteristics'!$C:$C,0)))</f>
        <v>industry-energy-efficiency-standards.html</v>
      </c>
    </row>
    <row r="1101" spans="1:18" s="446" customFormat="1" x14ac:dyDescent="0.75">
      <c r="A1101" s="446" t="str">
        <f>IF(ISBLANK(INDEX('Policy Characteristics'!A:A,MATCH($C1101,'Policy Characteristics'!$C:$C,0))),"",INDEX('Policy Characteristics'!A:A,MATCH($C1101,'Policy Characteristics'!$C:$C,0)))</f>
        <v>Industry</v>
      </c>
      <c r="B1101" s="467" t="str">
        <f>IF(ISBLANK(INDEX('Policy Characteristics'!B:B,MATCH($C1101,'Policy Characteristics'!$C:$C,0))),"",INDEX('Policy Characteristics'!B:B,MATCH($C1101,'Policy Characteristics'!$C:$C,0)))</f>
        <v>Industry Energy Efficiency Standards</v>
      </c>
      <c r="C1101" s="446" t="str">
        <f t="shared" si="43"/>
        <v>Percentage Improvement in Eqpt Efficiency Standards above BAU</v>
      </c>
      <c r="D1101" s="294" t="s">
        <v>3074</v>
      </c>
      <c r="E1101" s="339" t="s">
        <v>2401</v>
      </c>
      <c r="F1101" t="s">
        <v>3037</v>
      </c>
      <c r="G1101" s="339" t="s">
        <v>2405</v>
      </c>
      <c r="H1101" s="20">
        <v>1061</v>
      </c>
      <c r="I1101" s="468" t="s">
        <v>44</v>
      </c>
      <c r="J1101" s="469" t="str">
        <f>IF(ISBLANK(INDEX('Policy Characteristics'!D:D,MATCH($C1101,'Policy Characteristics'!$C:$C,0))),"",INDEX('Policy Characteristics'!D:D,MATCH($C1101,'Policy Characteristics'!$C:$C,0)))</f>
        <v>Industry Energy Efficiency Standards</v>
      </c>
      <c r="K1101" s="446" t="str">
        <f>IF(ISBLANK(INDEX('Policy Characteristics'!E:E,MATCH($C1101,'Policy Characteristics'!$C:$C,0))),"",INDEX('Policy Characteristics'!E:E,MATCH($C1101,'Policy Characteristics'!$C:$C,0)))</f>
        <v>indst efficiency standards</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0.25</v>
      </c>
      <c r="N1101" s="242">
        <f>IF(ISBLANK(INDEX('Policy Characteristics'!H:H,MATCH($C1101,'Policy Characteristics'!$C:$C,0))),"",INDEX('Policy Characteristics'!H:H,MATCH($C1101,'Policy Characteristics'!$C:$C,0)))</f>
        <v>0.01</v>
      </c>
      <c r="O1101" s="446" t="str">
        <f>IF(ISBLANK(INDEX('Policy Characteristics'!I:I,MATCH($C1101,'Policy Characteristics'!$C:$C,0))),"",INDEX('Policy Characteristics'!I:I,MATCH($C1101,'Policy Characteristics'!$C:$C,0)))</f>
        <v>% reduction in energy use</v>
      </c>
      <c r="P1101" s="44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46" t="str">
        <f>IF(ISBLANK(INDEX('Policy Characteristics'!K:K,MATCH($C1101,'Policy Characteristics'!$C:$C,0))),"",INDEX('Policy Characteristics'!K:K,MATCH($C1101,'Policy Characteristics'!$C:$C,0)))</f>
        <v>industry-ag-main.html#eff-stds</v>
      </c>
      <c r="R1101" s="446" t="str">
        <f>IF(ISBLANK(INDEX('Policy Characteristics'!L:L,MATCH($C1101,'Policy Characteristics'!$C:$C,0))),"",INDEX('Policy Characteristics'!L:L,MATCH($C1101,'Policy Characteristics'!$C:$C,0)))</f>
        <v>industry-energy-efficiency-standards.html</v>
      </c>
    </row>
    <row r="1102" spans="1:18" s="446" customFormat="1" x14ac:dyDescent="0.75">
      <c r="A1102" s="446" t="str">
        <f>IF(ISBLANK(INDEX('Policy Characteristics'!A:A,MATCH($C1102,'Policy Characteristics'!$C:$C,0))),"",INDEX('Policy Characteristics'!A:A,MATCH($C1102,'Policy Characteristics'!$C:$C,0)))</f>
        <v>Industry</v>
      </c>
      <c r="B1102" s="467" t="str">
        <f>IF(ISBLANK(INDEX('Policy Characteristics'!B:B,MATCH($C1102,'Policy Characteristics'!$C:$C,0))),"",INDEX('Policy Characteristics'!B:B,MATCH($C1102,'Policy Characteristics'!$C:$C,0)))</f>
        <v>Industry Energy Efficiency Standards</v>
      </c>
      <c r="C1102" s="446" t="str">
        <f t="shared" si="43"/>
        <v>Percentage Improvement in Eqpt Efficiency Standards above BAU</v>
      </c>
      <c r="D1102" s="294" t="s">
        <v>3074</v>
      </c>
      <c r="E1102" s="339" t="s">
        <v>2402</v>
      </c>
      <c r="F1102" t="s">
        <v>3037</v>
      </c>
      <c r="G1102" s="339" t="s">
        <v>2406</v>
      </c>
      <c r="H1102" s="20">
        <v>1062</v>
      </c>
      <c r="I1102" s="468" t="s">
        <v>43</v>
      </c>
      <c r="J1102" s="469" t="str">
        <f>IF(ISBLANK(INDEX('Policy Characteristics'!D:D,MATCH($C1102,'Policy Characteristics'!$C:$C,0))),"",INDEX('Policy Characteristics'!D:D,MATCH($C1102,'Policy Characteristics'!$C:$C,0)))</f>
        <v>Industry Energy Efficiency Standards</v>
      </c>
      <c r="K1102" s="446" t="str">
        <f>IF(ISBLANK(INDEX('Policy Characteristics'!E:E,MATCH($C1102,'Policy Characteristics'!$C:$C,0))),"",INDEX('Policy Characteristics'!E:E,MATCH($C1102,'Policy Characteristics'!$C:$C,0)))</f>
        <v>indst efficiency standards</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0.25</v>
      </c>
      <c r="N1102" s="242">
        <f>IF(ISBLANK(INDEX('Policy Characteristics'!H:H,MATCH($C1102,'Policy Characteristics'!$C:$C,0))),"",INDEX('Policy Characteristics'!H:H,MATCH($C1102,'Policy Characteristics'!$C:$C,0)))</f>
        <v>0.01</v>
      </c>
      <c r="O1102" s="446" t="str">
        <f>IF(ISBLANK(INDEX('Policy Characteristics'!I:I,MATCH($C1102,'Policy Characteristics'!$C:$C,0))),"",INDEX('Policy Characteristics'!I:I,MATCH($C1102,'Policy Characteristics'!$C:$C,0)))</f>
        <v>% reduction in energy use</v>
      </c>
      <c r="P1102" s="44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46" t="str">
        <f>IF(ISBLANK(INDEX('Policy Characteristics'!K:K,MATCH($C1102,'Policy Characteristics'!$C:$C,0))),"",INDEX('Policy Characteristics'!K:K,MATCH($C1102,'Policy Characteristics'!$C:$C,0)))</f>
        <v>industry-ag-main.html#eff-stds</v>
      </c>
      <c r="R1102" s="446" t="str">
        <f>IF(ISBLANK(INDEX('Policy Characteristics'!L:L,MATCH($C1102,'Policy Characteristics'!$C:$C,0))),"",INDEX('Policy Characteristics'!L:L,MATCH($C1102,'Policy Characteristics'!$C:$C,0)))</f>
        <v>industry-energy-efficiency-standards.html</v>
      </c>
    </row>
    <row r="1103" spans="1:18" s="446" customFormat="1" x14ac:dyDescent="0.75">
      <c r="A1103" s="446" t="str">
        <f>IF(ISBLANK(INDEX('Policy Characteristics'!A:A,MATCH($C1103,'Policy Characteristics'!$C:$C,0))),"",INDEX('Policy Characteristics'!A:A,MATCH($C1103,'Policy Characteristics'!$C:$C,0)))</f>
        <v>Industry</v>
      </c>
      <c r="B1103" s="467" t="str">
        <f>IF(ISBLANK(INDEX('Policy Characteristics'!B:B,MATCH($C1103,'Policy Characteristics'!$C:$C,0))),"",INDEX('Policy Characteristics'!B:B,MATCH($C1103,'Policy Characteristics'!$C:$C,0)))</f>
        <v>Industry Energy Efficiency Standards</v>
      </c>
      <c r="C1103" s="446" t="str">
        <f t="shared" si="43"/>
        <v>Percentage Improvement in Eqpt Efficiency Standards above BAU</v>
      </c>
      <c r="D1103" s="294" t="s">
        <v>3074</v>
      </c>
      <c r="E1103" s="339" t="s">
        <v>2403</v>
      </c>
      <c r="F1103" t="s">
        <v>3037</v>
      </c>
      <c r="G1103" s="339" t="s">
        <v>2409</v>
      </c>
      <c r="H1103" s="20">
        <v>1063</v>
      </c>
      <c r="I1103" s="468" t="s">
        <v>44</v>
      </c>
      <c r="J1103" s="469" t="str">
        <f>IF(ISBLANK(INDEX('Policy Characteristics'!D:D,MATCH($C1103,'Policy Characteristics'!$C:$C,0))),"",INDEX('Policy Characteristics'!D:D,MATCH($C1103,'Policy Characteristics'!$C:$C,0)))</f>
        <v>Industry Energy Efficiency Standards</v>
      </c>
      <c r="K1103" s="446" t="str">
        <f>IF(ISBLANK(INDEX('Policy Characteristics'!E:E,MATCH($C1103,'Policy Characteristics'!$C:$C,0))),"",INDEX('Policy Characteristics'!E:E,MATCH($C1103,'Policy Characteristics'!$C:$C,0)))</f>
        <v>indst efficiency standards</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0.25</v>
      </c>
      <c r="N1103" s="242">
        <f>IF(ISBLANK(INDEX('Policy Characteristics'!H:H,MATCH($C1103,'Policy Characteristics'!$C:$C,0))),"",INDEX('Policy Characteristics'!H:H,MATCH($C1103,'Policy Characteristics'!$C:$C,0)))</f>
        <v>0.01</v>
      </c>
      <c r="O1103" s="446" t="str">
        <f>IF(ISBLANK(INDEX('Policy Characteristics'!I:I,MATCH($C1103,'Policy Characteristics'!$C:$C,0))),"",INDEX('Policy Characteristics'!I:I,MATCH($C1103,'Policy Characteristics'!$C:$C,0)))</f>
        <v>% reduction in energy use</v>
      </c>
      <c r="P1103" s="44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46" t="str">
        <f>IF(ISBLANK(INDEX('Policy Characteristics'!K:K,MATCH($C1103,'Policy Characteristics'!$C:$C,0))),"",INDEX('Policy Characteristics'!K:K,MATCH($C1103,'Policy Characteristics'!$C:$C,0)))</f>
        <v>industry-ag-main.html#eff-stds</v>
      </c>
      <c r="R1103" s="446" t="str">
        <f>IF(ISBLANK(INDEX('Policy Characteristics'!L:L,MATCH($C1103,'Policy Characteristics'!$C:$C,0))),"",INDEX('Policy Characteristics'!L:L,MATCH($C1103,'Policy Characteristics'!$C:$C,0)))</f>
        <v>industry-energy-efficiency-standards.html</v>
      </c>
    </row>
    <row r="1104" spans="1:18" s="446" customFormat="1" x14ac:dyDescent="0.75">
      <c r="A1104" s="446" t="str">
        <f>IF(ISBLANK(INDEX('Policy Characteristics'!A:A,MATCH($C1104,'Policy Characteristics'!$C:$C,0))),"",INDEX('Policy Characteristics'!A:A,MATCH($C1104,'Policy Characteristics'!$C:$C,0)))</f>
        <v>Industry</v>
      </c>
      <c r="B1104" s="467" t="str">
        <f>IF(ISBLANK(INDEX('Policy Characteristics'!B:B,MATCH($C1104,'Policy Characteristics'!$C:$C,0))),"",INDEX('Policy Characteristics'!B:B,MATCH($C1104,'Policy Characteristics'!$C:$C,0)))</f>
        <v>Industry Energy Efficiency Standards</v>
      </c>
      <c r="C1104" s="446" t="str">
        <f t="shared" si="43"/>
        <v>Percentage Improvement in Eqpt Efficiency Standards above BAU</v>
      </c>
      <c r="D1104" s="294" t="s">
        <v>3074</v>
      </c>
      <c r="E1104" s="339" t="s">
        <v>2706</v>
      </c>
      <c r="F1104" t="s">
        <v>3037</v>
      </c>
      <c r="G1104" s="339" t="s">
        <v>2709</v>
      </c>
      <c r="H1104" s="20">
        <v>1064</v>
      </c>
      <c r="I1104" s="468" t="s">
        <v>44</v>
      </c>
      <c r="J1104" s="469" t="str">
        <f>IF(ISBLANK(INDEX('Policy Characteristics'!D:D,MATCH($C1104,'Policy Characteristics'!$C:$C,0))),"",INDEX('Policy Characteristics'!D:D,MATCH($C1104,'Policy Characteristics'!$C:$C,0)))</f>
        <v>Industry Energy Efficiency Standards</v>
      </c>
      <c r="K1104" s="446" t="str">
        <f>IF(ISBLANK(INDEX('Policy Characteristics'!E:E,MATCH($C1104,'Policy Characteristics'!$C:$C,0))),"",INDEX('Policy Characteristics'!E:E,MATCH($C1104,'Policy Characteristics'!$C:$C,0)))</f>
        <v>indst efficiency standards</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0.25</v>
      </c>
      <c r="N1104" s="242">
        <f>IF(ISBLANK(INDEX('Policy Characteristics'!H:H,MATCH($C1104,'Policy Characteristics'!$C:$C,0))),"",INDEX('Policy Characteristics'!H:H,MATCH($C1104,'Policy Characteristics'!$C:$C,0)))</f>
        <v>0.01</v>
      </c>
      <c r="O1104" s="446" t="str">
        <f>IF(ISBLANK(INDEX('Policy Characteristics'!I:I,MATCH($C1104,'Policy Characteristics'!$C:$C,0))),"",INDEX('Policy Characteristics'!I:I,MATCH($C1104,'Policy Characteristics'!$C:$C,0)))</f>
        <v>% reduction in energy use</v>
      </c>
      <c r="P1104" s="44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46" t="str">
        <f>IF(ISBLANK(INDEX('Policy Characteristics'!K:K,MATCH($C1104,'Policy Characteristics'!$C:$C,0))),"",INDEX('Policy Characteristics'!K:K,MATCH($C1104,'Policy Characteristics'!$C:$C,0)))</f>
        <v>industry-ag-main.html#eff-stds</v>
      </c>
      <c r="R1104" s="446" t="str">
        <f>IF(ISBLANK(INDEX('Policy Characteristics'!L:L,MATCH($C1104,'Policy Characteristics'!$C:$C,0))),"",INDEX('Policy Characteristics'!L:L,MATCH($C1104,'Policy Characteristics'!$C:$C,0)))</f>
        <v>industry-energy-efficiency-standards.html</v>
      </c>
    </row>
    <row r="1105" spans="1:18" s="446" customFormat="1" x14ac:dyDescent="0.75">
      <c r="A1105" s="446" t="str">
        <f>IF(ISBLANK(INDEX('Policy Characteristics'!A:A,MATCH($C1105,'Policy Characteristics'!$C:$C,0))),"",INDEX('Policy Characteristics'!A:A,MATCH($C1105,'Policy Characteristics'!$C:$C,0)))</f>
        <v>Industry</v>
      </c>
      <c r="B1105" s="467" t="str">
        <f>IF(ISBLANK(INDEX('Policy Characteristics'!B:B,MATCH($C1105,'Policy Characteristics'!$C:$C,0))),"",INDEX('Policy Characteristics'!B:B,MATCH($C1105,'Policy Characteristics'!$C:$C,0)))</f>
        <v>Industry Energy Efficiency Standards</v>
      </c>
      <c r="C1105" s="446" t="str">
        <f t="shared" si="43"/>
        <v>Percentage Improvement in Eqpt Efficiency Standards above BAU</v>
      </c>
      <c r="D1105" s="294" t="s">
        <v>3074</v>
      </c>
      <c r="E1105" s="339" t="s">
        <v>2707</v>
      </c>
      <c r="F1105" t="s">
        <v>3037</v>
      </c>
      <c r="G1105" s="339" t="s">
        <v>2711</v>
      </c>
      <c r="H1105" s="20">
        <v>1065</v>
      </c>
      <c r="I1105" s="468" t="s">
        <v>44</v>
      </c>
      <c r="J1105" s="469" t="str">
        <f>IF(ISBLANK(INDEX('Policy Characteristics'!D:D,MATCH($C1105,'Policy Characteristics'!$C:$C,0))),"",INDEX('Policy Characteristics'!D:D,MATCH($C1105,'Policy Characteristics'!$C:$C,0)))</f>
        <v>Industry Energy Efficiency Standards</v>
      </c>
      <c r="K1105" s="446" t="str">
        <f>IF(ISBLANK(INDEX('Policy Characteristics'!E:E,MATCH($C1105,'Policy Characteristics'!$C:$C,0))),"",INDEX('Policy Characteristics'!E:E,MATCH($C1105,'Policy Characteristics'!$C:$C,0)))</f>
        <v>indst efficiency standards</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0.25</v>
      </c>
      <c r="N1105" s="242">
        <f>IF(ISBLANK(INDEX('Policy Characteristics'!H:H,MATCH($C1105,'Policy Characteristics'!$C:$C,0))),"",INDEX('Policy Characteristics'!H:H,MATCH($C1105,'Policy Characteristics'!$C:$C,0)))</f>
        <v>0.01</v>
      </c>
      <c r="O1105" s="446" t="str">
        <f>IF(ISBLANK(INDEX('Policy Characteristics'!I:I,MATCH($C1105,'Policy Characteristics'!$C:$C,0))),"",INDEX('Policy Characteristics'!I:I,MATCH($C1105,'Policy Characteristics'!$C:$C,0)))</f>
        <v>% reduction in energy use</v>
      </c>
      <c r="P1105" s="44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46" t="str">
        <f>IF(ISBLANK(INDEX('Policy Characteristics'!K:K,MATCH($C1105,'Policy Characteristics'!$C:$C,0))),"",INDEX('Policy Characteristics'!K:K,MATCH($C1105,'Policy Characteristics'!$C:$C,0)))</f>
        <v>industry-ag-main.html#eff-stds</v>
      </c>
      <c r="R1105" s="446" t="str">
        <f>IF(ISBLANK(INDEX('Policy Characteristics'!L:L,MATCH($C1105,'Policy Characteristics'!$C:$C,0))),"",INDEX('Policy Characteristics'!L:L,MATCH($C1105,'Policy Characteristics'!$C:$C,0)))</f>
        <v>industry-energy-efficiency-standards.html</v>
      </c>
    </row>
    <row r="1106" spans="1:18" s="446" customFormat="1" x14ac:dyDescent="0.75">
      <c r="A1106" s="446" t="str">
        <f>IF(ISBLANK(INDEX('Policy Characteristics'!A:A,MATCH($C1106,'Policy Characteristics'!$C:$C,0))),"",INDEX('Policy Characteristics'!A:A,MATCH($C1106,'Policy Characteristics'!$C:$C,0)))</f>
        <v>Industry</v>
      </c>
      <c r="B1106" s="467" t="str">
        <f>IF(ISBLANK(INDEX('Policy Characteristics'!B:B,MATCH($C1106,'Policy Characteristics'!$C:$C,0))),"",INDEX('Policy Characteristics'!B:B,MATCH($C1106,'Policy Characteristics'!$C:$C,0)))</f>
        <v>Industry Energy Efficiency Standards</v>
      </c>
      <c r="C1106" s="446" t="str">
        <f t="shared" si="43"/>
        <v>Percentage Improvement in Eqpt Efficiency Standards above BAU</v>
      </c>
      <c r="D1106" s="294" t="s">
        <v>3074</v>
      </c>
      <c r="E1106" s="339" t="s">
        <v>2708</v>
      </c>
      <c r="F1106" t="s">
        <v>3037</v>
      </c>
      <c r="G1106" s="339" t="s">
        <v>2712</v>
      </c>
      <c r="H1106" s="20">
        <v>1066</v>
      </c>
      <c r="I1106" s="468" t="s">
        <v>43</v>
      </c>
      <c r="J1106" s="469" t="str">
        <f>IF(ISBLANK(INDEX('Policy Characteristics'!D:D,MATCH($C1106,'Policy Characteristics'!$C:$C,0))),"",INDEX('Policy Characteristics'!D:D,MATCH($C1106,'Policy Characteristics'!$C:$C,0)))</f>
        <v>Industry Energy Efficiency Standards</v>
      </c>
      <c r="K1106" s="446" t="str">
        <f>IF(ISBLANK(INDEX('Policy Characteristics'!E:E,MATCH($C1106,'Policy Characteristics'!$C:$C,0))),"",INDEX('Policy Characteristics'!E:E,MATCH($C1106,'Policy Characteristics'!$C:$C,0)))</f>
        <v>indst efficiency standards</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0.25</v>
      </c>
      <c r="N1106" s="242">
        <f>IF(ISBLANK(INDEX('Policy Characteristics'!H:H,MATCH($C1106,'Policy Characteristics'!$C:$C,0))),"",INDEX('Policy Characteristics'!H:H,MATCH($C1106,'Policy Characteristics'!$C:$C,0)))</f>
        <v>0.01</v>
      </c>
      <c r="O1106" s="446" t="str">
        <f>IF(ISBLANK(INDEX('Policy Characteristics'!I:I,MATCH($C1106,'Policy Characteristics'!$C:$C,0))),"",INDEX('Policy Characteristics'!I:I,MATCH($C1106,'Policy Characteristics'!$C:$C,0)))</f>
        <v>% reduction in energy use</v>
      </c>
      <c r="P1106" s="44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46" t="str">
        <f>IF(ISBLANK(INDEX('Policy Characteristics'!K:K,MATCH($C1106,'Policy Characteristics'!$C:$C,0))),"",INDEX('Policy Characteristics'!K:K,MATCH($C1106,'Policy Characteristics'!$C:$C,0)))</f>
        <v>industry-ag-main.html#eff-stds</v>
      </c>
      <c r="R1106" s="446" t="str">
        <f>IF(ISBLANK(INDEX('Policy Characteristics'!L:L,MATCH($C1106,'Policy Characteristics'!$C:$C,0))),"",INDEX('Policy Characteristics'!L:L,MATCH($C1106,'Policy Characteristics'!$C:$C,0)))</f>
        <v>industry-energy-efficiency-standards.html</v>
      </c>
    </row>
    <row r="1107" spans="1:18" s="446" customFormat="1" x14ac:dyDescent="0.75">
      <c r="A1107" s="446" t="str">
        <f>IF(ISBLANK(INDEX('Policy Characteristics'!A:A,MATCH($C1107,'Policy Characteristics'!$C:$C,0))),"",INDEX('Policy Characteristics'!A:A,MATCH($C1107,'Policy Characteristics'!$C:$C,0)))</f>
        <v>Industry</v>
      </c>
      <c r="B1107" s="467" t="str">
        <f>IF(ISBLANK(INDEX('Policy Characteristics'!B:B,MATCH($C1107,'Policy Characteristics'!$C:$C,0))),"",INDEX('Policy Characteristics'!B:B,MATCH($C1107,'Policy Characteristics'!$C:$C,0)))</f>
        <v>Industry Energy Efficiency Standards</v>
      </c>
      <c r="C1107" s="446" t="str">
        <f t="shared" si="43"/>
        <v>Percentage Improvement in Eqpt Efficiency Standards above BAU</v>
      </c>
      <c r="D1107" s="294" t="s">
        <v>3074</v>
      </c>
      <c r="E1107" s="339" t="s">
        <v>2705</v>
      </c>
      <c r="F1107" t="s">
        <v>3037</v>
      </c>
      <c r="G1107" s="339" t="s">
        <v>2710</v>
      </c>
      <c r="H1107" s="20">
        <v>1067</v>
      </c>
      <c r="I1107" s="468" t="s">
        <v>44</v>
      </c>
      <c r="J1107" s="469" t="str">
        <f>IF(ISBLANK(INDEX('Policy Characteristics'!D:D,MATCH($C1107,'Policy Characteristics'!$C:$C,0))),"",INDEX('Policy Characteristics'!D:D,MATCH($C1107,'Policy Characteristics'!$C:$C,0)))</f>
        <v>Industry Energy Efficiency Standards</v>
      </c>
      <c r="K1107" s="446" t="str">
        <f>IF(ISBLANK(INDEX('Policy Characteristics'!E:E,MATCH($C1107,'Policy Characteristics'!$C:$C,0))),"",INDEX('Policy Characteristics'!E:E,MATCH($C1107,'Policy Characteristics'!$C:$C,0)))</f>
        <v>indst efficiency standards</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0.25</v>
      </c>
      <c r="N1107" s="242">
        <f>IF(ISBLANK(INDEX('Policy Characteristics'!H:H,MATCH($C1107,'Policy Characteristics'!$C:$C,0))),"",INDEX('Policy Characteristics'!H:H,MATCH($C1107,'Policy Characteristics'!$C:$C,0)))</f>
        <v>0.01</v>
      </c>
      <c r="O1107" s="446" t="str">
        <f>IF(ISBLANK(INDEX('Policy Characteristics'!I:I,MATCH($C1107,'Policy Characteristics'!$C:$C,0))),"",INDEX('Policy Characteristics'!I:I,MATCH($C1107,'Policy Characteristics'!$C:$C,0)))</f>
        <v>% reduction in energy use</v>
      </c>
      <c r="P1107" s="44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46" t="str">
        <f>IF(ISBLANK(INDEX('Policy Characteristics'!K:K,MATCH($C1107,'Policy Characteristics'!$C:$C,0))),"",INDEX('Policy Characteristics'!K:K,MATCH($C1107,'Policy Characteristics'!$C:$C,0)))</f>
        <v>industry-ag-main.html#eff-stds</v>
      </c>
      <c r="R1107" s="446" t="str">
        <f>IF(ISBLANK(INDEX('Policy Characteristics'!L:L,MATCH($C1107,'Policy Characteristics'!$C:$C,0))),"",INDEX('Policy Characteristics'!L:L,MATCH($C1107,'Policy Characteristics'!$C:$C,0)))</f>
        <v>industry-energy-efficiency-standards.html</v>
      </c>
    </row>
    <row r="1108" spans="1:18" s="446" customFormat="1" x14ac:dyDescent="0.75">
      <c r="A1108" s="446" t="str">
        <f>IF(ISBLANK(INDEX('Policy Characteristics'!A:A,MATCH($C1108,'Policy Characteristics'!$C:$C,0))),"",INDEX('Policy Characteristics'!A:A,MATCH($C1108,'Policy Characteristics'!$C:$C,0)))</f>
        <v>Industry</v>
      </c>
      <c r="B1108" s="467" t="str">
        <f>IF(ISBLANK(INDEX('Policy Characteristics'!B:B,MATCH($C1108,'Policy Characteristics'!$C:$C,0))),"",INDEX('Policy Characteristics'!B:B,MATCH($C1108,'Policy Characteristics'!$C:$C,0)))</f>
        <v>Industry Energy Efficiency Standards</v>
      </c>
      <c r="C1108" s="446" t="str">
        <f t="shared" si="43"/>
        <v>Percentage Improvement in Eqpt Efficiency Standards above BAU</v>
      </c>
      <c r="D1108" s="294" t="s">
        <v>3075</v>
      </c>
      <c r="E1108" s="339" t="s">
        <v>2398</v>
      </c>
      <c r="F1108" t="s">
        <v>3038</v>
      </c>
      <c r="G1108" s="339" t="s">
        <v>2404</v>
      </c>
      <c r="H1108" s="20">
        <v>1068</v>
      </c>
      <c r="I1108" s="468" t="s">
        <v>43</v>
      </c>
      <c r="J1108" s="469" t="str">
        <f>IF(ISBLANK(INDEX('Policy Characteristics'!D:D,MATCH($C1108,'Policy Characteristics'!$C:$C,0))),"",INDEX('Policy Characteristics'!D:D,MATCH($C1108,'Policy Characteristics'!$C:$C,0)))</f>
        <v>Industry Energy Efficiency Standards</v>
      </c>
      <c r="K1108" s="446" t="str">
        <f>IF(ISBLANK(INDEX('Policy Characteristics'!E:E,MATCH($C1108,'Policy Characteristics'!$C:$C,0))),"",INDEX('Policy Characteristics'!E:E,MATCH($C1108,'Policy Characteristics'!$C:$C,0)))</f>
        <v>indst efficiency standards</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0.25</v>
      </c>
      <c r="N1108" s="242">
        <f>IF(ISBLANK(INDEX('Policy Characteristics'!H:H,MATCH($C1108,'Policy Characteristics'!$C:$C,0))),"",INDEX('Policy Characteristics'!H:H,MATCH($C1108,'Policy Characteristics'!$C:$C,0)))</f>
        <v>0.01</v>
      </c>
      <c r="O1108" s="446" t="str">
        <f>IF(ISBLANK(INDEX('Policy Characteristics'!I:I,MATCH($C1108,'Policy Characteristics'!$C:$C,0))),"",INDEX('Policy Characteristics'!I:I,MATCH($C1108,'Policy Characteristics'!$C:$C,0)))</f>
        <v>% reduction in energy use</v>
      </c>
      <c r="P1108" s="44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46" t="str">
        <f>IF(ISBLANK(INDEX('Policy Characteristics'!K:K,MATCH($C1108,'Policy Characteristics'!$C:$C,0))),"",INDEX('Policy Characteristics'!K:K,MATCH($C1108,'Policy Characteristics'!$C:$C,0)))</f>
        <v>industry-ag-main.html#eff-stds</v>
      </c>
      <c r="R1108" s="446" t="str">
        <f>IF(ISBLANK(INDEX('Policy Characteristics'!L:L,MATCH($C1108,'Policy Characteristics'!$C:$C,0))),"",INDEX('Policy Characteristics'!L:L,MATCH($C1108,'Policy Characteristics'!$C:$C,0)))</f>
        <v>industry-energy-efficiency-standards.html</v>
      </c>
    </row>
    <row r="1109" spans="1:18" s="446" customFormat="1" x14ac:dyDescent="0.75">
      <c r="A1109" s="446" t="str">
        <f>IF(ISBLANK(INDEX('Policy Characteristics'!A:A,MATCH($C1109,'Policy Characteristics'!$C:$C,0))),"",INDEX('Policy Characteristics'!A:A,MATCH($C1109,'Policy Characteristics'!$C:$C,0)))</f>
        <v>Industry</v>
      </c>
      <c r="B1109" s="467" t="str">
        <f>IF(ISBLANK(INDEX('Policy Characteristics'!B:B,MATCH($C1109,'Policy Characteristics'!$C:$C,0))),"",INDEX('Policy Characteristics'!B:B,MATCH($C1109,'Policy Characteristics'!$C:$C,0)))</f>
        <v>Industry Energy Efficiency Standards</v>
      </c>
      <c r="C1109" s="446" t="str">
        <f t="shared" si="43"/>
        <v>Percentage Improvement in Eqpt Efficiency Standards above BAU</v>
      </c>
      <c r="D1109" s="294" t="s">
        <v>3075</v>
      </c>
      <c r="E1109" s="339" t="s">
        <v>2399</v>
      </c>
      <c r="F1109" t="s">
        <v>3038</v>
      </c>
      <c r="G1109" s="339" t="s">
        <v>2407</v>
      </c>
      <c r="H1109" s="20">
        <v>1069</v>
      </c>
      <c r="I1109" s="468" t="s">
        <v>44</v>
      </c>
      <c r="J1109" s="469" t="str">
        <f>IF(ISBLANK(INDEX('Policy Characteristics'!D:D,MATCH($C1109,'Policy Characteristics'!$C:$C,0))),"",INDEX('Policy Characteristics'!D:D,MATCH($C1109,'Policy Characteristics'!$C:$C,0)))</f>
        <v>Industry Energy Efficiency Standards</v>
      </c>
      <c r="K1109" s="446" t="str">
        <f>IF(ISBLANK(INDEX('Policy Characteristics'!E:E,MATCH($C1109,'Policy Characteristics'!$C:$C,0))),"",INDEX('Policy Characteristics'!E:E,MATCH($C1109,'Policy Characteristics'!$C:$C,0)))</f>
        <v>indst efficiency standards</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0.25</v>
      </c>
      <c r="N1109" s="242">
        <f>IF(ISBLANK(INDEX('Policy Characteristics'!H:H,MATCH($C1109,'Policy Characteristics'!$C:$C,0))),"",INDEX('Policy Characteristics'!H:H,MATCH($C1109,'Policy Characteristics'!$C:$C,0)))</f>
        <v>0.01</v>
      </c>
      <c r="O1109" s="446" t="str">
        <f>IF(ISBLANK(INDEX('Policy Characteristics'!I:I,MATCH($C1109,'Policy Characteristics'!$C:$C,0))),"",INDEX('Policy Characteristics'!I:I,MATCH($C1109,'Policy Characteristics'!$C:$C,0)))</f>
        <v>% reduction in energy use</v>
      </c>
      <c r="P1109" s="44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46" t="str">
        <f>IF(ISBLANK(INDEX('Policy Characteristics'!K:K,MATCH($C1109,'Policy Characteristics'!$C:$C,0))),"",INDEX('Policy Characteristics'!K:K,MATCH($C1109,'Policy Characteristics'!$C:$C,0)))</f>
        <v>industry-ag-main.html#eff-stds</v>
      </c>
      <c r="R1109" s="446" t="str">
        <f>IF(ISBLANK(INDEX('Policy Characteristics'!L:L,MATCH($C1109,'Policy Characteristics'!$C:$C,0))),"",INDEX('Policy Characteristics'!L:L,MATCH($C1109,'Policy Characteristics'!$C:$C,0)))</f>
        <v>industry-energy-efficiency-standards.html</v>
      </c>
    </row>
    <row r="1110" spans="1:18" s="446" customFormat="1" x14ac:dyDescent="0.75">
      <c r="A1110" s="446" t="str">
        <f>IF(ISBLANK(INDEX('Policy Characteristics'!A:A,MATCH($C1110,'Policy Characteristics'!$C:$C,0))),"",INDEX('Policy Characteristics'!A:A,MATCH($C1110,'Policy Characteristics'!$C:$C,0)))</f>
        <v>Industry</v>
      </c>
      <c r="B1110" s="467" t="str">
        <f>IF(ISBLANK(INDEX('Policy Characteristics'!B:B,MATCH($C1110,'Policy Characteristics'!$C:$C,0))),"",INDEX('Policy Characteristics'!B:B,MATCH($C1110,'Policy Characteristics'!$C:$C,0)))</f>
        <v>Industry Energy Efficiency Standards</v>
      </c>
      <c r="C1110" s="446" t="str">
        <f t="shared" si="43"/>
        <v>Percentage Improvement in Eqpt Efficiency Standards above BAU</v>
      </c>
      <c r="D1110" s="294" t="s">
        <v>3075</v>
      </c>
      <c r="E1110" s="339" t="s">
        <v>2400</v>
      </c>
      <c r="F1110" t="s">
        <v>3038</v>
      </c>
      <c r="G1110" s="339" t="s">
        <v>2408</v>
      </c>
      <c r="H1110" s="20">
        <v>1070</v>
      </c>
      <c r="I1110" s="468" t="s">
        <v>43</v>
      </c>
      <c r="J1110" s="469" t="str">
        <f>IF(ISBLANK(INDEX('Policy Characteristics'!D:D,MATCH($C1110,'Policy Characteristics'!$C:$C,0))),"",INDEX('Policy Characteristics'!D:D,MATCH($C1110,'Policy Characteristics'!$C:$C,0)))</f>
        <v>Industry Energy Efficiency Standards</v>
      </c>
      <c r="K1110" s="446" t="str">
        <f>IF(ISBLANK(INDEX('Policy Characteristics'!E:E,MATCH($C1110,'Policy Characteristics'!$C:$C,0))),"",INDEX('Policy Characteristics'!E:E,MATCH($C1110,'Policy Characteristics'!$C:$C,0)))</f>
        <v>indst efficiency standards</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0.25</v>
      </c>
      <c r="N1110" s="242">
        <f>IF(ISBLANK(INDEX('Policy Characteristics'!H:H,MATCH($C1110,'Policy Characteristics'!$C:$C,0))),"",INDEX('Policy Characteristics'!H:H,MATCH($C1110,'Policy Characteristics'!$C:$C,0)))</f>
        <v>0.01</v>
      </c>
      <c r="O1110" s="446" t="str">
        <f>IF(ISBLANK(INDEX('Policy Characteristics'!I:I,MATCH($C1110,'Policy Characteristics'!$C:$C,0))),"",INDEX('Policy Characteristics'!I:I,MATCH($C1110,'Policy Characteristics'!$C:$C,0)))</f>
        <v>% reduction in energy use</v>
      </c>
      <c r="P1110" s="44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46" t="str">
        <f>IF(ISBLANK(INDEX('Policy Characteristics'!K:K,MATCH($C1110,'Policy Characteristics'!$C:$C,0))),"",INDEX('Policy Characteristics'!K:K,MATCH($C1110,'Policy Characteristics'!$C:$C,0)))</f>
        <v>industry-ag-main.html#eff-stds</v>
      </c>
      <c r="R1110" s="446" t="str">
        <f>IF(ISBLANK(INDEX('Policy Characteristics'!L:L,MATCH($C1110,'Policy Characteristics'!$C:$C,0))),"",INDEX('Policy Characteristics'!L:L,MATCH($C1110,'Policy Characteristics'!$C:$C,0)))</f>
        <v>industry-energy-efficiency-standards.html</v>
      </c>
    </row>
    <row r="1111" spans="1:18" s="446" customFormat="1" x14ac:dyDescent="0.75">
      <c r="A1111" s="446" t="str">
        <f>IF(ISBLANK(INDEX('Policy Characteristics'!A:A,MATCH($C1111,'Policy Characteristics'!$C:$C,0))),"",INDEX('Policy Characteristics'!A:A,MATCH($C1111,'Policy Characteristics'!$C:$C,0)))</f>
        <v>Industry</v>
      </c>
      <c r="B1111" s="467" t="str">
        <f>IF(ISBLANK(INDEX('Policy Characteristics'!B:B,MATCH($C1111,'Policy Characteristics'!$C:$C,0))),"",INDEX('Policy Characteristics'!B:B,MATCH($C1111,'Policy Characteristics'!$C:$C,0)))</f>
        <v>Industry Energy Efficiency Standards</v>
      </c>
      <c r="C1111" s="446" t="str">
        <f t="shared" si="43"/>
        <v>Percentage Improvement in Eqpt Efficiency Standards above BAU</v>
      </c>
      <c r="D1111" s="294" t="s">
        <v>3075</v>
      </c>
      <c r="E1111" s="339" t="s">
        <v>2401</v>
      </c>
      <c r="F1111" t="s">
        <v>3038</v>
      </c>
      <c r="G1111" s="339" t="s">
        <v>2405</v>
      </c>
      <c r="H1111" s="20">
        <v>1071</v>
      </c>
      <c r="I1111" s="468" t="s">
        <v>44</v>
      </c>
      <c r="J1111" s="469" t="str">
        <f>IF(ISBLANK(INDEX('Policy Characteristics'!D:D,MATCH($C1111,'Policy Characteristics'!$C:$C,0))),"",INDEX('Policy Characteristics'!D:D,MATCH($C1111,'Policy Characteristics'!$C:$C,0)))</f>
        <v>Industry Energy Efficiency Standards</v>
      </c>
      <c r="K1111" s="446" t="str">
        <f>IF(ISBLANK(INDEX('Policy Characteristics'!E:E,MATCH($C1111,'Policy Characteristics'!$C:$C,0))),"",INDEX('Policy Characteristics'!E:E,MATCH($C1111,'Policy Characteristics'!$C:$C,0)))</f>
        <v>indst efficiency standards</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0.25</v>
      </c>
      <c r="N1111" s="242">
        <f>IF(ISBLANK(INDEX('Policy Characteristics'!H:H,MATCH($C1111,'Policy Characteristics'!$C:$C,0))),"",INDEX('Policy Characteristics'!H:H,MATCH($C1111,'Policy Characteristics'!$C:$C,0)))</f>
        <v>0.01</v>
      </c>
      <c r="O1111" s="446" t="str">
        <f>IF(ISBLANK(INDEX('Policy Characteristics'!I:I,MATCH($C1111,'Policy Characteristics'!$C:$C,0))),"",INDEX('Policy Characteristics'!I:I,MATCH($C1111,'Policy Characteristics'!$C:$C,0)))</f>
        <v>% reduction in energy use</v>
      </c>
      <c r="P1111" s="44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46" t="str">
        <f>IF(ISBLANK(INDEX('Policy Characteristics'!K:K,MATCH($C1111,'Policy Characteristics'!$C:$C,0))),"",INDEX('Policy Characteristics'!K:K,MATCH($C1111,'Policy Characteristics'!$C:$C,0)))</f>
        <v>industry-ag-main.html#eff-stds</v>
      </c>
      <c r="R1111" s="446" t="str">
        <f>IF(ISBLANK(INDEX('Policy Characteristics'!L:L,MATCH($C1111,'Policy Characteristics'!$C:$C,0))),"",INDEX('Policy Characteristics'!L:L,MATCH($C1111,'Policy Characteristics'!$C:$C,0)))</f>
        <v>industry-energy-efficiency-standards.html</v>
      </c>
    </row>
    <row r="1112" spans="1:18" s="446" customFormat="1" x14ac:dyDescent="0.75">
      <c r="A1112" s="446" t="str">
        <f>IF(ISBLANK(INDEX('Policy Characteristics'!A:A,MATCH($C1112,'Policy Characteristics'!$C:$C,0))),"",INDEX('Policy Characteristics'!A:A,MATCH($C1112,'Policy Characteristics'!$C:$C,0)))</f>
        <v>Industry</v>
      </c>
      <c r="B1112" s="467" t="str">
        <f>IF(ISBLANK(INDEX('Policy Characteristics'!B:B,MATCH($C1112,'Policy Characteristics'!$C:$C,0))),"",INDEX('Policy Characteristics'!B:B,MATCH($C1112,'Policy Characteristics'!$C:$C,0)))</f>
        <v>Industry Energy Efficiency Standards</v>
      </c>
      <c r="C1112" s="446" t="str">
        <f t="shared" si="43"/>
        <v>Percentage Improvement in Eqpt Efficiency Standards above BAU</v>
      </c>
      <c r="D1112" s="294" t="s">
        <v>3075</v>
      </c>
      <c r="E1112" s="339" t="s">
        <v>2402</v>
      </c>
      <c r="F1112" t="s">
        <v>3038</v>
      </c>
      <c r="G1112" s="339" t="s">
        <v>2406</v>
      </c>
      <c r="H1112" s="20">
        <v>1072</v>
      </c>
      <c r="I1112" s="468" t="s">
        <v>43</v>
      </c>
      <c r="J1112" s="469" t="str">
        <f>IF(ISBLANK(INDEX('Policy Characteristics'!D:D,MATCH($C1112,'Policy Characteristics'!$C:$C,0))),"",INDEX('Policy Characteristics'!D:D,MATCH($C1112,'Policy Characteristics'!$C:$C,0)))</f>
        <v>Industry Energy Efficiency Standards</v>
      </c>
      <c r="K1112" s="446" t="str">
        <f>IF(ISBLANK(INDEX('Policy Characteristics'!E:E,MATCH($C1112,'Policy Characteristics'!$C:$C,0))),"",INDEX('Policy Characteristics'!E:E,MATCH($C1112,'Policy Characteristics'!$C:$C,0)))</f>
        <v>indst efficiency standards</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0.25</v>
      </c>
      <c r="N1112" s="242">
        <f>IF(ISBLANK(INDEX('Policy Characteristics'!H:H,MATCH($C1112,'Policy Characteristics'!$C:$C,0))),"",INDEX('Policy Characteristics'!H:H,MATCH($C1112,'Policy Characteristics'!$C:$C,0)))</f>
        <v>0.01</v>
      </c>
      <c r="O1112" s="446" t="str">
        <f>IF(ISBLANK(INDEX('Policy Characteristics'!I:I,MATCH($C1112,'Policy Characteristics'!$C:$C,0))),"",INDEX('Policy Characteristics'!I:I,MATCH($C1112,'Policy Characteristics'!$C:$C,0)))</f>
        <v>% reduction in energy use</v>
      </c>
      <c r="P1112" s="44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46" t="str">
        <f>IF(ISBLANK(INDEX('Policy Characteristics'!K:K,MATCH($C1112,'Policy Characteristics'!$C:$C,0))),"",INDEX('Policy Characteristics'!K:K,MATCH($C1112,'Policy Characteristics'!$C:$C,0)))</f>
        <v>industry-ag-main.html#eff-stds</v>
      </c>
      <c r="R1112" s="446" t="str">
        <f>IF(ISBLANK(INDEX('Policy Characteristics'!L:L,MATCH($C1112,'Policy Characteristics'!$C:$C,0))),"",INDEX('Policy Characteristics'!L:L,MATCH($C1112,'Policy Characteristics'!$C:$C,0)))</f>
        <v>industry-energy-efficiency-standards.html</v>
      </c>
    </row>
    <row r="1113" spans="1:18" s="446" customFormat="1" x14ac:dyDescent="0.75">
      <c r="A1113" s="446" t="str">
        <f>IF(ISBLANK(INDEX('Policy Characteristics'!A:A,MATCH($C1113,'Policy Characteristics'!$C:$C,0))),"",INDEX('Policy Characteristics'!A:A,MATCH($C1113,'Policy Characteristics'!$C:$C,0)))</f>
        <v>Industry</v>
      </c>
      <c r="B1113" s="467" t="str">
        <f>IF(ISBLANK(INDEX('Policy Characteristics'!B:B,MATCH($C1113,'Policy Characteristics'!$C:$C,0))),"",INDEX('Policy Characteristics'!B:B,MATCH($C1113,'Policy Characteristics'!$C:$C,0)))</f>
        <v>Industry Energy Efficiency Standards</v>
      </c>
      <c r="C1113" s="446" t="str">
        <f t="shared" si="43"/>
        <v>Percentage Improvement in Eqpt Efficiency Standards above BAU</v>
      </c>
      <c r="D1113" s="294" t="s">
        <v>3075</v>
      </c>
      <c r="E1113" s="339" t="s">
        <v>2403</v>
      </c>
      <c r="F1113" t="s">
        <v>3038</v>
      </c>
      <c r="G1113" s="339" t="s">
        <v>2409</v>
      </c>
      <c r="H1113" s="20">
        <v>1073</v>
      </c>
      <c r="I1113" s="468" t="s">
        <v>44</v>
      </c>
      <c r="J1113" s="469" t="str">
        <f>IF(ISBLANK(INDEX('Policy Characteristics'!D:D,MATCH($C1113,'Policy Characteristics'!$C:$C,0))),"",INDEX('Policy Characteristics'!D:D,MATCH($C1113,'Policy Characteristics'!$C:$C,0)))</f>
        <v>Industry Energy Efficiency Standards</v>
      </c>
      <c r="K1113" s="446" t="str">
        <f>IF(ISBLANK(INDEX('Policy Characteristics'!E:E,MATCH($C1113,'Policy Characteristics'!$C:$C,0))),"",INDEX('Policy Characteristics'!E:E,MATCH($C1113,'Policy Characteristics'!$C:$C,0)))</f>
        <v>indst efficiency standards</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0.25</v>
      </c>
      <c r="N1113" s="242">
        <f>IF(ISBLANK(INDEX('Policy Characteristics'!H:H,MATCH($C1113,'Policy Characteristics'!$C:$C,0))),"",INDEX('Policy Characteristics'!H:H,MATCH($C1113,'Policy Characteristics'!$C:$C,0)))</f>
        <v>0.01</v>
      </c>
      <c r="O1113" s="446" t="str">
        <f>IF(ISBLANK(INDEX('Policy Characteristics'!I:I,MATCH($C1113,'Policy Characteristics'!$C:$C,0))),"",INDEX('Policy Characteristics'!I:I,MATCH($C1113,'Policy Characteristics'!$C:$C,0)))</f>
        <v>% reduction in energy use</v>
      </c>
      <c r="P1113" s="44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46" t="str">
        <f>IF(ISBLANK(INDEX('Policy Characteristics'!K:K,MATCH($C1113,'Policy Characteristics'!$C:$C,0))),"",INDEX('Policy Characteristics'!K:K,MATCH($C1113,'Policy Characteristics'!$C:$C,0)))</f>
        <v>industry-ag-main.html#eff-stds</v>
      </c>
      <c r="R1113" s="446" t="str">
        <f>IF(ISBLANK(INDEX('Policy Characteristics'!L:L,MATCH($C1113,'Policy Characteristics'!$C:$C,0))),"",INDEX('Policy Characteristics'!L:L,MATCH($C1113,'Policy Characteristics'!$C:$C,0)))</f>
        <v>industry-energy-efficiency-standards.html</v>
      </c>
    </row>
    <row r="1114" spans="1:18" s="446" customFormat="1" x14ac:dyDescent="0.75">
      <c r="A1114" s="446" t="str">
        <f>IF(ISBLANK(INDEX('Policy Characteristics'!A:A,MATCH($C1114,'Policy Characteristics'!$C:$C,0))),"",INDEX('Policy Characteristics'!A:A,MATCH($C1114,'Policy Characteristics'!$C:$C,0)))</f>
        <v>Industry</v>
      </c>
      <c r="B1114" s="467" t="str">
        <f>IF(ISBLANK(INDEX('Policy Characteristics'!B:B,MATCH($C1114,'Policy Characteristics'!$C:$C,0))),"",INDEX('Policy Characteristics'!B:B,MATCH($C1114,'Policy Characteristics'!$C:$C,0)))</f>
        <v>Industry Energy Efficiency Standards</v>
      </c>
      <c r="C1114" s="446" t="str">
        <f t="shared" si="43"/>
        <v>Percentage Improvement in Eqpt Efficiency Standards above BAU</v>
      </c>
      <c r="D1114" s="294" t="s">
        <v>3075</v>
      </c>
      <c r="E1114" s="339" t="s">
        <v>2706</v>
      </c>
      <c r="F1114" t="s">
        <v>3038</v>
      </c>
      <c r="G1114" s="339" t="s">
        <v>2709</v>
      </c>
      <c r="H1114" s="20">
        <v>1074</v>
      </c>
      <c r="I1114" s="468" t="s">
        <v>44</v>
      </c>
      <c r="J1114" s="469" t="str">
        <f>IF(ISBLANK(INDEX('Policy Characteristics'!D:D,MATCH($C1114,'Policy Characteristics'!$C:$C,0))),"",INDEX('Policy Characteristics'!D:D,MATCH($C1114,'Policy Characteristics'!$C:$C,0)))</f>
        <v>Industry Energy Efficiency Standards</v>
      </c>
      <c r="K1114" s="446" t="str">
        <f>IF(ISBLANK(INDEX('Policy Characteristics'!E:E,MATCH($C1114,'Policy Characteristics'!$C:$C,0))),"",INDEX('Policy Characteristics'!E:E,MATCH($C1114,'Policy Characteristics'!$C:$C,0)))</f>
        <v>indst efficiency standards</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0.25</v>
      </c>
      <c r="N1114" s="242">
        <f>IF(ISBLANK(INDEX('Policy Characteristics'!H:H,MATCH($C1114,'Policy Characteristics'!$C:$C,0))),"",INDEX('Policy Characteristics'!H:H,MATCH($C1114,'Policy Characteristics'!$C:$C,0)))</f>
        <v>0.01</v>
      </c>
      <c r="O1114" s="446" t="str">
        <f>IF(ISBLANK(INDEX('Policy Characteristics'!I:I,MATCH($C1114,'Policy Characteristics'!$C:$C,0))),"",INDEX('Policy Characteristics'!I:I,MATCH($C1114,'Policy Characteristics'!$C:$C,0)))</f>
        <v>% reduction in energy use</v>
      </c>
      <c r="P1114" s="44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46" t="str">
        <f>IF(ISBLANK(INDEX('Policy Characteristics'!K:K,MATCH($C1114,'Policy Characteristics'!$C:$C,0))),"",INDEX('Policy Characteristics'!K:K,MATCH($C1114,'Policy Characteristics'!$C:$C,0)))</f>
        <v>industry-ag-main.html#eff-stds</v>
      </c>
      <c r="R1114" s="446" t="str">
        <f>IF(ISBLANK(INDEX('Policy Characteristics'!L:L,MATCH($C1114,'Policy Characteristics'!$C:$C,0))),"",INDEX('Policy Characteristics'!L:L,MATCH($C1114,'Policy Characteristics'!$C:$C,0)))</f>
        <v>industry-energy-efficiency-standards.html</v>
      </c>
    </row>
    <row r="1115" spans="1:18" s="446" customFormat="1" x14ac:dyDescent="0.75">
      <c r="A1115" s="446" t="str">
        <f>IF(ISBLANK(INDEX('Policy Characteristics'!A:A,MATCH($C1115,'Policy Characteristics'!$C:$C,0))),"",INDEX('Policy Characteristics'!A:A,MATCH($C1115,'Policy Characteristics'!$C:$C,0)))</f>
        <v>Industry</v>
      </c>
      <c r="B1115" s="467" t="str">
        <f>IF(ISBLANK(INDEX('Policy Characteristics'!B:B,MATCH($C1115,'Policy Characteristics'!$C:$C,0))),"",INDEX('Policy Characteristics'!B:B,MATCH($C1115,'Policy Characteristics'!$C:$C,0)))</f>
        <v>Industry Energy Efficiency Standards</v>
      </c>
      <c r="C1115" s="446" t="str">
        <f t="shared" si="43"/>
        <v>Percentage Improvement in Eqpt Efficiency Standards above BAU</v>
      </c>
      <c r="D1115" s="294" t="s">
        <v>3075</v>
      </c>
      <c r="E1115" s="339" t="s">
        <v>2707</v>
      </c>
      <c r="F1115" t="s">
        <v>3038</v>
      </c>
      <c r="G1115" s="339" t="s">
        <v>2711</v>
      </c>
      <c r="H1115" s="20">
        <v>1075</v>
      </c>
      <c r="I1115" s="468" t="s">
        <v>44</v>
      </c>
      <c r="J1115" s="469" t="str">
        <f>IF(ISBLANK(INDEX('Policy Characteristics'!D:D,MATCH($C1115,'Policy Characteristics'!$C:$C,0))),"",INDEX('Policy Characteristics'!D:D,MATCH($C1115,'Policy Characteristics'!$C:$C,0)))</f>
        <v>Industry Energy Efficiency Standards</v>
      </c>
      <c r="K1115" s="446" t="str">
        <f>IF(ISBLANK(INDEX('Policy Characteristics'!E:E,MATCH($C1115,'Policy Characteristics'!$C:$C,0))),"",INDEX('Policy Characteristics'!E:E,MATCH($C1115,'Policy Characteristics'!$C:$C,0)))</f>
        <v>indst efficiency standards</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0.25</v>
      </c>
      <c r="N1115" s="242">
        <f>IF(ISBLANK(INDEX('Policy Characteristics'!H:H,MATCH($C1115,'Policy Characteristics'!$C:$C,0))),"",INDEX('Policy Characteristics'!H:H,MATCH($C1115,'Policy Characteristics'!$C:$C,0)))</f>
        <v>0.01</v>
      </c>
      <c r="O1115" s="446" t="str">
        <f>IF(ISBLANK(INDEX('Policy Characteristics'!I:I,MATCH($C1115,'Policy Characteristics'!$C:$C,0))),"",INDEX('Policy Characteristics'!I:I,MATCH($C1115,'Policy Characteristics'!$C:$C,0)))</f>
        <v>% reduction in energy use</v>
      </c>
      <c r="P1115" s="44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46" t="str">
        <f>IF(ISBLANK(INDEX('Policy Characteristics'!K:K,MATCH($C1115,'Policy Characteristics'!$C:$C,0))),"",INDEX('Policy Characteristics'!K:K,MATCH($C1115,'Policy Characteristics'!$C:$C,0)))</f>
        <v>industry-ag-main.html#eff-stds</v>
      </c>
      <c r="R1115" s="446" t="str">
        <f>IF(ISBLANK(INDEX('Policy Characteristics'!L:L,MATCH($C1115,'Policy Characteristics'!$C:$C,0))),"",INDEX('Policy Characteristics'!L:L,MATCH($C1115,'Policy Characteristics'!$C:$C,0)))</f>
        <v>industry-energy-efficiency-standards.html</v>
      </c>
    </row>
    <row r="1116" spans="1:18" s="446" customFormat="1" x14ac:dyDescent="0.75">
      <c r="A1116" s="446" t="str">
        <f>IF(ISBLANK(INDEX('Policy Characteristics'!A:A,MATCH($C1116,'Policy Characteristics'!$C:$C,0))),"",INDEX('Policy Characteristics'!A:A,MATCH($C1116,'Policy Characteristics'!$C:$C,0)))</f>
        <v>Industry</v>
      </c>
      <c r="B1116" s="467" t="str">
        <f>IF(ISBLANK(INDEX('Policy Characteristics'!B:B,MATCH($C1116,'Policy Characteristics'!$C:$C,0))),"",INDEX('Policy Characteristics'!B:B,MATCH($C1116,'Policy Characteristics'!$C:$C,0)))</f>
        <v>Industry Energy Efficiency Standards</v>
      </c>
      <c r="C1116" s="446" t="str">
        <f t="shared" si="43"/>
        <v>Percentage Improvement in Eqpt Efficiency Standards above BAU</v>
      </c>
      <c r="D1116" s="294" t="s">
        <v>3075</v>
      </c>
      <c r="E1116" s="339" t="s">
        <v>2708</v>
      </c>
      <c r="F1116" t="s">
        <v>3038</v>
      </c>
      <c r="G1116" s="339" t="s">
        <v>2712</v>
      </c>
      <c r="H1116" s="20">
        <v>1076</v>
      </c>
      <c r="I1116" s="468" t="s">
        <v>43</v>
      </c>
      <c r="J1116" s="469" t="str">
        <f>IF(ISBLANK(INDEX('Policy Characteristics'!D:D,MATCH($C1116,'Policy Characteristics'!$C:$C,0))),"",INDEX('Policy Characteristics'!D:D,MATCH($C1116,'Policy Characteristics'!$C:$C,0)))</f>
        <v>Industry Energy Efficiency Standards</v>
      </c>
      <c r="K1116" s="446" t="str">
        <f>IF(ISBLANK(INDEX('Policy Characteristics'!E:E,MATCH($C1116,'Policy Characteristics'!$C:$C,0))),"",INDEX('Policy Characteristics'!E:E,MATCH($C1116,'Policy Characteristics'!$C:$C,0)))</f>
        <v>indst efficiency standards</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0.25</v>
      </c>
      <c r="N1116" s="242">
        <f>IF(ISBLANK(INDEX('Policy Characteristics'!H:H,MATCH($C1116,'Policy Characteristics'!$C:$C,0))),"",INDEX('Policy Characteristics'!H:H,MATCH($C1116,'Policy Characteristics'!$C:$C,0)))</f>
        <v>0.01</v>
      </c>
      <c r="O1116" s="446" t="str">
        <f>IF(ISBLANK(INDEX('Policy Characteristics'!I:I,MATCH($C1116,'Policy Characteristics'!$C:$C,0))),"",INDEX('Policy Characteristics'!I:I,MATCH($C1116,'Policy Characteristics'!$C:$C,0)))</f>
        <v>% reduction in energy use</v>
      </c>
      <c r="P1116" s="44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46" t="str">
        <f>IF(ISBLANK(INDEX('Policy Characteristics'!K:K,MATCH($C1116,'Policy Characteristics'!$C:$C,0))),"",INDEX('Policy Characteristics'!K:K,MATCH($C1116,'Policy Characteristics'!$C:$C,0)))</f>
        <v>industry-ag-main.html#eff-stds</v>
      </c>
      <c r="R1116" s="446" t="str">
        <f>IF(ISBLANK(INDEX('Policy Characteristics'!L:L,MATCH($C1116,'Policy Characteristics'!$C:$C,0))),"",INDEX('Policy Characteristics'!L:L,MATCH($C1116,'Policy Characteristics'!$C:$C,0)))</f>
        <v>industry-energy-efficiency-standards.html</v>
      </c>
    </row>
    <row r="1117" spans="1:18" s="446" customFormat="1" x14ac:dyDescent="0.75">
      <c r="A1117" s="446" t="str">
        <f>IF(ISBLANK(INDEX('Policy Characteristics'!A:A,MATCH($C1117,'Policy Characteristics'!$C:$C,0))),"",INDEX('Policy Characteristics'!A:A,MATCH($C1117,'Policy Characteristics'!$C:$C,0)))</f>
        <v>Industry</v>
      </c>
      <c r="B1117" s="467" t="str">
        <f>IF(ISBLANK(INDEX('Policy Characteristics'!B:B,MATCH($C1117,'Policy Characteristics'!$C:$C,0))),"",INDEX('Policy Characteristics'!B:B,MATCH($C1117,'Policy Characteristics'!$C:$C,0)))</f>
        <v>Industry Energy Efficiency Standards</v>
      </c>
      <c r="C1117" s="446" t="str">
        <f t="shared" si="43"/>
        <v>Percentage Improvement in Eqpt Efficiency Standards above BAU</v>
      </c>
      <c r="D1117" s="294" t="s">
        <v>3075</v>
      </c>
      <c r="E1117" s="339" t="s">
        <v>2705</v>
      </c>
      <c r="F1117" t="s">
        <v>3038</v>
      </c>
      <c r="G1117" s="339" t="s">
        <v>2710</v>
      </c>
      <c r="H1117" s="20">
        <v>1077</v>
      </c>
      <c r="I1117" s="468" t="s">
        <v>44</v>
      </c>
      <c r="J1117" s="469" t="str">
        <f>IF(ISBLANK(INDEX('Policy Characteristics'!D:D,MATCH($C1117,'Policy Characteristics'!$C:$C,0))),"",INDEX('Policy Characteristics'!D:D,MATCH($C1117,'Policy Characteristics'!$C:$C,0)))</f>
        <v>Industry Energy Efficiency Standards</v>
      </c>
      <c r="K1117" s="446" t="str">
        <f>IF(ISBLANK(INDEX('Policy Characteristics'!E:E,MATCH($C1117,'Policy Characteristics'!$C:$C,0))),"",INDEX('Policy Characteristics'!E:E,MATCH($C1117,'Policy Characteristics'!$C:$C,0)))</f>
        <v>indst efficiency standards</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0.25</v>
      </c>
      <c r="N1117" s="242">
        <f>IF(ISBLANK(INDEX('Policy Characteristics'!H:H,MATCH($C1117,'Policy Characteristics'!$C:$C,0))),"",INDEX('Policy Characteristics'!H:H,MATCH($C1117,'Policy Characteristics'!$C:$C,0)))</f>
        <v>0.01</v>
      </c>
      <c r="O1117" s="446" t="str">
        <f>IF(ISBLANK(INDEX('Policy Characteristics'!I:I,MATCH($C1117,'Policy Characteristics'!$C:$C,0))),"",INDEX('Policy Characteristics'!I:I,MATCH($C1117,'Policy Characteristics'!$C:$C,0)))</f>
        <v>% reduction in energy use</v>
      </c>
      <c r="P1117" s="44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46" t="str">
        <f>IF(ISBLANK(INDEX('Policy Characteristics'!K:K,MATCH($C1117,'Policy Characteristics'!$C:$C,0))),"",INDEX('Policy Characteristics'!K:K,MATCH($C1117,'Policy Characteristics'!$C:$C,0)))</f>
        <v>industry-ag-main.html#eff-stds</v>
      </c>
      <c r="R1117" s="446" t="str">
        <f>IF(ISBLANK(INDEX('Policy Characteristics'!L:L,MATCH($C1117,'Policy Characteristics'!$C:$C,0))),"",INDEX('Policy Characteristics'!L:L,MATCH($C1117,'Policy Characteristics'!$C:$C,0)))</f>
        <v>industry-energy-efficiency-standards.html</v>
      </c>
    </row>
    <row r="1118" spans="1:18" s="446" customFormat="1" x14ac:dyDescent="0.75">
      <c r="A1118" s="446" t="str">
        <f>IF(ISBLANK(INDEX('Policy Characteristics'!A:A,MATCH($C1118,'Policy Characteristics'!$C:$C,0))),"",INDEX('Policy Characteristics'!A:A,MATCH($C1118,'Policy Characteristics'!$C:$C,0)))</f>
        <v>Industry</v>
      </c>
      <c r="B1118" s="467" t="str">
        <f>IF(ISBLANK(INDEX('Policy Characteristics'!B:B,MATCH($C1118,'Policy Characteristics'!$C:$C,0))),"",INDEX('Policy Characteristics'!B:B,MATCH($C1118,'Policy Characteristics'!$C:$C,0)))</f>
        <v>Industry Energy Efficiency Standards</v>
      </c>
      <c r="C1118" s="446" t="str">
        <f t="shared" si="43"/>
        <v>Percentage Improvement in Eqpt Efficiency Standards above BAU</v>
      </c>
      <c r="D1118" s="294" t="s">
        <v>3076</v>
      </c>
      <c r="E1118" s="339" t="s">
        <v>2398</v>
      </c>
      <c r="F1118" t="s">
        <v>3039</v>
      </c>
      <c r="G1118" s="339" t="s">
        <v>2404</v>
      </c>
      <c r="H1118" s="20">
        <v>1078</v>
      </c>
      <c r="I1118" s="468" t="s">
        <v>43</v>
      </c>
      <c r="J1118" s="469" t="str">
        <f>IF(ISBLANK(INDEX('Policy Characteristics'!D:D,MATCH($C1118,'Policy Characteristics'!$C:$C,0))),"",INDEX('Policy Characteristics'!D:D,MATCH($C1118,'Policy Characteristics'!$C:$C,0)))</f>
        <v>Industry Energy Efficiency Standards</v>
      </c>
      <c r="K1118" s="446" t="str">
        <f>IF(ISBLANK(INDEX('Policy Characteristics'!E:E,MATCH($C1118,'Policy Characteristics'!$C:$C,0))),"",INDEX('Policy Characteristics'!E:E,MATCH($C1118,'Policy Characteristics'!$C:$C,0)))</f>
        <v>indst efficiency standards</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0.25</v>
      </c>
      <c r="N1118" s="242">
        <f>IF(ISBLANK(INDEX('Policy Characteristics'!H:H,MATCH($C1118,'Policy Characteristics'!$C:$C,0))),"",INDEX('Policy Characteristics'!H:H,MATCH($C1118,'Policy Characteristics'!$C:$C,0)))</f>
        <v>0.01</v>
      </c>
      <c r="O1118" s="446" t="str">
        <f>IF(ISBLANK(INDEX('Policy Characteristics'!I:I,MATCH($C1118,'Policy Characteristics'!$C:$C,0))),"",INDEX('Policy Characteristics'!I:I,MATCH($C1118,'Policy Characteristics'!$C:$C,0)))</f>
        <v>% reduction in energy use</v>
      </c>
      <c r="P1118" s="44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46" t="str">
        <f>IF(ISBLANK(INDEX('Policy Characteristics'!K:K,MATCH($C1118,'Policy Characteristics'!$C:$C,0))),"",INDEX('Policy Characteristics'!K:K,MATCH($C1118,'Policy Characteristics'!$C:$C,0)))</f>
        <v>industry-ag-main.html#eff-stds</v>
      </c>
      <c r="R1118" s="446" t="str">
        <f>IF(ISBLANK(INDEX('Policy Characteristics'!L:L,MATCH($C1118,'Policy Characteristics'!$C:$C,0))),"",INDEX('Policy Characteristics'!L:L,MATCH($C1118,'Policy Characteristics'!$C:$C,0)))</f>
        <v>industry-energy-efficiency-standards.html</v>
      </c>
    </row>
    <row r="1119" spans="1:18" s="446" customFormat="1" x14ac:dyDescent="0.75">
      <c r="A1119" s="446" t="str">
        <f>IF(ISBLANK(INDEX('Policy Characteristics'!A:A,MATCH($C1119,'Policy Characteristics'!$C:$C,0))),"",INDEX('Policy Characteristics'!A:A,MATCH($C1119,'Policy Characteristics'!$C:$C,0)))</f>
        <v>Industry</v>
      </c>
      <c r="B1119" s="467" t="str">
        <f>IF(ISBLANK(INDEX('Policy Characteristics'!B:B,MATCH($C1119,'Policy Characteristics'!$C:$C,0))),"",INDEX('Policy Characteristics'!B:B,MATCH($C1119,'Policy Characteristics'!$C:$C,0)))</f>
        <v>Industry Energy Efficiency Standards</v>
      </c>
      <c r="C1119" s="446" t="str">
        <f t="shared" si="43"/>
        <v>Percentage Improvement in Eqpt Efficiency Standards above BAU</v>
      </c>
      <c r="D1119" s="294" t="s">
        <v>3076</v>
      </c>
      <c r="E1119" s="339" t="s">
        <v>2399</v>
      </c>
      <c r="F1119" t="s">
        <v>3039</v>
      </c>
      <c r="G1119" s="339" t="s">
        <v>2407</v>
      </c>
      <c r="H1119" s="20">
        <v>1079</v>
      </c>
      <c r="I1119" s="468" t="s">
        <v>43</v>
      </c>
      <c r="J1119" s="469" t="str">
        <f>IF(ISBLANK(INDEX('Policy Characteristics'!D:D,MATCH($C1119,'Policy Characteristics'!$C:$C,0))),"",INDEX('Policy Characteristics'!D:D,MATCH($C1119,'Policy Characteristics'!$C:$C,0)))</f>
        <v>Industry Energy Efficiency Standards</v>
      </c>
      <c r="K1119" s="446" t="str">
        <f>IF(ISBLANK(INDEX('Policy Characteristics'!E:E,MATCH($C1119,'Policy Characteristics'!$C:$C,0))),"",INDEX('Policy Characteristics'!E:E,MATCH($C1119,'Policy Characteristics'!$C:$C,0)))</f>
        <v>indst efficiency standards</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0.25</v>
      </c>
      <c r="N1119" s="242">
        <f>IF(ISBLANK(INDEX('Policy Characteristics'!H:H,MATCH($C1119,'Policy Characteristics'!$C:$C,0))),"",INDEX('Policy Characteristics'!H:H,MATCH($C1119,'Policy Characteristics'!$C:$C,0)))</f>
        <v>0.01</v>
      </c>
      <c r="O1119" s="446" t="str">
        <f>IF(ISBLANK(INDEX('Policy Characteristics'!I:I,MATCH($C1119,'Policy Characteristics'!$C:$C,0))),"",INDEX('Policy Characteristics'!I:I,MATCH($C1119,'Policy Characteristics'!$C:$C,0)))</f>
        <v>% reduction in energy use</v>
      </c>
      <c r="P1119" s="44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46" t="str">
        <f>IF(ISBLANK(INDEX('Policy Characteristics'!K:K,MATCH($C1119,'Policy Characteristics'!$C:$C,0))),"",INDEX('Policy Characteristics'!K:K,MATCH($C1119,'Policy Characteristics'!$C:$C,0)))</f>
        <v>industry-ag-main.html#eff-stds</v>
      </c>
      <c r="R1119" s="446" t="str">
        <f>IF(ISBLANK(INDEX('Policy Characteristics'!L:L,MATCH($C1119,'Policy Characteristics'!$C:$C,0))),"",INDEX('Policy Characteristics'!L:L,MATCH($C1119,'Policy Characteristics'!$C:$C,0)))</f>
        <v>industry-energy-efficiency-standards.html</v>
      </c>
    </row>
    <row r="1120" spans="1:18" s="446" customFormat="1" x14ac:dyDescent="0.75">
      <c r="A1120" s="446" t="str">
        <f>IF(ISBLANK(INDEX('Policy Characteristics'!A:A,MATCH($C1120,'Policy Characteristics'!$C:$C,0))),"",INDEX('Policy Characteristics'!A:A,MATCH($C1120,'Policy Characteristics'!$C:$C,0)))</f>
        <v>Industry</v>
      </c>
      <c r="B1120" s="467" t="str">
        <f>IF(ISBLANK(INDEX('Policy Characteristics'!B:B,MATCH($C1120,'Policy Characteristics'!$C:$C,0))),"",INDEX('Policy Characteristics'!B:B,MATCH($C1120,'Policy Characteristics'!$C:$C,0)))</f>
        <v>Industry Energy Efficiency Standards</v>
      </c>
      <c r="C1120" s="446" t="str">
        <f t="shared" si="43"/>
        <v>Percentage Improvement in Eqpt Efficiency Standards above BAU</v>
      </c>
      <c r="D1120" s="294" t="s">
        <v>3076</v>
      </c>
      <c r="E1120" s="339" t="s">
        <v>2400</v>
      </c>
      <c r="F1120" t="s">
        <v>3039</v>
      </c>
      <c r="G1120" s="339" t="s">
        <v>2408</v>
      </c>
      <c r="H1120" s="20">
        <v>1080</v>
      </c>
      <c r="I1120" s="468" t="s">
        <v>43</v>
      </c>
      <c r="J1120" s="469" t="str">
        <f>IF(ISBLANK(INDEX('Policy Characteristics'!D:D,MATCH($C1120,'Policy Characteristics'!$C:$C,0))),"",INDEX('Policy Characteristics'!D:D,MATCH($C1120,'Policy Characteristics'!$C:$C,0)))</f>
        <v>Industry Energy Efficiency Standards</v>
      </c>
      <c r="K1120" s="446" t="str">
        <f>IF(ISBLANK(INDEX('Policy Characteristics'!E:E,MATCH($C1120,'Policy Characteristics'!$C:$C,0))),"",INDEX('Policy Characteristics'!E:E,MATCH($C1120,'Policy Characteristics'!$C:$C,0)))</f>
        <v>indst efficiency standards</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0.25</v>
      </c>
      <c r="N1120" s="242">
        <f>IF(ISBLANK(INDEX('Policy Characteristics'!H:H,MATCH($C1120,'Policy Characteristics'!$C:$C,0))),"",INDEX('Policy Characteristics'!H:H,MATCH($C1120,'Policy Characteristics'!$C:$C,0)))</f>
        <v>0.01</v>
      </c>
      <c r="O1120" s="446" t="str">
        <f>IF(ISBLANK(INDEX('Policy Characteristics'!I:I,MATCH($C1120,'Policy Characteristics'!$C:$C,0))),"",INDEX('Policy Characteristics'!I:I,MATCH($C1120,'Policy Characteristics'!$C:$C,0)))</f>
        <v>% reduction in energy use</v>
      </c>
      <c r="P1120" s="44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46" t="str">
        <f>IF(ISBLANK(INDEX('Policy Characteristics'!K:K,MATCH($C1120,'Policy Characteristics'!$C:$C,0))),"",INDEX('Policy Characteristics'!K:K,MATCH($C1120,'Policy Characteristics'!$C:$C,0)))</f>
        <v>industry-ag-main.html#eff-stds</v>
      </c>
      <c r="R1120" s="446" t="str">
        <f>IF(ISBLANK(INDEX('Policy Characteristics'!L:L,MATCH($C1120,'Policy Characteristics'!$C:$C,0))),"",INDEX('Policy Characteristics'!L:L,MATCH($C1120,'Policy Characteristics'!$C:$C,0)))</f>
        <v>industry-energy-efficiency-standards.html</v>
      </c>
    </row>
    <row r="1121" spans="1:18" s="446" customFormat="1" x14ac:dyDescent="0.75">
      <c r="A1121" s="446" t="str">
        <f>IF(ISBLANK(INDEX('Policy Characteristics'!A:A,MATCH($C1121,'Policy Characteristics'!$C:$C,0))),"",INDEX('Policy Characteristics'!A:A,MATCH($C1121,'Policy Characteristics'!$C:$C,0)))</f>
        <v>Industry</v>
      </c>
      <c r="B1121" s="467" t="str">
        <f>IF(ISBLANK(INDEX('Policy Characteristics'!B:B,MATCH($C1121,'Policy Characteristics'!$C:$C,0))),"",INDEX('Policy Characteristics'!B:B,MATCH($C1121,'Policy Characteristics'!$C:$C,0)))</f>
        <v>Industry Energy Efficiency Standards</v>
      </c>
      <c r="C1121" s="446" t="str">
        <f t="shared" si="43"/>
        <v>Percentage Improvement in Eqpt Efficiency Standards above BAU</v>
      </c>
      <c r="D1121" s="294" t="s">
        <v>3076</v>
      </c>
      <c r="E1121" s="339" t="s">
        <v>2401</v>
      </c>
      <c r="F1121" t="s">
        <v>3039</v>
      </c>
      <c r="G1121" s="339" t="s">
        <v>2405</v>
      </c>
      <c r="H1121" s="20">
        <v>1081</v>
      </c>
      <c r="I1121" s="468" t="s">
        <v>44</v>
      </c>
      <c r="J1121" s="469" t="str">
        <f>IF(ISBLANK(INDEX('Policy Characteristics'!D:D,MATCH($C1121,'Policy Characteristics'!$C:$C,0))),"",INDEX('Policy Characteristics'!D:D,MATCH($C1121,'Policy Characteristics'!$C:$C,0)))</f>
        <v>Industry Energy Efficiency Standards</v>
      </c>
      <c r="K1121" s="446" t="str">
        <f>IF(ISBLANK(INDEX('Policy Characteristics'!E:E,MATCH($C1121,'Policy Characteristics'!$C:$C,0))),"",INDEX('Policy Characteristics'!E:E,MATCH($C1121,'Policy Characteristics'!$C:$C,0)))</f>
        <v>indst efficiency standards</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0.25</v>
      </c>
      <c r="N1121" s="242">
        <f>IF(ISBLANK(INDEX('Policy Characteristics'!H:H,MATCH($C1121,'Policy Characteristics'!$C:$C,0))),"",INDEX('Policy Characteristics'!H:H,MATCH($C1121,'Policy Characteristics'!$C:$C,0)))</f>
        <v>0.01</v>
      </c>
      <c r="O1121" s="446" t="str">
        <f>IF(ISBLANK(INDEX('Policy Characteristics'!I:I,MATCH($C1121,'Policy Characteristics'!$C:$C,0))),"",INDEX('Policy Characteristics'!I:I,MATCH($C1121,'Policy Characteristics'!$C:$C,0)))</f>
        <v>% reduction in energy use</v>
      </c>
      <c r="P1121" s="44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46" t="str">
        <f>IF(ISBLANK(INDEX('Policy Characteristics'!K:K,MATCH($C1121,'Policy Characteristics'!$C:$C,0))),"",INDEX('Policy Characteristics'!K:K,MATCH($C1121,'Policy Characteristics'!$C:$C,0)))</f>
        <v>industry-ag-main.html#eff-stds</v>
      </c>
      <c r="R1121" s="446" t="str">
        <f>IF(ISBLANK(INDEX('Policy Characteristics'!L:L,MATCH($C1121,'Policy Characteristics'!$C:$C,0))),"",INDEX('Policy Characteristics'!L:L,MATCH($C1121,'Policy Characteristics'!$C:$C,0)))</f>
        <v>industry-energy-efficiency-standards.html</v>
      </c>
    </row>
    <row r="1122" spans="1:18" s="446" customFormat="1" x14ac:dyDescent="0.75">
      <c r="A1122" s="446" t="str">
        <f>IF(ISBLANK(INDEX('Policy Characteristics'!A:A,MATCH($C1122,'Policy Characteristics'!$C:$C,0))),"",INDEX('Policy Characteristics'!A:A,MATCH($C1122,'Policy Characteristics'!$C:$C,0)))</f>
        <v>Industry</v>
      </c>
      <c r="B1122" s="467" t="str">
        <f>IF(ISBLANK(INDEX('Policy Characteristics'!B:B,MATCH($C1122,'Policy Characteristics'!$C:$C,0))),"",INDEX('Policy Characteristics'!B:B,MATCH($C1122,'Policy Characteristics'!$C:$C,0)))</f>
        <v>Industry Energy Efficiency Standards</v>
      </c>
      <c r="C1122" s="446" t="str">
        <f t="shared" si="43"/>
        <v>Percentage Improvement in Eqpt Efficiency Standards above BAU</v>
      </c>
      <c r="D1122" s="294" t="s">
        <v>3076</v>
      </c>
      <c r="E1122" s="339" t="s">
        <v>2402</v>
      </c>
      <c r="F1122" t="s">
        <v>3039</v>
      </c>
      <c r="G1122" s="339" t="s">
        <v>2406</v>
      </c>
      <c r="H1122" s="20">
        <v>1082</v>
      </c>
      <c r="I1122" s="468" t="s">
        <v>43</v>
      </c>
      <c r="J1122" s="469" t="str">
        <f>IF(ISBLANK(INDEX('Policy Characteristics'!D:D,MATCH($C1122,'Policy Characteristics'!$C:$C,0))),"",INDEX('Policy Characteristics'!D:D,MATCH($C1122,'Policy Characteristics'!$C:$C,0)))</f>
        <v>Industry Energy Efficiency Standards</v>
      </c>
      <c r="K1122" s="446" t="str">
        <f>IF(ISBLANK(INDEX('Policy Characteristics'!E:E,MATCH($C1122,'Policy Characteristics'!$C:$C,0))),"",INDEX('Policy Characteristics'!E:E,MATCH($C1122,'Policy Characteristics'!$C:$C,0)))</f>
        <v>indst efficiency standards</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0.25</v>
      </c>
      <c r="N1122" s="242">
        <f>IF(ISBLANK(INDEX('Policy Characteristics'!H:H,MATCH($C1122,'Policy Characteristics'!$C:$C,0))),"",INDEX('Policy Characteristics'!H:H,MATCH($C1122,'Policy Characteristics'!$C:$C,0)))</f>
        <v>0.01</v>
      </c>
      <c r="O1122" s="446" t="str">
        <f>IF(ISBLANK(INDEX('Policy Characteristics'!I:I,MATCH($C1122,'Policy Characteristics'!$C:$C,0))),"",INDEX('Policy Characteristics'!I:I,MATCH($C1122,'Policy Characteristics'!$C:$C,0)))</f>
        <v>% reduction in energy use</v>
      </c>
      <c r="P1122" s="44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46" t="str">
        <f>IF(ISBLANK(INDEX('Policy Characteristics'!K:K,MATCH($C1122,'Policy Characteristics'!$C:$C,0))),"",INDEX('Policy Characteristics'!K:K,MATCH($C1122,'Policy Characteristics'!$C:$C,0)))</f>
        <v>industry-ag-main.html#eff-stds</v>
      </c>
      <c r="R1122" s="446" t="str">
        <f>IF(ISBLANK(INDEX('Policy Characteristics'!L:L,MATCH($C1122,'Policy Characteristics'!$C:$C,0))),"",INDEX('Policy Characteristics'!L:L,MATCH($C1122,'Policy Characteristics'!$C:$C,0)))</f>
        <v>industry-energy-efficiency-standards.html</v>
      </c>
    </row>
    <row r="1123" spans="1:18" s="446" customFormat="1" x14ac:dyDescent="0.75">
      <c r="A1123" s="446" t="str">
        <f>IF(ISBLANK(INDEX('Policy Characteristics'!A:A,MATCH($C1123,'Policy Characteristics'!$C:$C,0))),"",INDEX('Policy Characteristics'!A:A,MATCH($C1123,'Policy Characteristics'!$C:$C,0)))</f>
        <v>Industry</v>
      </c>
      <c r="B1123" s="467" t="str">
        <f>IF(ISBLANK(INDEX('Policy Characteristics'!B:B,MATCH($C1123,'Policy Characteristics'!$C:$C,0))),"",INDEX('Policy Characteristics'!B:B,MATCH($C1123,'Policy Characteristics'!$C:$C,0)))</f>
        <v>Industry Energy Efficiency Standards</v>
      </c>
      <c r="C1123" s="446" t="str">
        <f t="shared" si="43"/>
        <v>Percentage Improvement in Eqpt Efficiency Standards above BAU</v>
      </c>
      <c r="D1123" s="294" t="s">
        <v>3076</v>
      </c>
      <c r="E1123" s="339" t="s">
        <v>2403</v>
      </c>
      <c r="F1123" t="s">
        <v>3039</v>
      </c>
      <c r="G1123" s="339" t="s">
        <v>2409</v>
      </c>
      <c r="H1123" s="20">
        <v>1083</v>
      </c>
      <c r="I1123" s="468" t="s">
        <v>44</v>
      </c>
      <c r="J1123" s="469" t="str">
        <f>IF(ISBLANK(INDEX('Policy Characteristics'!D:D,MATCH($C1123,'Policy Characteristics'!$C:$C,0))),"",INDEX('Policy Characteristics'!D:D,MATCH($C1123,'Policy Characteristics'!$C:$C,0)))</f>
        <v>Industry Energy Efficiency Standards</v>
      </c>
      <c r="K1123" s="446" t="str">
        <f>IF(ISBLANK(INDEX('Policy Characteristics'!E:E,MATCH($C1123,'Policy Characteristics'!$C:$C,0))),"",INDEX('Policy Characteristics'!E:E,MATCH($C1123,'Policy Characteristics'!$C:$C,0)))</f>
        <v>indst efficiency standards</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0.25</v>
      </c>
      <c r="N1123" s="242">
        <f>IF(ISBLANK(INDEX('Policy Characteristics'!H:H,MATCH($C1123,'Policy Characteristics'!$C:$C,0))),"",INDEX('Policy Characteristics'!H:H,MATCH($C1123,'Policy Characteristics'!$C:$C,0)))</f>
        <v>0.01</v>
      </c>
      <c r="O1123" s="446" t="str">
        <f>IF(ISBLANK(INDEX('Policy Characteristics'!I:I,MATCH($C1123,'Policy Characteristics'!$C:$C,0))),"",INDEX('Policy Characteristics'!I:I,MATCH($C1123,'Policy Characteristics'!$C:$C,0)))</f>
        <v>% reduction in energy use</v>
      </c>
      <c r="P1123" s="44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46" t="str">
        <f>IF(ISBLANK(INDEX('Policy Characteristics'!K:K,MATCH($C1123,'Policy Characteristics'!$C:$C,0))),"",INDEX('Policy Characteristics'!K:K,MATCH($C1123,'Policy Characteristics'!$C:$C,0)))</f>
        <v>industry-ag-main.html#eff-stds</v>
      </c>
      <c r="R1123" s="446" t="str">
        <f>IF(ISBLANK(INDEX('Policy Characteristics'!L:L,MATCH($C1123,'Policy Characteristics'!$C:$C,0))),"",INDEX('Policy Characteristics'!L:L,MATCH($C1123,'Policy Characteristics'!$C:$C,0)))</f>
        <v>industry-energy-efficiency-standards.html</v>
      </c>
    </row>
    <row r="1124" spans="1:18" s="446" customFormat="1" x14ac:dyDescent="0.75">
      <c r="A1124" s="446" t="str">
        <f>IF(ISBLANK(INDEX('Policy Characteristics'!A:A,MATCH($C1124,'Policy Characteristics'!$C:$C,0))),"",INDEX('Policy Characteristics'!A:A,MATCH($C1124,'Policy Characteristics'!$C:$C,0)))</f>
        <v>Industry</v>
      </c>
      <c r="B1124" s="467" t="str">
        <f>IF(ISBLANK(INDEX('Policy Characteristics'!B:B,MATCH($C1124,'Policy Characteristics'!$C:$C,0))),"",INDEX('Policy Characteristics'!B:B,MATCH($C1124,'Policy Characteristics'!$C:$C,0)))</f>
        <v>Industry Energy Efficiency Standards</v>
      </c>
      <c r="C1124" s="446" t="str">
        <f t="shared" si="43"/>
        <v>Percentage Improvement in Eqpt Efficiency Standards above BAU</v>
      </c>
      <c r="D1124" s="294" t="s">
        <v>3076</v>
      </c>
      <c r="E1124" s="339" t="s">
        <v>2706</v>
      </c>
      <c r="F1124" t="s">
        <v>3039</v>
      </c>
      <c r="G1124" s="339" t="s">
        <v>2709</v>
      </c>
      <c r="H1124" s="20">
        <v>1084</v>
      </c>
      <c r="I1124" s="468" t="s">
        <v>44</v>
      </c>
      <c r="J1124" s="469" t="str">
        <f>IF(ISBLANK(INDEX('Policy Characteristics'!D:D,MATCH($C1124,'Policy Characteristics'!$C:$C,0))),"",INDEX('Policy Characteristics'!D:D,MATCH($C1124,'Policy Characteristics'!$C:$C,0)))</f>
        <v>Industry Energy Efficiency Standards</v>
      </c>
      <c r="K1124" s="446" t="str">
        <f>IF(ISBLANK(INDEX('Policy Characteristics'!E:E,MATCH($C1124,'Policy Characteristics'!$C:$C,0))),"",INDEX('Policy Characteristics'!E:E,MATCH($C1124,'Policy Characteristics'!$C:$C,0)))</f>
        <v>indst efficiency standards</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0.25</v>
      </c>
      <c r="N1124" s="242">
        <f>IF(ISBLANK(INDEX('Policy Characteristics'!H:H,MATCH($C1124,'Policy Characteristics'!$C:$C,0))),"",INDEX('Policy Characteristics'!H:H,MATCH($C1124,'Policy Characteristics'!$C:$C,0)))</f>
        <v>0.01</v>
      </c>
      <c r="O1124" s="446" t="str">
        <f>IF(ISBLANK(INDEX('Policy Characteristics'!I:I,MATCH($C1124,'Policy Characteristics'!$C:$C,0))),"",INDEX('Policy Characteristics'!I:I,MATCH($C1124,'Policy Characteristics'!$C:$C,0)))</f>
        <v>% reduction in energy use</v>
      </c>
      <c r="P1124" s="44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46" t="str">
        <f>IF(ISBLANK(INDEX('Policy Characteristics'!K:K,MATCH($C1124,'Policy Characteristics'!$C:$C,0))),"",INDEX('Policy Characteristics'!K:K,MATCH($C1124,'Policy Characteristics'!$C:$C,0)))</f>
        <v>industry-ag-main.html#eff-stds</v>
      </c>
      <c r="R1124" s="446" t="str">
        <f>IF(ISBLANK(INDEX('Policy Characteristics'!L:L,MATCH($C1124,'Policy Characteristics'!$C:$C,0))),"",INDEX('Policy Characteristics'!L:L,MATCH($C1124,'Policy Characteristics'!$C:$C,0)))</f>
        <v>industry-energy-efficiency-standards.html</v>
      </c>
    </row>
    <row r="1125" spans="1:18" s="446" customFormat="1" x14ac:dyDescent="0.75">
      <c r="A1125" s="446" t="str">
        <f>IF(ISBLANK(INDEX('Policy Characteristics'!A:A,MATCH($C1125,'Policy Characteristics'!$C:$C,0))),"",INDEX('Policy Characteristics'!A:A,MATCH($C1125,'Policy Characteristics'!$C:$C,0)))</f>
        <v>Industry</v>
      </c>
      <c r="B1125" s="467" t="str">
        <f>IF(ISBLANK(INDEX('Policy Characteristics'!B:B,MATCH($C1125,'Policy Characteristics'!$C:$C,0))),"",INDEX('Policy Characteristics'!B:B,MATCH($C1125,'Policy Characteristics'!$C:$C,0)))</f>
        <v>Industry Energy Efficiency Standards</v>
      </c>
      <c r="C1125" s="446" t="str">
        <f t="shared" si="43"/>
        <v>Percentage Improvement in Eqpt Efficiency Standards above BAU</v>
      </c>
      <c r="D1125" s="294" t="s">
        <v>3076</v>
      </c>
      <c r="E1125" s="339" t="s">
        <v>2707</v>
      </c>
      <c r="F1125" t="s">
        <v>3039</v>
      </c>
      <c r="G1125" s="339" t="s">
        <v>2711</v>
      </c>
      <c r="H1125" s="20">
        <v>1085</v>
      </c>
      <c r="I1125" s="468" t="s">
        <v>43</v>
      </c>
      <c r="J1125" s="469" t="str">
        <f>IF(ISBLANK(INDEX('Policy Characteristics'!D:D,MATCH($C1125,'Policy Characteristics'!$C:$C,0))),"",INDEX('Policy Characteristics'!D:D,MATCH($C1125,'Policy Characteristics'!$C:$C,0)))</f>
        <v>Industry Energy Efficiency Standards</v>
      </c>
      <c r="K1125" s="446" t="str">
        <f>IF(ISBLANK(INDEX('Policy Characteristics'!E:E,MATCH($C1125,'Policy Characteristics'!$C:$C,0))),"",INDEX('Policy Characteristics'!E:E,MATCH($C1125,'Policy Characteristics'!$C:$C,0)))</f>
        <v>indst efficiency standards</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0.25</v>
      </c>
      <c r="N1125" s="242">
        <f>IF(ISBLANK(INDEX('Policy Characteristics'!H:H,MATCH($C1125,'Policy Characteristics'!$C:$C,0))),"",INDEX('Policy Characteristics'!H:H,MATCH($C1125,'Policy Characteristics'!$C:$C,0)))</f>
        <v>0.01</v>
      </c>
      <c r="O1125" s="446" t="str">
        <f>IF(ISBLANK(INDEX('Policy Characteristics'!I:I,MATCH($C1125,'Policy Characteristics'!$C:$C,0))),"",INDEX('Policy Characteristics'!I:I,MATCH($C1125,'Policy Characteristics'!$C:$C,0)))</f>
        <v>% reduction in energy use</v>
      </c>
      <c r="P1125" s="44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46" t="str">
        <f>IF(ISBLANK(INDEX('Policy Characteristics'!K:K,MATCH($C1125,'Policy Characteristics'!$C:$C,0))),"",INDEX('Policy Characteristics'!K:K,MATCH($C1125,'Policy Characteristics'!$C:$C,0)))</f>
        <v>industry-ag-main.html#eff-stds</v>
      </c>
      <c r="R1125" s="446" t="str">
        <f>IF(ISBLANK(INDEX('Policy Characteristics'!L:L,MATCH($C1125,'Policy Characteristics'!$C:$C,0))),"",INDEX('Policy Characteristics'!L:L,MATCH($C1125,'Policy Characteristics'!$C:$C,0)))</f>
        <v>industry-energy-efficiency-standards.html</v>
      </c>
    </row>
    <row r="1126" spans="1:18" s="446" customFormat="1" x14ac:dyDescent="0.75">
      <c r="A1126" s="446" t="str">
        <f>IF(ISBLANK(INDEX('Policy Characteristics'!A:A,MATCH($C1126,'Policy Characteristics'!$C:$C,0))),"",INDEX('Policy Characteristics'!A:A,MATCH($C1126,'Policy Characteristics'!$C:$C,0)))</f>
        <v>Industry</v>
      </c>
      <c r="B1126" s="467" t="str">
        <f>IF(ISBLANK(INDEX('Policy Characteristics'!B:B,MATCH($C1126,'Policy Characteristics'!$C:$C,0))),"",INDEX('Policy Characteristics'!B:B,MATCH($C1126,'Policy Characteristics'!$C:$C,0)))</f>
        <v>Industry Energy Efficiency Standards</v>
      </c>
      <c r="C1126" s="446" t="str">
        <f t="shared" si="43"/>
        <v>Percentage Improvement in Eqpt Efficiency Standards above BAU</v>
      </c>
      <c r="D1126" s="294" t="s">
        <v>3076</v>
      </c>
      <c r="E1126" s="339" t="s">
        <v>2708</v>
      </c>
      <c r="F1126" t="s">
        <v>3039</v>
      </c>
      <c r="G1126" s="339" t="s">
        <v>2712</v>
      </c>
      <c r="H1126" s="20">
        <v>1086</v>
      </c>
      <c r="I1126" s="468" t="s">
        <v>43</v>
      </c>
      <c r="J1126" s="469" t="str">
        <f>IF(ISBLANK(INDEX('Policy Characteristics'!D:D,MATCH($C1126,'Policy Characteristics'!$C:$C,0))),"",INDEX('Policy Characteristics'!D:D,MATCH($C1126,'Policy Characteristics'!$C:$C,0)))</f>
        <v>Industry Energy Efficiency Standards</v>
      </c>
      <c r="K1126" s="446" t="str">
        <f>IF(ISBLANK(INDEX('Policy Characteristics'!E:E,MATCH($C1126,'Policy Characteristics'!$C:$C,0))),"",INDEX('Policy Characteristics'!E:E,MATCH($C1126,'Policy Characteristics'!$C:$C,0)))</f>
        <v>indst efficiency standards</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0.25</v>
      </c>
      <c r="N1126" s="242">
        <f>IF(ISBLANK(INDEX('Policy Characteristics'!H:H,MATCH($C1126,'Policy Characteristics'!$C:$C,0))),"",INDEX('Policy Characteristics'!H:H,MATCH($C1126,'Policy Characteristics'!$C:$C,0)))</f>
        <v>0.01</v>
      </c>
      <c r="O1126" s="446" t="str">
        <f>IF(ISBLANK(INDEX('Policy Characteristics'!I:I,MATCH($C1126,'Policy Characteristics'!$C:$C,0))),"",INDEX('Policy Characteristics'!I:I,MATCH($C1126,'Policy Characteristics'!$C:$C,0)))</f>
        <v>% reduction in energy use</v>
      </c>
      <c r="P1126" s="44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46" t="str">
        <f>IF(ISBLANK(INDEX('Policy Characteristics'!K:K,MATCH($C1126,'Policy Characteristics'!$C:$C,0))),"",INDEX('Policy Characteristics'!K:K,MATCH($C1126,'Policy Characteristics'!$C:$C,0)))</f>
        <v>industry-ag-main.html#eff-stds</v>
      </c>
      <c r="R1126" s="446" t="str">
        <f>IF(ISBLANK(INDEX('Policy Characteristics'!L:L,MATCH($C1126,'Policy Characteristics'!$C:$C,0))),"",INDEX('Policy Characteristics'!L:L,MATCH($C1126,'Policy Characteristics'!$C:$C,0)))</f>
        <v>industry-energy-efficiency-standards.html</v>
      </c>
    </row>
    <row r="1127" spans="1:18" s="446" customFormat="1" x14ac:dyDescent="0.75">
      <c r="A1127" s="446" t="str">
        <f>IF(ISBLANK(INDEX('Policy Characteristics'!A:A,MATCH($C1127,'Policy Characteristics'!$C:$C,0))),"",INDEX('Policy Characteristics'!A:A,MATCH($C1127,'Policy Characteristics'!$C:$C,0)))</f>
        <v>Industry</v>
      </c>
      <c r="B1127" s="467" t="str">
        <f>IF(ISBLANK(INDEX('Policy Characteristics'!B:B,MATCH($C1127,'Policy Characteristics'!$C:$C,0))),"",INDEX('Policy Characteristics'!B:B,MATCH($C1127,'Policy Characteristics'!$C:$C,0)))</f>
        <v>Industry Energy Efficiency Standards</v>
      </c>
      <c r="C1127" s="446" t="str">
        <f t="shared" ref="C1127:C1190" si="44">C$998</f>
        <v>Percentage Improvement in Eqpt Efficiency Standards above BAU</v>
      </c>
      <c r="D1127" s="294" t="s">
        <v>3076</v>
      </c>
      <c r="E1127" s="339" t="s">
        <v>2705</v>
      </c>
      <c r="F1127" t="s">
        <v>3039</v>
      </c>
      <c r="G1127" s="339" t="s">
        <v>2710</v>
      </c>
      <c r="H1127" s="20">
        <v>1087</v>
      </c>
      <c r="I1127" s="468" t="s">
        <v>44</v>
      </c>
      <c r="J1127" s="469" t="str">
        <f>IF(ISBLANK(INDEX('Policy Characteristics'!D:D,MATCH($C1127,'Policy Characteristics'!$C:$C,0))),"",INDEX('Policy Characteristics'!D:D,MATCH($C1127,'Policy Characteristics'!$C:$C,0)))</f>
        <v>Industry Energy Efficiency Standards</v>
      </c>
      <c r="K1127" s="446" t="str">
        <f>IF(ISBLANK(INDEX('Policy Characteristics'!E:E,MATCH($C1127,'Policy Characteristics'!$C:$C,0))),"",INDEX('Policy Characteristics'!E:E,MATCH($C1127,'Policy Characteristics'!$C:$C,0)))</f>
        <v>indst efficiency standards</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0.25</v>
      </c>
      <c r="N1127" s="242">
        <f>IF(ISBLANK(INDEX('Policy Characteristics'!H:H,MATCH($C1127,'Policy Characteristics'!$C:$C,0))),"",INDEX('Policy Characteristics'!H:H,MATCH($C1127,'Policy Characteristics'!$C:$C,0)))</f>
        <v>0.01</v>
      </c>
      <c r="O1127" s="446" t="str">
        <f>IF(ISBLANK(INDEX('Policy Characteristics'!I:I,MATCH($C1127,'Policy Characteristics'!$C:$C,0))),"",INDEX('Policy Characteristics'!I:I,MATCH($C1127,'Policy Characteristics'!$C:$C,0)))</f>
        <v>% reduction in energy use</v>
      </c>
      <c r="P1127" s="44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46" t="str">
        <f>IF(ISBLANK(INDEX('Policy Characteristics'!K:K,MATCH($C1127,'Policy Characteristics'!$C:$C,0))),"",INDEX('Policy Characteristics'!K:K,MATCH($C1127,'Policy Characteristics'!$C:$C,0)))</f>
        <v>industry-ag-main.html#eff-stds</v>
      </c>
      <c r="R1127" s="446" t="str">
        <f>IF(ISBLANK(INDEX('Policy Characteristics'!L:L,MATCH($C1127,'Policy Characteristics'!$C:$C,0))),"",INDEX('Policy Characteristics'!L:L,MATCH($C1127,'Policy Characteristics'!$C:$C,0)))</f>
        <v>industry-energy-efficiency-standards.html</v>
      </c>
    </row>
    <row r="1128" spans="1:18" s="446" customFormat="1" x14ac:dyDescent="0.75">
      <c r="A1128" s="446" t="str">
        <f>IF(ISBLANK(INDEX('Policy Characteristics'!A:A,MATCH($C1128,'Policy Characteristics'!$C:$C,0))),"",INDEX('Policy Characteristics'!A:A,MATCH($C1128,'Policy Characteristics'!$C:$C,0)))</f>
        <v>Industry</v>
      </c>
      <c r="B1128" s="467" t="str">
        <f>IF(ISBLANK(INDEX('Policy Characteristics'!B:B,MATCH($C1128,'Policy Characteristics'!$C:$C,0))),"",INDEX('Policy Characteristics'!B:B,MATCH($C1128,'Policy Characteristics'!$C:$C,0)))</f>
        <v>Industry Energy Efficiency Standards</v>
      </c>
      <c r="C1128" s="446" t="str">
        <f t="shared" si="44"/>
        <v>Percentage Improvement in Eqpt Efficiency Standards above BAU</v>
      </c>
      <c r="D1128" s="294" t="s">
        <v>3077</v>
      </c>
      <c r="E1128" s="339" t="s">
        <v>2398</v>
      </c>
      <c r="F1128" t="s">
        <v>2580</v>
      </c>
      <c r="G1128" s="339" t="s">
        <v>2404</v>
      </c>
      <c r="H1128" s="20">
        <v>1088</v>
      </c>
      <c r="I1128" s="468" t="s">
        <v>43</v>
      </c>
      <c r="J1128" s="469" t="str">
        <f>IF(ISBLANK(INDEX('Policy Characteristics'!D:D,MATCH($C1128,'Policy Characteristics'!$C:$C,0))),"",INDEX('Policy Characteristics'!D:D,MATCH($C1128,'Policy Characteristics'!$C:$C,0)))</f>
        <v>Industry Energy Efficiency Standards</v>
      </c>
      <c r="K1128" s="446" t="str">
        <f>IF(ISBLANK(INDEX('Policy Characteristics'!E:E,MATCH($C1128,'Policy Characteristics'!$C:$C,0))),"",INDEX('Policy Characteristics'!E:E,MATCH($C1128,'Policy Characteristics'!$C:$C,0)))</f>
        <v>indst efficiency standards</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0.25</v>
      </c>
      <c r="N1128" s="242">
        <f>IF(ISBLANK(INDEX('Policy Characteristics'!H:H,MATCH($C1128,'Policy Characteristics'!$C:$C,0))),"",INDEX('Policy Characteristics'!H:H,MATCH($C1128,'Policy Characteristics'!$C:$C,0)))</f>
        <v>0.01</v>
      </c>
      <c r="O1128" s="446" t="str">
        <f>IF(ISBLANK(INDEX('Policy Characteristics'!I:I,MATCH($C1128,'Policy Characteristics'!$C:$C,0))),"",INDEX('Policy Characteristics'!I:I,MATCH($C1128,'Policy Characteristics'!$C:$C,0)))</f>
        <v>% reduction in energy use</v>
      </c>
      <c r="P1128" s="44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46" t="str">
        <f>IF(ISBLANK(INDEX('Policy Characteristics'!K:K,MATCH($C1128,'Policy Characteristics'!$C:$C,0))),"",INDEX('Policy Characteristics'!K:K,MATCH($C1128,'Policy Characteristics'!$C:$C,0)))</f>
        <v>industry-ag-main.html#eff-stds</v>
      </c>
      <c r="R1128" s="446" t="str">
        <f>IF(ISBLANK(INDEX('Policy Characteristics'!L:L,MATCH($C1128,'Policy Characteristics'!$C:$C,0))),"",INDEX('Policy Characteristics'!L:L,MATCH($C1128,'Policy Characteristics'!$C:$C,0)))</f>
        <v>industry-energy-efficiency-standards.html</v>
      </c>
    </row>
    <row r="1129" spans="1:18" s="446" customFormat="1" x14ac:dyDescent="0.75">
      <c r="A1129" s="446" t="str">
        <f>IF(ISBLANK(INDEX('Policy Characteristics'!A:A,MATCH($C1129,'Policy Characteristics'!$C:$C,0))),"",INDEX('Policy Characteristics'!A:A,MATCH($C1129,'Policy Characteristics'!$C:$C,0)))</f>
        <v>Industry</v>
      </c>
      <c r="B1129" s="467" t="str">
        <f>IF(ISBLANK(INDEX('Policy Characteristics'!B:B,MATCH($C1129,'Policy Characteristics'!$C:$C,0))),"",INDEX('Policy Characteristics'!B:B,MATCH($C1129,'Policy Characteristics'!$C:$C,0)))</f>
        <v>Industry Energy Efficiency Standards</v>
      </c>
      <c r="C1129" s="446" t="str">
        <f t="shared" si="44"/>
        <v>Percentage Improvement in Eqpt Efficiency Standards above BAU</v>
      </c>
      <c r="D1129" s="294" t="s">
        <v>3077</v>
      </c>
      <c r="E1129" s="339" t="s">
        <v>2399</v>
      </c>
      <c r="F1129" t="s">
        <v>2580</v>
      </c>
      <c r="G1129" s="339" t="s">
        <v>2407</v>
      </c>
      <c r="H1129" s="20">
        <v>1089</v>
      </c>
      <c r="I1129" s="468" t="s">
        <v>43</v>
      </c>
      <c r="J1129" s="469" t="str">
        <f>IF(ISBLANK(INDEX('Policy Characteristics'!D:D,MATCH($C1129,'Policy Characteristics'!$C:$C,0))),"",INDEX('Policy Characteristics'!D:D,MATCH($C1129,'Policy Characteristics'!$C:$C,0)))</f>
        <v>Industry Energy Efficiency Standards</v>
      </c>
      <c r="K1129" s="446" t="str">
        <f>IF(ISBLANK(INDEX('Policy Characteristics'!E:E,MATCH($C1129,'Policy Characteristics'!$C:$C,0))),"",INDEX('Policy Characteristics'!E:E,MATCH($C1129,'Policy Characteristics'!$C:$C,0)))</f>
        <v>indst efficiency standards</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0.25</v>
      </c>
      <c r="N1129" s="242">
        <f>IF(ISBLANK(INDEX('Policy Characteristics'!H:H,MATCH($C1129,'Policy Characteristics'!$C:$C,0))),"",INDEX('Policy Characteristics'!H:H,MATCH($C1129,'Policy Characteristics'!$C:$C,0)))</f>
        <v>0.01</v>
      </c>
      <c r="O1129" s="446" t="str">
        <f>IF(ISBLANK(INDEX('Policy Characteristics'!I:I,MATCH($C1129,'Policy Characteristics'!$C:$C,0))),"",INDEX('Policy Characteristics'!I:I,MATCH($C1129,'Policy Characteristics'!$C:$C,0)))</f>
        <v>% reduction in energy use</v>
      </c>
      <c r="P1129" s="44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46" t="str">
        <f>IF(ISBLANK(INDEX('Policy Characteristics'!K:K,MATCH($C1129,'Policy Characteristics'!$C:$C,0))),"",INDEX('Policy Characteristics'!K:K,MATCH($C1129,'Policy Characteristics'!$C:$C,0)))</f>
        <v>industry-ag-main.html#eff-stds</v>
      </c>
      <c r="R1129" s="446" t="str">
        <f>IF(ISBLANK(INDEX('Policy Characteristics'!L:L,MATCH($C1129,'Policy Characteristics'!$C:$C,0))),"",INDEX('Policy Characteristics'!L:L,MATCH($C1129,'Policy Characteristics'!$C:$C,0)))</f>
        <v>industry-energy-efficiency-standards.html</v>
      </c>
    </row>
    <row r="1130" spans="1:18" s="446" customFormat="1" x14ac:dyDescent="0.75">
      <c r="A1130" s="446" t="str">
        <f>IF(ISBLANK(INDEX('Policy Characteristics'!A:A,MATCH($C1130,'Policy Characteristics'!$C:$C,0))),"",INDEX('Policy Characteristics'!A:A,MATCH($C1130,'Policy Characteristics'!$C:$C,0)))</f>
        <v>Industry</v>
      </c>
      <c r="B1130" s="467" t="str">
        <f>IF(ISBLANK(INDEX('Policy Characteristics'!B:B,MATCH($C1130,'Policy Characteristics'!$C:$C,0))),"",INDEX('Policy Characteristics'!B:B,MATCH($C1130,'Policy Characteristics'!$C:$C,0)))</f>
        <v>Industry Energy Efficiency Standards</v>
      </c>
      <c r="C1130" s="446" t="str">
        <f t="shared" si="44"/>
        <v>Percentage Improvement in Eqpt Efficiency Standards above BAU</v>
      </c>
      <c r="D1130" s="294" t="s">
        <v>3077</v>
      </c>
      <c r="E1130" s="339" t="s">
        <v>2400</v>
      </c>
      <c r="F1130" t="s">
        <v>2580</v>
      </c>
      <c r="G1130" s="339" t="s">
        <v>2408</v>
      </c>
      <c r="H1130" s="20">
        <v>1090</v>
      </c>
      <c r="I1130" s="468" t="s">
        <v>43</v>
      </c>
      <c r="J1130" s="469" t="str">
        <f>IF(ISBLANK(INDEX('Policy Characteristics'!D:D,MATCH($C1130,'Policy Characteristics'!$C:$C,0))),"",INDEX('Policy Characteristics'!D:D,MATCH($C1130,'Policy Characteristics'!$C:$C,0)))</f>
        <v>Industry Energy Efficiency Standards</v>
      </c>
      <c r="K1130" s="446" t="str">
        <f>IF(ISBLANK(INDEX('Policy Characteristics'!E:E,MATCH($C1130,'Policy Characteristics'!$C:$C,0))),"",INDEX('Policy Characteristics'!E:E,MATCH($C1130,'Policy Characteristics'!$C:$C,0)))</f>
        <v>indst efficiency standards</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0.25</v>
      </c>
      <c r="N1130" s="242">
        <f>IF(ISBLANK(INDEX('Policy Characteristics'!H:H,MATCH($C1130,'Policy Characteristics'!$C:$C,0))),"",INDEX('Policy Characteristics'!H:H,MATCH($C1130,'Policy Characteristics'!$C:$C,0)))</f>
        <v>0.01</v>
      </c>
      <c r="O1130" s="446" t="str">
        <f>IF(ISBLANK(INDEX('Policy Characteristics'!I:I,MATCH($C1130,'Policy Characteristics'!$C:$C,0))),"",INDEX('Policy Characteristics'!I:I,MATCH($C1130,'Policy Characteristics'!$C:$C,0)))</f>
        <v>% reduction in energy use</v>
      </c>
      <c r="P1130" s="44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46" t="str">
        <f>IF(ISBLANK(INDEX('Policy Characteristics'!K:K,MATCH($C1130,'Policy Characteristics'!$C:$C,0))),"",INDEX('Policy Characteristics'!K:K,MATCH($C1130,'Policy Characteristics'!$C:$C,0)))</f>
        <v>industry-ag-main.html#eff-stds</v>
      </c>
      <c r="R1130" s="446" t="str">
        <f>IF(ISBLANK(INDEX('Policy Characteristics'!L:L,MATCH($C1130,'Policy Characteristics'!$C:$C,0))),"",INDEX('Policy Characteristics'!L:L,MATCH($C1130,'Policy Characteristics'!$C:$C,0)))</f>
        <v>industry-energy-efficiency-standards.html</v>
      </c>
    </row>
    <row r="1131" spans="1:18" s="446" customFormat="1" x14ac:dyDescent="0.75">
      <c r="A1131" s="446" t="str">
        <f>IF(ISBLANK(INDEX('Policy Characteristics'!A:A,MATCH($C1131,'Policy Characteristics'!$C:$C,0))),"",INDEX('Policy Characteristics'!A:A,MATCH($C1131,'Policy Characteristics'!$C:$C,0)))</f>
        <v>Industry</v>
      </c>
      <c r="B1131" s="467" t="str">
        <f>IF(ISBLANK(INDEX('Policy Characteristics'!B:B,MATCH($C1131,'Policy Characteristics'!$C:$C,0))),"",INDEX('Policy Characteristics'!B:B,MATCH($C1131,'Policy Characteristics'!$C:$C,0)))</f>
        <v>Industry Energy Efficiency Standards</v>
      </c>
      <c r="C1131" s="446" t="str">
        <f t="shared" si="44"/>
        <v>Percentage Improvement in Eqpt Efficiency Standards above BAU</v>
      </c>
      <c r="D1131" s="294" t="s">
        <v>3077</v>
      </c>
      <c r="E1131" s="339" t="s">
        <v>2401</v>
      </c>
      <c r="F1131" t="s">
        <v>2580</v>
      </c>
      <c r="G1131" s="339" t="s">
        <v>2405</v>
      </c>
      <c r="H1131" s="20">
        <v>1091</v>
      </c>
      <c r="I1131" s="468" t="s">
        <v>44</v>
      </c>
      <c r="J1131" s="469" t="str">
        <f>IF(ISBLANK(INDEX('Policy Characteristics'!D:D,MATCH($C1131,'Policy Characteristics'!$C:$C,0))),"",INDEX('Policy Characteristics'!D:D,MATCH($C1131,'Policy Characteristics'!$C:$C,0)))</f>
        <v>Industry Energy Efficiency Standards</v>
      </c>
      <c r="K1131" s="446" t="str">
        <f>IF(ISBLANK(INDEX('Policy Characteristics'!E:E,MATCH($C1131,'Policy Characteristics'!$C:$C,0))),"",INDEX('Policy Characteristics'!E:E,MATCH($C1131,'Policy Characteristics'!$C:$C,0)))</f>
        <v>indst efficiency standards</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0.25</v>
      </c>
      <c r="N1131" s="242">
        <f>IF(ISBLANK(INDEX('Policy Characteristics'!H:H,MATCH($C1131,'Policy Characteristics'!$C:$C,0))),"",INDEX('Policy Characteristics'!H:H,MATCH($C1131,'Policy Characteristics'!$C:$C,0)))</f>
        <v>0.01</v>
      </c>
      <c r="O1131" s="446" t="str">
        <f>IF(ISBLANK(INDEX('Policy Characteristics'!I:I,MATCH($C1131,'Policy Characteristics'!$C:$C,0))),"",INDEX('Policy Characteristics'!I:I,MATCH($C1131,'Policy Characteristics'!$C:$C,0)))</f>
        <v>% reduction in energy use</v>
      </c>
      <c r="P1131" s="44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46" t="str">
        <f>IF(ISBLANK(INDEX('Policy Characteristics'!K:K,MATCH($C1131,'Policy Characteristics'!$C:$C,0))),"",INDEX('Policy Characteristics'!K:K,MATCH($C1131,'Policy Characteristics'!$C:$C,0)))</f>
        <v>industry-ag-main.html#eff-stds</v>
      </c>
      <c r="R1131" s="446" t="str">
        <f>IF(ISBLANK(INDEX('Policy Characteristics'!L:L,MATCH($C1131,'Policy Characteristics'!$C:$C,0))),"",INDEX('Policy Characteristics'!L:L,MATCH($C1131,'Policy Characteristics'!$C:$C,0)))</f>
        <v>industry-energy-efficiency-standards.html</v>
      </c>
    </row>
    <row r="1132" spans="1:18" s="446" customFormat="1" x14ac:dyDescent="0.75">
      <c r="A1132" s="446" t="str">
        <f>IF(ISBLANK(INDEX('Policy Characteristics'!A:A,MATCH($C1132,'Policy Characteristics'!$C:$C,0))),"",INDEX('Policy Characteristics'!A:A,MATCH($C1132,'Policy Characteristics'!$C:$C,0)))</f>
        <v>Industry</v>
      </c>
      <c r="B1132" s="467" t="str">
        <f>IF(ISBLANK(INDEX('Policy Characteristics'!B:B,MATCH($C1132,'Policy Characteristics'!$C:$C,0))),"",INDEX('Policy Characteristics'!B:B,MATCH($C1132,'Policy Characteristics'!$C:$C,0)))</f>
        <v>Industry Energy Efficiency Standards</v>
      </c>
      <c r="C1132" s="446" t="str">
        <f t="shared" si="44"/>
        <v>Percentage Improvement in Eqpt Efficiency Standards above BAU</v>
      </c>
      <c r="D1132" s="294" t="s">
        <v>3077</v>
      </c>
      <c r="E1132" s="339" t="s">
        <v>2402</v>
      </c>
      <c r="F1132" t="s">
        <v>2580</v>
      </c>
      <c r="G1132" s="339" t="s">
        <v>2406</v>
      </c>
      <c r="H1132" s="20">
        <v>1092</v>
      </c>
      <c r="I1132" s="468" t="s">
        <v>43</v>
      </c>
      <c r="J1132" s="469" t="str">
        <f>IF(ISBLANK(INDEX('Policy Characteristics'!D:D,MATCH($C1132,'Policy Characteristics'!$C:$C,0))),"",INDEX('Policy Characteristics'!D:D,MATCH($C1132,'Policy Characteristics'!$C:$C,0)))</f>
        <v>Industry Energy Efficiency Standards</v>
      </c>
      <c r="K1132" s="446" t="str">
        <f>IF(ISBLANK(INDEX('Policy Characteristics'!E:E,MATCH($C1132,'Policy Characteristics'!$C:$C,0))),"",INDEX('Policy Characteristics'!E:E,MATCH($C1132,'Policy Characteristics'!$C:$C,0)))</f>
        <v>indst efficiency standards</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0.25</v>
      </c>
      <c r="N1132" s="242">
        <f>IF(ISBLANK(INDEX('Policy Characteristics'!H:H,MATCH($C1132,'Policy Characteristics'!$C:$C,0))),"",INDEX('Policy Characteristics'!H:H,MATCH($C1132,'Policy Characteristics'!$C:$C,0)))</f>
        <v>0.01</v>
      </c>
      <c r="O1132" s="446" t="str">
        <f>IF(ISBLANK(INDEX('Policy Characteristics'!I:I,MATCH($C1132,'Policy Characteristics'!$C:$C,0))),"",INDEX('Policy Characteristics'!I:I,MATCH($C1132,'Policy Characteristics'!$C:$C,0)))</f>
        <v>% reduction in energy use</v>
      </c>
      <c r="P1132" s="44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46" t="str">
        <f>IF(ISBLANK(INDEX('Policy Characteristics'!K:K,MATCH($C1132,'Policy Characteristics'!$C:$C,0))),"",INDEX('Policy Characteristics'!K:K,MATCH($C1132,'Policy Characteristics'!$C:$C,0)))</f>
        <v>industry-ag-main.html#eff-stds</v>
      </c>
      <c r="R1132" s="446" t="str">
        <f>IF(ISBLANK(INDEX('Policy Characteristics'!L:L,MATCH($C1132,'Policy Characteristics'!$C:$C,0))),"",INDEX('Policy Characteristics'!L:L,MATCH($C1132,'Policy Characteristics'!$C:$C,0)))</f>
        <v>industry-energy-efficiency-standards.html</v>
      </c>
    </row>
    <row r="1133" spans="1:18" s="446" customFormat="1" x14ac:dyDescent="0.75">
      <c r="A1133" s="446" t="str">
        <f>IF(ISBLANK(INDEX('Policy Characteristics'!A:A,MATCH($C1133,'Policy Characteristics'!$C:$C,0))),"",INDEX('Policy Characteristics'!A:A,MATCH($C1133,'Policy Characteristics'!$C:$C,0)))</f>
        <v>Industry</v>
      </c>
      <c r="B1133" s="467" t="str">
        <f>IF(ISBLANK(INDEX('Policy Characteristics'!B:B,MATCH($C1133,'Policy Characteristics'!$C:$C,0))),"",INDEX('Policy Characteristics'!B:B,MATCH($C1133,'Policy Characteristics'!$C:$C,0)))</f>
        <v>Industry Energy Efficiency Standards</v>
      </c>
      <c r="C1133" s="446" t="str">
        <f t="shared" si="44"/>
        <v>Percentage Improvement in Eqpt Efficiency Standards above BAU</v>
      </c>
      <c r="D1133" s="294" t="s">
        <v>3077</v>
      </c>
      <c r="E1133" s="339" t="s">
        <v>2403</v>
      </c>
      <c r="F1133" t="s">
        <v>2580</v>
      </c>
      <c r="G1133" s="339" t="s">
        <v>2409</v>
      </c>
      <c r="H1133" s="20">
        <v>1093</v>
      </c>
      <c r="I1133" s="468" t="s">
        <v>44</v>
      </c>
      <c r="J1133" s="469" t="str">
        <f>IF(ISBLANK(INDEX('Policy Characteristics'!D:D,MATCH($C1133,'Policy Characteristics'!$C:$C,0))),"",INDEX('Policy Characteristics'!D:D,MATCH($C1133,'Policy Characteristics'!$C:$C,0)))</f>
        <v>Industry Energy Efficiency Standards</v>
      </c>
      <c r="K1133" s="446" t="str">
        <f>IF(ISBLANK(INDEX('Policy Characteristics'!E:E,MATCH($C1133,'Policy Characteristics'!$C:$C,0))),"",INDEX('Policy Characteristics'!E:E,MATCH($C1133,'Policy Characteristics'!$C:$C,0)))</f>
        <v>indst efficiency standards</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0.25</v>
      </c>
      <c r="N1133" s="242">
        <f>IF(ISBLANK(INDEX('Policy Characteristics'!H:H,MATCH($C1133,'Policy Characteristics'!$C:$C,0))),"",INDEX('Policy Characteristics'!H:H,MATCH($C1133,'Policy Characteristics'!$C:$C,0)))</f>
        <v>0.01</v>
      </c>
      <c r="O1133" s="446" t="str">
        <f>IF(ISBLANK(INDEX('Policy Characteristics'!I:I,MATCH($C1133,'Policy Characteristics'!$C:$C,0))),"",INDEX('Policy Characteristics'!I:I,MATCH($C1133,'Policy Characteristics'!$C:$C,0)))</f>
        <v>% reduction in energy use</v>
      </c>
      <c r="P1133" s="44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46" t="str">
        <f>IF(ISBLANK(INDEX('Policy Characteristics'!K:K,MATCH($C1133,'Policy Characteristics'!$C:$C,0))),"",INDEX('Policy Characteristics'!K:K,MATCH($C1133,'Policy Characteristics'!$C:$C,0)))</f>
        <v>industry-ag-main.html#eff-stds</v>
      </c>
      <c r="R1133" s="446" t="str">
        <f>IF(ISBLANK(INDEX('Policy Characteristics'!L:L,MATCH($C1133,'Policy Characteristics'!$C:$C,0))),"",INDEX('Policy Characteristics'!L:L,MATCH($C1133,'Policy Characteristics'!$C:$C,0)))</f>
        <v>industry-energy-efficiency-standards.html</v>
      </c>
    </row>
    <row r="1134" spans="1:18" s="446" customFormat="1" x14ac:dyDescent="0.75">
      <c r="A1134" s="446" t="str">
        <f>IF(ISBLANK(INDEX('Policy Characteristics'!A:A,MATCH($C1134,'Policy Characteristics'!$C:$C,0))),"",INDEX('Policy Characteristics'!A:A,MATCH($C1134,'Policy Characteristics'!$C:$C,0)))</f>
        <v>Industry</v>
      </c>
      <c r="B1134" s="467" t="str">
        <f>IF(ISBLANK(INDEX('Policy Characteristics'!B:B,MATCH($C1134,'Policy Characteristics'!$C:$C,0))),"",INDEX('Policy Characteristics'!B:B,MATCH($C1134,'Policy Characteristics'!$C:$C,0)))</f>
        <v>Industry Energy Efficiency Standards</v>
      </c>
      <c r="C1134" s="446" t="str">
        <f t="shared" si="44"/>
        <v>Percentage Improvement in Eqpt Efficiency Standards above BAU</v>
      </c>
      <c r="D1134" s="294" t="s">
        <v>3077</v>
      </c>
      <c r="E1134" s="339" t="s">
        <v>2706</v>
      </c>
      <c r="F1134" t="s">
        <v>2580</v>
      </c>
      <c r="G1134" s="339" t="s">
        <v>2709</v>
      </c>
      <c r="H1134" s="20">
        <v>1094</v>
      </c>
      <c r="I1134" s="468" t="s">
        <v>44</v>
      </c>
      <c r="J1134" s="469" t="str">
        <f>IF(ISBLANK(INDEX('Policy Characteristics'!D:D,MATCH($C1134,'Policy Characteristics'!$C:$C,0))),"",INDEX('Policy Characteristics'!D:D,MATCH($C1134,'Policy Characteristics'!$C:$C,0)))</f>
        <v>Industry Energy Efficiency Standards</v>
      </c>
      <c r="K1134" s="446" t="str">
        <f>IF(ISBLANK(INDEX('Policy Characteristics'!E:E,MATCH($C1134,'Policy Characteristics'!$C:$C,0))),"",INDEX('Policy Characteristics'!E:E,MATCH($C1134,'Policy Characteristics'!$C:$C,0)))</f>
        <v>indst efficiency standards</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0.25</v>
      </c>
      <c r="N1134" s="242">
        <f>IF(ISBLANK(INDEX('Policy Characteristics'!H:H,MATCH($C1134,'Policy Characteristics'!$C:$C,0))),"",INDEX('Policy Characteristics'!H:H,MATCH($C1134,'Policy Characteristics'!$C:$C,0)))</f>
        <v>0.01</v>
      </c>
      <c r="O1134" s="446" t="str">
        <f>IF(ISBLANK(INDEX('Policy Characteristics'!I:I,MATCH($C1134,'Policy Characteristics'!$C:$C,0))),"",INDEX('Policy Characteristics'!I:I,MATCH($C1134,'Policy Characteristics'!$C:$C,0)))</f>
        <v>% reduction in energy use</v>
      </c>
      <c r="P1134" s="44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46" t="str">
        <f>IF(ISBLANK(INDEX('Policy Characteristics'!K:K,MATCH($C1134,'Policy Characteristics'!$C:$C,0))),"",INDEX('Policy Characteristics'!K:K,MATCH($C1134,'Policy Characteristics'!$C:$C,0)))</f>
        <v>industry-ag-main.html#eff-stds</v>
      </c>
      <c r="R1134" s="446" t="str">
        <f>IF(ISBLANK(INDEX('Policy Characteristics'!L:L,MATCH($C1134,'Policy Characteristics'!$C:$C,0))),"",INDEX('Policy Characteristics'!L:L,MATCH($C1134,'Policy Characteristics'!$C:$C,0)))</f>
        <v>industry-energy-efficiency-standards.html</v>
      </c>
    </row>
    <row r="1135" spans="1:18" s="446" customFormat="1" x14ac:dyDescent="0.75">
      <c r="A1135" s="446" t="str">
        <f>IF(ISBLANK(INDEX('Policy Characteristics'!A:A,MATCH($C1135,'Policy Characteristics'!$C:$C,0))),"",INDEX('Policy Characteristics'!A:A,MATCH($C1135,'Policy Characteristics'!$C:$C,0)))</f>
        <v>Industry</v>
      </c>
      <c r="B1135" s="467" t="str">
        <f>IF(ISBLANK(INDEX('Policy Characteristics'!B:B,MATCH($C1135,'Policy Characteristics'!$C:$C,0))),"",INDEX('Policy Characteristics'!B:B,MATCH($C1135,'Policy Characteristics'!$C:$C,0)))</f>
        <v>Industry Energy Efficiency Standards</v>
      </c>
      <c r="C1135" s="446" t="str">
        <f t="shared" si="44"/>
        <v>Percentage Improvement in Eqpt Efficiency Standards above BAU</v>
      </c>
      <c r="D1135" s="294" t="s">
        <v>3077</v>
      </c>
      <c r="E1135" s="339" t="s">
        <v>2707</v>
      </c>
      <c r="F1135" t="s">
        <v>2580</v>
      </c>
      <c r="G1135" s="339" t="s">
        <v>2711</v>
      </c>
      <c r="H1135" s="20">
        <v>1095</v>
      </c>
      <c r="I1135" s="468" t="s">
        <v>43</v>
      </c>
      <c r="J1135" s="469" t="str">
        <f>IF(ISBLANK(INDEX('Policy Characteristics'!D:D,MATCH($C1135,'Policy Characteristics'!$C:$C,0))),"",INDEX('Policy Characteristics'!D:D,MATCH($C1135,'Policy Characteristics'!$C:$C,0)))</f>
        <v>Industry Energy Efficiency Standards</v>
      </c>
      <c r="K1135" s="446" t="str">
        <f>IF(ISBLANK(INDEX('Policy Characteristics'!E:E,MATCH($C1135,'Policy Characteristics'!$C:$C,0))),"",INDEX('Policy Characteristics'!E:E,MATCH($C1135,'Policy Characteristics'!$C:$C,0)))</f>
        <v>indst efficiency standards</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0.25</v>
      </c>
      <c r="N1135" s="242">
        <f>IF(ISBLANK(INDEX('Policy Characteristics'!H:H,MATCH($C1135,'Policy Characteristics'!$C:$C,0))),"",INDEX('Policy Characteristics'!H:H,MATCH($C1135,'Policy Characteristics'!$C:$C,0)))</f>
        <v>0.01</v>
      </c>
      <c r="O1135" s="446" t="str">
        <f>IF(ISBLANK(INDEX('Policy Characteristics'!I:I,MATCH($C1135,'Policy Characteristics'!$C:$C,0))),"",INDEX('Policy Characteristics'!I:I,MATCH($C1135,'Policy Characteristics'!$C:$C,0)))</f>
        <v>% reduction in energy use</v>
      </c>
      <c r="P1135" s="44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46" t="str">
        <f>IF(ISBLANK(INDEX('Policy Characteristics'!K:K,MATCH($C1135,'Policy Characteristics'!$C:$C,0))),"",INDEX('Policy Characteristics'!K:K,MATCH($C1135,'Policy Characteristics'!$C:$C,0)))</f>
        <v>industry-ag-main.html#eff-stds</v>
      </c>
      <c r="R1135" s="446" t="str">
        <f>IF(ISBLANK(INDEX('Policy Characteristics'!L:L,MATCH($C1135,'Policy Characteristics'!$C:$C,0))),"",INDEX('Policy Characteristics'!L:L,MATCH($C1135,'Policy Characteristics'!$C:$C,0)))</f>
        <v>industry-energy-efficiency-standards.html</v>
      </c>
    </row>
    <row r="1136" spans="1:18" s="446" customFormat="1" x14ac:dyDescent="0.75">
      <c r="A1136" s="446" t="str">
        <f>IF(ISBLANK(INDEX('Policy Characteristics'!A:A,MATCH($C1136,'Policy Characteristics'!$C:$C,0))),"",INDEX('Policy Characteristics'!A:A,MATCH($C1136,'Policy Characteristics'!$C:$C,0)))</f>
        <v>Industry</v>
      </c>
      <c r="B1136" s="467" t="str">
        <f>IF(ISBLANK(INDEX('Policy Characteristics'!B:B,MATCH($C1136,'Policy Characteristics'!$C:$C,0))),"",INDEX('Policy Characteristics'!B:B,MATCH($C1136,'Policy Characteristics'!$C:$C,0)))</f>
        <v>Industry Energy Efficiency Standards</v>
      </c>
      <c r="C1136" s="446" t="str">
        <f t="shared" si="44"/>
        <v>Percentage Improvement in Eqpt Efficiency Standards above BAU</v>
      </c>
      <c r="D1136" s="294" t="s">
        <v>3077</v>
      </c>
      <c r="E1136" s="339" t="s">
        <v>2708</v>
      </c>
      <c r="F1136" t="s">
        <v>2580</v>
      </c>
      <c r="G1136" s="339" t="s">
        <v>2712</v>
      </c>
      <c r="H1136" s="20">
        <v>1096</v>
      </c>
      <c r="I1136" s="468" t="s">
        <v>43</v>
      </c>
      <c r="J1136" s="469" t="str">
        <f>IF(ISBLANK(INDEX('Policy Characteristics'!D:D,MATCH($C1136,'Policy Characteristics'!$C:$C,0))),"",INDEX('Policy Characteristics'!D:D,MATCH($C1136,'Policy Characteristics'!$C:$C,0)))</f>
        <v>Industry Energy Efficiency Standards</v>
      </c>
      <c r="K1136" s="446" t="str">
        <f>IF(ISBLANK(INDEX('Policy Characteristics'!E:E,MATCH($C1136,'Policy Characteristics'!$C:$C,0))),"",INDEX('Policy Characteristics'!E:E,MATCH($C1136,'Policy Characteristics'!$C:$C,0)))</f>
        <v>indst efficiency standards</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0.25</v>
      </c>
      <c r="N1136" s="242">
        <f>IF(ISBLANK(INDEX('Policy Characteristics'!H:H,MATCH($C1136,'Policy Characteristics'!$C:$C,0))),"",INDEX('Policy Characteristics'!H:H,MATCH($C1136,'Policy Characteristics'!$C:$C,0)))</f>
        <v>0.01</v>
      </c>
      <c r="O1136" s="446" t="str">
        <f>IF(ISBLANK(INDEX('Policy Characteristics'!I:I,MATCH($C1136,'Policy Characteristics'!$C:$C,0))),"",INDEX('Policy Characteristics'!I:I,MATCH($C1136,'Policy Characteristics'!$C:$C,0)))</f>
        <v>% reduction in energy use</v>
      </c>
      <c r="P1136" s="44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46" t="str">
        <f>IF(ISBLANK(INDEX('Policy Characteristics'!K:K,MATCH($C1136,'Policy Characteristics'!$C:$C,0))),"",INDEX('Policy Characteristics'!K:K,MATCH($C1136,'Policy Characteristics'!$C:$C,0)))</f>
        <v>industry-ag-main.html#eff-stds</v>
      </c>
      <c r="R1136" s="446" t="str">
        <f>IF(ISBLANK(INDEX('Policy Characteristics'!L:L,MATCH($C1136,'Policy Characteristics'!$C:$C,0))),"",INDEX('Policy Characteristics'!L:L,MATCH($C1136,'Policy Characteristics'!$C:$C,0)))</f>
        <v>industry-energy-efficiency-standards.html</v>
      </c>
    </row>
    <row r="1137" spans="1:18" s="446" customFormat="1" x14ac:dyDescent="0.75">
      <c r="A1137" s="446" t="str">
        <f>IF(ISBLANK(INDEX('Policy Characteristics'!A:A,MATCH($C1137,'Policy Characteristics'!$C:$C,0))),"",INDEX('Policy Characteristics'!A:A,MATCH($C1137,'Policy Characteristics'!$C:$C,0)))</f>
        <v>Industry</v>
      </c>
      <c r="B1137" s="467" t="str">
        <f>IF(ISBLANK(INDEX('Policy Characteristics'!B:B,MATCH($C1137,'Policy Characteristics'!$C:$C,0))),"",INDEX('Policy Characteristics'!B:B,MATCH($C1137,'Policy Characteristics'!$C:$C,0)))</f>
        <v>Industry Energy Efficiency Standards</v>
      </c>
      <c r="C1137" s="446" t="str">
        <f t="shared" si="44"/>
        <v>Percentage Improvement in Eqpt Efficiency Standards above BAU</v>
      </c>
      <c r="D1137" s="294" t="s">
        <v>3077</v>
      </c>
      <c r="E1137" s="339" t="s">
        <v>2705</v>
      </c>
      <c r="F1137" t="s">
        <v>2580</v>
      </c>
      <c r="G1137" s="339" t="s">
        <v>2710</v>
      </c>
      <c r="H1137" s="20">
        <v>1097</v>
      </c>
      <c r="I1137" s="468" t="s">
        <v>44</v>
      </c>
      <c r="J1137" s="469" t="str">
        <f>IF(ISBLANK(INDEX('Policy Characteristics'!D:D,MATCH($C1137,'Policy Characteristics'!$C:$C,0))),"",INDEX('Policy Characteristics'!D:D,MATCH($C1137,'Policy Characteristics'!$C:$C,0)))</f>
        <v>Industry Energy Efficiency Standards</v>
      </c>
      <c r="K1137" s="446" t="str">
        <f>IF(ISBLANK(INDEX('Policy Characteristics'!E:E,MATCH($C1137,'Policy Characteristics'!$C:$C,0))),"",INDEX('Policy Characteristics'!E:E,MATCH($C1137,'Policy Characteristics'!$C:$C,0)))</f>
        <v>indst efficiency standards</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0.25</v>
      </c>
      <c r="N1137" s="242">
        <f>IF(ISBLANK(INDEX('Policy Characteristics'!H:H,MATCH($C1137,'Policy Characteristics'!$C:$C,0))),"",INDEX('Policy Characteristics'!H:H,MATCH($C1137,'Policy Characteristics'!$C:$C,0)))</f>
        <v>0.01</v>
      </c>
      <c r="O1137" s="446" t="str">
        <f>IF(ISBLANK(INDEX('Policy Characteristics'!I:I,MATCH($C1137,'Policy Characteristics'!$C:$C,0))),"",INDEX('Policy Characteristics'!I:I,MATCH($C1137,'Policy Characteristics'!$C:$C,0)))</f>
        <v>% reduction in energy use</v>
      </c>
      <c r="P1137" s="44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46" t="str">
        <f>IF(ISBLANK(INDEX('Policy Characteristics'!K:K,MATCH($C1137,'Policy Characteristics'!$C:$C,0))),"",INDEX('Policy Characteristics'!K:K,MATCH($C1137,'Policy Characteristics'!$C:$C,0)))</f>
        <v>industry-ag-main.html#eff-stds</v>
      </c>
      <c r="R1137" s="446" t="str">
        <f>IF(ISBLANK(INDEX('Policy Characteristics'!L:L,MATCH($C1137,'Policy Characteristics'!$C:$C,0))),"",INDEX('Policy Characteristics'!L:L,MATCH($C1137,'Policy Characteristics'!$C:$C,0)))</f>
        <v>industry-energy-efficiency-standards.html</v>
      </c>
    </row>
    <row r="1138" spans="1:18" s="446" customFormat="1" x14ac:dyDescent="0.75">
      <c r="A1138" s="446" t="str">
        <f>IF(ISBLANK(INDEX('Policy Characteristics'!A:A,MATCH($C1138,'Policy Characteristics'!$C:$C,0))),"",INDEX('Policy Characteristics'!A:A,MATCH($C1138,'Policy Characteristics'!$C:$C,0)))</f>
        <v>Industry</v>
      </c>
      <c r="B1138" s="467" t="str">
        <f>IF(ISBLANK(INDEX('Policy Characteristics'!B:B,MATCH($C1138,'Policy Characteristics'!$C:$C,0))),"",INDEX('Policy Characteristics'!B:B,MATCH($C1138,'Policy Characteristics'!$C:$C,0)))</f>
        <v>Industry Energy Efficiency Standards</v>
      </c>
      <c r="C1138" s="446" t="str">
        <f t="shared" si="44"/>
        <v>Percentage Improvement in Eqpt Efficiency Standards above BAU</v>
      </c>
      <c r="D1138" s="294" t="s">
        <v>3078</v>
      </c>
      <c r="E1138" s="339" t="s">
        <v>2398</v>
      </c>
      <c r="F1138" t="s">
        <v>3040</v>
      </c>
      <c r="G1138" s="339" t="s">
        <v>2404</v>
      </c>
      <c r="H1138" s="20">
        <v>1098</v>
      </c>
      <c r="I1138" s="468" t="s">
        <v>43</v>
      </c>
      <c r="J1138" s="469" t="str">
        <f>IF(ISBLANK(INDEX('Policy Characteristics'!D:D,MATCH($C1138,'Policy Characteristics'!$C:$C,0))),"",INDEX('Policy Characteristics'!D:D,MATCH($C1138,'Policy Characteristics'!$C:$C,0)))</f>
        <v>Industry Energy Efficiency Standards</v>
      </c>
      <c r="K1138" s="446" t="str">
        <f>IF(ISBLANK(INDEX('Policy Characteristics'!E:E,MATCH($C1138,'Policy Characteristics'!$C:$C,0))),"",INDEX('Policy Characteristics'!E:E,MATCH($C1138,'Policy Characteristics'!$C:$C,0)))</f>
        <v>indst efficiency standards</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0.25</v>
      </c>
      <c r="N1138" s="242">
        <f>IF(ISBLANK(INDEX('Policy Characteristics'!H:H,MATCH($C1138,'Policy Characteristics'!$C:$C,0))),"",INDEX('Policy Characteristics'!H:H,MATCH($C1138,'Policy Characteristics'!$C:$C,0)))</f>
        <v>0.01</v>
      </c>
      <c r="O1138" s="446" t="str">
        <f>IF(ISBLANK(INDEX('Policy Characteristics'!I:I,MATCH($C1138,'Policy Characteristics'!$C:$C,0))),"",INDEX('Policy Characteristics'!I:I,MATCH($C1138,'Policy Characteristics'!$C:$C,0)))</f>
        <v>% reduction in energy use</v>
      </c>
      <c r="P1138" s="44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46" t="str">
        <f>IF(ISBLANK(INDEX('Policy Characteristics'!K:K,MATCH($C1138,'Policy Characteristics'!$C:$C,0))),"",INDEX('Policy Characteristics'!K:K,MATCH($C1138,'Policy Characteristics'!$C:$C,0)))</f>
        <v>industry-ag-main.html#eff-stds</v>
      </c>
      <c r="R1138" s="446" t="str">
        <f>IF(ISBLANK(INDEX('Policy Characteristics'!L:L,MATCH($C1138,'Policy Characteristics'!$C:$C,0))),"",INDEX('Policy Characteristics'!L:L,MATCH($C1138,'Policy Characteristics'!$C:$C,0)))</f>
        <v>industry-energy-efficiency-standards.html</v>
      </c>
    </row>
    <row r="1139" spans="1:18" s="446" customFormat="1" x14ac:dyDescent="0.75">
      <c r="A1139" s="446" t="str">
        <f>IF(ISBLANK(INDEX('Policy Characteristics'!A:A,MATCH($C1139,'Policy Characteristics'!$C:$C,0))),"",INDEX('Policy Characteristics'!A:A,MATCH($C1139,'Policy Characteristics'!$C:$C,0)))</f>
        <v>Industry</v>
      </c>
      <c r="B1139" s="467" t="str">
        <f>IF(ISBLANK(INDEX('Policy Characteristics'!B:B,MATCH($C1139,'Policy Characteristics'!$C:$C,0))),"",INDEX('Policy Characteristics'!B:B,MATCH($C1139,'Policy Characteristics'!$C:$C,0)))</f>
        <v>Industry Energy Efficiency Standards</v>
      </c>
      <c r="C1139" s="446" t="str">
        <f t="shared" si="44"/>
        <v>Percentage Improvement in Eqpt Efficiency Standards above BAU</v>
      </c>
      <c r="D1139" s="294" t="s">
        <v>3078</v>
      </c>
      <c r="E1139" s="339" t="s">
        <v>2399</v>
      </c>
      <c r="F1139" t="s">
        <v>3040</v>
      </c>
      <c r="G1139" s="339" t="s">
        <v>2407</v>
      </c>
      <c r="H1139" s="20">
        <v>1099</v>
      </c>
      <c r="I1139" s="468" t="s">
        <v>43</v>
      </c>
      <c r="J1139" s="469" t="str">
        <f>IF(ISBLANK(INDEX('Policy Characteristics'!D:D,MATCH($C1139,'Policy Characteristics'!$C:$C,0))),"",INDEX('Policy Characteristics'!D:D,MATCH($C1139,'Policy Characteristics'!$C:$C,0)))</f>
        <v>Industry Energy Efficiency Standards</v>
      </c>
      <c r="K1139" s="446" t="str">
        <f>IF(ISBLANK(INDEX('Policy Characteristics'!E:E,MATCH($C1139,'Policy Characteristics'!$C:$C,0))),"",INDEX('Policy Characteristics'!E:E,MATCH($C1139,'Policy Characteristics'!$C:$C,0)))</f>
        <v>indst efficiency standards</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0.25</v>
      </c>
      <c r="N1139" s="242">
        <f>IF(ISBLANK(INDEX('Policy Characteristics'!H:H,MATCH($C1139,'Policy Characteristics'!$C:$C,0))),"",INDEX('Policy Characteristics'!H:H,MATCH($C1139,'Policy Characteristics'!$C:$C,0)))</f>
        <v>0.01</v>
      </c>
      <c r="O1139" s="446" t="str">
        <f>IF(ISBLANK(INDEX('Policy Characteristics'!I:I,MATCH($C1139,'Policy Characteristics'!$C:$C,0))),"",INDEX('Policy Characteristics'!I:I,MATCH($C1139,'Policy Characteristics'!$C:$C,0)))</f>
        <v>% reduction in energy use</v>
      </c>
      <c r="P1139" s="44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46" t="str">
        <f>IF(ISBLANK(INDEX('Policy Characteristics'!K:K,MATCH($C1139,'Policy Characteristics'!$C:$C,0))),"",INDEX('Policy Characteristics'!K:K,MATCH($C1139,'Policy Characteristics'!$C:$C,0)))</f>
        <v>industry-ag-main.html#eff-stds</v>
      </c>
      <c r="R1139" s="446" t="str">
        <f>IF(ISBLANK(INDEX('Policy Characteristics'!L:L,MATCH($C1139,'Policy Characteristics'!$C:$C,0))),"",INDEX('Policy Characteristics'!L:L,MATCH($C1139,'Policy Characteristics'!$C:$C,0)))</f>
        <v>industry-energy-efficiency-standards.html</v>
      </c>
    </row>
    <row r="1140" spans="1:18" s="446" customFormat="1" x14ac:dyDescent="0.75">
      <c r="A1140" s="446" t="str">
        <f>IF(ISBLANK(INDEX('Policy Characteristics'!A:A,MATCH($C1140,'Policy Characteristics'!$C:$C,0))),"",INDEX('Policy Characteristics'!A:A,MATCH($C1140,'Policy Characteristics'!$C:$C,0)))</f>
        <v>Industry</v>
      </c>
      <c r="B1140" s="467" t="str">
        <f>IF(ISBLANK(INDEX('Policy Characteristics'!B:B,MATCH($C1140,'Policy Characteristics'!$C:$C,0))),"",INDEX('Policy Characteristics'!B:B,MATCH($C1140,'Policy Characteristics'!$C:$C,0)))</f>
        <v>Industry Energy Efficiency Standards</v>
      </c>
      <c r="C1140" s="446" t="str">
        <f t="shared" si="44"/>
        <v>Percentage Improvement in Eqpt Efficiency Standards above BAU</v>
      </c>
      <c r="D1140" s="294" t="s">
        <v>3078</v>
      </c>
      <c r="E1140" s="339" t="s">
        <v>2400</v>
      </c>
      <c r="F1140" t="s">
        <v>3040</v>
      </c>
      <c r="G1140" s="339" t="s">
        <v>2408</v>
      </c>
      <c r="H1140" s="20">
        <v>1100</v>
      </c>
      <c r="I1140" s="468" t="s">
        <v>43</v>
      </c>
      <c r="J1140" s="469" t="str">
        <f>IF(ISBLANK(INDEX('Policy Characteristics'!D:D,MATCH($C1140,'Policy Characteristics'!$C:$C,0))),"",INDEX('Policy Characteristics'!D:D,MATCH($C1140,'Policy Characteristics'!$C:$C,0)))</f>
        <v>Industry Energy Efficiency Standards</v>
      </c>
      <c r="K1140" s="446" t="str">
        <f>IF(ISBLANK(INDEX('Policy Characteristics'!E:E,MATCH($C1140,'Policy Characteristics'!$C:$C,0))),"",INDEX('Policy Characteristics'!E:E,MATCH($C1140,'Policy Characteristics'!$C:$C,0)))</f>
        <v>indst efficiency standards</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0.25</v>
      </c>
      <c r="N1140" s="242">
        <f>IF(ISBLANK(INDEX('Policy Characteristics'!H:H,MATCH($C1140,'Policy Characteristics'!$C:$C,0))),"",INDEX('Policy Characteristics'!H:H,MATCH($C1140,'Policy Characteristics'!$C:$C,0)))</f>
        <v>0.01</v>
      </c>
      <c r="O1140" s="446" t="str">
        <f>IF(ISBLANK(INDEX('Policy Characteristics'!I:I,MATCH($C1140,'Policy Characteristics'!$C:$C,0))),"",INDEX('Policy Characteristics'!I:I,MATCH($C1140,'Policy Characteristics'!$C:$C,0)))</f>
        <v>% reduction in energy use</v>
      </c>
      <c r="P1140" s="44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46" t="str">
        <f>IF(ISBLANK(INDEX('Policy Characteristics'!K:K,MATCH($C1140,'Policy Characteristics'!$C:$C,0))),"",INDEX('Policy Characteristics'!K:K,MATCH($C1140,'Policy Characteristics'!$C:$C,0)))</f>
        <v>industry-ag-main.html#eff-stds</v>
      </c>
      <c r="R1140" s="446" t="str">
        <f>IF(ISBLANK(INDEX('Policy Characteristics'!L:L,MATCH($C1140,'Policy Characteristics'!$C:$C,0))),"",INDEX('Policy Characteristics'!L:L,MATCH($C1140,'Policy Characteristics'!$C:$C,0)))</f>
        <v>industry-energy-efficiency-standards.html</v>
      </c>
    </row>
    <row r="1141" spans="1:18" s="446" customFormat="1" x14ac:dyDescent="0.75">
      <c r="A1141" s="446" t="str">
        <f>IF(ISBLANK(INDEX('Policy Characteristics'!A:A,MATCH($C1141,'Policy Characteristics'!$C:$C,0))),"",INDEX('Policy Characteristics'!A:A,MATCH($C1141,'Policy Characteristics'!$C:$C,0)))</f>
        <v>Industry</v>
      </c>
      <c r="B1141" s="467" t="str">
        <f>IF(ISBLANK(INDEX('Policy Characteristics'!B:B,MATCH($C1141,'Policy Characteristics'!$C:$C,0))),"",INDEX('Policy Characteristics'!B:B,MATCH($C1141,'Policy Characteristics'!$C:$C,0)))</f>
        <v>Industry Energy Efficiency Standards</v>
      </c>
      <c r="C1141" s="446" t="str">
        <f t="shared" si="44"/>
        <v>Percentage Improvement in Eqpt Efficiency Standards above BAU</v>
      </c>
      <c r="D1141" s="294" t="s">
        <v>3078</v>
      </c>
      <c r="E1141" s="339" t="s">
        <v>2401</v>
      </c>
      <c r="F1141" t="s">
        <v>3040</v>
      </c>
      <c r="G1141" s="339" t="s">
        <v>2405</v>
      </c>
      <c r="H1141" s="20">
        <v>1101</v>
      </c>
      <c r="I1141" s="468" t="s">
        <v>44</v>
      </c>
      <c r="J1141" s="469" t="str">
        <f>IF(ISBLANK(INDEX('Policy Characteristics'!D:D,MATCH($C1141,'Policy Characteristics'!$C:$C,0))),"",INDEX('Policy Characteristics'!D:D,MATCH($C1141,'Policy Characteristics'!$C:$C,0)))</f>
        <v>Industry Energy Efficiency Standards</v>
      </c>
      <c r="K1141" s="446" t="str">
        <f>IF(ISBLANK(INDEX('Policy Characteristics'!E:E,MATCH($C1141,'Policy Characteristics'!$C:$C,0))),"",INDEX('Policy Characteristics'!E:E,MATCH($C1141,'Policy Characteristics'!$C:$C,0)))</f>
        <v>indst efficiency standards</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0.25</v>
      </c>
      <c r="N1141" s="242">
        <f>IF(ISBLANK(INDEX('Policy Characteristics'!H:H,MATCH($C1141,'Policy Characteristics'!$C:$C,0))),"",INDEX('Policy Characteristics'!H:H,MATCH($C1141,'Policy Characteristics'!$C:$C,0)))</f>
        <v>0.01</v>
      </c>
      <c r="O1141" s="446" t="str">
        <f>IF(ISBLANK(INDEX('Policy Characteristics'!I:I,MATCH($C1141,'Policy Characteristics'!$C:$C,0))),"",INDEX('Policy Characteristics'!I:I,MATCH($C1141,'Policy Characteristics'!$C:$C,0)))</f>
        <v>% reduction in energy use</v>
      </c>
      <c r="P1141" s="44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46" t="str">
        <f>IF(ISBLANK(INDEX('Policy Characteristics'!K:K,MATCH($C1141,'Policy Characteristics'!$C:$C,0))),"",INDEX('Policy Characteristics'!K:K,MATCH($C1141,'Policy Characteristics'!$C:$C,0)))</f>
        <v>industry-ag-main.html#eff-stds</v>
      </c>
      <c r="R1141" s="446" t="str">
        <f>IF(ISBLANK(INDEX('Policy Characteristics'!L:L,MATCH($C1141,'Policy Characteristics'!$C:$C,0))),"",INDEX('Policy Characteristics'!L:L,MATCH($C1141,'Policy Characteristics'!$C:$C,0)))</f>
        <v>industry-energy-efficiency-standards.html</v>
      </c>
    </row>
    <row r="1142" spans="1:18" s="446" customFormat="1" x14ac:dyDescent="0.75">
      <c r="A1142" s="446" t="str">
        <f>IF(ISBLANK(INDEX('Policy Characteristics'!A:A,MATCH($C1142,'Policy Characteristics'!$C:$C,0))),"",INDEX('Policy Characteristics'!A:A,MATCH($C1142,'Policy Characteristics'!$C:$C,0)))</f>
        <v>Industry</v>
      </c>
      <c r="B1142" s="467" t="str">
        <f>IF(ISBLANK(INDEX('Policy Characteristics'!B:B,MATCH($C1142,'Policy Characteristics'!$C:$C,0))),"",INDEX('Policy Characteristics'!B:B,MATCH($C1142,'Policy Characteristics'!$C:$C,0)))</f>
        <v>Industry Energy Efficiency Standards</v>
      </c>
      <c r="C1142" s="446" t="str">
        <f t="shared" si="44"/>
        <v>Percentage Improvement in Eqpt Efficiency Standards above BAU</v>
      </c>
      <c r="D1142" s="294" t="s">
        <v>3078</v>
      </c>
      <c r="E1142" s="339" t="s">
        <v>2402</v>
      </c>
      <c r="F1142" t="s">
        <v>3040</v>
      </c>
      <c r="G1142" s="339" t="s">
        <v>2406</v>
      </c>
      <c r="H1142" s="20">
        <v>1102</v>
      </c>
      <c r="I1142" s="468" t="s">
        <v>43</v>
      </c>
      <c r="J1142" s="469" t="str">
        <f>IF(ISBLANK(INDEX('Policy Characteristics'!D:D,MATCH($C1142,'Policy Characteristics'!$C:$C,0))),"",INDEX('Policy Characteristics'!D:D,MATCH($C1142,'Policy Characteristics'!$C:$C,0)))</f>
        <v>Industry Energy Efficiency Standards</v>
      </c>
      <c r="K1142" s="446" t="str">
        <f>IF(ISBLANK(INDEX('Policy Characteristics'!E:E,MATCH($C1142,'Policy Characteristics'!$C:$C,0))),"",INDEX('Policy Characteristics'!E:E,MATCH($C1142,'Policy Characteristics'!$C:$C,0)))</f>
        <v>indst efficiency standards</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0.25</v>
      </c>
      <c r="N1142" s="242">
        <f>IF(ISBLANK(INDEX('Policy Characteristics'!H:H,MATCH($C1142,'Policy Characteristics'!$C:$C,0))),"",INDEX('Policy Characteristics'!H:H,MATCH($C1142,'Policy Characteristics'!$C:$C,0)))</f>
        <v>0.01</v>
      </c>
      <c r="O1142" s="446" t="str">
        <f>IF(ISBLANK(INDEX('Policy Characteristics'!I:I,MATCH($C1142,'Policy Characteristics'!$C:$C,0))),"",INDEX('Policy Characteristics'!I:I,MATCH($C1142,'Policy Characteristics'!$C:$C,0)))</f>
        <v>% reduction in energy use</v>
      </c>
      <c r="P1142" s="44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46" t="str">
        <f>IF(ISBLANK(INDEX('Policy Characteristics'!K:K,MATCH($C1142,'Policy Characteristics'!$C:$C,0))),"",INDEX('Policy Characteristics'!K:K,MATCH($C1142,'Policy Characteristics'!$C:$C,0)))</f>
        <v>industry-ag-main.html#eff-stds</v>
      </c>
      <c r="R1142" s="446" t="str">
        <f>IF(ISBLANK(INDEX('Policy Characteristics'!L:L,MATCH($C1142,'Policy Characteristics'!$C:$C,0))),"",INDEX('Policy Characteristics'!L:L,MATCH($C1142,'Policy Characteristics'!$C:$C,0)))</f>
        <v>industry-energy-efficiency-standards.html</v>
      </c>
    </row>
    <row r="1143" spans="1:18" s="446" customFormat="1" x14ac:dyDescent="0.75">
      <c r="A1143" s="446" t="str">
        <f>IF(ISBLANK(INDEX('Policy Characteristics'!A:A,MATCH($C1143,'Policy Characteristics'!$C:$C,0))),"",INDEX('Policy Characteristics'!A:A,MATCH($C1143,'Policy Characteristics'!$C:$C,0)))</f>
        <v>Industry</v>
      </c>
      <c r="B1143" s="467" t="str">
        <f>IF(ISBLANK(INDEX('Policy Characteristics'!B:B,MATCH($C1143,'Policy Characteristics'!$C:$C,0))),"",INDEX('Policy Characteristics'!B:B,MATCH($C1143,'Policy Characteristics'!$C:$C,0)))</f>
        <v>Industry Energy Efficiency Standards</v>
      </c>
      <c r="C1143" s="446" t="str">
        <f t="shared" si="44"/>
        <v>Percentage Improvement in Eqpt Efficiency Standards above BAU</v>
      </c>
      <c r="D1143" s="294" t="s">
        <v>3078</v>
      </c>
      <c r="E1143" s="339" t="s">
        <v>2403</v>
      </c>
      <c r="F1143" t="s">
        <v>3040</v>
      </c>
      <c r="G1143" s="339" t="s">
        <v>2409</v>
      </c>
      <c r="H1143" s="20">
        <v>1103</v>
      </c>
      <c r="I1143" s="468" t="s">
        <v>44</v>
      </c>
      <c r="J1143" s="469" t="str">
        <f>IF(ISBLANK(INDEX('Policy Characteristics'!D:D,MATCH($C1143,'Policy Characteristics'!$C:$C,0))),"",INDEX('Policy Characteristics'!D:D,MATCH($C1143,'Policy Characteristics'!$C:$C,0)))</f>
        <v>Industry Energy Efficiency Standards</v>
      </c>
      <c r="K1143" s="446" t="str">
        <f>IF(ISBLANK(INDEX('Policy Characteristics'!E:E,MATCH($C1143,'Policy Characteristics'!$C:$C,0))),"",INDEX('Policy Characteristics'!E:E,MATCH($C1143,'Policy Characteristics'!$C:$C,0)))</f>
        <v>indst efficiency standards</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0.25</v>
      </c>
      <c r="N1143" s="242">
        <f>IF(ISBLANK(INDEX('Policy Characteristics'!H:H,MATCH($C1143,'Policy Characteristics'!$C:$C,0))),"",INDEX('Policy Characteristics'!H:H,MATCH($C1143,'Policy Characteristics'!$C:$C,0)))</f>
        <v>0.01</v>
      </c>
      <c r="O1143" s="446" t="str">
        <f>IF(ISBLANK(INDEX('Policy Characteristics'!I:I,MATCH($C1143,'Policy Characteristics'!$C:$C,0))),"",INDEX('Policy Characteristics'!I:I,MATCH($C1143,'Policy Characteristics'!$C:$C,0)))</f>
        <v>% reduction in energy use</v>
      </c>
      <c r="P1143" s="44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46" t="str">
        <f>IF(ISBLANK(INDEX('Policy Characteristics'!K:K,MATCH($C1143,'Policy Characteristics'!$C:$C,0))),"",INDEX('Policy Characteristics'!K:K,MATCH($C1143,'Policy Characteristics'!$C:$C,0)))</f>
        <v>industry-ag-main.html#eff-stds</v>
      </c>
      <c r="R1143" s="446" t="str">
        <f>IF(ISBLANK(INDEX('Policy Characteristics'!L:L,MATCH($C1143,'Policy Characteristics'!$C:$C,0))),"",INDEX('Policy Characteristics'!L:L,MATCH($C1143,'Policy Characteristics'!$C:$C,0)))</f>
        <v>industry-energy-efficiency-standards.html</v>
      </c>
    </row>
    <row r="1144" spans="1:18" s="446" customFormat="1" x14ac:dyDescent="0.75">
      <c r="A1144" s="446" t="str">
        <f>IF(ISBLANK(INDEX('Policy Characteristics'!A:A,MATCH($C1144,'Policy Characteristics'!$C:$C,0))),"",INDEX('Policy Characteristics'!A:A,MATCH($C1144,'Policy Characteristics'!$C:$C,0)))</f>
        <v>Industry</v>
      </c>
      <c r="B1144" s="467" t="str">
        <f>IF(ISBLANK(INDEX('Policy Characteristics'!B:B,MATCH($C1144,'Policy Characteristics'!$C:$C,0))),"",INDEX('Policy Characteristics'!B:B,MATCH($C1144,'Policy Characteristics'!$C:$C,0)))</f>
        <v>Industry Energy Efficiency Standards</v>
      </c>
      <c r="C1144" s="446" t="str">
        <f t="shared" si="44"/>
        <v>Percentage Improvement in Eqpt Efficiency Standards above BAU</v>
      </c>
      <c r="D1144" s="294" t="s">
        <v>3078</v>
      </c>
      <c r="E1144" s="339" t="s">
        <v>2706</v>
      </c>
      <c r="F1144" t="s">
        <v>3040</v>
      </c>
      <c r="G1144" s="339" t="s">
        <v>2709</v>
      </c>
      <c r="H1144" s="20">
        <v>1104</v>
      </c>
      <c r="I1144" s="468" t="s">
        <v>44</v>
      </c>
      <c r="J1144" s="469" t="str">
        <f>IF(ISBLANK(INDEX('Policy Characteristics'!D:D,MATCH($C1144,'Policy Characteristics'!$C:$C,0))),"",INDEX('Policy Characteristics'!D:D,MATCH($C1144,'Policy Characteristics'!$C:$C,0)))</f>
        <v>Industry Energy Efficiency Standards</v>
      </c>
      <c r="K1144" s="446" t="str">
        <f>IF(ISBLANK(INDEX('Policy Characteristics'!E:E,MATCH($C1144,'Policy Characteristics'!$C:$C,0))),"",INDEX('Policy Characteristics'!E:E,MATCH($C1144,'Policy Characteristics'!$C:$C,0)))</f>
        <v>indst efficiency standards</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0.25</v>
      </c>
      <c r="N1144" s="242">
        <f>IF(ISBLANK(INDEX('Policy Characteristics'!H:H,MATCH($C1144,'Policy Characteristics'!$C:$C,0))),"",INDEX('Policy Characteristics'!H:H,MATCH($C1144,'Policy Characteristics'!$C:$C,0)))</f>
        <v>0.01</v>
      </c>
      <c r="O1144" s="446" t="str">
        <f>IF(ISBLANK(INDEX('Policy Characteristics'!I:I,MATCH($C1144,'Policy Characteristics'!$C:$C,0))),"",INDEX('Policy Characteristics'!I:I,MATCH($C1144,'Policy Characteristics'!$C:$C,0)))</f>
        <v>% reduction in energy use</v>
      </c>
      <c r="P1144" s="44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46" t="str">
        <f>IF(ISBLANK(INDEX('Policy Characteristics'!K:K,MATCH($C1144,'Policy Characteristics'!$C:$C,0))),"",INDEX('Policy Characteristics'!K:K,MATCH($C1144,'Policy Characteristics'!$C:$C,0)))</f>
        <v>industry-ag-main.html#eff-stds</v>
      </c>
      <c r="R1144" s="446" t="str">
        <f>IF(ISBLANK(INDEX('Policy Characteristics'!L:L,MATCH($C1144,'Policy Characteristics'!$C:$C,0))),"",INDEX('Policy Characteristics'!L:L,MATCH($C1144,'Policy Characteristics'!$C:$C,0)))</f>
        <v>industry-energy-efficiency-standards.html</v>
      </c>
    </row>
    <row r="1145" spans="1:18" s="446" customFormat="1" x14ac:dyDescent="0.75">
      <c r="A1145" s="446" t="str">
        <f>IF(ISBLANK(INDEX('Policy Characteristics'!A:A,MATCH($C1145,'Policy Characteristics'!$C:$C,0))),"",INDEX('Policy Characteristics'!A:A,MATCH($C1145,'Policy Characteristics'!$C:$C,0)))</f>
        <v>Industry</v>
      </c>
      <c r="B1145" s="467" t="str">
        <f>IF(ISBLANK(INDEX('Policy Characteristics'!B:B,MATCH($C1145,'Policy Characteristics'!$C:$C,0))),"",INDEX('Policy Characteristics'!B:B,MATCH($C1145,'Policy Characteristics'!$C:$C,0)))</f>
        <v>Industry Energy Efficiency Standards</v>
      </c>
      <c r="C1145" s="446" t="str">
        <f t="shared" si="44"/>
        <v>Percentage Improvement in Eqpt Efficiency Standards above BAU</v>
      </c>
      <c r="D1145" s="294" t="s">
        <v>3078</v>
      </c>
      <c r="E1145" s="339" t="s">
        <v>2707</v>
      </c>
      <c r="F1145" t="s">
        <v>3040</v>
      </c>
      <c r="G1145" s="339" t="s">
        <v>2711</v>
      </c>
      <c r="H1145" s="20">
        <v>1105</v>
      </c>
      <c r="I1145" s="468" t="s">
        <v>43</v>
      </c>
      <c r="J1145" s="469" t="str">
        <f>IF(ISBLANK(INDEX('Policy Characteristics'!D:D,MATCH($C1145,'Policy Characteristics'!$C:$C,0))),"",INDEX('Policy Characteristics'!D:D,MATCH($C1145,'Policy Characteristics'!$C:$C,0)))</f>
        <v>Industry Energy Efficiency Standards</v>
      </c>
      <c r="K1145" s="446" t="str">
        <f>IF(ISBLANK(INDEX('Policy Characteristics'!E:E,MATCH($C1145,'Policy Characteristics'!$C:$C,0))),"",INDEX('Policy Characteristics'!E:E,MATCH($C1145,'Policy Characteristics'!$C:$C,0)))</f>
        <v>indst efficiency standards</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0.25</v>
      </c>
      <c r="N1145" s="242">
        <f>IF(ISBLANK(INDEX('Policy Characteristics'!H:H,MATCH($C1145,'Policy Characteristics'!$C:$C,0))),"",INDEX('Policy Characteristics'!H:H,MATCH($C1145,'Policy Characteristics'!$C:$C,0)))</f>
        <v>0.01</v>
      </c>
      <c r="O1145" s="446" t="str">
        <f>IF(ISBLANK(INDEX('Policy Characteristics'!I:I,MATCH($C1145,'Policy Characteristics'!$C:$C,0))),"",INDEX('Policy Characteristics'!I:I,MATCH($C1145,'Policy Characteristics'!$C:$C,0)))</f>
        <v>% reduction in energy use</v>
      </c>
      <c r="P1145" s="44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46" t="str">
        <f>IF(ISBLANK(INDEX('Policy Characteristics'!K:K,MATCH($C1145,'Policy Characteristics'!$C:$C,0))),"",INDEX('Policy Characteristics'!K:K,MATCH($C1145,'Policy Characteristics'!$C:$C,0)))</f>
        <v>industry-ag-main.html#eff-stds</v>
      </c>
      <c r="R1145" s="446" t="str">
        <f>IF(ISBLANK(INDEX('Policy Characteristics'!L:L,MATCH($C1145,'Policy Characteristics'!$C:$C,0))),"",INDEX('Policy Characteristics'!L:L,MATCH($C1145,'Policy Characteristics'!$C:$C,0)))</f>
        <v>industry-energy-efficiency-standards.html</v>
      </c>
    </row>
    <row r="1146" spans="1:18" s="446" customFormat="1" x14ac:dyDescent="0.75">
      <c r="A1146" s="446" t="str">
        <f>IF(ISBLANK(INDEX('Policy Characteristics'!A:A,MATCH($C1146,'Policy Characteristics'!$C:$C,0))),"",INDEX('Policy Characteristics'!A:A,MATCH($C1146,'Policy Characteristics'!$C:$C,0)))</f>
        <v>Industry</v>
      </c>
      <c r="B1146" s="467" t="str">
        <f>IF(ISBLANK(INDEX('Policy Characteristics'!B:B,MATCH($C1146,'Policy Characteristics'!$C:$C,0))),"",INDEX('Policy Characteristics'!B:B,MATCH($C1146,'Policy Characteristics'!$C:$C,0)))</f>
        <v>Industry Energy Efficiency Standards</v>
      </c>
      <c r="C1146" s="446" t="str">
        <f t="shared" si="44"/>
        <v>Percentage Improvement in Eqpt Efficiency Standards above BAU</v>
      </c>
      <c r="D1146" s="294" t="s">
        <v>3078</v>
      </c>
      <c r="E1146" s="339" t="s">
        <v>2708</v>
      </c>
      <c r="F1146" t="s">
        <v>3040</v>
      </c>
      <c r="G1146" s="339" t="s">
        <v>2712</v>
      </c>
      <c r="H1146" s="20">
        <v>1106</v>
      </c>
      <c r="I1146" s="468" t="s">
        <v>43</v>
      </c>
      <c r="J1146" s="469" t="str">
        <f>IF(ISBLANK(INDEX('Policy Characteristics'!D:D,MATCH($C1146,'Policy Characteristics'!$C:$C,0))),"",INDEX('Policy Characteristics'!D:D,MATCH($C1146,'Policy Characteristics'!$C:$C,0)))</f>
        <v>Industry Energy Efficiency Standards</v>
      </c>
      <c r="K1146" s="446" t="str">
        <f>IF(ISBLANK(INDEX('Policy Characteristics'!E:E,MATCH($C1146,'Policy Characteristics'!$C:$C,0))),"",INDEX('Policy Characteristics'!E:E,MATCH($C1146,'Policy Characteristics'!$C:$C,0)))</f>
        <v>indst efficiency standards</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0.25</v>
      </c>
      <c r="N1146" s="242">
        <f>IF(ISBLANK(INDEX('Policy Characteristics'!H:H,MATCH($C1146,'Policy Characteristics'!$C:$C,0))),"",INDEX('Policy Characteristics'!H:H,MATCH($C1146,'Policy Characteristics'!$C:$C,0)))</f>
        <v>0.01</v>
      </c>
      <c r="O1146" s="446" t="str">
        <f>IF(ISBLANK(INDEX('Policy Characteristics'!I:I,MATCH($C1146,'Policy Characteristics'!$C:$C,0))),"",INDEX('Policy Characteristics'!I:I,MATCH($C1146,'Policy Characteristics'!$C:$C,0)))</f>
        <v>% reduction in energy use</v>
      </c>
      <c r="P1146" s="44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46" t="str">
        <f>IF(ISBLANK(INDEX('Policy Characteristics'!K:K,MATCH($C1146,'Policy Characteristics'!$C:$C,0))),"",INDEX('Policy Characteristics'!K:K,MATCH($C1146,'Policy Characteristics'!$C:$C,0)))</f>
        <v>industry-ag-main.html#eff-stds</v>
      </c>
      <c r="R1146" s="446" t="str">
        <f>IF(ISBLANK(INDEX('Policy Characteristics'!L:L,MATCH($C1146,'Policy Characteristics'!$C:$C,0))),"",INDEX('Policy Characteristics'!L:L,MATCH($C1146,'Policy Characteristics'!$C:$C,0)))</f>
        <v>industry-energy-efficiency-standards.html</v>
      </c>
    </row>
    <row r="1147" spans="1:18" s="446" customFormat="1" x14ac:dyDescent="0.75">
      <c r="A1147" s="446" t="str">
        <f>IF(ISBLANK(INDEX('Policy Characteristics'!A:A,MATCH($C1147,'Policy Characteristics'!$C:$C,0))),"",INDEX('Policy Characteristics'!A:A,MATCH($C1147,'Policy Characteristics'!$C:$C,0)))</f>
        <v>Industry</v>
      </c>
      <c r="B1147" s="467" t="str">
        <f>IF(ISBLANK(INDEX('Policy Characteristics'!B:B,MATCH($C1147,'Policy Characteristics'!$C:$C,0))),"",INDEX('Policy Characteristics'!B:B,MATCH($C1147,'Policy Characteristics'!$C:$C,0)))</f>
        <v>Industry Energy Efficiency Standards</v>
      </c>
      <c r="C1147" s="446" t="str">
        <f t="shared" si="44"/>
        <v>Percentage Improvement in Eqpt Efficiency Standards above BAU</v>
      </c>
      <c r="D1147" s="294" t="s">
        <v>3078</v>
      </c>
      <c r="E1147" s="339" t="s">
        <v>2705</v>
      </c>
      <c r="F1147" t="s">
        <v>3040</v>
      </c>
      <c r="G1147" s="339" t="s">
        <v>2710</v>
      </c>
      <c r="H1147" s="20">
        <v>1107</v>
      </c>
      <c r="I1147" s="468" t="s">
        <v>44</v>
      </c>
      <c r="J1147" s="469" t="str">
        <f>IF(ISBLANK(INDEX('Policy Characteristics'!D:D,MATCH($C1147,'Policy Characteristics'!$C:$C,0))),"",INDEX('Policy Characteristics'!D:D,MATCH($C1147,'Policy Characteristics'!$C:$C,0)))</f>
        <v>Industry Energy Efficiency Standards</v>
      </c>
      <c r="K1147" s="446" t="str">
        <f>IF(ISBLANK(INDEX('Policy Characteristics'!E:E,MATCH($C1147,'Policy Characteristics'!$C:$C,0))),"",INDEX('Policy Characteristics'!E:E,MATCH($C1147,'Policy Characteristics'!$C:$C,0)))</f>
        <v>indst efficiency standards</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0.25</v>
      </c>
      <c r="N1147" s="242">
        <f>IF(ISBLANK(INDEX('Policy Characteristics'!H:H,MATCH($C1147,'Policy Characteristics'!$C:$C,0))),"",INDEX('Policy Characteristics'!H:H,MATCH($C1147,'Policy Characteristics'!$C:$C,0)))</f>
        <v>0.01</v>
      </c>
      <c r="O1147" s="446" t="str">
        <f>IF(ISBLANK(INDEX('Policy Characteristics'!I:I,MATCH($C1147,'Policy Characteristics'!$C:$C,0))),"",INDEX('Policy Characteristics'!I:I,MATCH($C1147,'Policy Characteristics'!$C:$C,0)))</f>
        <v>% reduction in energy use</v>
      </c>
      <c r="P1147" s="44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46" t="str">
        <f>IF(ISBLANK(INDEX('Policy Characteristics'!K:K,MATCH($C1147,'Policy Characteristics'!$C:$C,0))),"",INDEX('Policy Characteristics'!K:K,MATCH($C1147,'Policy Characteristics'!$C:$C,0)))</f>
        <v>industry-ag-main.html#eff-stds</v>
      </c>
      <c r="R1147" s="446" t="str">
        <f>IF(ISBLANK(INDEX('Policy Characteristics'!L:L,MATCH($C1147,'Policy Characteristics'!$C:$C,0))),"",INDEX('Policy Characteristics'!L:L,MATCH($C1147,'Policy Characteristics'!$C:$C,0)))</f>
        <v>industry-energy-efficiency-standards.html</v>
      </c>
    </row>
    <row r="1148" spans="1:18" s="446" customFormat="1" x14ac:dyDescent="0.75">
      <c r="A1148" s="446" t="str">
        <f>IF(ISBLANK(INDEX('Policy Characteristics'!A:A,MATCH($C1148,'Policy Characteristics'!$C:$C,0))),"",INDEX('Policy Characteristics'!A:A,MATCH($C1148,'Policy Characteristics'!$C:$C,0)))</f>
        <v>Industry</v>
      </c>
      <c r="B1148" s="467" t="str">
        <f>IF(ISBLANK(INDEX('Policy Characteristics'!B:B,MATCH($C1148,'Policy Characteristics'!$C:$C,0))),"",INDEX('Policy Characteristics'!B:B,MATCH($C1148,'Policy Characteristics'!$C:$C,0)))</f>
        <v>Industry Energy Efficiency Standards</v>
      </c>
      <c r="C1148" s="446" t="str">
        <f t="shared" si="44"/>
        <v>Percentage Improvement in Eqpt Efficiency Standards above BAU</v>
      </c>
      <c r="D1148" s="294" t="s">
        <v>3079</v>
      </c>
      <c r="E1148" s="339" t="s">
        <v>2398</v>
      </c>
      <c r="F1148" t="s">
        <v>3041</v>
      </c>
      <c r="G1148" s="339" t="s">
        <v>2404</v>
      </c>
      <c r="H1148" s="20">
        <v>1108</v>
      </c>
      <c r="I1148" s="468" t="s">
        <v>43</v>
      </c>
      <c r="J1148" s="469" t="str">
        <f>IF(ISBLANK(INDEX('Policy Characteristics'!D:D,MATCH($C1148,'Policy Characteristics'!$C:$C,0))),"",INDEX('Policy Characteristics'!D:D,MATCH($C1148,'Policy Characteristics'!$C:$C,0)))</f>
        <v>Industry Energy Efficiency Standards</v>
      </c>
      <c r="K1148" s="446" t="str">
        <f>IF(ISBLANK(INDEX('Policy Characteristics'!E:E,MATCH($C1148,'Policy Characteristics'!$C:$C,0))),"",INDEX('Policy Characteristics'!E:E,MATCH($C1148,'Policy Characteristics'!$C:$C,0)))</f>
        <v>indst efficiency standards</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0.25</v>
      </c>
      <c r="N1148" s="242">
        <f>IF(ISBLANK(INDEX('Policy Characteristics'!H:H,MATCH($C1148,'Policy Characteristics'!$C:$C,0))),"",INDEX('Policy Characteristics'!H:H,MATCH($C1148,'Policy Characteristics'!$C:$C,0)))</f>
        <v>0.01</v>
      </c>
      <c r="O1148" s="446" t="str">
        <f>IF(ISBLANK(INDEX('Policy Characteristics'!I:I,MATCH($C1148,'Policy Characteristics'!$C:$C,0))),"",INDEX('Policy Characteristics'!I:I,MATCH($C1148,'Policy Characteristics'!$C:$C,0)))</f>
        <v>% reduction in energy use</v>
      </c>
      <c r="P1148" s="44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46" t="str">
        <f>IF(ISBLANK(INDEX('Policy Characteristics'!K:K,MATCH($C1148,'Policy Characteristics'!$C:$C,0))),"",INDEX('Policy Characteristics'!K:K,MATCH($C1148,'Policy Characteristics'!$C:$C,0)))</f>
        <v>industry-ag-main.html#eff-stds</v>
      </c>
      <c r="R1148" s="446" t="str">
        <f>IF(ISBLANK(INDEX('Policy Characteristics'!L:L,MATCH($C1148,'Policy Characteristics'!$C:$C,0))),"",INDEX('Policy Characteristics'!L:L,MATCH($C1148,'Policy Characteristics'!$C:$C,0)))</f>
        <v>industry-energy-efficiency-standards.html</v>
      </c>
    </row>
    <row r="1149" spans="1:18" s="446" customFormat="1" x14ac:dyDescent="0.75">
      <c r="A1149" s="446" t="str">
        <f>IF(ISBLANK(INDEX('Policy Characteristics'!A:A,MATCH($C1149,'Policy Characteristics'!$C:$C,0))),"",INDEX('Policy Characteristics'!A:A,MATCH($C1149,'Policy Characteristics'!$C:$C,0)))</f>
        <v>Industry</v>
      </c>
      <c r="B1149" s="467" t="str">
        <f>IF(ISBLANK(INDEX('Policy Characteristics'!B:B,MATCH($C1149,'Policy Characteristics'!$C:$C,0))),"",INDEX('Policy Characteristics'!B:B,MATCH($C1149,'Policy Characteristics'!$C:$C,0)))</f>
        <v>Industry Energy Efficiency Standards</v>
      </c>
      <c r="C1149" s="446" t="str">
        <f t="shared" si="44"/>
        <v>Percentage Improvement in Eqpt Efficiency Standards above BAU</v>
      </c>
      <c r="D1149" s="294" t="s">
        <v>3079</v>
      </c>
      <c r="E1149" s="339" t="s">
        <v>2399</v>
      </c>
      <c r="F1149" t="s">
        <v>3041</v>
      </c>
      <c r="G1149" s="339" t="s">
        <v>2407</v>
      </c>
      <c r="H1149" s="20">
        <v>1109</v>
      </c>
      <c r="I1149" s="468" t="s">
        <v>44</v>
      </c>
      <c r="J1149" s="469" t="str">
        <f>IF(ISBLANK(INDEX('Policy Characteristics'!D:D,MATCH($C1149,'Policy Characteristics'!$C:$C,0))),"",INDEX('Policy Characteristics'!D:D,MATCH($C1149,'Policy Characteristics'!$C:$C,0)))</f>
        <v>Industry Energy Efficiency Standards</v>
      </c>
      <c r="K1149" s="446" t="str">
        <f>IF(ISBLANK(INDEX('Policy Characteristics'!E:E,MATCH($C1149,'Policy Characteristics'!$C:$C,0))),"",INDEX('Policy Characteristics'!E:E,MATCH($C1149,'Policy Characteristics'!$C:$C,0)))</f>
        <v>indst efficiency standards</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0.25</v>
      </c>
      <c r="N1149" s="242">
        <f>IF(ISBLANK(INDEX('Policy Characteristics'!H:H,MATCH($C1149,'Policy Characteristics'!$C:$C,0))),"",INDEX('Policy Characteristics'!H:H,MATCH($C1149,'Policy Characteristics'!$C:$C,0)))</f>
        <v>0.01</v>
      </c>
      <c r="O1149" s="446" t="str">
        <f>IF(ISBLANK(INDEX('Policy Characteristics'!I:I,MATCH($C1149,'Policy Characteristics'!$C:$C,0))),"",INDEX('Policy Characteristics'!I:I,MATCH($C1149,'Policy Characteristics'!$C:$C,0)))</f>
        <v>% reduction in energy use</v>
      </c>
      <c r="P1149" s="44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46" t="str">
        <f>IF(ISBLANK(INDEX('Policy Characteristics'!K:K,MATCH($C1149,'Policy Characteristics'!$C:$C,0))),"",INDEX('Policy Characteristics'!K:K,MATCH($C1149,'Policy Characteristics'!$C:$C,0)))</f>
        <v>industry-ag-main.html#eff-stds</v>
      </c>
      <c r="R1149" s="446" t="str">
        <f>IF(ISBLANK(INDEX('Policy Characteristics'!L:L,MATCH($C1149,'Policy Characteristics'!$C:$C,0))),"",INDEX('Policy Characteristics'!L:L,MATCH($C1149,'Policy Characteristics'!$C:$C,0)))</f>
        <v>industry-energy-efficiency-standards.html</v>
      </c>
    </row>
    <row r="1150" spans="1:18" s="446" customFormat="1" x14ac:dyDescent="0.75">
      <c r="A1150" s="446" t="str">
        <f>IF(ISBLANK(INDEX('Policy Characteristics'!A:A,MATCH($C1150,'Policy Characteristics'!$C:$C,0))),"",INDEX('Policy Characteristics'!A:A,MATCH($C1150,'Policy Characteristics'!$C:$C,0)))</f>
        <v>Industry</v>
      </c>
      <c r="B1150" s="467" t="str">
        <f>IF(ISBLANK(INDEX('Policy Characteristics'!B:B,MATCH($C1150,'Policy Characteristics'!$C:$C,0))),"",INDEX('Policy Characteristics'!B:B,MATCH($C1150,'Policy Characteristics'!$C:$C,0)))</f>
        <v>Industry Energy Efficiency Standards</v>
      </c>
      <c r="C1150" s="446" t="str">
        <f t="shared" si="44"/>
        <v>Percentage Improvement in Eqpt Efficiency Standards above BAU</v>
      </c>
      <c r="D1150" s="294" t="s">
        <v>3079</v>
      </c>
      <c r="E1150" s="339" t="s">
        <v>2400</v>
      </c>
      <c r="F1150" t="s">
        <v>3041</v>
      </c>
      <c r="G1150" s="339" t="s">
        <v>2408</v>
      </c>
      <c r="H1150" s="20">
        <v>1110</v>
      </c>
      <c r="I1150" s="468" t="s">
        <v>43</v>
      </c>
      <c r="J1150" s="469" t="str">
        <f>IF(ISBLANK(INDEX('Policy Characteristics'!D:D,MATCH($C1150,'Policy Characteristics'!$C:$C,0))),"",INDEX('Policy Characteristics'!D:D,MATCH($C1150,'Policy Characteristics'!$C:$C,0)))</f>
        <v>Industry Energy Efficiency Standards</v>
      </c>
      <c r="K1150" s="446" t="str">
        <f>IF(ISBLANK(INDEX('Policy Characteristics'!E:E,MATCH($C1150,'Policy Characteristics'!$C:$C,0))),"",INDEX('Policy Characteristics'!E:E,MATCH($C1150,'Policy Characteristics'!$C:$C,0)))</f>
        <v>indst efficiency standards</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0.25</v>
      </c>
      <c r="N1150" s="242">
        <f>IF(ISBLANK(INDEX('Policy Characteristics'!H:H,MATCH($C1150,'Policy Characteristics'!$C:$C,0))),"",INDEX('Policy Characteristics'!H:H,MATCH($C1150,'Policy Characteristics'!$C:$C,0)))</f>
        <v>0.01</v>
      </c>
      <c r="O1150" s="446" t="str">
        <f>IF(ISBLANK(INDEX('Policy Characteristics'!I:I,MATCH($C1150,'Policy Characteristics'!$C:$C,0))),"",INDEX('Policy Characteristics'!I:I,MATCH($C1150,'Policy Characteristics'!$C:$C,0)))</f>
        <v>% reduction in energy use</v>
      </c>
      <c r="P1150" s="44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46" t="str">
        <f>IF(ISBLANK(INDEX('Policy Characteristics'!K:K,MATCH($C1150,'Policy Characteristics'!$C:$C,0))),"",INDEX('Policy Characteristics'!K:K,MATCH($C1150,'Policy Characteristics'!$C:$C,0)))</f>
        <v>industry-ag-main.html#eff-stds</v>
      </c>
      <c r="R1150" s="446" t="str">
        <f>IF(ISBLANK(INDEX('Policy Characteristics'!L:L,MATCH($C1150,'Policy Characteristics'!$C:$C,0))),"",INDEX('Policy Characteristics'!L:L,MATCH($C1150,'Policy Characteristics'!$C:$C,0)))</f>
        <v>industry-energy-efficiency-standards.html</v>
      </c>
    </row>
    <row r="1151" spans="1:18" s="446" customFormat="1" x14ac:dyDescent="0.75">
      <c r="A1151" s="446" t="str">
        <f>IF(ISBLANK(INDEX('Policy Characteristics'!A:A,MATCH($C1151,'Policy Characteristics'!$C:$C,0))),"",INDEX('Policy Characteristics'!A:A,MATCH($C1151,'Policy Characteristics'!$C:$C,0)))</f>
        <v>Industry</v>
      </c>
      <c r="B1151" s="467" t="str">
        <f>IF(ISBLANK(INDEX('Policy Characteristics'!B:B,MATCH($C1151,'Policy Characteristics'!$C:$C,0))),"",INDEX('Policy Characteristics'!B:B,MATCH($C1151,'Policy Characteristics'!$C:$C,0)))</f>
        <v>Industry Energy Efficiency Standards</v>
      </c>
      <c r="C1151" s="446" t="str">
        <f t="shared" si="44"/>
        <v>Percentage Improvement in Eqpt Efficiency Standards above BAU</v>
      </c>
      <c r="D1151" s="294" t="s">
        <v>3079</v>
      </c>
      <c r="E1151" s="339" t="s">
        <v>2401</v>
      </c>
      <c r="F1151" t="s">
        <v>3041</v>
      </c>
      <c r="G1151" s="339" t="s">
        <v>2405</v>
      </c>
      <c r="H1151" s="20">
        <v>1111</v>
      </c>
      <c r="I1151" s="468" t="s">
        <v>44</v>
      </c>
      <c r="J1151" s="469" t="str">
        <f>IF(ISBLANK(INDEX('Policy Characteristics'!D:D,MATCH($C1151,'Policy Characteristics'!$C:$C,0))),"",INDEX('Policy Characteristics'!D:D,MATCH($C1151,'Policy Characteristics'!$C:$C,0)))</f>
        <v>Industry Energy Efficiency Standards</v>
      </c>
      <c r="K1151" s="446" t="str">
        <f>IF(ISBLANK(INDEX('Policy Characteristics'!E:E,MATCH($C1151,'Policy Characteristics'!$C:$C,0))),"",INDEX('Policy Characteristics'!E:E,MATCH($C1151,'Policy Characteristics'!$C:$C,0)))</f>
        <v>indst efficiency standards</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0.25</v>
      </c>
      <c r="N1151" s="242">
        <f>IF(ISBLANK(INDEX('Policy Characteristics'!H:H,MATCH($C1151,'Policy Characteristics'!$C:$C,0))),"",INDEX('Policy Characteristics'!H:H,MATCH($C1151,'Policy Characteristics'!$C:$C,0)))</f>
        <v>0.01</v>
      </c>
      <c r="O1151" s="446" t="str">
        <f>IF(ISBLANK(INDEX('Policy Characteristics'!I:I,MATCH($C1151,'Policy Characteristics'!$C:$C,0))),"",INDEX('Policy Characteristics'!I:I,MATCH($C1151,'Policy Characteristics'!$C:$C,0)))</f>
        <v>% reduction in energy use</v>
      </c>
      <c r="P1151" s="44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46" t="str">
        <f>IF(ISBLANK(INDEX('Policy Characteristics'!K:K,MATCH($C1151,'Policy Characteristics'!$C:$C,0))),"",INDEX('Policy Characteristics'!K:K,MATCH($C1151,'Policy Characteristics'!$C:$C,0)))</f>
        <v>industry-ag-main.html#eff-stds</v>
      </c>
      <c r="R1151" s="446" t="str">
        <f>IF(ISBLANK(INDEX('Policy Characteristics'!L:L,MATCH($C1151,'Policy Characteristics'!$C:$C,0))),"",INDEX('Policy Characteristics'!L:L,MATCH($C1151,'Policy Characteristics'!$C:$C,0)))</f>
        <v>industry-energy-efficiency-standards.html</v>
      </c>
    </row>
    <row r="1152" spans="1:18" s="446" customFormat="1" x14ac:dyDescent="0.75">
      <c r="A1152" s="446" t="str">
        <f>IF(ISBLANK(INDEX('Policy Characteristics'!A:A,MATCH($C1152,'Policy Characteristics'!$C:$C,0))),"",INDEX('Policy Characteristics'!A:A,MATCH($C1152,'Policy Characteristics'!$C:$C,0)))</f>
        <v>Industry</v>
      </c>
      <c r="B1152" s="467" t="str">
        <f>IF(ISBLANK(INDEX('Policy Characteristics'!B:B,MATCH($C1152,'Policy Characteristics'!$C:$C,0))),"",INDEX('Policy Characteristics'!B:B,MATCH($C1152,'Policy Characteristics'!$C:$C,0)))</f>
        <v>Industry Energy Efficiency Standards</v>
      </c>
      <c r="C1152" s="446" t="str">
        <f t="shared" si="44"/>
        <v>Percentage Improvement in Eqpt Efficiency Standards above BAU</v>
      </c>
      <c r="D1152" s="294" t="s">
        <v>3079</v>
      </c>
      <c r="E1152" s="339" t="s">
        <v>2402</v>
      </c>
      <c r="F1152" t="s">
        <v>3041</v>
      </c>
      <c r="G1152" s="339" t="s">
        <v>2406</v>
      </c>
      <c r="H1152" s="20">
        <v>1112</v>
      </c>
      <c r="I1152" s="468" t="s">
        <v>43</v>
      </c>
      <c r="J1152" s="469" t="str">
        <f>IF(ISBLANK(INDEX('Policy Characteristics'!D:D,MATCH($C1152,'Policy Characteristics'!$C:$C,0))),"",INDEX('Policy Characteristics'!D:D,MATCH($C1152,'Policy Characteristics'!$C:$C,0)))</f>
        <v>Industry Energy Efficiency Standards</v>
      </c>
      <c r="K1152" s="446" t="str">
        <f>IF(ISBLANK(INDEX('Policy Characteristics'!E:E,MATCH($C1152,'Policy Characteristics'!$C:$C,0))),"",INDEX('Policy Characteristics'!E:E,MATCH($C1152,'Policy Characteristics'!$C:$C,0)))</f>
        <v>indst efficiency standards</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0.25</v>
      </c>
      <c r="N1152" s="242">
        <f>IF(ISBLANK(INDEX('Policy Characteristics'!H:H,MATCH($C1152,'Policy Characteristics'!$C:$C,0))),"",INDEX('Policy Characteristics'!H:H,MATCH($C1152,'Policy Characteristics'!$C:$C,0)))</f>
        <v>0.01</v>
      </c>
      <c r="O1152" s="446" t="str">
        <f>IF(ISBLANK(INDEX('Policy Characteristics'!I:I,MATCH($C1152,'Policy Characteristics'!$C:$C,0))),"",INDEX('Policy Characteristics'!I:I,MATCH($C1152,'Policy Characteristics'!$C:$C,0)))</f>
        <v>% reduction in energy use</v>
      </c>
      <c r="P1152" s="44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46" t="str">
        <f>IF(ISBLANK(INDEX('Policy Characteristics'!K:K,MATCH($C1152,'Policy Characteristics'!$C:$C,0))),"",INDEX('Policy Characteristics'!K:K,MATCH($C1152,'Policy Characteristics'!$C:$C,0)))</f>
        <v>industry-ag-main.html#eff-stds</v>
      </c>
      <c r="R1152" s="446" t="str">
        <f>IF(ISBLANK(INDEX('Policy Characteristics'!L:L,MATCH($C1152,'Policy Characteristics'!$C:$C,0))),"",INDEX('Policy Characteristics'!L:L,MATCH($C1152,'Policy Characteristics'!$C:$C,0)))</f>
        <v>industry-energy-efficiency-standards.html</v>
      </c>
    </row>
    <row r="1153" spans="1:18" s="446" customFormat="1" x14ac:dyDescent="0.75">
      <c r="A1153" s="446" t="str">
        <f>IF(ISBLANK(INDEX('Policy Characteristics'!A:A,MATCH($C1153,'Policy Characteristics'!$C:$C,0))),"",INDEX('Policy Characteristics'!A:A,MATCH($C1153,'Policy Characteristics'!$C:$C,0)))</f>
        <v>Industry</v>
      </c>
      <c r="B1153" s="467" t="str">
        <f>IF(ISBLANK(INDEX('Policy Characteristics'!B:B,MATCH($C1153,'Policy Characteristics'!$C:$C,0))),"",INDEX('Policy Characteristics'!B:B,MATCH($C1153,'Policy Characteristics'!$C:$C,0)))</f>
        <v>Industry Energy Efficiency Standards</v>
      </c>
      <c r="C1153" s="446" t="str">
        <f t="shared" si="44"/>
        <v>Percentage Improvement in Eqpt Efficiency Standards above BAU</v>
      </c>
      <c r="D1153" s="294" t="s">
        <v>3079</v>
      </c>
      <c r="E1153" s="339" t="s">
        <v>2403</v>
      </c>
      <c r="F1153" t="s">
        <v>3041</v>
      </c>
      <c r="G1153" s="339" t="s">
        <v>2409</v>
      </c>
      <c r="H1153" s="20">
        <v>1113</v>
      </c>
      <c r="I1153" s="468" t="s">
        <v>44</v>
      </c>
      <c r="J1153" s="469" t="str">
        <f>IF(ISBLANK(INDEX('Policy Characteristics'!D:D,MATCH($C1153,'Policy Characteristics'!$C:$C,0))),"",INDEX('Policy Characteristics'!D:D,MATCH($C1153,'Policy Characteristics'!$C:$C,0)))</f>
        <v>Industry Energy Efficiency Standards</v>
      </c>
      <c r="K1153" s="446" t="str">
        <f>IF(ISBLANK(INDEX('Policy Characteristics'!E:E,MATCH($C1153,'Policy Characteristics'!$C:$C,0))),"",INDEX('Policy Characteristics'!E:E,MATCH($C1153,'Policy Characteristics'!$C:$C,0)))</f>
        <v>indst efficiency standards</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0.25</v>
      </c>
      <c r="N1153" s="242">
        <f>IF(ISBLANK(INDEX('Policy Characteristics'!H:H,MATCH($C1153,'Policy Characteristics'!$C:$C,0))),"",INDEX('Policy Characteristics'!H:H,MATCH($C1153,'Policy Characteristics'!$C:$C,0)))</f>
        <v>0.01</v>
      </c>
      <c r="O1153" s="446" t="str">
        <f>IF(ISBLANK(INDEX('Policy Characteristics'!I:I,MATCH($C1153,'Policy Characteristics'!$C:$C,0))),"",INDEX('Policy Characteristics'!I:I,MATCH($C1153,'Policy Characteristics'!$C:$C,0)))</f>
        <v>% reduction in energy use</v>
      </c>
      <c r="P1153" s="44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46" t="str">
        <f>IF(ISBLANK(INDEX('Policy Characteristics'!K:K,MATCH($C1153,'Policy Characteristics'!$C:$C,0))),"",INDEX('Policy Characteristics'!K:K,MATCH($C1153,'Policy Characteristics'!$C:$C,0)))</f>
        <v>industry-ag-main.html#eff-stds</v>
      </c>
      <c r="R1153" s="446" t="str">
        <f>IF(ISBLANK(INDEX('Policy Characteristics'!L:L,MATCH($C1153,'Policy Characteristics'!$C:$C,0))),"",INDEX('Policy Characteristics'!L:L,MATCH($C1153,'Policy Characteristics'!$C:$C,0)))</f>
        <v>industry-energy-efficiency-standards.html</v>
      </c>
    </row>
    <row r="1154" spans="1:18" s="446" customFormat="1" x14ac:dyDescent="0.75">
      <c r="A1154" s="446" t="str">
        <f>IF(ISBLANK(INDEX('Policy Characteristics'!A:A,MATCH($C1154,'Policy Characteristics'!$C:$C,0))),"",INDEX('Policy Characteristics'!A:A,MATCH($C1154,'Policy Characteristics'!$C:$C,0)))</f>
        <v>Industry</v>
      </c>
      <c r="B1154" s="467" t="str">
        <f>IF(ISBLANK(INDEX('Policy Characteristics'!B:B,MATCH($C1154,'Policy Characteristics'!$C:$C,0))),"",INDEX('Policy Characteristics'!B:B,MATCH($C1154,'Policy Characteristics'!$C:$C,0)))</f>
        <v>Industry Energy Efficiency Standards</v>
      </c>
      <c r="C1154" s="446" t="str">
        <f t="shared" si="44"/>
        <v>Percentage Improvement in Eqpt Efficiency Standards above BAU</v>
      </c>
      <c r="D1154" s="294" t="s">
        <v>3079</v>
      </c>
      <c r="E1154" s="339" t="s">
        <v>2706</v>
      </c>
      <c r="F1154" t="s">
        <v>3041</v>
      </c>
      <c r="G1154" s="339" t="s">
        <v>2709</v>
      </c>
      <c r="H1154" s="20">
        <v>1114</v>
      </c>
      <c r="I1154" s="468" t="s">
        <v>44</v>
      </c>
      <c r="J1154" s="469" t="str">
        <f>IF(ISBLANK(INDEX('Policy Characteristics'!D:D,MATCH($C1154,'Policy Characteristics'!$C:$C,0))),"",INDEX('Policy Characteristics'!D:D,MATCH($C1154,'Policy Characteristics'!$C:$C,0)))</f>
        <v>Industry Energy Efficiency Standards</v>
      </c>
      <c r="K1154" s="446" t="str">
        <f>IF(ISBLANK(INDEX('Policy Characteristics'!E:E,MATCH($C1154,'Policy Characteristics'!$C:$C,0))),"",INDEX('Policy Characteristics'!E:E,MATCH($C1154,'Policy Characteristics'!$C:$C,0)))</f>
        <v>indst efficiency standards</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0.25</v>
      </c>
      <c r="N1154" s="242">
        <f>IF(ISBLANK(INDEX('Policy Characteristics'!H:H,MATCH($C1154,'Policy Characteristics'!$C:$C,0))),"",INDEX('Policy Characteristics'!H:H,MATCH($C1154,'Policy Characteristics'!$C:$C,0)))</f>
        <v>0.01</v>
      </c>
      <c r="O1154" s="446" t="str">
        <f>IF(ISBLANK(INDEX('Policy Characteristics'!I:I,MATCH($C1154,'Policy Characteristics'!$C:$C,0))),"",INDEX('Policy Characteristics'!I:I,MATCH($C1154,'Policy Characteristics'!$C:$C,0)))</f>
        <v>% reduction in energy use</v>
      </c>
      <c r="P1154" s="44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46" t="str">
        <f>IF(ISBLANK(INDEX('Policy Characteristics'!K:K,MATCH($C1154,'Policy Characteristics'!$C:$C,0))),"",INDEX('Policy Characteristics'!K:K,MATCH($C1154,'Policy Characteristics'!$C:$C,0)))</f>
        <v>industry-ag-main.html#eff-stds</v>
      </c>
      <c r="R1154" s="446" t="str">
        <f>IF(ISBLANK(INDEX('Policy Characteristics'!L:L,MATCH($C1154,'Policy Characteristics'!$C:$C,0))),"",INDEX('Policy Characteristics'!L:L,MATCH($C1154,'Policy Characteristics'!$C:$C,0)))</f>
        <v>industry-energy-efficiency-standards.html</v>
      </c>
    </row>
    <row r="1155" spans="1:18" s="446" customFormat="1" x14ac:dyDescent="0.75">
      <c r="A1155" s="446" t="str">
        <f>IF(ISBLANK(INDEX('Policy Characteristics'!A:A,MATCH($C1155,'Policy Characteristics'!$C:$C,0))),"",INDEX('Policy Characteristics'!A:A,MATCH($C1155,'Policy Characteristics'!$C:$C,0)))</f>
        <v>Industry</v>
      </c>
      <c r="B1155" s="467" t="str">
        <f>IF(ISBLANK(INDEX('Policy Characteristics'!B:B,MATCH($C1155,'Policy Characteristics'!$C:$C,0))),"",INDEX('Policy Characteristics'!B:B,MATCH($C1155,'Policy Characteristics'!$C:$C,0)))</f>
        <v>Industry Energy Efficiency Standards</v>
      </c>
      <c r="C1155" s="446" t="str">
        <f t="shared" si="44"/>
        <v>Percentage Improvement in Eqpt Efficiency Standards above BAU</v>
      </c>
      <c r="D1155" s="294" t="s">
        <v>3079</v>
      </c>
      <c r="E1155" s="339" t="s">
        <v>2707</v>
      </c>
      <c r="F1155" t="s">
        <v>3041</v>
      </c>
      <c r="G1155" s="339" t="s">
        <v>2711</v>
      </c>
      <c r="H1155" s="20">
        <v>1115</v>
      </c>
      <c r="I1155" s="468" t="s">
        <v>44</v>
      </c>
      <c r="J1155" s="469" t="str">
        <f>IF(ISBLANK(INDEX('Policy Characteristics'!D:D,MATCH($C1155,'Policy Characteristics'!$C:$C,0))),"",INDEX('Policy Characteristics'!D:D,MATCH($C1155,'Policy Characteristics'!$C:$C,0)))</f>
        <v>Industry Energy Efficiency Standards</v>
      </c>
      <c r="K1155" s="446" t="str">
        <f>IF(ISBLANK(INDEX('Policy Characteristics'!E:E,MATCH($C1155,'Policy Characteristics'!$C:$C,0))),"",INDEX('Policy Characteristics'!E:E,MATCH($C1155,'Policy Characteristics'!$C:$C,0)))</f>
        <v>indst efficiency standards</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0.25</v>
      </c>
      <c r="N1155" s="242">
        <f>IF(ISBLANK(INDEX('Policy Characteristics'!H:H,MATCH($C1155,'Policy Characteristics'!$C:$C,0))),"",INDEX('Policy Characteristics'!H:H,MATCH($C1155,'Policy Characteristics'!$C:$C,0)))</f>
        <v>0.01</v>
      </c>
      <c r="O1155" s="446" t="str">
        <f>IF(ISBLANK(INDEX('Policy Characteristics'!I:I,MATCH($C1155,'Policy Characteristics'!$C:$C,0))),"",INDEX('Policy Characteristics'!I:I,MATCH($C1155,'Policy Characteristics'!$C:$C,0)))</f>
        <v>% reduction in energy use</v>
      </c>
      <c r="P1155" s="44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46" t="str">
        <f>IF(ISBLANK(INDEX('Policy Characteristics'!K:K,MATCH($C1155,'Policy Characteristics'!$C:$C,0))),"",INDEX('Policy Characteristics'!K:K,MATCH($C1155,'Policy Characteristics'!$C:$C,0)))</f>
        <v>industry-ag-main.html#eff-stds</v>
      </c>
      <c r="R1155" s="446" t="str">
        <f>IF(ISBLANK(INDEX('Policy Characteristics'!L:L,MATCH($C1155,'Policy Characteristics'!$C:$C,0))),"",INDEX('Policy Characteristics'!L:L,MATCH($C1155,'Policy Characteristics'!$C:$C,0)))</f>
        <v>industry-energy-efficiency-standards.html</v>
      </c>
    </row>
    <row r="1156" spans="1:18" s="446" customFormat="1" x14ac:dyDescent="0.75">
      <c r="A1156" s="446" t="str">
        <f>IF(ISBLANK(INDEX('Policy Characteristics'!A:A,MATCH($C1156,'Policy Characteristics'!$C:$C,0))),"",INDEX('Policy Characteristics'!A:A,MATCH($C1156,'Policy Characteristics'!$C:$C,0)))</f>
        <v>Industry</v>
      </c>
      <c r="B1156" s="467" t="str">
        <f>IF(ISBLANK(INDEX('Policy Characteristics'!B:B,MATCH($C1156,'Policy Characteristics'!$C:$C,0))),"",INDEX('Policy Characteristics'!B:B,MATCH($C1156,'Policy Characteristics'!$C:$C,0)))</f>
        <v>Industry Energy Efficiency Standards</v>
      </c>
      <c r="C1156" s="446" t="str">
        <f t="shared" si="44"/>
        <v>Percentage Improvement in Eqpt Efficiency Standards above BAU</v>
      </c>
      <c r="D1156" s="294" t="s">
        <v>3079</v>
      </c>
      <c r="E1156" s="339" t="s">
        <v>2708</v>
      </c>
      <c r="F1156" t="s">
        <v>3041</v>
      </c>
      <c r="G1156" s="339" t="s">
        <v>2712</v>
      </c>
      <c r="H1156" s="20">
        <v>1116</v>
      </c>
      <c r="I1156" s="468" t="s">
        <v>43</v>
      </c>
      <c r="J1156" s="469" t="str">
        <f>IF(ISBLANK(INDEX('Policy Characteristics'!D:D,MATCH($C1156,'Policy Characteristics'!$C:$C,0))),"",INDEX('Policy Characteristics'!D:D,MATCH($C1156,'Policy Characteristics'!$C:$C,0)))</f>
        <v>Industry Energy Efficiency Standards</v>
      </c>
      <c r="K1156" s="446" t="str">
        <f>IF(ISBLANK(INDEX('Policy Characteristics'!E:E,MATCH($C1156,'Policy Characteristics'!$C:$C,0))),"",INDEX('Policy Characteristics'!E:E,MATCH($C1156,'Policy Characteristics'!$C:$C,0)))</f>
        <v>indst efficiency standards</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0.25</v>
      </c>
      <c r="N1156" s="242">
        <f>IF(ISBLANK(INDEX('Policy Characteristics'!H:H,MATCH($C1156,'Policy Characteristics'!$C:$C,0))),"",INDEX('Policy Characteristics'!H:H,MATCH($C1156,'Policy Characteristics'!$C:$C,0)))</f>
        <v>0.01</v>
      </c>
      <c r="O1156" s="446" t="str">
        <f>IF(ISBLANK(INDEX('Policy Characteristics'!I:I,MATCH($C1156,'Policy Characteristics'!$C:$C,0))),"",INDEX('Policy Characteristics'!I:I,MATCH($C1156,'Policy Characteristics'!$C:$C,0)))</f>
        <v>% reduction in energy use</v>
      </c>
      <c r="P1156" s="44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46" t="str">
        <f>IF(ISBLANK(INDEX('Policy Characteristics'!K:K,MATCH($C1156,'Policy Characteristics'!$C:$C,0))),"",INDEX('Policy Characteristics'!K:K,MATCH($C1156,'Policy Characteristics'!$C:$C,0)))</f>
        <v>industry-ag-main.html#eff-stds</v>
      </c>
      <c r="R1156" s="446" t="str">
        <f>IF(ISBLANK(INDEX('Policy Characteristics'!L:L,MATCH($C1156,'Policy Characteristics'!$C:$C,0))),"",INDEX('Policy Characteristics'!L:L,MATCH($C1156,'Policy Characteristics'!$C:$C,0)))</f>
        <v>industry-energy-efficiency-standards.html</v>
      </c>
    </row>
    <row r="1157" spans="1:18" s="446" customFormat="1" x14ac:dyDescent="0.75">
      <c r="A1157" s="446" t="str">
        <f>IF(ISBLANK(INDEX('Policy Characteristics'!A:A,MATCH($C1157,'Policy Characteristics'!$C:$C,0))),"",INDEX('Policy Characteristics'!A:A,MATCH($C1157,'Policy Characteristics'!$C:$C,0)))</f>
        <v>Industry</v>
      </c>
      <c r="B1157" s="467" t="str">
        <f>IF(ISBLANK(INDEX('Policy Characteristics'!B:B,MATCH($C1157,'Policy Characteristics'!$C:$C,0))),"",INDEX('Policy Characteristics'!B:B,MATCH($C1157,'Policy Characteristics'!$C:$C,0)))</f>
        <v>Industry Energy Efficiency Standards</v>
      </c>
      <c r="C1157" s="446" t="str">
        <f t="shared" si="44"/>
        <v>Percentage Improvement in Eqpt Efficiency Standards above BAU</v>
      </c>
      <c r="D1157" s="294" t="s">
        <v>3079</v>
      </c>
      <c r="E1157" s="339" t="s">
        <v>2705</v>
      </c>
      <c r="F1157" t="s">
        <v>3041</v>
      </c>
      <c r="G1157" s="339" t="s">
        <v>2710</v>
      </c>
      <c r="H1157" s="20">
        <v>1117</v>
      </c>
      <c r="I1157" s="468" t="s">
        <v>44</v>
      </c>
      <c r="J1157" s="469" t="str">
        <f>IF(ISBLANK(INDEX('Policy Characteristics'!D:D,MATCH($C1157,'Policy Characteristics'!$C:$C,0))),"",INDEX('Policy Characteristics'!D:D,MATCH($C1157,'Policy Characteristics'!$C:$C,0)))</f>
        <v>Industry Energy Efficiency Standards</v>
      </c>
      <c r="K1157" s="446" t="str">
        <f>IF(ISBLANK(INDEX('Policy Characteristics'!E:E,MATCH($C1157,'Policy Characteristics'!$C:$C,0))),"",INDEX('Policy Characteristics'!E:E,MATCH($C1157,'Policy Characteristics'!$C:$C,0)))</f>
        <v>indst efficiency standards</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0.25</v>
      </c>
      <c r="N1157" s="242">
        <f>IF(ISBLANK(INDEX('Policy Characteristics'!H:H,MATCH($C1157,'Policy Characteristics'!$C:$C,0))),"",INDEX('Policy Characteristics'!H:H,MATCH($C1157,'Policy Characteristics'!$C:$C,0)))</f>
        <v>0.01</v>
      </c>
      <c r="O1157" s="446" t="str">
        <f>IF(ISBLANK(INDEX('Policy Characteristics'!I:I,MATCH($C1157,'Policy Characteristics'!$C:$C,0))),"",INDEX('Policy Characteristics'!I:I,MATCH($C1157,'Policy Characteristics'!$C:$C,0)))</f>
        <v>% reduction in energy use</v>
      </c>
      <c r="P1157" s="44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46" t="str">
        <f>IF(ISBLANK(INDEX('Policy Characteristics'!K:K,MATCH($C1157,'Policy Characteristics'!$C:$C,0))),"",INDEX('Policy Characteristics'!K:K,MATCH($C1157,'Policy Characteristics'!$C:$C,0)))</f>
        <v>industry-ag-main.html#eff-stds</v>
      </c>
      <c r="R1157" s="446" t="str">
        <f>IF(ISBLANK(INDEX('Policy Characteristics'!L:L,MATCH($C1157,'Policy Characteristics'!$C:$C,0))),"",INDEX('Policy Characteristics'!L:L,MATCH($C1157,'Policy Characteristics'!$C:$C,0)))</f>
        <v>industry-energy-efficiency-standards.html</v>
      </c>
    </row>
    <row r="1158" spans="1:18" s="446" customFormat="1" x14ac:dyDescent="0.75">
      <c r="A1158" s="446" t="str">
        <f>IF(ISBLANK(INDEX('Policy Characteristics'!A:A,MATCH($C1158,'Policy Characteristics'!$C:$C,0))),"",INDEX('Policy Characteristics'!A:A,MATCH($C1158,'Policy Characteristics'!$C:$C,0)))</f>
        <v>Industry</v>
      </c>
      <c r="B1158" s="467" t="str">
        <f>IF(ISBLANK(INDEX('Policy Characteristics'!B:B,MATCH($C1158,'Policy Characteristics'!$C:$C,0))),"",INDEX('Policy Characteristics'!B:B,MATCH($C1158,'Policy Characteristics'!$C:$C,0)))</f>
        <v>Industry Energy Efficiency Standards</v>
      </c>
      <c r="C1158" s="446" t="str">
        <f t="shared" si="44"/>
        <v>Percentage Improvement in Eqpt Efficiency Standards above BAU</v>
      </c>
      <c r="D1158" s="294" t="s">
        <v>3080</v>
      </c>
      <c r="E1158" s="339" t="s">
        <v>2398</v>
      </c>
      <c r="F1158" t="s">
        <v>3042</v>
      </c>
      <c r="G1158" s="339" t="s">
        <v>2404</v>
      </c>
      <c r="H1158" s="20">
        <v>1118</v>
      </c>
      <c r="I1158" s="468" t="s">
        <v>43</v>
      </c>
      <c r="J1158" s="469" t="str">
        <f>IF(ISBLANK(INDEX('Policy Characteristics'!D:D,MATCH($C1158,'Policy Characteristics'!$C:$C,0))),"",INDEX('Policy Characteristics'!D:D,MATCH($C1158,'Policy Characteristics'!$C:$C,0)))</f>
        <v>Industry Energy Efficiency Standards</v>
      </c>
      <c r="K1158" s="446" t="str">
        <f>IF(ISBLANK(INDEX('Policy Characteristics'!E:E,MATCH($C1158,'Policy Characteristics'!$C:$C,0))),"",INDEX('Policy Characteristics'!E:E,MATCH($C1158,'Policy Characteristics'!$C:$C,0)))</f>
        <v>indst efficiency standards</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0.25</v>
      </c>
      <c r="N1158" s="242">
        <f>IF(ISBLANK(INDEX('Policy Characteristics'!H:H,MATCH($C1158,'Policy Characteristics'!$C:$C,0))),"",INDEX('Policy Characteristics'!H:H,MATCH($C1158,'Policy Characteristics'!$C:$C,0)))</f>
        <v>0.01</v>
      </c>
      <c r="O1158" s="446" t="str">
        <f>IF(ISBLANK(INDEX('Policy Characteristics'!I:I,MATCH($C1158,'Policy Characteristics'!$C:$C,0))),"",INDEX('Policy Characteristics'!I:I,MATCH($C1158,'Policy Characteristics'!$C:$C,0)))</f>
        <v>% reduction in energy use</v>
      </c>
      <c r="P1158" s="44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46" t="str">
        <f>IF(ISBLANK(INDEX('Policy Characteristics'!K:K,MATCH($C1158,'Policy Characteristics'!$C:$C,0))),"",INDEX('Policy Characteristics'!K:K,MATCH($C1158,'Policy Characteristics'!$C:$C,0)))</f>
        <v>industry-ag-main.html#eff-stds</v>
      </c>
      <c r="R1158" s="446" t="str">
        <f>IF(ISBLANK(INDEX('Policy Characteristics'!L:L,MATCH($C1158,'Policy Characteristics'!$C:$C,0))),"",INDEX('Policy Characteristics'!L:L,MATCH($C1158,'Policy Characteristics'!$C:$C,0)))</f>
        <v>industry-energy-efficiency-standards.html</v>
      </c>
    </row>
    <row r="1159" spans="1:18" s="446" customFormat="1" x14ac:dyDescent="0.75">
      <c r="A1159" s="446" t="str">
        <f>IF(ISBLANK(INDEX('Policy Characteristics'!A:A,MATCH($C1159,'Policy Characteristics'!$C:$C,0))),"",INDEX('Policy Characteristics'!A:A,MATCH($C1159,'Policy Characteristics'!$C:$C,0)))</f>
        <v>Industry</v>
      </c>
      <c r="B1159" s="467" t="str">
        <f>IF(ISBLANK(INDEX('Policy Characteristics'!B:B,MATCH($C1159,'Policy Characteristics'!$C:$C,0))),"",INDEX('Policy Characteristics'!B:B,MATCH($C1159,'Policy Characteristics'!$C:$C,0)))</f>
        <v>Industry Energy Efficiency Standards</v>
      </c>
      <c r="C1159" s="446" t="str">
        <f t="shared" si="44"/>
        <v>Percentage Improvement in Eqpt Efficiency Standards above BAU</v>
      </c>
      <c r="D1159" s="294" t="s">
        <v>3080</v>
      </c>
      <c r="E1159" s="339" t="s">
        <v>2399</v>
      </c>
      <c r="F1159" t="s">
        <v>3042</v>
      </c>
      <c r="G1159" s="339" t="s">
        <v>2407</v>
      </c>
      <c r="H1159" s="20">
        <v>1119</v>
      </c>
      <c r="I1159" s="468" t="s">
        <v>44</v>
      </c>
      <c r="J1159" s="469" t="str">
        <f>IF(ISBLANK(INDEX('Policy Characteristics'!D:D,MATCH($C1159,'Policy Characteristics'!$C:$C,0))),"",INDEX('Policy Characteristics'!D:D,MATCH($C1159,'Policy Characteristics'!$C:$C,0)))</f>
        <v>Industry Energy Efficiency Standards</v>
      </c>
      <c r="K1159" s="446" t="str">
        <f>IF(ISBLANK(INDEX('Policy Characteristics'!E:E,MATCH($C1159,'Policy Characteristics'!$C:$C,0))),"",INDEX('Policy Characteristics'!E:E,MATCH($C1159,'Policy Characteristics'!$C:$C,0)))</f>
        <v>indst efficiency standards</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0.25</v>
      </c>
      <c r="N1159" s="242">
        <f>IF(ISBLANK(INDEX('Policy Characteristics'!H:H,MATCH($C1159,'Policy Characteristics'!$C:$C,0))),"",INDEX('Policy Characteristics'!H:H,MATCH($C1159,'Policy Characteristics'!$C:$C,0)))</f>
        <v>0.01</v>
      </c>
      <c r="O1159" s="446" t="str">
        <f>IF(ISBLANK(INDEX('Policy Characteristics'!I:I,MATCH($C1159,'Policy Characteristics'!$C:$C,0))),"",INDEX('Policy Characteristics'!I:I,MATCH($C1159,'Policy Characteristics'!$C:$C,0)))</f>
        <v>% reduction in energy use</v>
      </c>
      <c r="P1159" s="44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46" t="str">
        <f>IF(ISBLANK(INDEX('Policy Characteristics'!K:K,MATCH($C1159,'Policy Characteristics'!$C:$C,0))),"",INDEX('Policy Characteristics'!K:K,MATCH($C1159,'Policy Characteristics'!$C:$C,0)))</f>
        <v>industry-ag-main.html#eff-stds</v>
      </c>
      <c r="R1159" s="446" t="str">
        <f>IF(ISBLANK(INDEX('Policy Characteristics'!L:L,MATCH($C1159,'Policy Characteristics'!$C:$C,0))),"",INDEX('Policy Characteristics'!L:L,MATCH($C1159,'Policy Characteristics'!$C:$C,0)))</f>
        <v>industry-energy-efficiency-standards.html</v>
      </c>
    </row>
    <row r="1160" spans="1:18" s="446" customFormat="1" x14ac:dyDescent="0.75">
      <c r="A1160" s="446" t="str">
        <f>IF(ISBLANK(INDEX('Policy Characteristics'!A:A,MATCH($C1160,'Policy Characteristics'!$C:$C,0))),"",INDEX('Policy Characteristics'!A:A,MATCH($C1160,'Policy Characteristics'!$C:$C,0)))</f>
        <v>Industry</v>
      </c>
      <c r="B1160" s="467" t="str">
        <f>IF(ISBLANK(INDEX('Policy Characteristics'!B:B,MATCH($C1160,'Policy Characteristics'!$C:$C,0))),"",INDEX('Policy Characteristics'!B:B,MATCH($C1160,'Policy Characteristics'!$C:$C,0)))</f>
        <v>Industry Energy Efficiency Standards</v>
      </c>
      <c r="C1160" s="446" t="str">
        <f t="shared" si="44"/>
        <v>Percentage Improvement in Eqpt Efficiency Standards above BAU</v>
      </c>
      <c r="D1160" s="294" t="s">
        <v>3080</v>
      </c>
      <c r="E1160" s="339" t="s">
        <v>2400</v>
      </c>
      <c r="F1160" t="s">
        <v>3042</v>
      </c>
      <c r="G1160" s="339" t="s">
        <v>2408</v>
      </c>
      <c r="H1160" s="20">
        <v>1120</v>
      </c>
      <c r="I1160" s="468" t="s">
        <v>43</v>
      </c>
      <c r="J1160" s="469" t="str">
        <f>IF(ISBLANK(INDEX('Policy Characteristics'!D:D,MATCH($C1160,'Policy Characteristics'!$C:$C,0))),"",INDEX('Policy Characteristics'!D:D,MATCH($C1160,'Policy Characteristics'!$C:$C,0)))</f>
        <v>Industry Energy Efficiency Standards</v>
      </c>
      <c r="K1160" s="446" t="str">
        <f>IF(ISBLANK(INDEX('Policy Characteristics'!E:E,MATCH($C1160,'Policy Characteristics'!$C:$C,0))),"",INDEX('Policy Characteristics'!E:E,MATCH($C1160,'Policy Characteristics'!$C:$C,0)))</f>
        <v>indst efficiency standards</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0.25</v>
      </c>
      <c r="N1160" s="242">
        <f>IF(ISBLANK(INDEX('Policy Characteristics'!H:H,MATCH($C1160,'Policy Characteristics'!$C:$C,0))),"",INDEX('Policy Characteristics'!H:H,MATCH($C1160,'Policy Characteristics'!$C:$C,0)))</f>
        <v>0.01</v>
      </c>
      <c r="O1160" s="446" t="str">
        <f>IF(ISBLANK(INDEX('Policy Characteristics'!I:I,MATCH($C1160,'Policy Characteristics'!$C:$C,0))),"",INDEX('Policy Characteristics'!I:I,MATCH($C1160,'Policy Characteristics'!$C:$C,0)))</f>
        <v>% reduction in energy use</v>
      </c>
      <c r="P1160" s="44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46" t="str">
        <f>IF(ISBLANK(INDEX('Policy Characteristics'!K:K,MATCH($C1160,'Policy Characteristics'!$C:$C,0))),"",INDEX('Policy Characteristics'!K:K,MATCH($C1160,'Policy Characteristics'!$C:$C,0)))</f>
        <v>industry-ag-main.html#eff-stds</v>
      </c>
      <c r="R1160" s="446" t="str">
        <f>IF(ISBLANK(INDEX('Policy Characteristics'!L:L,MATCH($C1160,'Policy Characteristics'!$C:$C,0))),"",INDEX('Policy Characteristics'!L:L,MATCH($C1160,'Policy Characteristics'!$C:$C,0)))</f>
        <v>industry-energy-efficiency-standards.html</v>
      </c>
    </row>
    <row r="1161" spans="1:18" s="446" customFormat="1" x14ac:dyDescent="0.75">
      <c r="A1161" s="446" t="str">
        <f>IF(ISBLANK(INDEX('Policy Characteristics'!A:A,MATCH($C1161,'Policy Characteristics'!$C:$C,0))),"",INDEX('Policy Characteristics'!A:A,MATCH($C1161,'Policy Characteristics'!$C:$C,0)))</f>
        <v>Industry</v>
      </c>
      <c r="B1161" s="467" t="str">
        <f>IF(ISBLANK(INDEX('Policy Characteristics'!B:B,MATCH($C1161,'Policy Characteristics'!$C:$C,0))),"",INDEX('Policy Characteristics'!B:B,MATCH($C1161,'Policy Characteristics'!$C:$C,0)))</f>
        <v>Industry Energy Efficiency Standards</v>
      </c>
      <c r="C1161" s="446" t="str">
        <f t="shared" si="44"/>
        <v>Percentage Improvement in Eqpt Efficiency Standards above BAU</v>
      </c>
      <c r="D1161" s="294" t="s">
        <v>3080</v>
      </c>
      <c r="E1161" s="339" t="s">
        <v>2401</v>
      </c>
      <c r="F1161" t="s">
        <v>3042</v>
      </c>
      <c r="G1161" s="339" t="s">
        <v>2405</v>
      </c>
      <c r="H1161" s="20">
        <v>1121</v>
      </c>
      <c r="I1161" s="468" t="s">
        <v>44</v>
      </c>
      <c r="J1161" s="469" t="str">
        <f>IF(ISBLANK(INDEX('Policy Characteristics'!D:D,MATCH($C1161,'Policy Characteristics'!$C:$C,0))),"",INDEX('Policy Characteristics'!D:D,MATCH($C1161,'Policy Characteristics'!$C:$C,0)))</f>
        <v>Industry Energy Efficiency Standards</v>
      </c>
      <c r="K1161" s="446" t="str">
        <f>IF(ISBLANK(INDEX('Policy Characteristics'!E:E,MATCH($C1161,'Policy Characteristics'!$C:$C,0))),"",INDEX('Policy Characteristics'!E:E,MATCH($C1161,'Policy Characteristics'!$C:$C,0)))</f>
        <v>indst efficiency standards</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0.25</v>
      </c>
      <c r="N1161" s="242">
        <f>IF(ISBLANK(INDEX('Policy Characteristics'!H:H,MATCH($C1161,'Policy Characteristics'!$C:$C,0))),"",INDEX('Policy Characteristics'!H:H,MATCH($C1161,'Policy Characteristics'!$C:$C,0)))</f>
        <v>0.01</v>
      </c>
      <c r="O1161" s="446" t="str">
        <f>IF(ISBLANK(INDEX('Policy Characteristics'!I:I,MATCH($C1161,'Policy Characteristics'!$C:$C,0))),"",INDEX('Policy Characteristics'!I:I,MATCH($C1161,'Policy Characteristics'!$C:$C,0)))</f>
        <v>% reduction in energy use</v>
      </c>
      <c r="P1161" s="44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46" t="str">
        <f>IF(ISBLANK(INDEX('Policy Characteristics'!K:K,MATCH($C1161,'Policy Characteristics'!$C:$C,0))),"",INDEX('Policy Characteristics'!K:K,MATCH($C1161,'Policy Characteristics'!$C:$C,0)))</f>
        <v>industry-ag-main.html#eff-stds</v>
      </c>
      <c r="R1161" s="446" t="str">
        <f>IF(ISBLANK(INDEX('Policy Characteristics'!L:L,MATCH($C1161,'Policy Characteristics'!$C:$C,0))),"",INDEX('Policy Characteristics'!L:L,MATCH($C1161,'Policy Characteristics'!$C:$C,0)))</f>
        <v>industry-energy-efficiency-standards.html</v>
      </c>
    </row>
    <row r="1162" spans="1:18" s="446" customFormat="1" x14ac:dyDescent="0.75">
      <c r="A1162" s="446" t="str">
        <f>IF(ISBLANK(INDEX('Policy Characteristics'!A:A,MATCH($C1162,'Policy Characteristics'!$C:$C,0))),"",INDEX('Policy Characteristics'!A:A,MATCH($C1162,'Policy Characteristics'!$C:$C,0)))</f>
        <v>Industry</v>
      </c>
      <c r="B1162" s="467" t="str">
        <f>IF(ISBLANK(INDEX('Policy Characteristics'!B:B,MATCH($C1162,'Policy Characteristics'!$C:$C,0))),"",INDEX('Policy Characteristics'!B:B,MATCH($C1162,'Policy Characteristics'!$C:$C,0)))</f>
        <v>Industry Energy Efficiency Standards</v>
      </c>
      <c r="C1162" s="446" t="str">
        <f t="shared" si="44"/>
        <v>Percentage Improvement in Eqpt Efficiency Standards above BAU</v>
      </c>
      <c r="D1162" s="294" t="s">
        <v>3080</v>
      </c>
      <c r="E1162" s="339" t="s">
        <v>2402</v>
      </c>
      <c r="F1162" t="s">
        <v>3042</v>
      </c>
      <c r="G1162" s="339" t="s">
        <v>2406</v>
      </c>
      <c r="H1162" s="20">
        <v>1122</v>
      </c>
      <c r="I1162" s="468" t="s">
        <v>43</v>
      </c>
      <c r="J1162" s="469" t="str">
        <f>IF(ISBLANK(INDEX('Policy Characteristics'!D:D,MATCH($C1162,'Policy Characteristics'!$C:$C,0))),"",INDEX('Policy Characteristics'!D:D,MATCH($C1162,'Policy Characteristics'!$C:$C,0)))</f>
        <v>Industry Energy Efficiency Standards</v>
      </c>
      <c r="K1162" s="446" t="str">
        <f>IF(ISBLANK(INDEX('Policy Characteristics'!E:E,MATCH($C1162,'Policy Characteristics'!$C:$C,0))),"",INDEX('Policy Characteristics'!E:E,MATCH($C1162,'Policy Characteristics'!$C:$C,0)))</f>
        <v>indst efficiency standards</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0.25</v>
      </c>
      <c r="N1162" s="242">
        <f>IF(ISBLANK(INDEX('Policy Characteristics'!H:H,MATCH($C1162,'Policy Characteristics'!$C:$C,0))),"",INDEX('Policy Characteristics'!H:H,MATCH($C1162,'Policy Characteristics'!$C:$C,0)))</f>
        <v>0.01</v>
      </c>
      <c r="O1162" s="446" t="str">
        <f>IF(ISBLANK(INDEX('Policy Characteristics'!I:I,MATCH($C1162,'Policy Characteristics'!$C:$C,0))),"",INDEX('Policy Characteristics'!I:I,MATCH($C1162,'Policy Characteristics'!$C:$C,0)))</f>
        <v>% reduction in energy use</v>
      </c>
      <c r="P1162" s="44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46" t="str">
        <f>IF(ISBLANK(INDEX('Policy Characteristics'!K:K,MATCH($C1162,'Policy Characteristics'!$C:$C,0))),"",INDEX('Policy Characteristics'!K:K,MATCH($C1162,'Policy Characteristics'!$C:$C,0)))</f>
        <v>industry-ag-main.html#eff-stds</v>
      </c>
      <c r="R1162" s="446" t="str">
        <f>IF(ISBLANK(INDEX('Policy Characteristics'!L:L,MATCH($C1162,'Policy Characteristics'!$C:$C,0))),"",INDEX('Policy Characteristics'!L:L,MATCH($C1162,'Policy Characteristics'!$C:$C,0)))</f>
        <v>industry-energy-efficiency-standards.html</v>
      </c>
    </row>
    <row r="1163" spans="1:18" s="446" customFormat="1" x14ac:dyDescent="0.75">
      <c r="A1163" s="446" t="str">
        <f>IF(ISBLANK(INDEX('Policy Characteristics'!A:A,MATCH($C1163,'Policy Characteristics'!$C:$C,0))),"",INDEX('Policy Characteristics'!A:A,MATCH($C1163,'Policy Characteristics'!$C:$C,0)))</f>
        <v>Industry</v>
      </c>
      <c r="B1163" s="467" t="str">
        <f>IF(ISBLANK(INDEX('Policy Characteristics'!B:B,MATCH($C1163,'Policy Characteristics'!$C:$C,0))),"",INDEX('Policy Characteristics'!B:B,MATCH($C1163,'Policy Characteristics'!$C:$C,0)))</f>
        <v>Industry Energy Efficiency Standards</v>
      </c>
      <c r="C1163" s="446" t="str">
        <f t="shared" si="44"/>
        <v>Percentage Improvement in Eqpt Efficiency Standards above BAU</v>
      </c>
      <c r="D1163" s="294" t="s">
        <v>3080</v>
      </c>
      <c r="E1163" s="339" t="s">
        <v>2403</v>
      </c>
      <c r="F1163" t="s">
        <v>3042</v>
      </c>
      <c r="G1163" s="339" t="s">
        <v>2409</v>
      </c>
      <c r="H1163" s="20">
        <v>1123</v>
      </c>
      <c r="I1163" s="468" t="s">
        <v>44</v>
      </c>
      <c r="J1163" s="469" t="str">
        <f>IF(ISBLANK(INDEX('Policy Characteristics'!D:D,MATCH($C1163,'Policy Characteristics'!$C:$C,0))),"",INDEX('Policy Characteristics'!D:D,MATCH($C1163,'Policy Characteristics'!$C:$C,0)))</f>
        <v>Industry Energy Efficiency Standards</v>
      </c>
      <c r="K1163" s="446" t="str">
        <f>IF(ISBLANK(INDEX('Policy Characteristics'!E:E,MATCH($C1163,'Policy Characteristics'!$C:$C,0))),"",INDEX('Policy Characteristics'!E:E,MATCH($C1163,'Policy Characteristics'!$C:$C,0)))</f>
        <v>indst efficiency standards</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0.25</v>
      </c>
      <c r="N1163" s="242">
        <f>IF(ISBLANK(INDEX('Policy Characteristics'!H:H,MATCH($C1163,'Policy Characteristics'!$C:$C,0))),"",INDEX('Policy Characteristics'!H:H,MATCH($C1163,'Policy Characteristics'!$C:$C,0)))</f>
        <v>0.01</v>
      </c>
      <c r="O1163" s="446" t="str">
        <f>IF(ISBLANK(INDEX('Policy Characteristics'!I:I,MATCH($C1163,'Policy Characteristics'!$C:$C,0))),"",INDEX('Policy Characteristics'!I:I,MATCH($C1163,'Policy Characteristics'!$C:$C,0)))</f>
        <v>% reduction in energy use</v>
      </c>
      <c r="P1163" s="44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46" t="str">
        <f>IF(ISBLANK(INDEX('Policy Characteristics'!K:K,MATCH($C1163,'Policy Characteristics'!$C:$C,0))),"",INDEX('Policy Characteristics'!K:K,MATCH($C1163,'Policy Characteristics'!$C:$C,0)))</f>
        <v>industry-ag-main.html#eff-stds</v>
      </c>
      <c r="R1163" s="446" t="str">
        <f>IF(ISBLANK(INDEX('Policy Characteristics'!L:L,MATCH($C1163,'Policy Characteristics'!$C:$C,0))),"",INDEX('Policy Characteristics'!L:L,MATCH($C1163,'Policy Characteristics'!$C:$C,0)))</f>
        <v>industry-energy-efficiency-standards.html</v>
      </c>
    </row>
    <row r="1164" spans="1:18" s="446" customFormat="1" x14ac:dyDescent="0.75">
      <c r="A1164" s="446" t="str">
        <f>IF(ISBLANK(INDEX('Policy Characteristics'!A:A,MATCH($C1164,'Policy Characteristics'!$C:$C,0))),"",INDEX('Policy Characteristics'!A:A,MATCH($C1164,'Policy Characteristics'!$C:$C,0)))</f>
        <v>Industry</v>
      </c>
      <c r="B1164" s="467" t="str">
        <f>IF(ISBLANK(INDEX('Policy Characteristics'!B:B,MATCH($C1164,'Policy Characteristics'!$C:$C,0))),"",INDEX('Policy Characteristics'!B:B,MATCH($C1164,'Policy Characteristics'!$C:$C,0)))</f>
        <v>Industry Energy Efficiency Standards</v>
      </c>
      <c r="C1164" s="446" t="str">
        <f t="shared" si="44"/>
        <v>Percentage Improvement in Eqpt Efficiency Standards above BAU</v>
      </c>
      <c r="D1164" s="294" t="s">
        <v>3080</v>
      </c>
      <c r="E1164" s="339" t="s">
        <v>2706</v>
      </c>
      <c r="F1164" t="s">
        <v>3042</v>
      </c>
      <c r="G1164" s="339" t="s">
        <v>2709</v>
      </c>
      <c r="H1164" s="20">
        <v>1124</v>
      </c>
      <c r="I1164" s="468" t="s">
        <v>44</v>
      </c>
      <c r="J1164" s="469" t="str">
        <f>IF(ISBLANK(INDEX('Policy Characteristics'!D:D,MATCH($C1164,'Policy Characteristics'!$C:$C,0))),"",INDEX('Policy Characteristics'!D:D,MATCH($C1164,'Policy Characteristics'!$C:$C,0)))</f>
        <v>Industry Energy Efficiency Standards</v>
      </c>
      <c r="K1164" s="446" t="str">
        <f>IF(ISBLANK(INDEX('Policy Characteristics'!E:E,MATCH($C1164,'Policy Characteristics'!$C:$C,0))),"",INDEX('Policy Characteristics'!E:E,MATCH($C1164,'Policy Characteristics'!$C:$C,0)))</f>
        <v>indst efficiency standards</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0.25</v>
      </c>
      <c r="N1164" s="242">
        <f>IF(ISBLANK(INDEX('Policy Characteristics'!H:H,MATCH($C1164,'Policy Characteristics'!$C:$C,0))),"",INDEX('Policy Characteristics'!H:H,MATCH($C1164,'Policy Characteristics'!$C:$C,0)))</f>
        <v>0.01</v>
      </c>
      <c r="O1164" s="446" t="str">
        <f>IF(ISBLANK(INDEX('Policy Characteristics'!I:I,MATCH($C1164,'Policy Characteristics'!$C:$C,0))),"",INDEX('Policy Characteristics'!I:I,MATCH($C1164,'Policy Characteristics'!$C:$C,0)))</f>
        <v>% reduction in energy use</v>
      </c>
      <c r="P1164" s="44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46" t="str">
        <f>IF(ISBLANK(INDEX('Policy Characteristics'!K:K,MATCH($C1164,'Policy Characteristics'!$C:$C,0))),"",INDEX('Policy Characteristics'!K:K,MATCH($C1164,'Policy Characteristics'!$C:$C,0)))</f>
        <v>industry-ag-main.html#eff-stds</v>
      </c>
      <c r="R1164" s="446" t="str">
        <f>IF(ISBLANK(INDEX('Policy Characteristics'!L:L,MATCH($C1164,'Policy Characteristics'!$C:$C,0))),"",INDEX('Policy Characteristics'!L:L,MATCH($C1164,'Policy Characteristics'!$C:$C,0)))</f>
        <v>industry-energy-efficiency-standards.html</v>
      </c>
    </row>
    <row r="1165" spans="1:18" s="446" customFormat="1" x14ac:dyDescent="0.75">
      <c r="A1165" s="446" t="str">
        <f>IF(ISBLANK(INDEX('Policy Characteristics'!A:A,MATCH($C1165,'Policy Characteristics'!$C:$C,0))),"",INDEX('Policy Characteristics'!A:A,MATCH($C1165,'Policy Characteristics'!$C:$C,0)))</f>
        <v>Industry</v>
      </c>
      <c r="B1165" s="467" t="str">
        <f>IF(ISBLANK(INDEX('Policy Characteristics'!B:B,MATCH($C1165,'Policy Characteristics'!$C:$C,0))),"",INDEX('Policy Characteristics'!B:B,MATCH($C1165,'Policy Characteristics'!$C:$C,0)))</f>
        <v>Industry Energy Efficiency Standards</v>
      </c>
      <c r="C1165" s="446" t="str">
        <f t="shared" si="44"/>
        <v>Percentage Improvement in Eqpt Efficiency Standards above BAU</v>
      </c>
      <c r="D1165" s="294" t="s">
        <v>3080</v>
      </c>
      <c r="E1165" s="339" t="s">
        <v>2707</v>
      </c>
      <c r="F1165" t="s">
        <v>3042</v>
      </c>
      <c r="G1165" s="339" t="s">
        <v>2711</v>
      </c>
      <c r="H1165" s="20">
        <v>1125</v>
      </c>
      <c r="I1165" s="468" t="s">
        <v>44</v>
      </c>
      <c r="J1165" s="469" t="str">
        <f>IF(ISBLANK(INDEX('Policy Characteristics'!D:D,MATCH($C1165,'Policy Characteristics'!$C:$C,0))),"",INDEX('Policy Characteristics'!D:D,MATCH($C1165,'Policy Characteristics'!$C:$C,0)))</f>
        <v>Industry Energy Efficiency Standards</v>
      </c>
      <c r="K1165" s="446" t="str">
        <f>IF(ISBLANK(INDEX('Policy Characteristics'!E:E,MATCH($C1165,'Policy Characteristics'!$C:$C,0))),"",INDEX('Policy Characteristics'!E:E,MATCH($C1165,'Policy Characteristics'!$C:$C,0)))</f>
        <v>indst efficiency standards</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0.25</v>
      </c>
      <c r="N1165" s="242">
        <f>IF(ISBLANK(INDEX('Policy Characteristics'!H:H,MATCH($C1165,'Policy Characteristics'!$C:$C,0))),"",INDEX('Policy Characteristics'!H:H,MATCH($C1165,'Policy Characteristics'!$C:$C,0)))</f>
        <v>0.01</v>
      </c>
      <c r="O1165" s="446" t="str">
        <f>IF(ISBLANK(INDEX('Policy Characteristics'!I:I,MATCH($C1165,'Policy Characteristics'!$C:$C,0))),"",INDEX('Policy Characteristics'!I:I,MATCH($C1165,'Policy Characteristics'!$C:$C,0)))</f>
        <v>% reduction in energy use</v>
      </c>
      <c r="P1165" s="44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46" t="str">
        <f>IF(ISBLANK(INDEX('Policy Characteristics'!K:K,MATCH($C1165,'Policy Characteristics'!$C:$C,0))),"",INDEX('Policy Characteristics'!K:K,MATCH($C1165,'Policy Characteristics'!$C:$C,0)))</f>
        <v>industry-ag-main.html#eff-stds</v>
      </c>
      <c r="R1165" s="446" t="str">
        <f>IF(ISBLANK(INDEX('Policy Characteristics'!L:L,MATCH($C1165,'Policy Characteristics'!$C:$C,0))),"",INDEX('Policy Characteristics'!L:L,MATCH($C1165,'Policy Characteristics'!$C:$C,0)))</f>
        <v>industry-energy-efficiency-standards.html</v>
      </c>
    </row>
    <row r="1166" spans="1:18" s="446" customFormat="1" x14ac:dyDescent="0.75">
      <c r="A1166" s="446" t="str">
        <f>IF(ISBLANK(INDEX('Policy Characteristics'!A:A,MATCH($C1166,'Policy Characteristics'!$C:$C,0))),"",INDEX('Policy Characteristics'!A:A,MATCH($C1166,'Policy Characteristics'!$C:$C,0)))</f>
        <v>Industry</v>
      </c>
      <c r="B1166" s="467" t="str">
        <f>IF(ISBLANK(INDEX('Policy Characteristics'!B:B,MATCH($C1166,'Policy Characteristics'!$C:$C,0))),"",INDEX('Policy Characteristics'!B:B,MATCH($C1166,'Policy Characteristics'!$C:$C,0)))</f>
        <v>Industry Energy Efficiency Standards</v>
      </c>
      <c r="C1166" s="446" t="str">
        <f t="shared" si="44"/>
        <v>Percentage Improvement in Eqpt Efficiency Standards above BAU</v>
      </c>
      <c r="D1166" s="294" t="s">
        <v>3080</v>
      </c>
      <c r="E1166" s="339" t="s">
        <v>2708</v>
      </c>
      <c r="F1166" t="s">
        <v>3042</v>
      </c>
      <c r="G1166" s="339" t="s">
        <v>2712</v>
      </c>
      <c r="H1166" s="20">
        <v>1126</v>
      </c>
      <c r="I1166" s="468" t="s">
        <v>43</v>
      </c>
      <c r="J1166" s="469" t="str">
        <f>IF(ISBLANK(INDEX('Policy Characteristics'!D:D,MATCH($C1166,'Policy Characteristics'!$C:$C,0))),"",INDEX('Policy Characteristics'!D:D,MATCH($C1166,'Policy Characteristics'!$C:$C,0)))</f>
        <v>Industry Energy Efficiency Standards</v>
      </c>
      <c r="K1166" s="446" t="str">
        <f>IF(ISBLANK(INDEX('Policy Characteristics'!E:E,MATCH($C1166,'Policy Characteristics'!$C:$C,0))),"",INDEX('Policy Characteristics'!E:E,MATCH($C1166,'Policy Characteristics'!$C:$C,0)))</f>
        <v>indst efficiency standards</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0.25</v>
      </c>
      <c r="N1166" s="242">
        <f>IF(ISBLANK(INDEX('Policy Characteristics'!H:H,MATCH($C1166,'Policy Characteristics'!$C:$C,0))),"",INDEX('Policy Characteristics'!H:H,MATCH($C1166,'Policy Characteristics'!$C:$C,0)))</f>
        <v>0.01</v>
      </c>
      <c r="O1166" s="446" t="str">
        <f>IF(ISBLANK(INDEX('Policy Characteristics'!I:I,MATCH($C1166,'Policy Characteristics'!$C:$C,0))),"",INDEX('Policy Characteristics'!I:I,MATCH($C1166,'Policy Characteristics'!$C:$C,0)))</f>
        <v>% reduction in energy use</v>
      </c>
      <c r="P1166" s="44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46" t="str">
        <f>IF(ISBLANK(INDEX('Policy Characteristics'!K:K,MATCH($C1166,'Policy Characteristics'!$C:$C,0))),"",INDEX('Policy Characteristics'!K:K,MATCH($C1166,'Policy Characteristics'!$C:$C,0)))</f>
        <v>industry-ag-main.html#eff-stds</v>
      </c>
      <c r="R1166" s="446" t="str">
        <f>IF(ISBLANK(INDEX('Policy Characteristics'!L:L,MATCH($C1166,'Policy Characteristics'!$C:$C,0))),"",INDEX('Policy Characteristics'!L:L,MATCH($C1166,'Policy Characteristics'!$C:$C,0)))</f>
        <v>industry-energy-efficiency-standards.html</v>
      </c>
    </row>
    <row r="1167" spans="1:18" s="446" customFormat="1" x14ac:dyDescent="0.75">
      <c r="A1167" s="446" t="str">
        <f>IF(ISBLANK(INDEX('Policy Characteristics'!A:A,MATCH($C1167,'Policy Characteristics'!$C:$C,0))),"",INDEX('Policy Characteristics'!A:A,MATCH($C1167,'Policy Characteristics'!$C:$C,0)))</f>
        <v>Industry</v>
      </c>
      <c r="B1167" s="467" t="str">
        <f>IF(ISBLANK(INDEX('Policy Characteristics'!B:B,MATCH($C1167,'Policy Characteristics'!$C:$C,0))),"",INDEX('Policy Characteristics'!B:B,MATCH($C1167,'Policy Characteristics'!$C:$C,0)))</f>
        <v>Industry Energy Efficiency Standards</v>
      </c>
      <c r="C1167" s="446" t="str">
        <f t="shared" si="44"/>
        <v>Percentage Improvement in Eqpt Efficiency Standards above BAU</v>
      </c>
      <c r="D1167" s="294" t="s">
        <v>3080</v>
      </c>
      <c r="E1167" s="339" t="s">
        <v>2705</v>
      </c>
      <c r="F1167" t="s">
        <v>3042</v>
      </c>
      <c r="G1167" s="339" t="s">
        <v>2710</v>
      </c>
      <c r="H1167" s="20">
        <v>1127</v>
      </c>
      <c r="I1167" s="468" t="s">
        <v>44</v>
      </c>
      <c r="J1167" s="469" t="str">
        <f>IF(ISBLANK(INDEX('Policy Characteristics'!D:D,MATCH($C1167,'Policy Characteristics'!$C:$C,0))),"",INDEX('Policy Characteristics'!D:D,MATCH($C1167,'Policy Characteristics'!$C:$C,0)))</f>
        <v>Industry Energy Efficiency Standards</v>
      </c>
      <c r="K1167" s="446" t="str">
        <f>IF(ISBLANK(INDEX('Policy Characteristics'!E:E,MATCH($C1167,'Policy Characteristics'!$C:$C,0))),"",INDEX('Policy Characteristics'!E:E,MATCH($C1167,'Policy Characteristics'!$C:$C,0)))</f>
        <v>indst efficiency standards</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0.25</v>
      </c>
      <c r="N1167" s="242">
        <f>IF(ISBLANK(INDEX('Policy Characteristics'!H:H,MATCH($C1167,'Policy Characteristics'!$C:$C,0))),"",INDEX('Policy Characteristics'!H:H,MATCH($C1167,'Policy Characteristics'!$C:$C,0)))</f>
        <v>0.01</v>
      </c>
      <c r="O1167" s="446" t="str">
        <f>IF(ISBLANK(INDEX('Policy Characteristics'!I:I,MATCH($C1167,'Policy Characteristics'!$C:$C,0))),"",INDEX('Policy Characteristics'!I:I,MATCH($C1167,'Policy Characteristics'!$C:$C,0)))</f>
        <v>% reduction in energy use</v>
      </c>
      <c r="P1167" s="44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46" t="str">
        <f>IF(ISBLANK(INDEX('Policy Characteristics'!K:K,MATCH($C1167,'Policy Characteristics'!$C:$C,0))),"",INDEX('Policy Characteristics'!K:K,MATCH($C1167,'Policy Characteristics'!$C:$C,0)))</f>
        <v>industry-ag-main.html#eff-stds</v>
      </c>
      <c r="R1167" s="446" t="str">
        <f>IF(ISBLANK(INDEX('Policy Characteristics'!L:L,MATCH($C1167,'Policy Characteristics'!$C:$C,0))),"",INDEX('Policy Characteristics'!L:L,MATCH($C1167,'Policy Characteristics'!$C:$C,0)))</f>
        <v>industry-energy-efficiency-standards.html</v>
      </c>
    </row>
    <row r="1168" spans="1:18" s="446" customFormat="1" x14ac:dyDescent="0.75">
      <c r="A1168" s="446" t="str">
        <f>IF(ISBLANK(INDEX('Policy Characteristics'!A:A,MATCH($C1168,'Policy Characteristics'!$C:$C,0))),"",INDEX('Policy Characteristics'!A:A,MATCH($C1168,'Policy Characteristics'!$C:$C,0)))</f>
        <v>Industry</v>
      </c>
      <c r="B1168" s="467" t="str">
        <f>IF(ISBLANK(INDEX('Policy Characteristics'!B:B,MATCH($C1168,'Policy Characteristics'!$C:$C,0))),"",INDEX('Policy Characteristics'!B:B,MATCH($C1168,'Policy Characteristics'!$C:$C,0)))</f>
        <v>Industry Energy Efficiency Standards</v>
      </c>
      <c r="C1168" s="446" t="str">
        <f t="shared" si="44"/>
        <v>Percentage Improvement in Eqpt Efficiency Standards above BAU</v>
      </c>
      <c r="D1168" s="294" t="s">
        <v>3081</v>
      </c>
      <c r="E1168" s="339" t="s">
        <v>2398</v>
      </c>
      <c r="F1168" t="s">
        <v>3043</v>
      </c>
      <c r="G1168" s="339" t="s">
        <v>2404</v>
      </c>
      <c r="H1168" s="20">
        <v>1128</v>
      </c>
      <c r="I1168" s="468" t="s">
        <v>43</v>
      </c>
      <c r="J1168" s="469" t="str">
        <f>IF(ISBLANK(INDEX('Policy Characteristics'!D:D,MATCH($C1168,'Policy Characteristics'!$C:$C,0))),"",INDEX('Policy Characteristics'!D:D,MATCH($C1168,'Policy Characteristics'!$C:$C,0)))</f>
        <v>Industry Energy Efficiency Standards</v>
      </c>
      <c r="K1168" s="446" t="str">
        <f>IF(ISBLANK(INDEX('Policy Characteristics'!E:E,MATCH($C1168,'Policy Characteristics'!$C:$C,0))),"",INDEX('Policy Characteristics'!E:E,MATCH($C1168,'Policy Characteristics'!$C:$C,0)))</f>
        <v>indst efficiency standards</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0.25</v>
      </c>
      <c r="N1168" s="242">
        <f>IF(ISBLANK(INDEX('Policy Characteristics'!H:H,MATCH($C1168,'Policy Characteristics'!$C:$C,0))),"",INDEX('Policy Characteristics'!H:H,MATCH($C1168,'Policy Characteristics'!$C:$C,0)))</f>
        <v>0.01</v>
      </c>
      <c r="O1168" s="446" t="str">
        <f>IF(ISBLANK(INDEX('Policy Characteristics'!I:I,MATCH($C1168,'Policy Characteristics'!$C:$C,0))),"",INDEX('Policy Characteristics'!I:I,MATCH($C1168,'Policy Characteristics'!$C:$C,0)))</f>
        <v>% reduction in energy use</v>
      </c>
      <c r="P1168" s="44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46" t="str">
        <f>IF(ISBLANK(INDEX('Policy Characteristics'!K:K,MATCH($C1168,'Policy Characteristics'!$C:$C,0))),"",INDEX('Policy Characteristics'!K:K,MATCH($C1168,'Policy Characteristics'!$C:$C,0)))</f>
        <v>industry-ag-main.html#eff-stds</v>
      </c>
      <c r="R1168" s="446" t="str">
        <f>IF(ISBLANK(INDEX('Policy Characteristics'!L:L,MATCH($C1168,'Policy Characteristics'!$C:$C,0))),"",INDEX('Policy Characteristics'!L:L,MATCH($C1168,'Policy Characteristics'!$C:$C,0)))</f>
        <v>industry-energy-efficiency-standards.html</v>
      </c>
    </row>
    <row r="1169" spans="1:18" s="446" customFormat="1" x14ac:dyDescent="0.75">
      <c r="A1169" s="446" t="str">
        <f>IF(ISBLANK(INDEX('Policy Characteristics'!A:A,MATCH($C1169,'Policy Characteristics'!$C:$C,0))),"",INDEX('Policy Characteristics'!A:A,MATCH($C1169,'Policy Characteristics'!$C:$C,0)))</f>
        <v>Industry</v>
      </c>
      <c r="B1169" s="467" t="str">
        <f>IF(ISBLANK(INDEX('Policy Characteristics'!B:B,MATCH($C1169,'Policy Characteristics'!$C:$C,0))),"",INDEX('Policy Characteristics'!B:B,MATCH($C1169,'Policy Characteristics'!$C:$C,0)))</f>
        <v>Industry Energy Efficiency Standards</v>
      </c>
      <c r="C1169" s="446" t="str">
        <f t="shared" si="44"/>
        <v>Percentage Improvement in Eqpt Efficiency Standards above BAU</v>
      </c>
      <c r="D1169" s="294" t="s">
        <v>3081</v>
      </c>
      <c r="E1169" s="339" t="s">
        <v>2399</v>
      </c>
      <c r="F1169" t="s">
        <v>3043</v>
      </c>
      <c r="G1169" s="339" t="s">
        <v>2407</v>
      </c>
      <c r="H1169" s="20">
        <v>1129</v>
      </c>
      <c r="I1169" s="468" t="s">
        <v>44</v>
      </c>
      <c r="J1169" s="469" t="str">
        <f>IF(ISBLANK(INDEX('Policy Characteristics'!D:D,MATCH($C1169,'Policy Characteristics'!$C:$C,0))),"",INDEX('Policy Characteristics'!D:D,MATCH($C1169,'Policy Characteristics'!$C:$C,0)))</f>
        <v>Industry Energy Efficiency Standards</v>
      </c>
      <c r="K1169" s="446" t="str">
        <f>IF(ISBLANK(INDEX('Policy Characteristics'!E:E,MATCH($C1169,'Policy Characteristics'!$C:$C,0))),"",INDEX('Policy Characteristics'!E:E,MATCH($C1169,'Policy Characteristics'!$C:$C,0)))</f>
        <v>indst efficiency standards</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0.25</v>
      </c>
      <c r="N1169" s="242">
        <f>IF(ISBLANK(INDEX('Policy Characteristics'!H:H,MATCH($C1169,'Policy Characteristics'!$C:$C,0))),"",INDEX('Policy Characteristics'!H:H,MATCH($C1169,'Policy Characteristics'!$C:$C,0)))</f>
        <v>0.01</v>
      </c>
      <c r="O1169" s="446" t="str">
        <f>IF(ISBLANK(INDEX('Policy Characteristics'!I:I,MATCH($C1169,'Policy Characteristics'!$C:$C,0))),"",INDEX('Policy Characteristics'!I:I,MATCH($C1169,'Policy Characteristics'!$C:$C,0)))</f>
        <v>% reduction in energy use</v>
      </c>
      <c r="P1169" s="44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46" t="str">
        <f>IF(ISBLANK(INDEX('Policy Characteristics'!K:K,MATCH($C1169,'Policy Characteristics'!$C:$C,0))),"",INDEX('Policy Characteristics'!K:K,MATCH($C1169,'Policy Characteristics'!$C:$C,0)))</f>
        <v>industry-ag-main.html#eff-stds</v>
      </c>
      <c r="R1169" s="446" t="str">
        <f>IF(ISBLANK(INDEX('Policy Characteristics'!L:L,MATCH($C1169,'Policy Characteristics'!$C:$C,0))),"",INDEX('Policy Characteristics'!L:L,MATCH($C1169,'Policy Characteristics'!$C:$C,0)))</f>
        <v>industry-energy-efficiency-standards.html</v>
      </c>
    </row>
    <row r="1170" spans="1:18" s="446" customFormat="1" x14ac:dyDescent="0.75">
      <c r="A1170" s="446" t="str">
        <f>IF(ISBLANK(INDEX('Policy Characteristics'!A:A,MATCH($C1170,'Policy Characteristics'!$C:$C,0))),"",INDEX('Policy Characteristics'!A:A,MATCH($C1170,'Policy Characteristics'!$C:$C,0)))</f>
        <v>Industry</v>
      </c>
      <c r="B1170" s="467" t="str">
        <f>IF(ISBLANK(INDEX('Policy Characteristics'!B:B,MATCH($C1170,'Policy Characteristics'!$C:$C,0))),"",INDEX('Policy Characteristics'!B:B,MATCH($C1170,'Policy Characteristics'!$C:$C,0)))</f>
        <v>Industry Energy Efficiency Standards</v>
      </c>
      <c r="C1170" s="446" t="str">
        <f t="shared" si="44"/>
        <v>Percentage Improvement in Eqpt Efficiency Standards above BAU</v>
      </c>
      <c r="D1170" s="294" t="s">
        <v>3081</v>
      </c>
      <c r="E1170" s="339" t="s">
        <v>2400</v>
      </c>
      <c r="F1170" t="s">
        <v>3043</v>
      </c>
      <c r="G1170" s="339" t="s">
        <v>2408</v>
      </c>
      <c r="H1170" s="20">
        <v>1130</v>
      </c>
      <c r="I1170" s="468" t="s">
        <v>43</v>
      </c>
      <c r="J1170" s="469" t="str">
        <f>IF(ISBLANK(INDEX('Policy Characteristics'!D:D,MATCH($C1170,'Policy Characteristics'!$C:$C,0))),"",INDEX('Policy Characteristics'!D:D,MATCH($C1170,'Policy Characteristics'!$C:$C,0)))</f>
        <v>Industry Energy Efficiency Standards</v>
      </c>
      <c r="K1170" s="446" t="str">
        <f>IF(ISBLANK(INDEX('Policy Characteristics'!E:E,MATCH($C1170,'Policy Characteristics'!$C:$C,0))),"",INDEX('Policy Characteristics'!E:E,MATCH($C1170,'Policy Characteristics'!$C:$C,0)))</f>
        <v>indst efficiency standards</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0.25</v>
      </c>
      <c r="N1170" s="242">
        <f>IF(ISBLANK(INDEX('Policy Characteristics'!H:H,MATCH($C1170,'Policy Characteristics'!$C:$C,0))),"",INDEX('Policy Characteristics'!H:H,MATCH($C1170,'Policy Characteristics'!$C:$C,0)))</f>
        <v>0.01</v>
      </c>
      <c r="O1170" s="446" t="str">
        <f>IF(ISBLANK(INDEX('Policy Characteristics'!I:I,MATCH($C1170,'Policy Characteristics'!$C:$C,0))),"",INDEX('Policy Characteristics'!I:I,MATCH($C1170,'Policy Characteristics'!$C:$C,0)))</f>
        <v>% reduction in energy use</v>
      </c>
      <c r="P1170" s="44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46" t="str">
        <f>IF(ISBLANK(INDEX('Policy Characteristics'!K:K,MATCH($C1170,'Policy Characteristics'!$C:$C,0))),"",INDEX('Policy Characteristics'!K:K,MATCH($C1170,'Policy Characteristics'!$C:$C,0)))</f>
        <v>industry-ag-main.html#eff-stds</v>
      </c>
      <c r="R1170" s="446" t="str">
        <f>IF(ISBLANK(INDEX('Policy Characteristics'!L:L,MATCH($C1170,'Policy Characteristics'!$C:$C,0))),"",INDEX('Policy Characteristics'!L:L,MATCH($C1170,'Policy Characteristics'!$C:$C,0)))</f>
        <v>industry-energy-efficiency-standards.html</v>
      </c>
    </row>
    <row r="1171" spans="1:18" s="446" customFormat="1" x14ac:dyDescent="0.75">
      <c r="A1171" s="446" t="str">
        <f>IF(ISBLANK(INDEX('Policy Characteristics'!A:A,MATCH($C1171,'Policy Characteristics'!$C:$C,0))),"",INDEX('Policy Characteristics'!A:A,MATCH($C1171,'Policy Characteristics'!$C:$C,0)))</f>
        <v>Industry</v>
      </c>
      <c r="B1171" s="467" t="str">
        <f>IF(ISBLANK(INDEX('Policy Characteristics'!B:B,MATCH($C1171,'Policy Characteristics'!$C:$C,0))),"",INDEX('Policy Characteristics'!B:B,MATCH($C1171,'Policy Characteristics'!$C:$C,0)))</f>
        <v>Industry Energy Efficiency Standards</v>
      </c>
      <c r="C1171" s="446" t="str">
        <f t="shared" si="44"/>
        <v>Percentage Improvement in Eqpt Efficiency Standards above BAU</v>
      </c>
      <c r="D1171" s="294" t="s">
        <v>3081</v>
      </c>
      <c r="E1171" s="339" t="s">
        <v>2401</v>
      </c>
      <c r="F1171" t="s">
        <v>3043</v>
      </c>
      <c r="G1171" s="339" t="s">
        <v>2405</v>
      </c>
      <c r="H1171" s="20">
        <v>1131</v>
      </c>
      <c r="I1171" s="468" t="s">
        <v>44</v>
      </c>
      <c r="J1171" s="469" t="str">
        <f>IF(ISBLANK(INDEX('Policy Characteristics'!D:D,MATCH($C1171,'Policy Characteristics'!$C:$C,0))),"",INDEX('Policy Characteristics'!D:D,MATCH($C1171,'Policy Characteristics'!$C:$C,0)))</f>
        <v>Industry Energy Efficiency Standards</v>
      </c>
      <c r="K1171" s="446" t="str">
        <f>IF(ISBLANK(INDEX('Policy Characteristics'!E:E,MATCH($C1171,'Policy Characteristics'!$C:$C,0))),"",INDEX('Policy Characteristics'!E:E,MATCH($C1171,'Policy Characteristics'!$C:$C,0)))</f>
        <v>indst efficiency standards</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0.25</v>
      </c>
      <c r="N1171" s="242">
        <f>IF(ISBLANK(INDEX('Policy Characteristics'!H:H,MATCH($C1171,'Policy Characteristics'!$C:$C,0))),"",INDEX('Policy Characteristics'!H:H,MATCH($C1171,'Policy Characteristics'!$C:$C,0)))</f>
        <v>0.01</v>
      </c>
      <c r="O1171" s="446" t="str">
        <f>IF(ISBLANK(INDEX('Policy Characteristics'!I:I,MATCH($C1171,'Policy Characteristics'!$C:$C,0))),"",INDEX('Policy Characteristics'!I:I,MATCH($C1171,'Policy Characteristics'!$C:$C,0)))</f>
        <v>% reduction in energy use</v>
      </c>
      <c r="P1171" s="44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46" t="str">
        <f>IF(ISBLANK(INDEX('Policy Characteristics'!K:K,MATCH($C1171,'Policy Characteristics'!$C:$C,0))),"",INDEX('Policy Characteristics'!K:K,MATCH($C1171,'Policy Characteristics'!$C:$C,0)))</f>
        <v>industry-ag-main.html#eff-stds</v>
      </c>
      <c r="R1171" s="446" t="str">
        <f>IF(ISBLANK(INDEX('Policy Characteristics'!L:L,MATCH($C1171,'Policy Characteristics'!$C:$C,0))),"",INDEX('Policy Characteristics'!L:L,MATCH($C1171,'Policy Characteristics'!$C:$C,0)))</f>
        <v>industry-energy-efficiency-standards.html</v>
      </c>
    </row>
    <row r="1172" spans="1:18" s="446" customFormat="1" x14ac:dyDescent="0.75">
      <c r="A1172" s="446" t="str">
        <f>IF(ISBLANK(INDEX('Policy Characteristics'!A:A,MATCH($C1172,'Policy Characteristics'!$C:$C,0))),"",INDEX('Policy Characteristics'!A:A,MATCH($C1172,'Policy Characteristics'!$C:$C,0)))</f>
        <v>Industry</v>
      </c>
      <c r="B1172" s="467" t="str">
        <f>IF(ISBLANK(INDEX('Policy Characteristics'!B:B,MATCH($C1172,'Policy Characteristics'!$C:$C,0))),"",INDEX('Policy Characteristics'!B:B,MATCH($C1172,'Policy Characteristics'!$C:$C,0)))</f>
        <v>Industry Energy Efficiency Standards</v>
      </c>
      <c r="C1172" s="446" t="str">
        <f t="shared" si="44"/>
        <v>Percentage Improvement in Eqpt Efficiency Standards above BAU</v>
      </c>
      <c r="D1172" s="294" t="s">
        <v>3081</v>
      </c>
      <c r="E1172" s="339" t="s">
        <v>2402</v>
      </c>
      <c r="F1172" t="s">
        <v>3043</v>
      </c>
      <c r="G1172" s="339" t="s">
        <v>2406</v>
      </c>
      <c r="H1172" s="20">
        <v>1132</v>
      </c>
      <c r="I1172" s="468" t="s">
        <v>43</v>
      </c>
      <c r="J1172" s="469" t="str">
        <f>IF(ISBLANK(INDEX('Policy Characteristics'!D:D,MATCH($C1172,'Policy Characteristics'!$C:$C,0))),"",INDEX('Policy Characteristics'!D:D,MATCH($C1172,'Policy Characteristics'!$C:$C,0)))</f>
        <v>Industry Energy Efficiency Standards</v>
      </c>
      <c r="K1172" s="446" t="str">
        <f>IF(ISBLANK(INDEX('Policy Characteristics'!E:E,MATCH($C1172,'Policy Characteristics'!$C:$C,0))),"",INDEX('Policy Characteristics'!E:E,MATCH($C1172,'Policy Characteristics'!$C:$C,0)))</f>
        <v>indst efficiency standards</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0.25</v>
      </c>
      <c r="N1172" s="242">
        <f>IF(ISBLANK(INDEX('Policy Characteristics'!H:H,MATCH($C1172,'Policy Characteristics'!$C:$C,0))),"",INDEX('Policy Characteristics'!H:H,MATCH($C1172,'Policy Characteristics'!$C:$C,0)))</f>
        <v>0.01</v>
      </c>
      <c r="O1172" s="446" t="str">
        <f>IF(ISBLANK(INDEX('Policy Characteristics'!I:I,MATCH($C1172,'Policy Characteristics'!$C:$C,0))),"",INDEX('Policy Characteristics'!I:I,MATCH($C1172,'Policy Characteristics'!$C:$C,0)))</f>
        <v>% reduction in energy use</v>
      </c>
      <c r="P1172" s="44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46" t="str">
        <f>IF(ISBLANK(INDEX('Policy Characteristics'!K:K,MATCH($C1172,'Policy Characteristics'!$C:$C,0))),"",INDEX('Policy Characteristics'!K:K,MATCH($C1172,'Policy Characteristics'!$C:$C,0)))</f>
        <v>industry-ag-main.html#eff-stds</v>
      </c>
      <c r="R1172" s="446" t="str">
        <f>IF(ISBLANK(INDEX('Policy Characteristics'!L:L,MATCH($C1172,'Policy Characteristics'!$C:$C,0))),"",INDEX('Policy Characteristics'!L:L,MATCH($C1172,'Policy Characteristics'!$C:$C,0)))</f>
        <v>industry-energy-efficiency-standards.html</v>
      </c>
    </row>
    <row r="1173" spans="1:18" s="446" customFormat="1" x14ac:dyDescent="0.75">
      <c r="A1173" s="446" t="str">
        <f>IF(ISBLANK(INDEX('Policy Characteristics'!A:A,MATCH($C1173,'Policy Characteristics'!$C:$C,0))),"",INDEX('Policy Characteristics'!A:A,MATCH($C1173,'Policy Characteristics'!$C:$C,0)))</f>
        <v>Industry</v>
      </c>
      <c r="B1173" s="467" t="str">
        <f>IF(ISBLANK(INDEX('Policy Characteristics'!B:B,MATCH($C1173,'Policy Characteristics'!$C:$C,0))),"",INDEX('Policy Characteristics'!B:B,MATCH($C1173,'Policy Characteristics'!$C:$C,0)))</f>
        <v>Industry Energy Efficiency Standards</v>
      </c>
      <c r="C1173" s="446" t="str">
        <f t="shared" si="44"/>
        <v>Percentage Improvement in Eqpt Efficiency Standards above BAU</v>
      </c>
      <c r="D1173" s="294" t="s">
        <v>3081</v>
      </c>
      <c r="E1173" s="339" t="s">
        <v>2403</v>
      </c>
      <c r="F1173" t="s">
        <v>3043</v>
      </c>
      <c r="G1173" s="339" t="s">
        <v>2409</v>
      </c>
      <c r="H1173" s="20">
        <v>1133</v>
      </c>
      <c r="I1173" s="468" t="s">
        <v>44</v>
      </c>
      <c r="J1173" s="469" t="str">
        <f>IF(ISBLANK(INDEX('Policy Characteristics'!D:D,MATCH($C1173,'Policy Characteristics'!$C:$C,0))),"",INDEX('Policy Characteristics'!D:D,MATCH($C1173,'Policy Characteristics'!$C:$C,0)))</f>
        <v>Industry Energy Efficiency Standards</v>
      </c>
      <c r="K1173" s="446" t="str">
        <f>IF(ISBLANK(INDEX('Policy Characteristics'!E:E,MATCH($C1173,'Policy Characteristics'!$C:$C,0))),"",INDEX('Policy Characteristics'!E:E,MATCH($C1173,'Policy Characteristics'!$C:$C,0)))</f>
        <v>indst efficiency standards</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0.25</v>
      </c>
      <c r="N1173" s="242">
        <f>IF(ISBLANK(INDEX('Policy Characteristics'!H:H,MATCH($C1173,'Policy Characteristics'!$C:$C,0))),"",INDEX('Policy Characteristics'!H:H,MATCH($C1173,'Policy Characteristics'!$C:$C,0)))</f>
        <v>0.01</v>
      </c>
      <c r="O1173" s="446" t="str">
        <f>IF(ISBLANK(INDEX('Policy Characteristics'!I:I,MATCH($C1173,'Policy Characteristics'!$C:$C,0))),"",INDEX('Policy Characteristics'!I:I,MATCH($C1173,'Policy Characteristics'!$C:$C,0)))</f>
        <v>% reduction in energy use</v>
      </c>
      <c r="P1173" s="44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46" t="str">
        <f>IF(ISBLANK(INDEX('Policy Characteristics'!K:K,MATCH($C1173,'Policy Characteristics'!$C:$C,0))),"",INDEX('Policy Characteristics'!K:K,MATCH($C1173,'Policy Characteristics'!$C:$C,0)))</f>
        <v>industry-ag-main.html#eff-stds</v>
      </c>
      <c r="R1173" s="446" t="str">
        <f>IF(ISBLANK(INDEX('Policy Characteristics'!L:L,MATCH($C1173,'Policy Characteristics'!$C:$C,0))),"",INDEX('Policy Characteristics'!L:L,MATCH($C1173,'Policy Characteristics'!$C:$C,0)))</f>
        <v>industry-energy-efficiency-standards.html</v>
      </c>
    </row>
    <row r="1174" spans="1:18" s="446" customFormat="1" x14ac:dyDescent="0.75">
      <c r="A1174" s="446" t="str">
        <f>IF(ISBLANK(INDEX('Policy Characteristics'!A:A,MATCH($C1174,'Policy Characteristics'!$C:$C,0))),"",INDEX('Policy Characteristics'!A:A,MATCH($C1174,'Policy Characteristics'!$C:$C,0)))</f>
        <v>Industry</v>
      </c>
      <c r="B1174" s="467" t="str">
        <f>IF(ISBLANK(INDEX('Policy Characteristics'!B:B,MATCH($C1174,'Policy Characteristics'!$C:$C,0))),"",INDEX('Policy Characteristics'!B:B,MATCH($C1174,'Policy Characteristics'!$C:$C,0)))</f>
        <v>Industry Energy Efficiency Standards</v>
      </c>
      <c r="C1174" s="446" t="str">
        <f t="shared" si="44"/>
        <v>Percentage Improvement in Eqpt Efficiency Standards above BAU</v>
      </c>
      <c r="D1174" s="294" t="s">
        <v>3081</v>
      </c>
      <c r="E1174" s="339" t="s">
        <v>2706</v>
      </c>
      <c r="F1174" t="s">
        <v>3043</v>
      </c>
      <c r="G1174" s="339" t="s">
        <v>2709</v>
      </c>
      <c r="H1174" s="20">
        <v>1134</v>
      </c>
      <c r="I1174" s="468" t="s">
        <v>44</v>
      </c>
      <c r="J1174" s="469" t="str">
        <f>IF(ISBLANK(INDEX('Policy Characteristics'!D:D,MATCH($C1174,'Policy Characteristics'!$C:$C,0))),"",INDEX('Policy Characteristics'!D:D,MATCH($C1174,'Policy Characteristics'!$C:$C,0)))</f>
        <v>Industry Energy Efficiency Standards</v>
      </c>
      <c r="K1174" s="446" t="str">
        <f>IF(ISBLANK(INDEX('Policy Characteristics'!E:E,MATCH($C1174,'Policy Characteristics'!$C:$C,0))),"",INDEX('Policy Characteristics'!E:E,MATCH($C1174,'Policy Characteristics'!$C:$C,0)))</f>
        <v>indst efficiency standards</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0.25</v>
      </c>
      <c r="N1174" s="242">
        <f>IF(ISBLANK(INDEX('Policy Characteristics'!H:H,MATCH($C1174,'Policy Characteristics'!$C:$C,0))),"",INDEX('Policy Characteristics'!H:H,MATCH($C1174,'Policy Characteristics'!$C:$C,0)))</f>
        <v>0.01</v>
      </c>
      <c r="O1174" s="446" t="str">
        <f>IF(ISBLANK(INDEX('Policy Characteristics'!I:I,MATCH($C1174,'Policy Characteristics'!$C:$C,0))),"",INDEX('Policy Characteristics'!I:I,MATCH($C1174,'Policy Characteristics'!$C:$C,0)))</f>
        <v>% reduction in energy use</v>
      </c>
      <c r="P1174" s="44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46" t="str">
        <f>IF(ISBLANK(INDEX('Policy Characteristics'!K:K,MATCH($C1174,'Policy Characteristics'!$C:$C,0))),"",INDEX('Policy Characteristics'!K:K,MATCH($C1174,'Policy Characteristics'!$C:$C,0)))</f>
        <v>industry-ag-main.html#eff-stds</v>
      </c>
      <c r="R1174" s="446" t="str">
        <f>IF(ISBLANK(INDEX('Policy Characteristics'!L:L,MATCH($C1174,'Policy Characteristics'!$C:$C,0))),"",INDEX('Policy Characteristics'!L:L,MATCH($C1174,'Policy Characteristics'!$C:$C,0)))</f>
        <v>industry-energy-efficiency-standards.html</v>
      </c>
    </row>
    <row r="1175" spans="1:18" s="446" customFormat="1" x14ac:dyDescent="0.75">
      <c r="A1175" s="446" t="str">
        <f>IF(ISBLANK(INDEX('Policy Characteristics'!A:A,MATCH($C1175,'Policy Characteristics'!$C:$C,0))),"",INDEX('Policy Characteristics'!A:A,MATCH($C1175,'Policy Characteristics'!$C:$C,0)))</f>
        <v>Industry</v>
      </c>
      <c r="B1175" s="467" t="str">
        <f>IF(ISBLANK(INDEX('Policy Characteristics'!B:B,MATCH($C1175,'Policy Characteristics'!$C:$C,0))),"",INDEX('Policy Characteristics'!B:B,MATCH($C1175,'Policy Characteristics'!$C:$C,0)))</f>
        <v>Industry Energy Efficiency Standards</v>
      </c>
      <c r="C1175" s="446" t="str">
        <f t="shared" si="44"/>
        <v>Percentage Improvement in Eqpt Efficiency Standards above BAU</v>
      </c>
      <c r="D1175" s="294" t="s">
        <v>3081</v>
      </c>
      <c r="E1175" s="339" t="s">
        <v>2707</v>
      </c>
      <c r="F1175" t="s">
        <v>3043</v>
      </c>
      <c r="G1175" s="339" t="s">
        <v>2711</v>
      </c>
      <c r="H1175" s="20">
        <v>1135</v>
      </c>
      <c r="I1175" s="468" t="s">
        <v>44</v>
      </c>
      <c r="J1175" s="469" t="str">
        <f>IF(ISBLANK(INDEX('Policy Characteristics'!D:D,MATCH($C1175,'Policy Characteristics'!$C:$C,0))),"",INDEX('Policy Characteristics'!D:D,MATCH($C1175,'Policy Characteristics'!$C:$C,0)))</f>
        <v>Industry Energy Efficiency Standards</v>
      </c>
      <c r="K1175" s="446" t="str">
        <f>IF(ISBLANK(INDEX('Policy Characteristics'!E:E,MATCH($C1175,'Policy Characteristics'!$C:$C,0))),"",INDEX('Policy Characteristics'!E:E,MATCH($C1175,'Policy Characteristics'!$C:$C,0)))</f>
        <v>indst efficiency standards</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0.25</v>
      </c>
      <c r="N1175" s="242">
        <f>IF(ISBLANK(INDEX('Policy Characteristics'!H:H,MATCH($C1175,'Policy Characteristics'!$C:$C,0))),"",INDEX('Policy Characteristics'!H:H,MATCH($C1175,'Policy Characteristics'!$C:$C,0)))</f>
        <v>0.01</v>
      </c>
      <c r="O1175" s="446" t="str">
        <f>IF(ISBLANK(INDEX('Policy Characteristics'!I:I,MATCH($C1175,'Policy Characteristics'!$C:$C,0))),"",INDEX('Policy Characteristics'!I:I,MATCH($C1175,'Policy Characteristics'!$C:$C,0)))</f>
        <v>% reduction in energy use</v>
      </c>
      <c r="P1175" s="44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46" t="str">
        <f>IF(ISBLANK(INDEX('Policy Characteristics'!K:K,MATCH($C1175,'Policy Characteristics'!$C:$C,0))),"",INDEX('Policy Characteristics'!K:K,MATCH($C1175,'Policy Characteristics'!$C:$C,0)))</f>
        <v>industry-ag-main.html#eff-stds</v>
      </c>
      <c r="R1175" s="446" t="str">
        <f>IF(ISBLANK(INDEX('Policy Characteristics'!L:L,MATCH($C1175,'Policy Characteristics'!$C:$C,0))),"",INDEX('Policy Characteristics'!L:L,MATCH($C1175,'Policy Characteristics'!$C:$C,0)))</f>
        <v>industry-energy-efficiency-standards.html</v>
      </c>
    </row>
    <row r="1176" spans="1:18" s="446" customFormat="1" x14ac:dyDescent="0.75">
      <c r="A1176" s="446" t="str">
        <f>IF(ISBLANK(INDEX('Policy Characteristics'!A:A,MATCH($C1176,'Policy Characteristics'!$C:$C,0))),"",INDEX('Policy Characteristics'!A:A,MATCH($C1176,'Policy Characteristics'!$C:$C,0)))</f>
        <v>Industry</v>
      </c>
      <c r="B1176" s="467" t="str">
        <f>IF(ISBLANK(INDEX('Policy Characteristics'!B:B,MATCH($C1176,'Policy Characteristics'!$C:$C,0))),"",INDEX('Policy Characteristics'!B:B,MATCH($C1176,'Policy Characteristics'!$C:$C,0)))</f>
        <v>Industry Energy Efficiency Standards</v>
      </c>
      <c r="C1176" s="446" t="str">
        <f t="shared" si="44"/>
        <v>Percentage Improvement in Eqpt Efficiency Standards above BAU</v>
      </c>
      <c r="D1176" s="294" t="s">
        <v>3081</v>
      </c>
      <c r="E1176" s="339" t="s">
        <v>2708</v>
      </c>
      <c r="F1176" t="s">
        <v>3043</v>
      </c>
      <c r="G1176" s="339" t="s">
        <v>2712</v>
      </c>
      <c r="H1176" s="20">
        <v>1136</v>
      </c>
      <c r="I1176" s="468" t="s">
        <v>43</v>
      </c>
      <c r="J1176" s="469" t="str">
        <f>IF(ISBLANK(INDEX('Policy Characteristics'!D:D,MATCH($C1176,'Policy Characteristics'!$C:$C,0))),"",INDEX('Policy Characteristics'!D:D,MATCH($C1176,'Policy Characteristics'!$C:$C,0)))</f>
        <v>Industry Energy Efficiency Standards</v>
      </c>
      <c r="K1176" s="446" t="str">
        <f>IF(ISBLANK(INDEX('Policy Characteristics'!E:E,MATCH($C1176,'Policy Characteristics'!$C:$C,0))),"",INDEX('Policy Characteristics'!E:E,MATCH($C1176,'Policy Characteristics'!$C:$C,0)))</f>
        <v>indst efficiency standards</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0.25</v>
      </c>
      <c r="N1176" s="242">
        <f>IF(ISBLANK(INDEX('Policy Characteristics'!H:H,MATCH($C1176,'Policy Characteristics'!$C:$C,0))),"",INDEX('Policy Characteristics'!H:H,MATCH($C1176,'Policy Characteristics'!$C:$C,0)))</f>
        <v>0.01</v>
      </c>
      <c r="O1176" s="446" t="str">
        <f>IF(ISBLANK(INDEX('Policy Characteristics'!I:I,MATCH($C1176,'Policy Characteristics'!$C:$C,0))),"",INDEX('Policy Characteristics'!I:I,MATCH($C1176,'Policy Characteristics'!$C:$C,0)))</f>
        <v>% reduction in energy use</v>
      </c>
      <c r="P1176" s="44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46" t="str">
        <f>IF(ISBLANK(INDEX('Policy Characteristics'!K:K,MATCH($C1176,'Policy Characteristics'!$C:$C,0))),"",INDEX('Policy Characteristics'!K:K,MATCH($C1176,'Policy Characteristics'!$C:$C,0)))</f>
        <v>industry-ag-main.html#eff-stds</v>
      </c>
      <c r="R1176" s="446" t="str">
        <f>IF(ISBLANK(INDEX('Policy Characteristics'!L:L,MATCH($C1176,'Policy Characteristics'!$C:$C,0))),"",INDEX('Policy Characteristics'!L:L,MATCH($C1176,'Policy Characteristics'!$C:$C,0)))</f>
        <v>industry-energy-efficiency-standards.html</v>
      </c>
    </row>
    <row r="1177" spans="1:18" s="446" customFormat="1" x14ac:dyDescent="0.75">
      <c r="A1177" s="446" t="str">
        <f>IF(ISBLANK(INDEX('Policy Characteristics'!A:A,MATCH($C1177,'Policy Characteristics'!$C:$C,0))),"",INDEX('Policy Characteristics'!A:A,MATCH($C1177,'Policy Characteristics'!$C:$C,0)))</f>
        <v>Industry</v>
      </c>
      <c r="B1177" s="467" t="str">
        <f>IF(ISBLANK(INDEX('Policy Characteristics'!B:B,MATCH($C1177,'Policy Characteristics'!$C:$C,0))),"",INDEX('Policy Characteristics'!B:B,MATCH($C1177,'Policy Characteristics'!$C:$C,0)))</f>
        <v>Industry Energy Efficiency Standards</v>
      </c>
      <c r="C1177" s="446" t="str">
        <f t="shared" si="44"/>
        <v>Percentage Improvement in Eqpt Efficiency Standards above BAU</v>
      </c>
      <c r="D1177" s="294" t="s">
        <v>3081</v>
      </c>
      <c r="E1177" s="339" t="s">
        <v>2705</v>
      </c>
      <c r="F1177" t="s">
        <v>3043</v>
      </c>
      <c r="G1177" s="339" t="s">
        <v>2710</v>
      </c>
      <c r="H1177" s="20">
        <v>1137</v>
      </c>
      <c r="I1177" s="468" t="s">
        <v>44</v>
      </c>
      <c r="J1177" s="469" t="str">
        <f>IF(ISBLANK(INDEX('Policy Characteristics'!D:D,MATCH($C1177,'Policy Characteristics'!$C:$C,0))),"",INDEX('Policy Characteristics'!D:D,MATCH($C1177,'Policy Characteristics'!$C:$C,0)))</f>
        <v>Industry Energy Efficiency Standards</v>
      </c>
      <c r="K1177" s="446" t="str">
        <f>IF(ISBLANK(INDEX('Policy Characteristics'!E:E,MATCH($C1177,'Policy Characteristics'!$C:$C,0))),"",INDEX('Policy Characteristics'!E:E,MATCH($C1177,'Policy Characteristics'!$C:$C,0)))</f>
        <v>indst efficiency standards</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0.25</v>
      </c>
      <c r="N1177" s="242">
        <f>IF(ISBLANK(INDEX('Policy Characteristics'!H:H,MATCH($C1177,'Policy Characteristics'!$C:$C,0))),"",INDEX('Policy Characteristics'!H:H,MATCH($C1177,'Policy Characteristics'!$C:$C,0)))</f>
        <v>0.01</v>
      </c>
      <c r="O1177" s="446" t="str">
        <f>IF(ISBLANK(INDEX('Policy Characteristics'!I:I,MATCH($C1177,'Policy Characteristics'!$C:$C,0))),"",INDEX('Policy Characteristics'!I:I,MATCH($C1177,'Policy Characteristics'!$C:$C,0)))</f>
        <v>% reduction in energy use</v>
      </c>
      <c r="P1177" s="44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46" t="str">
        <f>IF(ISBLANK(INDEX('Policy Characteristics'!K:K,MATCH($C1177,'Policy Characteristics'!$C:$C,0))),"",INDEX('Policy Characteristics'!K:K,MATCH($C1177,'Policy Characteristics'!$C:$C,0)))</f>
        <v>industry-ag-main.html#eff-stds</v>
      </c>
      <c r="R1177" s="446" t="str">
        <f>IF(ISBLANK(INDEX('Policy Characteristics'!L:L,MATCH($C1177,'Policy Characteristics'!$C:$C,0))),"",INDEX('Policy Characteristics'!L:L,MATCH($C1177,'Policy Characteristics'!$C:$C,0)))</f>
        <v>industry-energy-efficiency-standards.html</v>
      </c>
    </row>
    <row r="1178" spans="1:18" s="446" customFormat="1" x14ac:dyDescent="0.75">
      <c r="A1178" s="446" t="str">
        <f>IF(ISBLANK(INDEX('Policy Characteristics'!A:A,MATCH($C1178,'Policy Characteristics'!$C:$C,0))),"",INDEX('Policy Characteristics'!A:A,MATCH($C1178,'Policy Characteristics'!$C:$C,0)))</f>
        <v>Industry</v>
      </c>
      <c r="B1178" s="467" t="str">
        <f>IF(ISBLANK(INDEX('Policy Characteristics'!B:B,MATCH($C1178,'Policy Characteristics'!$C:$C,0))),"",INDEX('Policy Characteristics'!B:B,MATCH($C1178,'Policy Characteristics'!$C:$C,0)))</f>
        <v>Industry Energy Efficiency Standards</v>
      </c>
      <c r="C1178" s="446" t="str">
        <f t="shared" si="44"/>
        <v>Percentage Improvement in Eqpt Efficiency Standards above BAU</v>
      </c>
      <c r="D1178" s="294" t="s">
        <v>3082</v>
      </c>
      <c r="E1178" s="339" t="s">
        <v>2398</v>
      </c>
      <c r="F1178" t="s">
        <v>3044</v>
      </c>
      <c r="G1178" s="339" t="s">
        <v>2404</v>
      </c>
      <c r="H1178" s="20">
        <v>1138</v>
      </c>
      <c r="I1178" s="468" t="s">
        <v>43</v>
      </c>
      <c r="J1178" s="469" t="str">
        <f>IF(ISBLANK(INDEX('Policy Characteristics'!D:D,MATCH($C1178,'Policy Characteristics'!$C:$C,0))),"",INDEX('Policy Characteristics'!D:D,MATCH($C1178,'Policy Characteristics'!$C:$C,0)))</f>
        <v>Industry Energy Efficiency Standards</v>
      </c>
      <c r="K1178" s="446" t="str">
        <f>IF(ISBLANK(INDEX('Policy Characteristics'!E:E,MATCH($C1178,'Policy Characteristics'!$C:$C,0))),"",INDEX('Policy Characteristics'!E:E,MATCH($C1178,'Policy Characteristics'!$C:$C,0)))</f>
        <v>indst efficiency standards</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0.25</v>
      </c>
      <c r="N1178" s="242">
        <f>IF(ISBLANK(INDEX('Policy Characteristics'!H:H,MATCH($C1178,'Policy Characteristics'!$C:$C,0))),"",INDEX('Policy Characteristics'!H:H,MATCH($C1178,'Policy Characteristics'!$C:$C,0)))</f>
        <v>0.01</v>
      </c>
      <c r="O1178" s="446" t="str">
        <f>IF(ISBLANK(INDEX('Policy Characteristics'!I:I,MATCH($C1178,'Policy Characteristics'!$C:$C,0))),"",INDEX('Policy Characteristics'!I:I,MATCH($C1178,'Policy Characteristics'!$C:$C,0)))</f>
        <v>% reduction in energy use</v>
      </c>
      <c r="P1178" s="44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46" t="str">
        <f>IF(ISBLANK(INDEX('Policy Characteristics'!K:K,MATCH($C1178,'Policy Characteristics'!$C:$C,0))),"",INDEX('Policy Characteristics'!K:K,MATCH($C1178,'Policy Characteristics'!$C:$C,0)))</f>
        <v>industry-ag-main.html#eff-stds</v>
      </c>
      <c r="R1178" s="446" t="str">
        <f>IF(ISBLANK(INDEX('Policy Characteristics'!L:L,MATCH($C1178,'Policy Characteristics'!$C:$C,0))),"",INDEX('Policy Characteristics'!L:L,MATCH($C1178,'Policy Characteristics'!$C:$C,0)))</f>
        <v>industry-energy-efficiency-standards.html</v>
      </c>
    </row>
    <row r="1179" spans="1:18" s="446" customFormat="1" x14ac:dyDescent="0.75">
      <c r="A1179" s="446" t="str">
        <f>IF(ISBLANK(INDEX('Policy Characteristics'!A:A,MATCH($C1179,'Policy Characteristics'!$C:$C,0))),"",INDEX('Policy Characteristics'!A:A,MATCH($C1179,'Policy Characteristics'!$C:$C,0)))</f>
        <v>Industry</v>
      </c>
      <c r="B1179" s="467" t="str">
        <f>IF(ISBLANK(INDEX('Policy Characteristics'!B:B,MATCH($C1179,'Policy Characteristics'!$C:$C,0))),"",INDEX('Policy Characteristics'!B:B,MATCH($C1179,'Policy Characteristics'!$C:$C,0)))</f>
        <v>Industry Energy Efficiency Standards</v>
      </c>
      <c r="C1179" s="446" t="str">
        <f t="shared" si="44"/>
        <v>Percentage Improvement in Eqpt Efficiency Standards above BAU</v>
      </c>
      <c r="D1179" s="294" t="s">
        <v>3082</v>
      </c>
      <c r="E1179" s="339" t="s">
        <v>2399</v>
      </c>
      <c r="F1179" t="s">
        <v>3044</v>
      </c>
      <c r="G1179" s="339" t="s">
        <v>2407</v>
      </c>
      <c r="H1179" s="20">
        <v>1139</v>
      </c>
      <c r="I1179" s="468" t="s">
        <v>43</v>
      </c>
      <c r="J1179" s="469" t="str">
        <f>IF(ISBLANK(INDEX('Policy Characteristics'!D:D,MATCH($C1179,'Policy Characteristics'!$C:$C,0))),"",INDEX('Policy Characteristics'!D:D,MATCH($C1179,'Policy Characteristics'!$C:$C,0)))</f>
        <v>Industry Energy Efficiency Standards</v>
      </c>
      <c r="K1179" s="446" t="str">
        <f>IF(ISBLANK(INDEX('Policy Characteristics'!E:E,MATCH($C1179,'Policy Characteristics'!$C:$C,0))),"",INDEX('Policy Characteristics'!E:E,MATCH($C1179,'Policy Characteristics'!$C:$C,0)))</f>
        <v>indst efficiency standards</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0.25</v>
      </c>
      <c r="N1179" s="242">
        <f>IF(ISBLANK(INDEX('Policy Characteristics'!H:H,MATCH($C1179,'Policy Characteristics'!$C:$C,0))),"",INDEX('Policy Characteristics'!H:H,MATCH($C1179,'Policy Characteristics'!$C:$C,0)))</f>
        <v>0.01</v>
      </c>
      <c r="O1179" s="446" t="str">
        <f>IF(ISBLANK(INDEX('Policy Characteristics'!I:I,MATCH($C1179,'Policy Characteristics'!$C:$C,0))),"",INDEX('Policy Characteristics'!I:I,MATCH($C1179,'Policy Characteristics'!$C:$C,0)))</f>
        <v>% reduction in energy use</v>
      </c>
      <c r="P1179" s="44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46" t="str">
        <f>IF(ISBLANK(INDEX('Policy Characteristics'!K:K,MATCH($C1179,'Policy Characteristics'!$C:$C,0))),"",INDEX('Policy Characteristics'!K:K,MATCH($C1179,'Policy Characteristics'!$C:$C,0)))</f>
        <v>industry-ag-main.html#eff-stds</v>
      </c>
      <c r="R1179" s="446" t="str">
        <f>IF(ISBLANK(INDEX('Policy Characteristics'!L:L,MATCH($C1179,'Policy Characteristics'!$C:$C,0))),"",INDEX('Policy Characteristics'!L:L,MATCH($C1179,'Policy Characteristics'!$C:$C,0)))</f>
        <v>industry-energy-efficiency-standards.html</v>
      </c>
    </row>
    <row r="1180" spans="1:18" s="446" customFormat="1" x14ac:dyDescent="0.75">
      <c r="A1180" s="446" t="str">
        <f>IF(ISBLANK(INDEX('Policy Characteristics'!A:A,MATCH($C1180,'Policy Characteristics'!$C:$C,0))),"",INDEX('Policy Characteristics'!A:A,MATCH($C1180,'Policy Characteristics'!$C:$C,0)))</f>
        <v>Industry</v>
      </c>
      <c r="B1180" s="467" t="str">
        <f>IF(ISBLANK(INDEX('Policy Characteristics'!B:B,MATCH($C1180,'Policy Characteristics'!$C:$C,0))),"",INDEX('Policy Characteristics'!B:B,MATCH($C1180,'Policy Characteristics'!$C:$C,0)))</f>
        <v>Industry Energy Efficiency Standards</v>
      </c>
      <c r="C1180" s="446" t="str">
        <f t="shared" si="44"/>
        <v>Percentage Improvement in Eqpt Efficiency Standards above BAU</v>
      </c>
      <c r="D1180" s="294" t="s">
        <v>3082</v>
      </c>
      <c r="E1180" s="339" t="s">
        <v>2400</v>
      </c>
      <c r="F1180" t="s">
        <v>3044</v>
      </c>
      <c r="G1180" s="339" t="s">
        <v>2408</v>
      </c>
      <c r="H1180" s="20">
        <v>1140</v>
      </c>
      <c r="I1180" s="468" t="s">
        <v>43</v>
      </c>
      <c r="J1180" s="469" t="str">
        <f>IF(ISBLANK(INDEX('Policy Characteristics'!D:D,MATCH($C1180,'Policy Characteristics'!$C:$C,0))),"",INDEX('Policy Characteristics'!D:D,MATCH($C1180,'Policy Characteristics'!$C:$C,0)))</f>
        <v>Industry Energy Efficiency Standards</v>
      </c>
      <c r="K1180" s="446" t="str">
        <f>IF(ISBLANK(INDEX('Policy Characteristics'!E:E,MATCH($C1180,'Policy Characteristics'!$C:$C,0))),"",INDEX('Policy Characteristics'!E:E,MATCH($C1180,'Policy Characteristics'!$C:$C,0)))</f>
        <v>indst efficiency standards</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0.25</v>
      </c>
      <c r="N1180" s="242">
        <f>IF(ISBLANK(INDEX('Policy Characteristics'!H:H,MATCH($C1180,'Policy Characteristics'!$C:$C,0))),"",INDEX('Policy Characteristics'!H:H,MATCH($C1180,'Policy Characteristics'!$C:$C,0)))</f>
        <v>0.01</v>
      </c>
      <c r="O1180" s="446" t="str">
        <f>IF(ISBLANK(INDEX('Policy Characteristics'!I:I,MATCH($C1180,'Policy Characteristics'!$C:$C,0))),"",INDEX('Policy Characteristics'!I:I,MATCH($C1180,'Policy Characteristics'!$C:$C,0)))</f>
        <v>% reduction in energy use</v>
      </c>
      <c r="P1180" s="44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46" t="str">
        <f>IF(ISBLANK(INDEX('Policy Characteristics'!K:K,MATCH($C1180,'Policy Characteristics'!$C:$C,0))),"",INDEX('Policy Characteristics'!K:K,MATCH($C1180,'Policy Characteristics'!$C:$C,0)))</f>
        <v>industry-ag-main.html#eff-stds</v>
      </c>
      <c r="R1180" s="446" t="str">
        <f>IF(ISBLANK(INDEX('Policy Characteristics'!L:L,MATCH($C1180,'Policy Characteristics'!$C:$C,0))),"",INDEX('Policy Characteristics'!L:L,MATCH($C1180,'Policy Characteristics'!$C:$C,0)))</f>
        <v>industry-energy-efficiency-standards.html</v>
      </c>
    </row>
    <row r="1181" spans="1:18" s="446" customFormat="1" x14ac:dyDescent="0.75">
      <c r="A1181" s="446" t="str">
        <f>IF(ISBLANK(INDEX('Policy Characteristics'!A:A,MATCH($C1181,'Policy Characteristics'!$C:$C,0))),"",INDEX('Policy Characteristics'!A:A,MATCH($C1181,'Policy Characteristics'!$C:$C,0)))</f>
        <v>Industry</v>
      </c>
      <c r="B1181" s="467" t="str">
        <f>IF(ISBLANK(INDEX('Policy Characteristics'!B:B,MATCH($C1181,'Policy Characteristics'!$C:$C,0))),"",INDEX('Policy Characteristics'!B:B,MATCH($C1181,'Policy Characteristics'!$C:$C,0)))</f>
        <v>Industry Energy Efficiency Standards</v>
      </c>
      <c r="C1181" s="446" t="str">
        <f t="shared" si="44"/>
        <v>Percentage Improvement in Eqpt Efficiency Standards above BAU</v>
      </c>
      <c r="D1181" s="294" t="s">
        <v>3082</v>
      </c>
      <c r="E1181" s="339" t="s">
        <v>2401</v>
      </c>
      <c r="F1181" t="s">
        <v>3044</v>
      </c>
      <c r="G1181" s="339" t="s">
        <v>2405</v>
      </c>
      <c r="H1181" s="20">
        <v>1141</v>
      </c>
      <c r="I1181" s="468" t="s">
        <v>44</v>
      </c>
      <c r="J1181" s="469" t="str">
        <f>IF(ISBLANK(INDEX('Policy Characteristics'!D:D,MATCH($C1181,'Policy Characteristics'!$C:$C,0))),"",INDEX('Policy Characteristics'!D:D,MATCH($C1181,'Policy Characteristics'!$C:$C,0)))</f>
        <v>Industry Energy Efficiency Standards</v>
      </c>
      <c r="K1181" s="446" t="str">
        <f>IF(ISBLANK(INDEX('Policy Characteristics'!E:E,MATCH($C1181,'Policy Characteristics'!$C:$C,0))),"",INDEX('Policy Characteristics'!E:E,MATCH($C1181,'Policy Characteristics'!$C:$C,0)))</f>
        <v>indst efficiency standards</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0.25</v>
      </c>
      <c r="N1181" s="242">
        <f>IF(ISBLANK(INDEX('Policy Characteristics'!H:H,MATCH($C1181,'Policy Characteristics'!$C:$C,0))),"",INDEX('Policy Characteristics'!H:H,MATCH($C1181,'Policy Characteristics'!$C:$C,0)))</f>
        <v>0.01</v>
      </c>
      <c r="O1181" s="446" t="str">
        <f>IF(ISBLANK(INDEX('Policy Characteristics'!I:I,MATCH($C1181,'Policy Characteristics'!$C:$C,0))),"",INDEX('Policy Characteristics'!I:I,MATCH($C1181,'Policy Characteristics'!$C:$C,0)))</f>
        <v>% reduction in energy use</v>
      </c>
      <c r="P1181" s="44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46" t="str">
        <f>IF(ISBLANK(INDEX('Policy Characteristics'!K:K,MATCH($C1181,'Policy Characteristics'!$C:$C,0))),"",INDEX('Policy Characteristics'!K:K,MATCH($C1181,'Policy Characteristics'!$C:$C,0)))</f>
        <v>industry-ag-main.html#eff-stds</v>
      </c>
      <c r="R1181" s="446" t="str">
        <f>IF(ISBLANK(INDEX('Policy Characteristics'!L:L,MATCH($C1181,'Policy Characteristics'!$C:$C,0))),"",INDEX('Policy Characteristics'!L:L,MATCH($C1181,'Policy Characteristics'!$C:$C,0)))</f>
        <v>industry-energy-efficiency-standards.html</v>
      </c>
    </row>
    <row r="1182" spans="1:18" s="446" customFormat="1" x14ac:dyDescent="0.75">
      <c r="A1182" s="446" t="str">
        <f>IF(ISBLANK(INDEX('Policy Characteristics'!A:A,MATCH($C1182,'Policy Characteristics'!$C:$C,0))),"",INDEX('Policy Characteristics'!A:A,MATCH($C1182,'Policy Characteristics'!$C:$C,0)))</f>
        <v>Industry</v>
      </c>
      <c r="B1182" s="467" t="str">
        <f>IF(ISBLANK(INDEX('Policy Characteristics'!B:B,MATCH($C1182,'Policy Characteristics'!$C:$C,0))),"",INDEX('Policy Characteristics'!B:B,MATCH($C1182,'Policy Characteristics'!$C:$C,0)))</f>
        <v>Industry Energy Efficiency Standards</v>
      </c>
      <c r="C1182" s="446" t="str">
        <f t="shared" si="44"/>
        <v>Percentage Improvement in Eqpt Efficiency Standards above BAU</v>
      </c>
      <c r="D1182" s="294" t="s">
        <v>3082</v>
      </c>
      <c r="E1182" s="339" t="s">
        <v>2402</v>
      </c>
      <c r="F1182" t="s">
        <v>3044</v>
      </c>
      <c r="G1182" s="339" t="s">
        <v>2406</v>
      </c>
      <c r="H1182" s="20">
        <v>1142</v>
      </c>
      <c r="I1182" s="468" t="s">
        <v>43</v>
      </c>
      <c r="J1182" s="469" t="str">
        <f>IF(ISBLANK(INDEX('Policy Characteristics'!D:D,MATCH($C1182,'Policy Characteristics'!$C:$C,0))),"",INDEX('Policy Characteristics'!D:D,MATCH($C1182,'Policy Characteristics'!$C:$C,0)))</f>
        <v>Industry Energy Efficiency Standards</v>
      </c>
      <c r="K1182" s="446" t="str">
        <f>IF(ISBLANK(INDEX('Policy Characteristics'!E:E,MATCH($C1182,'Policy Characteristics'!$C:$C,0))),"",INDEX('Policy Characteristics'!E:E,MATCH($C1182,'Policy Characteristics'!$C:$C,0)))</f>
        <v>indst efficiency standards</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0.25</v>
      </c>
      <c r="N1182" s="242">
        <f>IF(ISBLANK(INDEX('Policy Characteristics'!H:H,MATCH($C1182,'Policy Characteristics'!$C:$C,0))),"",INDEX('Policy Characteristics'!H:H,MATCH($C1182,'Policy Characteristics'!$C:$C,0)))</f>
        <v>0.01</v>
      </c>
      <c r="O1182" s="446" t="str">
        <f>IF(ISBLANK(INDEX('Policy Characteristics'!I:I,MATCH($C1182,'Policy Characteristics'!$C:$C,0))),"",INDEX('Policy Characteristics'!I:I,MATCH($C1182,'Policy Characteristics'!$C:$C,0)))</f>
        <v>% reduction in energy use</v>
      </c>
      <c r="P1182" s="44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46" t="str">
        <f>IF(ISBLANK(INDEX('Policy Characteristics'!K:K,MATCH($C1182,'Policy Characteristics'!$C:$C,0))),"",INDEX('Policy Characteristics'!K:K,MATCH($C1182,'Policy Characteristics'!$C:$C,0)))</f>
        <v>industry-ag-main.html#eff-stds</v>
      </c>
      <c r="R1182" s="446" t="str">
        <f>IF(ISBLANK(INDEX('Policy Characteristics'!L:L,MATCH($C1182,'Policy Characteristics'!$C:$C,0))),"",INDEX('Policy Characteristics'!L:L,MATCH($C1182,'Policy Characteristics'!$C:$C,0)))</f>
        <v>industry-energy-efficiency-standards.html</v>
      </c>
    </row>
    <row r="1183" spans="1:18" s="446" customFormat="1" x14ac:dyDescent="0.75">
      <c r="A1183" s="446" t="str">
        <f>IF(ISBLANK(INDEX('Policy Characteristics'!A:A,MATCH($C1183,'Policy Characteristics'!$C:$C,0))),"",INDEX('Policy Characteristics'!A:A,MATCH($C1183,'Policy Characteristics'!$C:$C,0)))</f>
        <v>Industry</v>
      </c>
      <c r="B1183" s="467" t="str">
        <f>IF(ISBLANK(INDEX('Policy Characteristics'!B:B,MATCH($C1183,'Policy Characteristics'!$C:$C,0))),"",INDEX('Policy Characteristics'!B:B,MATCH($C1183,'Policy Characteristics'!$C:$C,0)))</f>
        <v>Industry Energy Efficiency Standards</v>
      </c>
      <c r="C1183" s="446" t="str">
        <f t="shared" si="44"/>
        <v>Percentage Improvement in Eqpt Efficiency Standards above BAU</v>
      </c>
      <c r="D1183" s="294" t="s">
        <v>3082</v>
      </c>
      <c r="E1183" s="339" t="s">
        <v>2403</v>
      </c>
      <c r="F1183" t="s">
        <v>3044</v>
      </c>
      <c r="G1183" s="339" t="s">
        <v>2409</v>
      </c>
      <c r="H1183" s="20">
        <v>1143</v>
      </c>
      <c r="I1183" s="468" t="s">
        <v>44</v>
      </c>
      <c r="J1183" s="469" t="str">
        <f>IF(ISBLANK(INDEX('Policy Characteristics'!D:D,MATCH($C1183,'Policy Characteristics'!$C:$C,0))),"",INDEX('Policy Characteristics'!D:D,MATCH($C1183,'Policy Characteristics'!$C:$C,0)))</f>
        <v>Industry Energy Efficiency Standards</v>
      </c>
      <c r="K1183" s="446" t="str">
        <f>IF(ISBLANK(INDEX('Policy Characteristics'!E:E,MATCH($C1183,'Policy Characteristics'!$C:$C,0))),"",INDEX('Policy Characteristics'!E:E,MATCH($C1183,'Policy Characteristics'!$C:$C,0)))</f>
        <v>indst efficiency standards</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0.25</v>
      </c>
      <c r="N1183" s="242">
        <f>IF(ISBLANK(INDEX('Policy Characteristics'!H:H,MATCH($C1183,'Policy Characteristics'!$C:$C,0))),"",INDEX('Policy Characteristics'!H:H,MATCH($C1183,'Policy Characteristics'!$C:$C,0)))</f>
        <v>0.01</v>
      </c>
      <c r="O1183" s="446" t="str">
        <f>IF(ISBLANK(INDEX('Policy Characteristics'!I:I,MATCH($C1183,'Policy Characteristics'!$C:$C,0))),"",INDEX('Policy Characteristics'!I:I,MATCH($C1183,'Policy Characteristics'!$C:$C,0)))</f>
        <v>% reduction in energy use</v>
      </c>
      <c r="P1183" s="44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46" t="str">
        <f>IF(ISBLANK(INDEX('Policy Characteristics'!K:K,MATCH($C1183,'Policy Characteristics'!$C:$C,0))),"",INDEX('Policy Characteristics'!K:K,MATCH($C1183,'Policy Characteristics'!$C:$C,0)))</f>
        <v>industry-ag-main.html#eff-stds</v>
      </c>
      <c r="R1183" s="446" t="str">
        <f>IF(ISBLANK(INDEX('Policy Characteristics'!L:L,MATCH($C1183,'Policy Characteristics'!$C:$C,0))),"",INDEX('Policy Characteristics'!L:L,MATCH($C1183,'Policy Characteristics'!$C:$C,0)))</f>
        <v>industry-energy-efficiency-standards.html</v>
      </c>
    </row>
    <row r="1184" spans="1:18" s="446" customFormat="1" x14ac:dyDescent="0.75">
      <c r="A1184" s="446" t="str">
        <f>IF(ISBLANK(INDEX('Policy Characteristics'!A:A,MATCH($C1184,'Policy Characteristics'!$C:$C,0))),"",INDEX('Policy Characteristics'!A:A,MATCH($C1184,'Policy Characteristics'!$C:$C,0)))</f>
        <v>Industry</v>
      </c>
      <c r="B1184" s="467" t="str">
        <f>IF(ISBLANK(INDEX('Policy Characteristics'!B:B,MATCH($C1184,'Policy Characteristics'!$C:$C,0))),"",INDEX('Policy Characteristics'!B:B,MATCH($C1184,'Policy Characteristics'!$C:$C,0)))</f>
        <v>Industry Energy Efficiency Standards</v>
      </c>
      <c r="C1184" s="446" t="str">
        <f t="shared" si="44"/>
        <v>Percentage Improvement in Eqpt Efficiency Standards above BAU</v>
      </c>
      <c r="D1184" s="294" t="s">
        <v>3082</v>
      </c>
      <c r="E1184" s="339" t="s">
        <v>2706</v>
      </c>
      <c r="F1184" t="s">
        <v>3044</v>
      </c>
      <c r="G1184" s="339" t="s">
        <v>2709</v>
      </c>
      <c r="H1184" s="20">
        <v>1144</v>
      </c>
      <c r="I1184" s="468" t="s">
        <v>44</v>
      </c>
      <c r="J1184" s="469" t="str">
        <f>IF(ISBLANK(INDEX('Policy Characteristics'!D:D,MATCH($C1184,'Policy Characteristics'!$C:$C,0))),"",INDEX('Policy Characteristics'!D:D,MATCH($C1184,'Policy Characteristics'!$C:$C,0)))</f>
        <v>Industry Energy Efficiency Standards</v>
      </c>
      <c r="K1184" s="446" t="str">
        <f>IF(ISBLANK(INDEX('Policy Characteristics'!E:E,MATCH($C1184,'Policy Characteristics'!$C:$C,0))),"",INDEX('Policy Characteristics'!E:E,MATCH($C1184,'Policy Characteristics'!$C:$C,0)))</f>
        <v>indst efficiency standards</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0.25</v>
      </c>
      <c r="N1184" s="242">
        <f>IF(ISBLANK(INDEX('Policy Characteristics'!H:H,MATCH($C1184,'Policy Characteristics'!$C:$C,0))),"",INDEX('Policy Characteristics'!H:H,MATCH($C1184,'Policy Characteristics'!$C:$C,0)))</f>
        <v>0.01</v>
      </c>
      <c r="O1184" s="446" t="str">
        <f>IF(ISBLANK(INDEX('Policy Characteristics'!I:I,MATCH($C1184,'Policy Characteristics'!$C:$C,0))),"",INDEX('Policy Characteristics'!I:I,MATCH($C1184,'Policy Characteristics'!$C:$C,0)))</f>
        <v>% reduction in energy use</v>
      </c>
      <c r="P1184" s="44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46" t="str">
        <f>IF(ISBLANK(INDEX('Policy Characteristics'!K:K,MATCH($C1184,'Policy Characteristics'!$C:$C,0))),"",INDEX('Policy Characteristics'!K:K,MATCH($C1184,'Policy Characteristics'!$C:$C,0)))</f>
        <v>industry-ag-main.html#eff-stds</v>
      </c>
      <c r="R1184" s="446" t="str">
        <f>IF(ISBLANK(INDEX('Policy Characteristics'!L:L,MATCH($C1184,'Policy Characteristics'!$C:$C,0))),"",INDEX('Policy Characteristics'!L:L,MATCH($C1184,'Policy Characteristics'!$C:$C,0)))</f>
        <v>industry-energy-efficiency-standards.html</v>
      </c>
    </row>
    <row r="1185" spans="1:18" s="446" customFormat="1" x14ac:dyDescent="0.75">
      <c r="A1185" s="446" t="str">
        <f>IF(ISBLANK(INDEX('Policy Characteristics'!A:A,MATCH($C1185,'Policy Characteristics'!$C:$C,0))),"",INDEX('Policy Characteristics'!A:A,MATCH($C1185,'Policy Characteristics'!$C:$C,0)))</f>
        <v>Industry</v>
      </c>
      <c r="B1185" s="467" t="str">
        <f>IF(ISBLANK(INDEX('Policy Characteristics'!B:B,MATCH($C1185,'Policy Characteristics'!$C:$C,0))),"",INDEX('Policy Characteristics'!B:B,MATCH($C1185,'Policy Characteristics'!$C:$C,0)))</f>
        <v>Industry Energy Efficiency Standards</v>
      </c>
      <c r="C1185" s="446" t="str">
        <f t="shared" si="44"/>
        <v>Percentage Improvement in Eqpt Efficiency Standards above BAU</v>
      </c>
      <c r="D1185" s="294" t="s">
        <v>3082</v>
      </c>
      <c r="E1185" s="339" t="s">
        <v>2707</v>
      </c>
      <c r="F1185" t="s">
        <v>3044</v>
      </c>
      <c r="G1185" s="339" t="s">
        <v>2711</v>
      </c>
      <c r="H1185" s="20">
        <v>1145</v>
      </c>
      <c r="I1185" s="468" t="s">
        <v>44</v>
      </c>
      <c r="J1185" s="469" t="str">
        <f>IF(ISBLANK(INDEX('Policy Characteristics'!D:D,MATCH($C1185,'Policy Characteristics'!$C:$C,0))),"",INDEX('Policy Characteristics'!D:D,MATCH($C1185,'Policy Characteristics'!$C:$C,0)))</f>
        <v>Industry Energy Efficiency Standards</v>
      </c>
      <c r="K1185" s="446" t="str">
        <f>IF(ISBLANK(INDEX('Policy Characteristics'!E:E,MATCH($C1185,'Policy Characteristics'!$C:$C,0))),"",INDEX('Policy Characteristics'!E:E,MATCH($C1185,'Policy Characteristics'!$C:$C,0)))</f>
        <v>indst efficiency standards</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0.25</v>
      </c>
      <c r="N1185" s="242">
        <f>IF(ISBLANK(INDEX('Policy Characteristics'!H:H,MATCH($C1185,'Policy Characteristics'!$C:$C,0))),"",INDEX('Policy Characteristics'!H:H,MATCH($C1185,'Policy Characteristics'!$C:$C,0)))</f>
        <v>0.01</v>
      </c>
      <c r="O1185" s="446" t="str">
        <f>IF(ISBLANK(INDEX('Policy Characteristics'!I:I,MATCH($C1185,'Policy Characteristics'!$C:$C,0))),"",INDEX('Policy Characteristics'!I:I,MATCH($C1185,'Policy Characteristics'!$C:$C,0)))</f>
        <v>% reduction in energy use</v>
      </c>
      <c r="P1185" s="44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46" t="str">
        <f>IF(ISBLANK(INDEX('Policy Characteristics'!K:K,MATCH($C1185,'Policy Characteristics'!$C:$C,0))),"",INDEX('Policy Characteristics'!K:K,MATCH($C1185,'Policy Characteristics'!$C:$C,0)))</f>
        <v>industry-ag-main.html#eff-stds</v>
      </c>
      <c r="R1185" s="446" t="str">
        <f>IF(ISBLANK(INDEX('Policy Characteristics'!L:L,MATCH($C1185,'Policy Characteristics'!$C:$C,0))),"",INDEX('Policy Characteristics'!L:L,MATCH($C1185,'Policy Characteristics'!$C:$C,0)))</f>
        <v>industry-energy-efficiency-standards.html</v>
      </c>
    </row>
    <row r="1186" spans="1:18" s="446" customFormat="1" x14ac:dyDescent="0.75">
      <c r="A1186" s="446" t="str">
        <f>IF(ISBLANK(INDEX('Policy Characteristics'!A:A,MATCH($C1186,'Policy Characteristics'!$C:$C,0))),"",INDEX('Policy Characteristics'!A:A,MATCH($C1186,'Policy Characteristics'!$C:$C,0)))</f>
        <v>Industry</v>
      </c>
      <c r="B1186" s="467" t="str">
        <f>IF(ISBLANK(INDEX('Policy Characteristics'!B:B,MATCH($C1186,'Policy Characteristics'!$C:$C,0))),"",INDEX('Policy Characteristics'!B:B,MATCH($C1186,'Policy Characteristics'!$C:$C,0)))</f>
        <v>Industry Energy Efficiency Standards</v>
      </c>
      <c r="C1186" s="446" t="str">
        <f t="shared" si="44"/>
        <v>Percentage Improvement in Eqpt Efficiency Standards above BAU</v>
      </c>
      <c r="D1186" s="294" t="s">
        <v>3082</v>
      </c>
      <c r="E1186" s="339" t="s">
        <v>2708</v>
      </c>
      <c r="F1186" t="s">
        <v>3044</v>
      </c>
      <c r="G1186" s="339" t="s">
        <v>2712</v>
      </c>
      <c r="H1186" s="20">
        <v>1146</v>
      </c>
      <c r="I1186" s="468" t="s">
        <v>43</v>
      </c>
      <c r="J1186" s="469" t="str">
        <f>IF(ISBLANK(INDEX('Policy Characteristics'!D:D,MATCH($C1186,'Policy Characteristics'!$C:$C,0))),"",INDEX('Policy Characteristics'!D:D,MATCH($C1186,'Policy Characteristics'!$C:$C,0)))</f>
        <v>Industry Energy Efficiency Standards</v>
      </c>
      <c r="K1186" s="446" t="str">
        <f>IF(ISBLANK(INDEX('Policy Characteristics'!E:E,MATCH($C1186,'Policy Characteristics'!$C:$C,0))),"",INDEX('Policy Characteristics'!E:E,MATCH($C1186,'Policy Characteristics'!$C:$C,0)))</f>
        <v>indst efficiency standards</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0.25</v>
      </c>
      <c r="N1186" s="242">
        <f>IF(ISBLANK(INDEX('Policy Characteristics'!H:H,MATCH($C1186,'Policy Characteristics'!$C:$C,0))),"",INDEX('Policy Characteristics'!H:H,MATCH($C1186,'Policy Characteristics'!$C:$C,0)))</f>
        <v>0.01</v>
      </c>
      <c r="O1186" s="446" t="str">
        <f>IF(ISBLANK(INDEX('Policy Characteristics'!I:I,MATCH($C1186,'Policy Characteristics'!$C:$C,0))),"",INDEX('Policy Characteristics'!I:I,MATCH($C1186,'Policy Characteristics'!$C:$C,0)))</f>
        <v>% reduction in energy use</v>
      </c>
      <c r="P1186" s="44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46" t="str">
        <f>IF(ISBLANK(INDEX('Policy Characteristics'!K:K,MATCH($C1186,'Policy Characteristics'!$C:$C,0))),"",INDEX('Policy Characteristics'!K:K,MATCH($C1186,'Policy Characteristics'!$C:$C,0)))</f>
        <v>industry-ag-main.html#eff-stds</v>
      </c>
      <c r="R1186" s="446" t="str">
        <f>IF(ISBLANK(INDEX('Policy Characteristics'!L:L,MATCH($C1186,'Policy Characteristics'!$C:$C,0))),"",INDEX('Policy Characteristics'!L:L,MATCH($C1186,'Policy Characteristics'!$C:$C,0)))</f>
        <v>industry-energy-efficiency-standards.html</v>
      </c>
    </row>
    <row r="1187" spans="1:18" s="446" customFormat="1" x14ac:dyDescent="0.75">
      <c r="A1187" s="446" t="str">
        <f>IF(ISBLANK(INDEX('Policy Characteristics'!A:A,MATCH($C1187,'Policy Characteristics'!$C:$C,0))),"",INDEX('Policy Characteristics'!A:A,MATCH($C1187,'Policy Characteristics'!$C:$C,0)))</f>
        <v>Industry</v>
      </c>
      <c r="B1187" s="467" t="str">
        <f>IF(ISBLANK(INDEX('Policy Characteristics'!B:B,MATCH($C1187,'Policy Characteristics'!$C:$C,0))),"",INDEX('Policy Characteristics'!B:B,MATCH($C1187,'Policy Characteristics'!$C:$C,0)))</f>
        <v>Industry Energy Efficiency Standards</v>
      </c>
      <c r="C1187" s="446" t="str">
        <f t="shared" si="44"/>
        <v>Percentage Improvement in Eqpt Efficiency Standards above BAU</v>
      </c>
      <c r="D1187" s="294" t="s">
        <v>3082</v>
      </c>
      <c r="E1187" s="339" t="s">
        <v>2705</v>
      </c>
      <c r="F1187" t="s">
        <v>3044</v>
      </c>
      <c r="G1187" s="339" t="s">
        <v>2710</v>
      </c>
      <c r="H1187" s="20">
        <v>1147</v>
      </c>
      <c r="I1187" s="468" t="s">
        <v>44</v>
      </c>
      <c r="J1187" s="469" t="str">
        <f>IF(ISBLANK(INDEX('Policy Characteristics'!D:D,MATCH($C1187,'Policy Characteristics'!$C:$C,0))),"",INDEX('Policy Characteristics'!D:D,MATCH($C1187,'Policy Characteristics'!$C:$C,0)))</f>
        <v>Industry Energy Efficiency Standards</v>
      </c>
      <c r="K1187" s="446" t="str">
        <f>IF(ISBLANK(INDEX('Policy Characteristics'!E:E,MATCH($C1187,'Policy Characteristics'!$C:$C,0))),"",INDEX('Policy Characteristics'!E:E,MATCH($C1187,'Policy Characteristics'!$C:$C,0)))</f>
        <v>indst efficiency standards</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0.25</v>
      </c>
      <c r="N1187" s="242">
        <f>IF(ISBLANK(INDEX('Policy Characteristics'!H:H,MATCH($C1187,'Policy Characteristics'!$C:$C,0))),"",INDEX('Policy Characteristics'!H:H,MATCH($C1187,'Policy Characteristics'!$C:$C,0)))</f>
        <v>0.01</v>
      </c>
      <c r="O1187" s="446" t="str">
        <f>IF(ISBLANK(INDEX('Policy Characteristics'!I:I,MATCH($C1187,'Policy Characteristics'!$C:$C,0))),"",INDEX('Policy Characteristics'!I:I,MATCH($C1187,'Policy Characteristics'!$C:$C,0)))</f>
        <v>% reduction in energy use</v>
      </c>
      <c r="P1187" s="44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46" t="str">
        <f>IF(ISBLANK(INDEX('Policy Characteristics'!K:K,MATCH($C1187,'Policy Characteristics'!$C:$C,0))),"",INDEX('Policy Characteristics'!K:K,MATCH($C1187,'Policy Characteristics'!$C:$C,0)))</f>
        <v>industry-ag-main.html#eff-stds</v>
      </c>
      <c r="R1187" s="446" t="str">
        <f>IF(ISBLANK(INDEX('Policy Characteristics'!L:L,MATCH($C1187,'Policy Characteristics'!$C:$C,0))),"",INDEX('Policy Characteristics'!L:L,MATCH($C1187,'Policy Characteristics'!$C:$C,0)))</f>
        <v>industry-energy-efficiency-standards.html</v>
      </c>
    </row>
    <row r="1188" spans="1:18" s="446" customFormat="1" x14ac:dyDescent="0.75">
      <c r="A1188" s="446" t="str">
        <f>IF(ISBLANK(INDEX('Policy Characteristics'!A:A,MATCH($C1188,'Policy Characteristics'!$C:$C,0))),"",INDEX('Policy Characteristics'!A:A,MATCH($C1188,'Policy Characteristics'!$C:$C,0)))</f>
        <v>Industry</v>
      </c>
      <c r="B1188" s="467" t="str">
        <f>IF(ISBLANK(INDEX('Policy Characteristics'!B:B,MATCH($C1188,'Policy Characteristics'!$C:$C,0))),"",INDEX('Policy Characteristics'!B:B,MATCH($C1188,'Policy Characteristics'!$C:$C,0)))</f>
        <v>Industry Energy Efficiency Standards</v>
      </c>
      <c r="C1188" s="446" t="str">
        <f t="shared" si="44"/>
        <v>Percentage Improvement in Eqpt Efficiency Standards above BAU</v>
      </c>
      <c r="D1188" s="294" t="s">
        <v>3083</v>
      </c>
      <c r="E1188" s="339" t="s">
        <v>2398</v>
      </c>
      <c r="F1188" t="s">
        <v>3045</v>
      </c>
      <c r="G1188" s="339" t="s">
        <v>2404</v>
      </c>
      <c r="H1188" s="20">
        <v>1148</v>
      </c>
      <c r="I1188" s="468" t="s">
        <v>43</v>
      </c>
      <c r="J1188" s="469" t="str">
        <f>IF(ISBLANK(INDEX('Policy Characteristics'!D:D,MATCH($C1188,'Policy Characteristics'!$C:$C,0))),"",INDEX('Policy Characteristics'!D:D,MATCH($C1188,'Policy Characteristics'!$C:$C,0)))</f>
        <v>Industry Energy Efficiency Standards</v>
      </c>
      <c r="K1188" s="446" t="str">
        <f>IF(ISBLANK(INDEX('Policy Characteristics'!E:E,MATCH($C1188,'Policy Characteristics'!$C:$C,0))),"",INDEX('Policy Characteristics'!E:E,MATCH($C1188,'Policy Characteristics'!$C:$C,0)))</f>
        <v>indst efficiency standards</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0.25</v>
      </c>
      <c r="N1188" s="242">
        <f>IF(ISBLANK(INDEX('Policy Characteristics'!H:H,MATCH($C1188,'Policy Characteristics'!$C:$C,0))),"",INDEX('Policy Characteristics'!H:H,MATCH($C1188,'Policy Characteristics'!$C:$C,0)))</f>
        <v>0.01</v>
      </c>
      <c r="O1188" s="446" t="str">
        <f>IF(ISBLANK(INDEX('Policy Characteristics'!I:I,MATCH($C1188,'Policy Characteristics'!$C:$C,0))),"",INDEX('Policy Characteristics'!I:I,MATCH($C1188,'Policy Characteristics'!$C:$C,0)))</f>
        <v>% reduction in energy use</v>
      </c>
      <c r="P1188" s="44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46" t="str">
        <f>IF(ISBLANK(INDEX('Policy Characteristics'!K:K,MATCH($C1188,'Policy Characteristics'!$C:$C,0))),"",INDEX('Policy Characteristics'!K:K,MATCH($C1188,'Policy Characteristics'!$C:$C,0)))</f>
        <v>industry-ag-main.html#eff-stds</v>
      </c>
      <c r="R1188" s="446" t="str">
        <f>IF(ISBLANK(INDEX('Policy Characteristics'!L:L,MATCH($C1188,'Policy Characteristics'!$C:$C,0))),"",INDEX('Policy Characteristics'!L:L,MATCH($C1188,'Policy Characteristics'!$C:$C,0)))</f>
        <v>industry-energy-efficiency-standards.html</v>
      </c>
    </row>
    <row r="1189" spans="1:18" s="446" customFormat="1" x14ac:dyDescent="0.75">
      <c r="A1189" s="446" t="str">
        <f>IF(ISBLANK(INDEX('Policy Characteristics'!A:A,MATCH($C1189,'Policy Characteristics'!$C:$C,0))),"",INDEX('Policy Characteristics'!A:A,MATCH($C1189,'Policy Characteristics'!$C:$C,0)))</f>
        <v>Industry</v>
      </c>
      <c r="B1189" s="467" t="str">
        <f>IF(ISBLANK(INDEX('Policy Characteristics'!B:B,MATCH($C1189,'Policy Characteristics'!$C:$C,0))),"",INDEX('Policy Characteristics'!B:B,MATCH($C1189,'Policy Characteristics'!$C:$C,0)))</f>
        <v>Industry Energy Efficiency Standards</v>
      </c>
      <c r="C1189" s="446" t="str">
        <f t="shared" si="44"/>
        <v>Percentage Improvement in Eqpt Efficiency Standards above BAU</v>
      </c>
      <c r="D1189" s="294" t="s">
        <v>3083</v>
      </c>
      <c r="E1189" s="339" t="s">
        <v>2399</v>
      </c>
      <c r="F1189" t="s">
        <v>3045</v>
      </c>
      <c r="G1189" s="339" t="s">
        <v>2407</v>
      </c>
      <c r="H1189" s="20">
        <v>1149</v>
      </c>
      <c r="I1189" s="468" t="s">
        <v>43</v>
      </c>
      <c r="J1189" s="469" t="str">
        <f>IF(ISBLANK(INDEX('Policy Characteristics'!D:D,MATCH($C1189,'Policy Characteristics'!$C:$C,0))),"",INDEX('Policy Characteristics'!D:D,MATCH($C1189,'Policy Characteristics'!$C:$C,0)))</f>
        <v>Industry Energy Efficiency Standards</v>
      </c>
      <c r="K1189" s="446" t="str">
        <f>IF(ISBLANK(INDEX('Policy Characteristics'!E:E,MATCH($C1189,'Policy Characteristics'!$C:$C,0))),"",INDEX('Policy Characteristics'!E:E,MATCH($C1189,'Policy Characteristics'!$C:$C,0)))</f>
        <v>indst efficiency standards</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0.25</v>
      </c>
      <c r="N1189" s="242">
        <f>IF(ISBLANK(INDEX('Policy Characteristics'!H:H,MATCH($C1189,'Policy Characteristics'!$C:$C,0))),"",INDEX('Policy Characteristics'!H:H,MATCH($C1189,'Policy Characteristics'!$C:$C,0)))</f>
        <v>0.01</v>
      </c>
      <c r="O1189" s="446" t="str">
        <f>IF(ISBLANK(INDEX('Policy Characteristics'!I:I,MATCH($C1189,'Policy Characteristics'!$C:$C,0))),"",INDEX('Policy Characteristics'!I:I,MATCH($C1189,'Policy Characteristics'!$C:$C,0)))</f>
        <v>% reduction in energy use</v>
      </c>
      <c r="P1189" s="44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46" t="str">
        <f>IF(ISBLANK(INDEX('Policy Characteristics'!K:K,MATCH($C1189,'Policy Characteristics'!$C:$C,0))),"",INDEX('Policy Characteristics'!K:K,MATCH($C1189,'Policy Characteristics'!$C:$C,0)))</f>
        <v>industry-ag-main.html#eff-stds</v>
      </c>
      <c r="R1189" s="446" t="str">
        <f>IF(ISBLANK(INDEX('Policy Characteristics'!L:L,MATCH($C1189,'Policy Characteristics'!$C:$C,0))),"",INDEX('Policy Characteristics'!L:L,MATCH($C1189,'Policy Characteristics'!$C:$C,0)))</f>
        <v>industry-energy-efficiency-standards.html</v>
      </c>
    </row>
    <row r="1190" spans="1:18" s="446" customFormat="1" x14ac:dyDescent="0.75">
      <c r="A1190" s="446" t="str">
        <f>IF(ISBLANK(INDEX('Policy Characteristics'!A:A,MATCH($C1190,'Policy Characteristics'!$C:$C,0))),"",INDEX('Policy Characteristics'!A:A,MATCH($C1190,'Policy Characteristics'!$C:$C,0)))</f>
        <v>Industry</v>
      </c>
      <c r="B1190" s="467" t="str">
        <f>IF(ISBLANK(INDEX('Policy Characteristics'!B:B,MATCH($C1190,'Policy Characteristics'!$C:$C,0))),"",INDEX('Policy Characteristics'!B:B,MATCH($C1190,'Policy Characteristics'!$C:$C,0)))</f>
        <v>Industry Energy Efficiency Standards</v>
      </c>
      <c r="C1190" s="446" t="str">
        <f t="shared" si="44"/>
        <v>Percentage Improvement in Eqpt Efficiency Standards above BAU</v>
      </c>
      <c r="D1190" s="294" t="s">
        <v>3083</v>
      </c>
      <c r="E1190" s="339" t="s">
        <v>2400</v>
      </c>
      <c r="F1190" t="s">
        <v>3045</v>
      </c>
      <c r="G1190" s="339" t="s">
        <v>2408</v>
      </c>
      <c r="H1190" s="20">
        <v>1150</v>
      </c>
      <c r="I1190" s="468" t="s">
        <v>43</v>
      </c>
      <c r="J1190" s="469" t="str">
        <f>IF(ISBLANK(INDEX('Policy Characteristics'!D:D,MATCH($C1190,'Policy Characteristics'!$C:$C,0))),"",INDEX('Policy Characteristics'!D:D,MATCH($C1190,'Policy Characteristics'!$C:$C,0)))</f>
        <v>Industry Energy Efficiency Standards</v>
      </c>
      <c r="K1190" s="446" t="str">
        <f>IF(ISBLANK(INDEX('Policy Characteristics'!E:E,MATCH($C1190,'Policy Characteristics'!$C:$C,0))),"",INDEX('Policy Characteristics'!E:E,MATCH($C1190,'Policy Characteristics'!$C:$C,0)))</f>
        <v>indst efficiency standards</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0.25</v>
      </c>
      <c r="N1190" s="242">
        <f>IF(ISBLANK(INDEX('Policy Characteristics'!H:H,MATCH($C1190,'Policy Characteristics'!$C:$C,0))),"",INDEX('Policy Characteristics'!H:H,MATCH($C1190,'Policy Characteristics'!$C:$C,0)))</f>
        <v>0.01</v>
      </c>
      <c r="O1190" s="446" t="str">
        <f>IF(ISBLANK(INDEX('Policy Characteristics'!I:I,MATCH($C1190,'Policy Characteristics'!$C:$C,0))),"",INDEX('Policy Characteristics'!I:I,MATCH($C1190,'Policy Characteristics'!$C:$C,0)))</f>
        <v>% reduction in energy use</v>
      </c>
      <c r="P1190" s="44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46" t="str">
        <f>IF(ISBLANK(INDEX('Policy Characteristics'!K:K,MATCH($C1190,'Policy Characteristics'!$C:$C,0))),"",INDEX('Policy Characteristics'!K:K,MATCH($C1190,'Policy Characteristics'!$C:$C,0)))</f>
        <v>industry-ag-main.html#eff-stds</v>
      </c>
      <c r="R1190" s="446" t="str">
        <f>IF(ISBLANK(INDEX('Policy Characteristics'!L:L,MATCH($C1190,'Policy Characteristics'!$C:$C,0))),"",INDEX('Policy Characteristics'!L:L,MATCH($C1190,'Policy Characteristics'!$C:$C,0)))</f>
        <v>industry-energy-efficiency-standards.html</v>
      </c>
    </row>
    <row r="1191" spans="1:18" s="446" customFormat="1" x14ac:dyDescent="0.75">
      <c r="A1191" s="446" t="str">
        <f>IF(ISBLANK(INDEX('Policy Characteristics'!A:A,MATCH($C1191,'Policy Characteristics'!$C:$C,0))),"",INDEX('Policy Characteristics'!A:A,MATCH($C1191,'Policy Characteristics'!$C:$C,0)))</f>
        <v>Industry</v>
      </c>
      <c r="B1191" s="467" t="str">
        <f>IF(ISBLANK(INDEX('Policy Characteristics'!B:B,MATCH($C1191,'Policy Characteristics'!$C:$C,0))),"",INDEX('Policy Characteristics'!B:B,MATCH($C1191,'Policy Characteristics'!$C:$C,0)))</f>
        <v>Industry Energy Efficiency Standards</v>
      </c>
      <c r="C1191" s="446" t="str">
        <f t="shared" ref="C1191:C1247" si="45">C$998</f>
        <v>Percentage Improvement in Eqpt Efficiency Standards above BAU</v>
      </c>
      <c r="D1191" s="294" t="s">
        <v>3083</v>
      </c>
      <c r="E1191" s="339" t="s">
        <v>2401</v>
      </c>
      <c r="F1191" t="s">
        <v>3045</v>
      </c>
      <c r="G1191" s="339" t="s">
        <v>2405</v>
      </c>
      <c r="H1191" s="20">
        <v>1151</v>
      </c>
      <c r="I1191" s="468" t="s">
        <v>44</v>
      </c>
      <c r="J1191" s="469" t="str">
        <f>IF(ISBLANK(INDEX('Policy Characteristics'!D:D,MATCH($C1191,'Policy Characteristics'!$C:$C,0))),"",INDEX('Policy Characteristics'!D:D,MATCH($C1191,'Policy Characteristics'!$C:$C,0)))</f>
        <v>Industry Energy Efficiency Standards</v>
      </c>
      <c r="K1191" s="446" t="str">
        <f>IF(ISBLANK(INDEX('Policy Characteristics'!E:E,MATCH($C1191,'Policy Characteristics'!$C:$C,0))),"",INDEX('Policy Characteristics'!E:E,MATCH($C1191,'Policy Characteristics'!$C:$C,0)))</f>
        <v>indst efficiency standards</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0.25</v>
      </c>
      <c r="N1191" s="242">
        <f>IF(ISBLANK(INDEX('Policy Characteristics'!H:H,MATCH($C1191,'Policy Characteristics'!$C:$C,0))),"",INDEX('Policy Characteristics'!H:H,MATCH($C1191,'Policy Characteristics'!$C:$C,0)))</f>
        <v>0.01</v>
      </c>
      <c r="O1191" s="446" t="str">
        <f>IF(ISBLANK(INDEX('Policy Characteristics'!I:I,MATCH($C1191,'Policy Characteristics'!$C:$C,0))),"",INDEX('Policy Characteristics'!I:I,MATCH($C1191,'Policy Characteristics'!$C:$C,0)))</f>
        <v>% reduction in energy use</v>
      </c>
      <c r="P1191" s="44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46" t="str">
        <f>IF(ISBLANK(INDEX('Policy Characteristics'!K:K,MATCH($C1191,'Policy Characteristics'!$C:$C,0))),"",INDEX('Policy Characteristics'!K:K,MATCH($C1191,'Policy Characteristics'!$C:$C,0)))</f>
        <v>industry-ag-main.html#eff-stds</v>
      </c>
      <c r="R1191" s="446" t="str">
        <f>IF(ISBLANK(INDEX('Policy Characteristics'!L:L,MATCH($C1191,'Policy Characteristics'!$C:$C,0))),"",INDEX('Policy Characteristics'!L:L,MATCH($C1191,'Policy Characteristics'!$C:$C,0)))</f>
        <v>industry-energy-efficiency-standards.html</v>
      </c>
    </row>
    <row r="1192" spans="1:18" s="446" customFormat="1" x14ac:dyDescent="0.75">
      <c r="A1192" s="446" t="str">
        <f>IF(ISBLANK(INDEX('Policy Characteristics'!A:A,MATCH($C1192,'Policy Characteristics'!$C:$C,0))),"",INDEX('Policy Characteristics'!A:A,MATCH($C1192,'Policy Characteristics'!$C:$C,0)))</f>
        <v>Industry</v>
      </c>
      <c r="B1192" s="467" t="str">
        <f>IF(ISBLANK(INDEX('Policy Characteristics'!B:B,MATCH($C1192,'Policy Characteristics'!$C:$C,0))),"",INDEX('Policy Characteristics'!B:B,MATCH($C1192,'Policy Characteristics'!$C:$C,0)))</f>
        <v>Industry Energy Efficiency Standards</v>
      </c>
      <c r="C1192" s="446" t="str">
        <f t="shared" si="45"/>
        <v>Percentage Improvement in Eqpt Efficiency Standards above BAU</v>
      </c>
      <c r="D1192" s="294" t="s">
        <v>3083</v>
      </c>
      <c r="E1192" s="339" t="s">
        <v>2402</v>
      </c>
      <c r="F1192" t="s">
        <v>3045</v>
      </c>
      <c r="G1192" s="339" t="s">
        <v>2406</v>
      </c>
      <c r="H1192" s="20">
        <v>1152</v>
      </c>
      <c r="I1192" s="468" t="s">
        <v>43</v>
      </c>
      <c r="J1192" s="469" t="str">
        <f>IF(ISBLANK(INDEX('Policy Characteristics'!D:D,MATCH($C1192,'Policy Characteristics'!$C:$C,0))),"",INDEX('Policy Characteristics'!D:D,MATCH($C1192,'Policy Characteristics'!$C:$C,0)))</f>
        <v>Industry Energy Efficiency Standards</v>
      </c>
      <c r="K1192" s="446" t="str">
        <f>IF(ISBLANK(INDEX('Policy Characteristics'!E:E,MATCH($C1192,'Policy Characteristics'!$C:$C,0))),"",INDEX('Policy Characteristics'!E:E,MATCH($C1192,'Policy Characteristics'!$C:$C,0)))</f>
        <v>indst efficiency standards</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0.25</v>
      </c>
      <c r="N1192" s="242">
        <f>IF(ISBLANK(INDEX('Policy Characteristics'!H:H,MATCH($C1192,'Policy Characteristics'!$C:$C,0))),"",INDEX('Policy Characteristics'!H:H,MATCH($C1192,'Policy Characteristics'!$C:$C,0)))</f>
        <v>0.01</v>
      </c>
      <c r="O1192" s="446" t="str">
        <f>IF(ISBLANK(INDEX('Policy Characteristics'!I:I,MATCH($C1192,'Policy Characteristics'!$C:$C,0))),"",INDEX('Policy Characteristics'!I:I,MATCH($C1192,'Policy Characteristics'!$C:$C,0)))</f>
        <v>% reduction in energy use</v>
      </c>
      <c r="P1192" s="44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46" t="str">
        <f>IF(ISBLANK(INDEX('Policy Characteristics'!K:K,MATCH($C1192,'Policy Characteristics'!$C:$C,0))),"",INDEX('Policy Characteristics'!K:K,MATCH($C1192,'Policy Characteristics'!$C:$C,0)))</f>
        <v>industry-ag-main.html#eff-stds</v>
      </c>
      <c r="R1192" s="446" t="str">
        <f>IF(ISBLANK(INDEX('Policy Characteristics'!L:L,MATCH($C1192,'Policy Characteristics'!$C:$C,0))),"",INDEX('Policy Characteristics'!L:L,MATCH($C1192,'Policy Characteristics'!$C:$C,0)))</f>
        <v>industry-energy-efficiency-standards.html</v>
      </c>
    </row>
    <row r="1193" spans="1:18" s="446" customFormat="1" x14ac:dyDescent="0.75">
      <c r="A1193" s="446" t="str">
        <f>IF(ISBLANK(INDEX('Policy Characteristics'!A:A,MATCH($C1193,'Policy Characteristics'!$C:$C,0))),"",INDEX('Policy Characteristics'!A:A,MATCH($C1193,'Policy Characteristics'!$C:$C,0)))</f>
        <v>Industry</v>
      </c>
      <c r="B1193" s="467" t="str">
        <f>IF(ISBLANK(INDEX('Policy Characteristics'!B:B,MATCH($C1193,'Policy Characteristics'!$C:$C,0))),"",INDEX('Policy Characteristics'!B:B,MATCH($C1193,'Policy Characteristics'!$C:$C,0)))</f>
        <v>Industry Energy Efficiency Standards</v>
      </c>
      <c r="C1193" s="446" t="str">
        <f t="shared" si="45"/>
        <v>Percentage Improvement in Eqpt Efficiency Standards above BAU</v>
      </c>
      <c r="D1193" s="294" t="s">
        <v>3083</v>
      </c>
      <c r="E1193" s="339" t="s">
        <v>2403</v>
      </c>
      <c r="F1193" t="s">
        <v>3045</v>
      </c>
      <c r="G1193" s="339" t="s">
        <v>2409</v>
      </c>
      <c r="H1193" s="20">
        <v>1153</v>
      </c>
      <c r="I1193" s="468" t="s">
        <v>44</v>
      </c>
      <c r="J1193" s="469" t="str">
        <f>IF(ISBLANK(INDEX('Policy Characteristics'!D:D,MATCH($C1193,'Policy Characteristics'!$C:$C,0))),"",INDEX('Policy Characteristics'!D:D,MATCH($C1193,'Policy Characteristics'!$C:$C,0)))</f>
        <v>Industry Energy Efficiency Standards</v>
      </c>
      <c r="K1193" s="446" t="str">
        <f>IF(ISBLANK(INDEX('Policy Characteristics'!E:E,MATCH($C1193,'Policy Characteristics'!$C:$C,0))),"",INDEX('Policy Characteristics'!E:E,MATCH($C1193,'Policy Characteristics'!$C:$C,0)))</f>
        <v>indst efficiency standards</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0.25</v>
      </c>
      <c r="N1193" s="242">
        <f>IF(ISBLANK(INDEX('Policy Characteristics'!H:H,MATCH($C1193,'Policy Characteristics'!$C:$C,0))),"",INDEX('Policy Characteristics'!H:H,MATCH($C1193,'Policy Characteristics'!$C:$C,0)))</f>
        <v>0.01</v>
      </c>
      <c r="O1193" s="446" t="str">
        <f>IF(ISBLANK(INDEX('Policy Characteristics'!I:I,MATCH($C1193,'Policy Characteristics'!$C:$C,0))),"",INDEX('Policy Characteristics'!I:I,MATCH($C1193,'Policy Characteristics'!$C:$C,0)))</f>
        <v>% reduction in energy use</v>
      </c>
      <c r="P1193" s="44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46" t="str">
        <f>IF(ISBLANK(INDEX('Policy Characteristics'!K:K,MATCH($C1193,'Policy Characteristics'!$C:$C,0))),"",INDEX('Policy Characteristics'!K:K,MATCH($C1193,'Policy Characteristics'!$C:$C,0)))</f>
        <v>industry-ag-main.html#eff-stds</v>
      </c>
      <c r="R1193" s="446" t="str">
        <f>IF(ISBLANK(INDEX('Policy Characteristics'!L:L,MATCH($C1193,'Policy Characteristics'!$C:$C,0))),"",INDEX('Policy Characteristics'!L:L,MATCH($C1193,'Policy Characteristics'!$C:$C,0)))</f>
        <v>industry-energy-efficiency-standards.html</v>
      </c>
    </row>
    <row r="1194" spans="1:18" s="446" customFormat="1" x14ac:dyDescent="0.75">
      <c r="A1194" s="446" t="str">
        <f>IF(ISBLANK(INDEX('Policy Characteristics'!A:A,MATCH($C1194,'Policy Characteristics'!$C:$C,0))),"",INDEX('Policy Characteristics'!A:A,MATCH($C1194,'Policy Characteristics'!$C:$C,0)))</f>
        <v>Industry</v>
      </c>
      <c r="B1194" s="467" t="str">
        <f>IF(ISBLANK(INDEX('Policy Characteristics'!B:B,MATCH($C1194,'Policy Characteristics'!$C:$C,0))),"",INDEX('Policy Characteristics'!B:B,MATCH($C1194,'Policy Characteristics'!$C:$C,0)))</f>
        <v>Industry Energy Efficiency Standards</v>
      </c>
      <c r="C1194" s="446" t="str">
        <f t="shared" si="45"/>
        <v>Percentage Improvement in Eqpt Efficiency Standards above BAU</v>
      </c>
      <c r="D1194" s="294" t="s">
        <v>3083</v>
      </c>
      <c r="E1194" s="339" t="s">
        <v>2706</v>
      </c>
      <c r="F1194" t="s">
        <v>3045</v>
      </c>
      <c r="G1194" s="339" t="s">
        <v>2709</v>
      </c>
      <c r="H1194" s="20">
        <v>1154</v>
      </c>
      <c r="I1194" s="468" t="s">
        <v>44</v>
      </c>
      <c r="J1194" s="469" t="str">
        <f>IF(ISBLANK(INDEX('Policy Characteristics'!D:D,MATCH($C1194,'Policy Characteristics'!$C:$C,0))),"",INDEX('Policy Characteristics'!D:D,MATCH($C1194,'Policy Characteristics'!$C:$C,0)))</f>
        <v>Industry Energy Efficiency Standards</v>
      </c>
      <c r="K1194" s="446" t="str">
        <f>IF(ISBLANK(INDEX('Policy Characteristics'!E:E,MATCH($C1194,'Policy Characteristics'!$C:$C,0))),"",INDEX('Policy Characteristics'!E:E,MATCH($C1194,'Policy Characteristics'!$C:$C,0)))</f>
        <v>indst efficiency standards</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0.25</v>
      </c>
      <c r="N1194" s="242">
        <f>IF(ISBLANK(INDEX('Policy Characteristics'!H:H,MATCH($C1194,'Policy Characteristics'!$C:$C,0))),"",INDEX('Policy Characteristics'!H:H,MATCH($C1194,'Policy Characteristics'!$C:$C,0)))</f>
        <v>0.01</v>
      </c>
      <c r="O1194" s="446" t="str">
        <f>IF(ISBLANK(INDEX('Policy Characteristics'!I:I,MATCH($C1194,'Policy Characteristics'!$C:$C,0))),"",INDEX('Policy Characteristics'!I:I,MATCH($C1194,'Policy Characteristics'!$C:$C,0)))</f>
        <v>% reduction in energy use</v>
      </c>
      <c r="P1194" s="44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46" t="str">
        <f>IF(ISBLANK(INDEX('Policy Characteristics'!K:K,MATCH($C1194,'Policy Characteristics'!$C:$C,0))),"",INDEX('Policy Characteristics'!K:K,MATCH($C1194,'Policy Characteristics'!$C:$C,0)))</f>
        <v>industry-ag-main.html#eff-stds</v>
      </c>
      <c r="R1194" s="446" t="str">
        <f>IF(ISBLANK(INDEX('Policy Characteristics'!L:L,MATCH($C1194,'Policy Characteristics'!$C:$C,0))),"",INDEX('Policy Characteristics'!L:L,MATCH($C1194,'Policy Characteristics'!$C:$C,0)))</f>
        <v>industry-energy-efficiency-standards.html</v>
      </c>
    </row>
    <row r="1195" spans="1:18" s="446" customFormat="1" x14ac:dyDescent="0.75">
      <c r="A1195" s="446" t="str">
        <f>IF(ISBLANK(INDEX('Policy Characteristics'!A:A,MATCH($C1195,'Policy Characteristics'!$C:$C,0))),"",INDEX('Policy Characteristics'!A:A,MATCH($C1195,'Policy Characteristics'!$C:$C,0)))</f>
        <v>Industry</v>
      </c>
      <c r="B1195" s="467" t="str">
        <f>IF(ISBLANK(INDEX('Policy Characteristics'!B:B,MATCH($C1195,'Policy Characteristics'!$C:$C,0))),"",INDEX('Policy Characteristics'!B:B,MATCH($C1195,'Policy Characteristics'!$C:$C,0)))</f>
        <v>Industry Energy Efficiency Standards</v>
      </c>
      <c r="C1195" s="446" t="str">
        <f t="shared" si="45"/>
        <v>Percentage Improvement in Eqpt Efficiency Standards above BAU</v>
      </c>
      <c r="D1195" s="294" t="s">
        <v>3083</v>
      </c>
      <c r="E1195" s="339" t="s">
        <v>2707</v>
      </c>
      <c r="F1195" t="s">
        <v>3045</v>
      </c>
      <c r="G1195" s="339" t="s">
        <v>2711</v>
      </c>
      <c r="H1195" s="20">
        <v>1155</v>
      </c>
      <c r="I1195" s="468" t="s">
        <v>43</v>
      </c>
      <c r="J1195" s="469" t="str">
        <f>IF(ISBLANK(INDEX('Policy Characteristics'!D:D,MATCH($C1195,'Policy Characteristics'!$C:$C,0))),"",INDEX('Policy Characteristics'!D:D,MATCH($C1195,'Policy Characteristics'!$C:$C,0)))</f>
        <v>Industry Energy Efficiency Standards</v>
      </c>
      <c r="K1195" s="446" t="str">
        <f>IF(ISBLANK(INDEX('Policy Characteristics'!E:E,MATCH($C1195,'Policy Characteristics'!$C:$C,0))),"",INDEX('Policy Characteristics'!E:E,MATCH($C1195,'Policy Characteristics'!$C:$C,0)))</f>
        <v>indst efficiency standards</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0.25</v>
      </c>
      <c r="N1195" s="242">
        <f>IF(ISBLANK(INDEX('Policy Characteristics'!H:H,MATCH($C1195,'Policy Characteristics'!$C:$C,0))),"",INDEX('Policy Characteristics'!H:H,MATCH($C1195,'Policy Characteristics'!$C:$C,0)))</f>
        <v>0.01</v>
      </c>
      <c r="O1195" s="446" t="str">
        <f>IF(ISBLANK(INDEX('Policy Characteristics'!I:I,MATCH($C1195,'Policy Characteristics'!$C:$C,0))),"",INDEX('Policy Characteristics'!I:I,MATCH($C1195,'Policy Characteristics'!$C:$C,0)))</f>
        <v>% reduction in energy use</v>
      </c>
      <c r="P1195" s="44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46" t="str">
        <f>IF(ISBLANK(INDEX('Policy Characteristics'!K:K,MATCH($C1195,'Policy Characteristics'!$C:$C,0))),"",INDEX('Policy Characteristics'!K:K,MATCH($C1195,'Policy Characteristics'!$C:$C,0)))</f>
        <v>industry-ag-main.html#eff-stds</v>
      </c>
      <c r="R1195" s="446" t="str">
        <f>IF(ISBLANK(INDEX('Policy Characteristics'!L:L,MATCH($C1195,'Policy Characteristics'!$C:$C,0))),"",INDEX('Policy Characteristics'!L:L,MATCH($C1195,'Policy Characteristics'!$C:$C,0)))</f>
        <v>industry-energy-efficiency-standards.html</v>
      </c>
    </row>
    <row r="1196" spans="1:18" s="446" customFormat="1" x14ac:dyDescent="0.75">
      <c r="A1196" s="446" t="str">
        <f>IF(ISBLANK(INDEX('Policy Characteristics'!A:A,MATCH($C1196,'Policy Characteristics'!$C:$C,0))),"",INDEX('Policy Characteristics'!A:A,MATCH($C1196,'Policy Characteristics'!$C:$C,0)))</f>
        <v>Industry</v>
      </c>
      <c r="B1196" s="467" t="str">
        <f>IF(ISBLANK(INDEX('Policy Characteristics'!B:B,MATCH($C1196,'Policy Characteristics'!$C:$C,0))),"",INDEX('Policy Characteristics'!B:B,MATCH($C1196,'Policy Characteristics'!$C:$C,0)))</f>
        <v>Industry Energy Efficiency Standards</v>
      </c>
      <c r="C1196" s="446" t="str">
        <f t="shared" si="45"/>
        <v>Percentage Improvement in Eqpt Efficiency Standards above BAU</v>
      </c>
      <c r="D1196" s="294" t="s">
        <v>3083</v>
      </c>
      <c r="E1196" s="339" t="s">
        <v>2708</v>
      </c>
      <c r="F1196" t="s">
        <v>3045</v>
      </c>
      <c r="G1196" s="339" t="s">
        <v>2712</v>
      </c>
      <c r="H1196" s="20">
        <v>1156</v>
      </c>
      <c r="I1196" s="468" t="s">
        <v>43</v>
      </c>
      <c r="J1196" s="469" t="str">
        <f>IF(ISBLANK(INDEX('Policy Characteristics'!D:D,MATCH($C1196,'Policy Characteristics'!$C:$C,0))),"",INDEX('Policy Characteristics'!D:D,MATCH($C1196,'Policy Characteristics'!$C:$C,0)))</f>
        <v>Industry Energy Efficiency Standards</v>
      </c>
      <c r="K1196" s="446" t="str">
        <f>IF(ISBLANK(INDEX('Policy Characteristics'!E:E,MATCH($C1196,'Policy Characteristics'!$C:$C,0))),"",INDEX('Policy Characteristics'!E:E,MATCH($C1196,'Policy Characteristics'!$C:$C,0)))</f>
        <v>indst efficiency standards</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0.25</v>
      </c>
      <c r="N1196" s="242">
        <f>IF(ISBLANK(INDEX('Policy Characteristics'!H:H,MATCH($C1196,'Policy Characteristics'!$C:$C,0))),"",INDEX('Policy Characteristics'!H:H,MATCH($C1196,'Policy Characteristics'!$C:$C,0)))</f>
        <v>0.01</v>
      </c>
      <c r="O1196" s="446" t="str">
        <f>IF(ISBLANK(INDEX('Policy Characteristics'!I:I,MATCH($C1196,'Policy Characteristics'!$C:$C,0))),"",INDEX('Policy Characteristics'!I:I,MATCH($C1196,'Policy Characteristics'!$C:$C,0)))</f>
        <v>% reduction in energy use</v>
      </c>
      <c r="P1196" s="44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46" t="str">
        <f>IF(ISBLANK(INDEX('Policy Characteristics'!K:K,MATCH($C1196,'Policy Characteristics'!$C:$C,0))),"",INDEX('Policy Characteristics'!K:K,MATCH($C1196,'Policy Characteristics'!$C:$C,0)))</f>
        <v>industry-ag-main.html#eff-stds</v>
      </c>
      <c r="R1196" s="446" t="str">
        <f>IF(ISBLANK(INDEX('Policy Characteristics'!L:L,MATCH($C1196,'Policy Characteristics'!$C:$C,0))),"",INDEX('Policy Characteristics'!L:L,MATCH($C1196,'Policy Characteristics'!$C:$C,0)))</f>
        <v>industry-energy-efficiency-standards.html</v>
      </c>
    </row>
    <row r="1197" spans="1:18" s="446" customFormat="1" x14ac:dyDescent="0.75">
      <c r="A1197" s="446" t="str">
        <f>IF(ISBLANK(INDEX('Policy Characteristics'!A:A,MATCH($C1197,'Policy Characteristics'!$C:$C,0))),"",INDEX('Policy Characteristics'!A:A,MATCH($C1197,'Policy Characteristics'!$C:$C,0)))</f>
        <v>Industry</v>
      </c>
      <c r="B1197" s="467" t="str">
        <f>IF(ISBLANK(INDEX('Policy Characteristics'!B:B,MATCH($C1197,'Policy Characteristics'!$C:$C,0))),"",INDEX('Policy Characteristics'!B:B,MATCH($C1197,'Policy Characteristics'!$C:$C,0)))</f>
        <v>Industry Energy Efficiency Standards</v>
      </c>
      <c r="C1197" s="446" t="str">
        <f t="shared" si="45"/>
        <v>Percentage Improvement in Eqpt Efficiency Standards above BAU</v>
      </c>
      <c r="D1197" s="294" t="s">
        <v>3083</v>
      </c>
      <c r="E1197" s="339" t="s">
        <v>2705</v>
      </c>
      <c r="F1197" t="s">
        <v>3045</v>
      </c>
      <c r="G1197" s="339" t="s">
        <v>2710</v>
      </c>
      <c r="H1197" s="20">
        <v>1157</v>
      </c>
      <c r="I1197" s="468" t="s">
        <v>44</v>
      </c>
      <c r="J1197" s="469" t="str">
        <f>IF(ISBLANK(INDEX('Policy Characteristics'!D:D,MATCH($C1197,'Policy Characteristics'!$C:$C,0))),"",INDEX('Policy Characteristics'!D:D,MATCH($C1197,'Policy Characteristics'!$C:$C,0)))</f>
        <v>Industry Energy Efficiency Standards</v>
      </c>
      <c r="K1197" s="446" t="str">
        <f>IF(ISBLANK(INDEX('Policy Characteristics'!E:E,MATCH($C1197,'Policy Characteristics'!$C:$C,0))),"",INDEX('Policy Characteristics'!E:E,MATCH($C1197,'Policy Characteristics'!$C:$C,0)))</f>
        <v>indst efficiency standards</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0.25</v>
      </c>
      <c r="N1197" s="242">
        <f>IF(ISBLANK(INDEX('Policy Characteristics'!H:H,MATCH($C1197,'Policy Characteristics'!$C:$C,0))),"",INDEX('Policy Characteristics'!H:H,MATCH($C1197,'Policy Characteristics'!$C:$C,0)))</f>
        <v>0.01</v>
      </c>
      <c r="O1197" s="446" t="str">
        <f>IF(ISBLANK(INDEX('Policy Characteristics'!I:I,MATCH($C1197,'Policy Characteristics'!$C:$C,0))),"",INDEX('Policy Characteristics'!I:I,MATCH($C1197,'Policy Characteristics'!$C:$C,0)))</f>
        <v>% reduction in energy use</v>
      </c>
      <c r="P1197" s="44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46" t="str">
        <f>IF(ISBLANK(INDEX('Policy Characteristics'!K:K,MATCH($C1197,'Policy Characteristics'!$C:$C,0))),"",INDEX('Policy Characteristics'!K:K,MATCH($C1197,'Policy Characteristics'!$C:$C,0)))</f>
        <v>industry-ag-main.html#eff-stds</v>
      </c>
      <c r="R1197" s="446" t="str">
        <f>IF(ISBLANK(INDEX('Policy Characteristics'!L:L,MATCH($C1197,'Policy Characteristics'!$C:$C,0))),"",INDEX('Policy Characteristics'!L:L,MATCH($C1197,'Policy Characteristics'!$C:$C,0)))</f>
        <v>industry-energy-efficiency-standards.html</v>
      </c>
    </row>
    <row r="1198" spans="1:18" s="446" customFormat="1" x14ac:dyDescent="0.75">
      <c r="A1198" s="446" t="str">
        <f>IF(ISBLANK(INDEX('Policy Characteristics'!A:A,MATCH($C1198,'Policy Characteristics'!$C:$C,0))),"",INDEX('Policy Characteristics'!A:A,MATCH($C1198,'Policy Characteristics'!$C:$C,0)))</f>
        <v>Industry</v>
      </c>
      <c r="B1198" s="467" t="str">
        <f>IF(ISBLANK(INDEX('Policy Characteristics'!B:B,MATCH($C1198,'Policy Characteristics'!$C:$C,0))),"",INDEX('Policy Characteristics'!B:B,MATCH($C1198,'Policy Characteristics'!$C:$C,0)))</f>
        <v>Industry Energy Efficiency Standards</v>
      </c>
      <c r="C1198" s="446" t="str">
        <f t="shared" si="45"/>
        <v>Percentage Improvement in Eqpt Efficiency Standards above BAU</v>
      </c>
      <c r="D1198" s="294" t="s">
        <v>3084</v>
      </c>
      <c r="E1198" s="339" t="s">
        <v>2398</v>
      </c>
      <c r="F1198" t="s">
        <v>3046</v>
      </c>
      <c r="G1198" s="339" t="s">
        <v>2404</v>
      </c>
      <c r="H1198" s="20">
        <v>1158</v>
      </c>
      <c r="I1198" s="468" t="s">
        <v>43</v>
      </c>
      <c r="J1198" s="469" t="str">
        <f>IF(ISBLANK(INDEX('Policy Characteristics'!D:D,MATCH($C1198,'Policy Characteristics'!$C:$C,0))),"",INDEX('Policy Characteristics'!D:D,MATCH($C1198,'Policy Characteristics'!$C:$C,0)))</f>
        <v>Industry Energy Efficiency Standards</v>
      </c>
      <c r="K1198" s="446" t="str">
        <f>IF(ISBLANK(INDEX('Policy Characteristics'!E:E,MATCH($C1198,'Policy Characteristics'!$C:$C,0))),"",INDEX('Policy Characteristics'!E:E,MATCH($C1198,'Policy Characteristics'!$C:$C,0)))</f>
        <v>indst efficiency standards</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0.25</v>
      </c>
      <c r="N1198" s="242">
        <f>IF(ISBLANK(INDEX('Policy Characteristics'!H:H,MATCH($C1198,'Policy Characteristics'!$C:$C,0))),"",INDEX('Policy Characteristics'!H:H,MATCH($C1198,'Policy Characteristics'!$C:$C,0)))</f>
        <v>0.01</v>
      </c>
      <c r="O1198" s="446" t="str">
        <f>IF(ISBLANK(INDEX('Policy Characteristics'!I:I,MATCH($C1198,'Policy Characteristics'!$C:$C,0))),"",INDEX('Policy Characteristics'!I:I,MATCH($C1198,'Policy Characteristics'!$C:$C,0)))</f>
        <v>% reduction in energy use</v>
      </c>
      <c r="P1198" s="44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46" t="str">
        <f>IF(ISBLANK(INDEX('Policy Characteristics'!K:K,MATCH($C1198,'Policy Characteristics'!$C:$C,0))),"",INDEX('Policy Characteristics'!K:K,MATCH($C1198,'Policy Characteristics'!$C:$C,0)))</f>
        <v>industry-ag-main.html#eff-stds</v>
      </c>
      <c r="R1198" s="446" t="str">
        <f>IF(ISBLANK(INDEX('Policy Characteristics'!L:L,MATCH($C1198,'Policy Characteristics'!$C:$C,0))),"",INDEX('Policy Characteristics'!L:L,MATCH($C1198,'Policy Characteristics'!$C:$C,0)))</f>
        <v>industry-energy-efficiency-standards.html</v>
      </c>
    </row>
    <row r="1199" spans="1:18" s="446" customFormat="1" x14ac:dyDescent="0.75">
      <c r="A1199" s="446" t="str">
        <f>IF(ISBLANK(INDEX('Policy Characteristics'!A:A,MATCH($C1199,'Policy Characteristics'!$C:$C,0))),"",INDEX('Policy Characteristics'!A:A,MATCH($C1199,'Policy Characteristics'!$C:$C,0)))</f>
        <v>Industry</v>
      </c>
      <c r="B1199" s="467" t="str">
        <f>IF(ISBLANK(INDEX('Policy Characteristics'!B:B,MATCH($C1199,'Policy Characteristics'!$C:$C,0))),"",INDEX('Policy Characteristics'!B:B,MATCH($C1199,'Policy Characteristics'!$C:$C,0)))</f>
        <v>Industry Energy Efficiency Standards</v>
      </c>
      <c r="C1199" s="446" t="str">
        <f t="shared" si="45"/>
        <v>Percentage Improvement in Eqpt Efficiency Standards above BAU</v>
      </c>
      <c r="D1199" s="294" t="s">
        <v>3084</v>
      </c>
      <c r="E1199" s="339" t="s">
        <v>2399</v>
      </c>
      <c r="F1199" t="s">
        <v>3046</v>
      </c>
      <c r="G1199" s="339" t="s">
        <v>2407</v>
      </c>
      <c r="H1199" s="20">
        <v>1159</v>
      </c>
      <c r="I1199" s="468" t="s">
        <v>43</v>
      </c>
      <c r="J1199" s="469" t="str">
        <f>IF(ISBLANK(INDEX('Policy Characteristics'!D:D,MATCH($C1199,'Policy Characteristics'!$C:$C,0))),"",INDEX('Policy Characteristics'!D:D,MATCH($C1199,'Policy Characteristics'!$C:$C,0)))</f>
        <v>Industry Energy Efficiency Standards</v>
      </c>
      <c r="K1199" s="446" t="str">
        <f>IF(ISBLANK(INDEX('Policy Characteristics'!E:E,MATCH($C1199,'Policy Characteristics'!$C:$C,0))),"",INDEX('Policy Characteristics'!E:E,MATCH($C1199,'Policy Characteristics'!$C:$C,0)))</f>
        <v>indst efficiency standards</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0.25</v>
      </c>
      <c r="N1199" s="242">
        <f>IF(ISBLANK(INDEX('Policy Characteristics'!H:H,MATCH($C1199,'Policy Characteristics'!$C:$C,0))),"",INDEX('Policy Characteristics'!H:H,MATCH($C1199,'Policy Characteristics'!$C:$C,0)))</f>
        <v>0.01</v>
      </c>
      <c r="O1199" s="446" t="str">
        <f>IF(ISBLANK(INDEX('Policy Characteristics'!I:I,MATCH($C1199,'Policy Characteristics'!$C:$C,0))),"",INDEX('Policy Characteristics'!I:I,MATCH($C1199,'Policy Characteristics'!$C:$C,0)))</f>
        <v>% reduction in energy use</v>
      </c>
      <c r="P1199" s="44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46" t="str">
        <f>IF(ISBLANK(INDEX('Policy Characteristics'!K:K,MATCH($C1199,'Policy Characteristics'!$C:$C,0))),"",INDEX('Policy Characteristics'!K:K,MATCH($C1199,'Policy Characteristics'!$C:$C,0)))</f>
        <v>industry-ag-main.html#eff-stds</v>
      </c>
      <c r="R1199" s="446" t="str">
        <f>IF(ISBLANK(INDEX('Policy Characteristics'!L:L,MATCH($C1199,'Policy Characteristics'!$C:$C,0))),"",INDEX('Policy Characteristics'!L:L,MATCH($C1199,'Policy Characteristics'!$C:$C,0)))</f>
        <v>industry-energy-efficiency-standards.html</v>
      </c>
    </row>
    <row r="1200" spans="1:18" s="446" customFormat="1" x14ac:dyDescent="0.75">
      <c r="A1200" s="446" t="str">
        <f>IF(ISBLANK(INDEX('Policy Characteristics'!A:A,MATCH($C1200,'Policy Characteristics'!$C:$C,0))),"",INDEX('Policy Characteristics'!A:A,MATCH($C1200,'Policy Characteristics'!$C:$C,0)))</f>
        <v>Industry</v>
      </c>
      <c r="B1200" s="467" t="str">
        <f>IF(ISBLANK(INDEX('Policy Characteristics'!B:B,MATCH($C1200,'Policy Characteristics'!$C:$C,0))),"",INDEX('Policy Characteristics'!B:B,MATCH($C1200,'Policy Characteristics'!$C:$C,0)))</f>
        <v>Industry Energy Efficiency Standards</v>
      </c>
      <c r="C1200" s="446" t="str">
        <f t="shared" si="45"/>
        <v>Percentage Improvement in Eqpt Efficiency Standards above BAU</v>
      </c>
      <c r="D1200" s="294" t="s">
        <v>3084</v>
      </c>
      <c r="E1200" s="339" t="s">
        <v>2400</v>
      </c>
      <c r="F1200" t="s">
        <v>3046</v>
      </c>
      <c r="G1200" s="339" t="s">
        <v>2408</v>
      </c>
      <c r="H1200" s="20">
        <v>1160</v>
      </c>
      <c r="I1200" s="468" t="s">
        <v>43</v>
      </c>
      <c r="J1200" s="469" t="str">
        <f>IF(ISBLANK(INDEX('Policy Characteristics'!D:D,MATCH($C1200,'Policy Characteristics'!$C:$C,0))),"",INDEX('Policy Characteristics'!D:D,MATCH($C1200,'Policy Characteristics'!$C:$C,0)))</f>
        <v>Industry Energy Efficiency Standards</v>
      </c>
      <c r="K1200" s="446" t="str">
        <f>IF(ISBLANK(INDEX('Policy Characteristics'!E:E,MATCH($C1200,'Policy Characteristics'!$C:$C,0))),"",INDEX('Policy Characteristics'!E:E,MATCH($C1200,'Policy Characteristics'!$C:$C,0)))</f>
        <v>indst efficiency standards</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0.25</v>
      </c>
      <c r="N1200" s="242">
        <f>IF(ISBLANK(INDEX('Policy Characteristics'!H:H,MATCH($C1200,'Policy Characteristics'!$C:$C,0))),"",INDEX('Policy Characteristics'!H:H,MATCH($C1200,'Policy Characteristics'!$C:$C,0)))</f>
        <v>0.01</v>
      </c>
      <c r="O1200" s="446" t="str">
        <f>IF(ISBLANK(INDEX('Policy Characteristics'!I:I,MATCH($C1200,'Policy Characteristics'!$C:$C,0))),"",INDEX('Policy Characteristics'!I:I,MATCH($C1200,'Policy Characteristics'!$C:$C,0)))</f>
        <v>% reduction in energy use</v>
      </c>
      <c r="P1200" s="44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46" t="str">
        <f>IF(ISBLANK(INDEX('Policy Characteristics'!K:K,MATCH($C1200,'Policy Characteristics'!$C:$C,0))),"",INDEX('Policy Characteristics'!K:K,MATCH($C1200,'Policy Characteristics'!$C:$C,0)))</f>
        <v>industry-ag-main.html#eff-stds</v>
      </c>
      <c r="R1200" s="446" t="str">
        <f>IF(ISBLANK(INDEX('Policy Characteristics'!L:L,MATCH($C1200,'Policy Characteristics'!$C:$C,0))),"",INDEX('Policy Characteristics'!L:L,MATCH($C1200,'Policy Characteristics'!$C:$C,0)))</f>
        <v>industry-energy-efficiency-standards.html</v>
      </c>
    </row>
    <row r="1201" spans="1:18" s="446" customFormat="1" x14ac:dyDescent="0.75">
      <c r="A1201" s="446" t="str">
        <f>IF(ISBLANK(INDEX('Policy Characteristics'!A:A,MATCH($C1201,'Policy Characteristics'!$C:$C,0))),"",INDEX('Policy Characteristics'!A:A,MATCH($C1201,'Policy Characteristics'!$C:$C,0)))</f>
        <v>Industry</v>
      </c>
      <c r="B1201" s="467" t="str">
        <f>IF(ISBLANK(INDEX('Policy Characteristics'!B:B,MATCH($C1201,'Policy Characteristics'!$C:$C,0))),"",INDEX('Policy Characteristics'!B:B,MATCH($C1201,'Policy Characteristics'!$C:$C,0)))</f>
        <v>Industry Energy Efficiency Standards</v>
      </c>
      <c r="C1201" s="446" t="str">
        <f t="shared" si="45"/>
        <v>Percentage Improvement in Eqpt Efficiency Standards above BAU</v>
      </c>
      <c r="D1201" s="294" t="s">
        <v>3084</v>
      </c>
      <c r="E1201" s="339" t="s">
        <v>2401</v>
      </c>
      <c r="F1201" t="s">
        <v>3046</v>
      </c>
      <c r="G1201" s="339" t="s">
        <v>2405</v>
      </c>
      <c r="H1201" s="20">
        <v>1161</v>
      </c>
      <c r="I1201" s="468" t="s">
        <v>44</v>
      </c>
      <c r="J1201" s="469" t="str">
        <f>IF(ISBLANK(INDEX('Policy Characteristics'!D:D,MATCH($C1201,'Policy Characteristics'!$C:$C,0))),"",INDEX('Policy Characteristics'!D:D,MATCH($C1201,'Policy Characteristics'!$C:$C,0)))</f>
        <v>Industry Energy Efficiency Standards</v>
      </c>
      <c r="K1201" s="446" t="str">
        <f>IF(ISBLANK(INDEX('Policy Characteristics'!E:E,MATCH($C1201,'Policy Characteristics'!$C:$C,0))),"",INDEX('Policy Characteristics'!E:E,MATCH($C1201,'Policy Characteristics'!$C:$C,0)))</f>
        <v>indst efficiency standards</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0.25</v>
      </c>
      <c r="N1201" s="242">
        <f>IF(ISBLANK(INDEX('Policy Characteristics'!H:H,MATCH($C1201,'Policy Characteristics'!$C:$C,0))),"",INDEX('Policy Characteristics'!H:H,MATCH($C1201,'Policy Characteristics'!$C:$C,0)))</f>
        <v>0.01</v>
      </c>
      <c r="O1201" s="446" t="str">
        <f>IF(ISBLANK(INDEX('Policy Characteristics'!I:I,MATCH($C1201,'Policy Characteristics'!$C:$C,0))),"",INDEX('Policy Characteristics'!I:I,MATCH($C1201,'Policy Characteristics'!$C:$C,0)))</f>
        <v>% reduction in energy use</v>
      </c>
      <c r="P1201" s="44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46" t="str">
        <f>IF(ISBLANK(INDEX('Policy Characteristics'!K:K,MATCH($C1201,'Policy Characteristics'!$C:$C,0))),"",INDEX('Policy Characteristics'!K:K,MATCH($C1201,'Policy Characteristics'!$C:$C,0)))</f>
        <v>industry-ag-main.html#eff-stds</v>
      </c>
      <c r="R1201" s="446" t="str">
        <f>IF(ISBLANK(INDEX('Policy Characteristics'!L:L,MATCH($C1201,'Policy Characteristics'!$C:$C,0))),"",INDEX('Policy Characteristics'!L:L,MATCH($C1201,'Policy Characteristics'!$C:$C,0)))</f>
        <v>industry-energy-efficiency-standards.html</v>
      </c>
    </row>
    <row r="1202" spans="1:18" s="446" customFormat="1" x14ac:dyDescent="0.75">
      <c r="A1202" s="446" t="str">
        <f>IF(ISBLANK(INDEX('Policy Characteristics'!A:A,MATCH($C1202,'Policy Characteristics'!$C:$C,0))),"",INDEX('Policy Characteristics'!A:A,MATCH($C1202,'Policy Characteristics'!$C:$C,0)))</f>
        <v>Industry</v>
      </c>
      <c r="B1202" s="467" t="str">
        <f>IF(ISBLANK(INDEX('Policy Characteristics'!B:B,MATCH($C1202,'Policy Characteristics'!$C:$C,0))),"",INDEX('Policy Characteristics'!B:B,MATCH($C1202,'Policy Characteristics'!$C:$C,0)))</f>
        <v>Industry Energy Efficiency Standards</v>
      </c>
      <c r="C1202" s="446" t="str">
        <f t="shared" si="45"/>
        <v>Percentage Improvement in Eqpt Efficiency Standards above BAU</v>
      </c>
      <c r="D1202" s="294" t="s">
        <v>3084</v>
      </c>
      <c r="E1202" s="339" t="s">
        <v>2402</v>
      </c>
      <c r="F1202" t="s">
        <v>3046</v>
      </c>
      <c r="G1202" s="339" t="s">
        <v>2406</v>
      </c>
      <c r="H1202" s="20">
        <v>1162</v>
      </c>
      <c r="I1202" s="468" t="s">
        <v>43</v>
      </c>
      <c r="J1202" s="469" t="str">
        <f>IF(ISBLANK(INDEX('Policy Characteristics'!D:D,MATCH($C1202,'Policy Characteristics'!$C:$C,0))),"",INDEX('Policy Characteristics'!D:D,MATCH($C1202,'Policy Characteristics'!$C:$C,0)))</f>
        <v>Industry Energy Efficiency Standards</v>
      </c>
      <c r="K1202" s="446" t="str">
        <f>IF(ISBLANK(INDEX('Policy Characteristics'!E:E,MATCH($C1202,'Policy Characteristics'!$C:$C,0))),"",INDEX('Policy Characteristics'!E:E,MATCH($C1202,'Policy Characteristics'!$C:$C,0)))</f>
        <v>indst efficiency standards</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0.25</v>
      </c>
      <c r="N1202" s="242">
        <f>IF(ISBLANK(INDEX('Policy Characteristics'!H:H,MATCH($C1202,'Policy Characteristics'!$C:$C,0))),"",INDEX('Policy Characteristics'!H:H,MATCH($C1202,'Policy Characteristics'!$C:$C,0)))</f>
        <v>0.01</v>
      </c>
      <c r="O1202" s="446" t="str">
        <f>IF(ISBLANK(INDEX('Policy Characteristics'!I:I,MATCH($C1202,'Policy Characteristics'!$C:$C,0))),"",INDEX('Policy Characteristics'!I:I,MATCH($C1202,'Policy Characteristics'!$C:$C,0)))</f>
        <v>% reduction in energy use</v>
      </c>
      <c r="P1202" s="44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46" t="str">
        <f>IF(ISBLANK(INDEX('Policy Characteristics'!K:K,MATCH($C1202,'Policy Characteristics'!$C:$C,0))),"",INDEX('Policy Characteristics'!K:K,MATCH($C1202,'Policy Characteristics'!$C:$C,0)))</f>
        <v>industry-ag-main.html#eff-stds</v>
      </c>
      <c r="R1202" s="446" t="str">
        <f>IF(ISBLANK(INDEX('Policy Characteristics'!L:L,MATCH($C1202,'Policy Characteristics'!$C:$C,0))),"",INDEX('Policy Characteristics'!L:L,MATCH($C1202,'Policy Characteristics'!$C:$C,0)))</f>
        <v>industry-energy-efficiency-standards.html</v>
      </c>
    </row>
    <row r="1203" spans="1:18" s="446" customFormat="1" x14ac:dyDescent="0.75">
      <c r="A1203" s="446" t="str">
        <f>IF(ISBLANK(INDEX('Policy Characteristics'!A:A,MATCH($C1203,'Policy Characteristics'!$C:$C,0))),"",INDEX('Policy Characteristics'!A:A,MATCH($C1203,'Policy Characteristics'!$C:$C,0)))</f>
        <v>Industry</v>
      </c>
      <c r="B1203" s="467" t="str">
        <f>IF(ISBLANK(INDEX('Policy Characteristics'!B:B,MATCH($C1203,'Policy Characteristics'!$C:$C,0))),"",INDEX('Policy Characteristics'!B:B,MATCH($C1203,'Policy Characteristics'!$C:$C,0)))</f>
        <v>Industry Energy Efficiency Standards</v>
      </c>
      <c r="C1203" s="446" t="str">
        <f t="shared" si="45"/>
        <v>Percentage Improvement in Eqpt Efficiency Standards above BAU</v>
      </c>
      <c r="D1203" s="294" t="s">
        <v>3084</v>
      </c>
      <c r="E1203" s="339" t="s">
        <v>2403</v>
      </c>
      <c r="F1203" t="s">
        <v>3046</v>
      </c>
      <c r="G1203" s="339" t="s">
        <v>2409</v>
      </c>
      <c r="H1203" s="20">
        <v>1163</v>
      </c>
      <c r="I1203" s="468" t="s">
        <v>44</v>
      </c>
      <c r="J1203" s="469" t="str">
        <f>IF(ISBLANK(INDEX('Policy Characteristics'!D:D,MATCH($C1203,'Policy Characteristics'!$C:$C,0))),"",INDEX('Policy Characteristics'!D:D,MATCH($C1203,'Policy Characteristics'!$C:$C,0)))</f>
        <v>Industry Energy Efficiency Standards</v>
      </c>
      <c r="K1203" s="446" t="str">
        <f>IF(ISBLANK(INDEX('Policy Characteristics'!E:E,MATCH($C1203,'Policy Characteristics'!$C:$C,0))),"",INDEX('Policy Characteristics'!E:E,MATCH($C1203,'Policy Characteristics'!$C:$C,0)))</f>
        <v>indst efficiency standards</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0.25</v>
      </c>
      <c r="N1203" s="242">
        <f>IF(ISBLANK(INDEX('Policy Characteristics'!H:H,MATCH($C1203,'Policy Characteristics'!$C:$C,0))),"",INDEX('Policy Characteristics'!H:H,MATCH($C1203,'Policy Characteristics'!$C:$C,0)))</f>
        <v>0.01</v>
      </c>
      <c r="O1203" s="446" t="str">
        <f>IF(ISBLANK(INDEX('Policy Characteristics'!I:I,MATCH($C1203,'Policy Characteristics'!$C:$C,0))),"",INDEX('Policy Characteristics'!I:I,MATCH($C1203,'Policy Characteristics'!$C:$C,0)))</f>
        <v>% reduction in energy use</v>
      </c>
      <c r="P1203" s="44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46" t="str">
        <f>IF(ISBLANK(INDEX('Policy Characteristics'!K:K,MATCH($C1203,'Policy Characteristics'!$C:$C,0))),"",INDEX('Policy Characteristics'!K:K,MATCH($C1203,'Policy Characteristics'!$C:$C,0)))</f>
        <v>industry-ag-main.html#eff-stds</v>
      </c>
      <c r="R1203" s="446" t="str">
        <f>IF(ISBLANK(INDEX('Policy Characteristics'!L:L,MATCH($C1203,'Policy Characteristics'!$C:$C,0))),"",INDEX('Policy Characteristics'!L:L,MATCH($C1203,'Policy Characteristics'!$C:$C,0)))</f>
        <v>industry-energy-efficiency-standards.html</v>
      </c>
    </row>
    <row r="1204" spans="1:18" s="446" customFormat="1" x14ac:dyDescent="0.75">
      <c r="A1204" s="446" t="str">
        <f>IF(ISBLANK(INDEX('Policy Characteristics'!A:A,MATCH($C1204,'Policy Characteristics'!$C:$C,0))),"",INDEX('Policy Characteristics'!A:A,MATCH($C1204,'Policy Characteristics'!$C:$C,0)))</f>
        <v>Industry</v>
      </c>
      <c r="B1204" s="467" t="str">
        <f>IF(ISBLANK(INDEX('Policy Characteristics'!B:B,MATCH($C1204,'Policy Characteristics'!$C:$C,0))),"",INDEX('Policy Characteristics'!B:B,MATCH($C1204,'Policy Characteristics'!$C:$C,0)))</f>
        <v>Industry Energy Efficiency Standards</v>
      </c>
      <c r="C1204" s="446" t="str">
        <f t="shared" si="45"/>
        <v>Percentage Improvement in Eqpt Efficiency Standards above BAU</v>
      </c>
      <c r="D1204" s="294" t="s">
        <v>3084</v>
      </c>
      <c r="E1204" s="339" t="s">
        <v>2706</v>
      </c>
      <c r="F1204" t="s">
        <v>3046</v>
      </c>
      <c r="G1204" s="339" t="s">
        <v>2709</v>
      </c>
      <c r="H1204" s="20">
        <v>1164</v>
      </c>
      <c r="I1204" s="468" t="s">
        <v>44</v>
      </c>
      <c r="J1204" s="469" t="str">
        <f>IF(ISBLANK(INDEX('Policy Characteristics'!D:D,MATCH($C1204,'Policy Characteristics'!$C:$C,0))),"",INDEX('Policy Characteristics'!D:D,MATCH($C1204,'Policy Characteristics'!$C:$C,0)))</f>
        <v>Industry Energy Efficiency Standards</v>
      </c>
      <c r="K1204" s="446" t="str">
        <f>IF(ISBLANK(INDEX('Policy Characteristics'!E:E,MATCH($C1204,'Policy Characteristics'!$C:$C,0))),"",INDEX('Policy Characteristics'!E:E,MATCH($C1204,'Policy Characteristics'!$C:$C,0)))</f>
        <v>indst efficiency standards</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0.25</v>
      </c>
      <c r="N1204" s="242">
        <f>IF(ISBLANK(INDEX('Policy Characteristics'!H:H,MATCH($C1204,'Policy Characteristics'!$C:$C,0))),"",INDEX('Policy Characteristics'!H:H,MATCH($C1204,'Policy Characteristics'!$C:$C,0)))</f>
        <v>0.01</v>
      </c>
      <c r="O1204" s="446" t="str">
        <f>IF(ISBLANK(INDEX('Policy Characteristics'!I:I,MATCH($C1204,'Policy Characteristics'!$C:$C,0))),"",INDEX('Policy Characteristics'!I:I,MATCH($C1204,'Policy Characteristics'!$C:$C,0)))</f>
        <v>% reduction in energy use</v>
      </c>
      <c r="P1204" s="44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46" t="str">
        <f>IF(ISBLANK(INDEX('Policy Characteristics'!K:K,MATCH($C1204,'Policy Characteristics'!$C:$C,0))),"",INDEX('Policy Characteristics'!K:K,MATCH($C1204,'Policy Characteristics'!$C:$C,0)))</f>
        <v>industry-ag-main.html#eff-stds</v>
      </c>
      <c r="R1204" s="446" t="str">
        <f>IF(ISBLANK(INDEX('Policy Characteristics'!L:L,MATCH($C1204,'Policy Characteristics'!$C:$C,0))),"",INDEX('Policy Characteristics'!L:L,MATCH($C1204,'Policy Characteristics'!$C:$C,0)))</f>
        <v>industry-energy-efficiency-standards.html</v>
      </c>
    </row>
    <row r="1205" spans="1:18" s="446" customFormat="1" x14ac:dyDescent="0.75">
      <c r="A1205" s="446" t="str">
        <f>IF(ISBLANK(INDEX('Policy Characteristics'!A:A,MATCH($C1205,'Policy Characteristics'!$C:$C,0))),"",INDEX('Policy Characteristics'!A:A,MATCH($C1205,'Policy Characteristics'!$C:$C,0)))</f>
        <v>Industry</v>
      </c>
      <c r="B1205" s="467" t="str">
        <f>IF(ISBLANK(INDEX('Policy Characteristics'!B:B,MATCH($C1205,'Policy Characteristics'!$C:$C,0))),"",INDEX('Policy Characteristics'!B:B,MATCH($C1205,'Policy Characteristics'!$C:$C,0)))</f>
        <v>Industry Energy Efficiency Standards</v>
      </c>
      <c r="C1205" s="446" t="str">
        <f t="shared" si="45"/>
        <v>Percentage Improvement in Eqpt Efficiency Standards above BAU</v>
      </c>
      <c r="D1205" s="294" t="s">
        <v>3084</v>
      </c>
      <c r="E1205" s="339" t="s">
        <v>2707</v>
      </c>
      <c r="F1205" t="s">
        <v>3046</v>
      </c>
      <c r="G1205" s="339" t="s">
        <v>2711</v>
      </c>
      <c r="H1205" s="20">
        <v>1165</v>
      </c>
      <c r="I1205" s="468" t="s">
        <v>43</v>
      </c>
      <c r="J1205" s="469" t="str">
        <f>IF(ISBLANK(INDEX('Policy Characteristics'!D:D,MATCH($C1205,'Policy Characteristics'!$C:$C,0))),"",INDEX('Policy Characteristics'!D:D,MATCH($C1205,'Policy Characteristics'!$C:$C,0)))</f>
        <v>Industry Energy Efficiency Standards</v>
      </c>
      <c r="K1205" s="446" t="str">
        <f>IF(ISBLANK(INDEX('Policy Characteristics'!E:E,MATCH($C1205,'Policy Characteristics'!$C:$C,0))),"",INDEX('Policy Characteristics'!E:E,MATCH($C1205,'Policy Characteristics'!$C:$C,0)))</f>
        <v>indst efficiency standards</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0.25</v>
      </c>
      <c r="N1205" s="242">
        <f>IF(ISBLANK(INDEX('Policy Characteristics'!H:H,MATCH($C1205,'Policy Characteristics'!$C:$C,0))),"",INDEX('Policy Characteristics'!H:H,MATCH($C1205,'Policy Characteristics'!$C:$C,0)))</f>
        <v>0.01</v>
      </c>
      <c r="O1205" s="446" t="str">
        <f>IF(ISBLANK(INDEX('Policy Characteristics'!I:I,MATCH($C1205,'Policy Characteristics'!$C:$C,0))),"",INDEX('Policy Characteristics'!I:I,MATCH($C1205,'Policy Characteristics'!$C:$C,0)))</f>
        <v>% reduction in energy use</v>
      </c>
      <c r="P1205" s="44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46" t="str">
        <f>IF(ISBLANK(INDEX('Policy Characteristics'!K:K,MATCH($C1205,'Policy Characteristics'!$C:$C,0))),"",INDEX('Policy Characteristics'!K:K,MATCH($C1205,'Policy Characteristics'!$C:$C,0)))</f>
        <v>industry-ag-main.html#eff-stds</v>
      </c>
      <c r="R1205" s="446" t="str">
        <f>IF(ISBLANK(INDEX('Policy Characteristics'!L:L,MATCH($C1205,'Policy Characteristics'!$C:$C,0))),"",INDEX('Policy Characteristics'!L:L,MATCH($C1205,'Policy Characteristics'!$C:$C,0)))</f>
        <v>industry-energy-efficiency-standards.html</v>
      </c>
    </row>
    <row r="1206" spans="1:18" s="446" customFormat="1" x14ac:dyDescent="0.75">
      <c r="A1206" s="446" t="str">
        <f>IF(ISBLANK(INDEX('Policy Characteristics'!A:A,MATCH($C1206,'Policy Characteristics'!$C:$C,0))),"",INDEX('Policy Characteristics'!A:A,MATCH($C1206,'Policy Characteristics'!$C:$C,0)))</f>
        <v>Industry</v>
      </c>
      <c r="B1206" s="467" t="str">
        <f>IF(ISBLANK(INDEX('Policy Characteristics'!B:B,MATCH($C1206,'Policy Characteristics'!$C:$C,0))),"",INDEX('Policy Characteristics'!B:B,MATCH($C1206,'Policy Characteristics'!$C:$C,0)))</f>
        <v>Industry Energy Efficiency Standards</v>
      </c>
      <c r="C1206" s="446" t="str">
        <f t="shared" si="45"/>
        <v>Percentage Improvement in Eqpt Efficiency Standards above BAU</v>
      </c>
      <c r="D1206" s="294" t="s">
        <v>3084</v>
      </c>
      <c r="E1206" s="339" t="s">
        <v>2708</v>
      </c>
      <c r="F1206" t="s">
        <v>3046</v>
      </c>
      <c r="G1206" s="339" t="s">
        <v>2712</v>
      </c>
      <c r="H1206" s="20">
        <v>1166</v>
      </c>
      <c r="I1206" s="468" t="s">
        <v>43</v>
      </c>
      <c r="J1206" s="469" t="str">
        <f>IF(ISBLANK(INDEX('Policy Characteristics'!D:D,MATCH($C1206,'Policy Characteristics'!$C:$C,0))),"",INDEX('Policy Characteristics'!D:D,MATCH($C1206,'Policy Characteristics'!$C:$C,0)))</f>
        <v>Industry Energy Efficiency Standards</v>
      </c>
      <c r="K1206" s="446" t="str">
        <f>IF(ISBLANK(INDEX('Policy Characteristics'!E:E,MATCH($C1206,'Policy Characteristics'!$C:$C,0))),"",INDEX('Policy Characteristics'!E:E,MATCH($C1206,'Policy Characteristics'!$C:$C,0)))</f>
        <v>indst efficiency standards</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0.25</v>
      </c>
      <c r="N1206" s="242">
        <f>IF(ISBLANK(INDEX('Policy Characteristics'!H:H,MATCH($C1206,'Policy Characteristics'!$C:$C,0))),"",INDEX('Policy Characteristics'!H:H,MATCH($C1206,'Policy Characteristics'!$C:$C,0)))</f>
        <v>0.01</v>
      </c>
      <c r="O1206" s="446" t="str">
        <f>IF(ISBLANK(INDEX('Policy Characteristics'!I:I,MATCH($C1206,'Policy Characteristics'!$C:$C,0))),"",INDEX('Policy Characteristics'!I:I,MATCH($C1206,'Policy Characteristics'!$C:$C,0)))</f>
        <v>% reduction in energy use</v>
      </c>
      <c r="P1206" s="44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46" t="str">
        <f>IF(ISBLANK(INDEX('Policy Characteristics'!K:K,MATCH($C1206,'Policy Characteristics'!$C:$C,0))),"",INDEX('Policy Characteristics'!K:K,MATCH($C1206,'Policy Characteristics'!$C:$C,0)))</f>
        <v>industry-ag-main.html#eff-stds</v>
      </c>
      <c r="R1206" s="446" t="str">
        <f>IF(ISBLANK(INDEX('Policy Characteristics'!L:L,MATCH($C1206,'Policy Characteristics'!$C:$C,0))),"",INDEX('Policy Characteristics'!L:L,MATCH($C1206,'Policy Characteristics'!$C:$C,0)))</f>
        <v>industry-energy-efficiency-standards.html</v>
      </c>
    </row>
    <row r="1207" spans="1:18" s="446" customFormat="1" x14ac:dyDescent="0.75">
      <c r="A1207" s="446" t="str">
        <f>IF(ISBLANK(INDEX('Policy Characteristics'!A:A,MATCH($C1207,'Policy Characteristics'!$C:$C,0))),"",INDEX('Policy Characteristics'!A:A,MATCH($C1207,'Policy Characteristics'!$C:$C,0)))</f>
        <v>Industry</v>
      </c>
      <c r="B1207" s="467" t="str">
        <f>IF(ISBLANK(INDEX('Policy Characteristics'!B:B,MATCH($C1207,'Policy Characteristics'!$C:$C,0))),"",INDEX('Policy Characteristics'!B:B,MATCH($C1207,'Policy Characteristics'!$C:$C,0)))</f>
        <v>Industry Energy Efficiency Standards</v>
      </c>
      <c r="C1207" s="446" t="str">
        <f t="shared" si="45"/>
        <v>Percentage Improvement in Eqpt Efficiency Standards above BAU</v>
      </c>
      <c r="D1207" s="294" t="s">
        <v>3084</v>
      </c>
      <c r="E1207" s="339" t="s">
        <v>2705</v>
      </c>
      <c r="F1207" t="s">
        <v>3046</v>
      </c>
      <c r="G1207" s="339" t="s">
        <v>2710</v>
      </c>
      <c r="H1207" s="20">
        <v>1167</v>
      </c>
      <c r="I1207" s="468" t="s">
        <v>44</v>
      </c>
      <c r="J1207" s="469" t="str">
        <f>IF(ISBLANK(INDEX('Policy Characteristics'!D:D,MATCH($C1207,'Policy Characteristics'!$C:$C,0))),"",INDEX('Policy Characteristics'!D:D,MATCH($C1207,'Policy Characteristics'!$C:$C,0)))</f>
        <v>Industry Energy Efficiency Standards</v>
      </c>
      <c r="K1207" s="446" t="str">
        <f>IF(ISBLANK(INDEX('Policy Characteristics'!E:E,MATCH($C1207,'Policy Characteristics'!$C:$C,0))),"",INDEX('Policy Characteristics'!E:E,MATCH($C1207,'Policy Characteristics'!$C:$C,0)))</f>
        <v>indst efficiency standards</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0.25</v>
      </c>
      <c r="N1207" s="242">
        <f>IF(ISBLANK(INDEX('Policy Characteristics'!H:H,MATCH($C1207,'Policy Characteristics'!$C:$C,0))),"",INDEX('Policy Characteristics'!H:H,MATCH($C1207,'Policy Characteristics'!$C:$C,0)))</f>
        <v>0.01</v>
      </c>
      <c r="O1207" s="446" t="str">
        <f>IF(ISBLANK(INDEX('Policy Characteristics'!I:I,MATCH($C1207,'Policy Characteristics'!$C:$C,0))),"",INDEX('Policy Characteristics'!I:I,MATCH($C1207,'Policy Characteristics'!$C:$C,0)))</f>
        <v>% reduction in energy use</v>
      </c>
      <c r="P1207" s="44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46" t="str">
        <f>IF(ISBLANK(INDEX('Policy Characteristics'!K:K,MATCH($C1207,'Policy Characteristics'!$C:$C,0))),"",INDEX('Policy Characteristics'!K:K,MATCH($C1207,'Policy Characteristics'!$C:$C,0)))</f>
        <v>industry-ag-main.html#eff-stds</v>
      </c>
      <c r="R1207" s="446" t="str">
        <f>IF(ISBLANK(INDEX('Policy Characteristics'!L:L,MATCH($C1207,'Policy Characteristics'!$C:$C,0))),"",INDEX('Policy Characteristics'!L:L,MATCH($C1207,'Policy Characteristics'!$C:$C,0)))</f>
        <v>industry-energy-efficiency-standards.html</v>
      </c>
    </row>
    <row r="1208" spans="1:18" s="446" customFormat="1" x14ac:dyDescent="0.75">
      <c r="A1208" s="446" t="str">
        <f>IF(ISBLANK(INDEX('Policy Characteristics'!A:A,MATCH($C1208,'Policy Characteristics'!$C:$C,0))),"",INDEX('Policy Characteristics'!A:A,MATCH($C1208,'Policy Characteristics'!$C:$C,0)))</f>
        <v>Industry</v>
      </c>
      <c r="B1208" s="467" t="str">
        <f>IF(ISBLANK(INDEX('Policy Characteristics'!B:B,MATCH($C1208,'Policy Characteristics'!$C:$C,0))),"",INDEX('Policy Characteristics'!B:B,MATCH($C1208,'Policy Characteristics'!$C:$C,0)))</f>
        <v>Industry Energy Efficiency Standards</v>
      </c>
      <c r="C1208" s="446" t="str">
        <f t="shared" si="45"/>
        <v>Percentage Improvement in Eqpt Efficiency Standards above BAU</v>
      </c>
      <c r="D1208" s="294" t="s">
        <v>3085</v>
      </c>
      <c r="E1208" s="339" t="s">
        <v>2398</v>
      </c>
      <c r="F1208" t="s">
        <v>3047</v>
      </c>
      <c r="G1208" s="339" t="s">
        <v>2404</v>
      </c>
      <c r="H1208" s="20">
        <v>1168</v>
      </c>
      <c r="I1208" s="468" t="s">
        <v>43</v>
      </c>
      <c r="J1208" s="469" t="str">
        <f>IF(ISBLANK(INDEX('Policy Characteristics'!D:D,MATCH($C1208,'Policy Characteristics'!$C:$C,0))),"",INDEX('Policy Characteristics'!D:D,MATCH($C1208,'Policy Characteristics'!$C:$C,0)))</f>
        <v>Industry Energy Efficiency Standards</v>
      </c>
      <c r="K1208" s="446" t="str">
        <f>IF(ISBLANK(INDEX('Policy Characteristics'!E:E,MATCH($C1208,'Policy Characteristics'!$C:$C,0))),"",INDEX('Policy Characteristics'!E:E,MATCH($C1208,'Policy Characteristics'!$C:$C,0)))</f>
        <v>indst efficiency standards</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0.25</v>
      </c>
      <c r="N1208" s="242">
        <f>IF(ISBLANK(INDEX('Policy Characteristics'!H:H,MATCH($C1208,'Policy Characteristics'!$C:$C,0))),"",INDEX('Policy Characteristics'!H:H,MATCH($C1208,'Policy Characteristics'!$C:$C,0)))</f>
        <v>0.01</v>
      </c>
      <c r="O1208" s="446" t="str">
        <f>IF(ISBLANK(INDEX('Policy Characteristics'!I:I,MATCH($C1208,'Policy Characteristics'!$C:$C,0))),"",INDEX('Policy Characteristics'!I:I,MATCH($C1208,'Policy Characteristics'!$C:$C,0)))</f>
        <v>% reduction in energy use</v>
      </c>
      <c r="P1208" s="44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46" t="str">
        <f>IF(ISBLANK(INDEX('Policy Characteristics'!K:K,MATCH($C1208,'Policy Characteristics'!$C:$C,0))),"",INDEX('Policy Characteristics'!K:K,MATCH($C1208,'Policy Characteristics'!$C:$C,0)))</f>
        <v>industry-ag-main.html#eff-stds</v>
      </c>
      <c r="R1208" s="446" t="str">
        <f>IF(ISBLANK(INDEX('Policy Characteristics'!L:L,MATCH($C1208,'Policy Characteristics'!$C:$C,0))),"",INDEX('Policy Characteristics'!L:L,MATCH($C1208,'Policy Characteristics'!$C:$C,0)))</f>
        <v>industry-energy-efficiency-standards.html</v>
      </c>
    </row>
    <row r="1209" spans="1:18" s="446" customFormat="1" x14ac:dyDescent="0.75">
      <c r="A1209" s="446" t="str">
        <f>IF(ISBLANK(INDEX('Policy Characteristics'!A:A,MATCH($C1209,'Policy Characteristics'!$C:$C,0))),"",INDEX('Policy Characteristics'!A:A,MATCH($C1209,'Policy Characteristics'!$C:$C,0)))</f>
        <v>Industry</v>
      </c>
      <c r="B1209" s="467" t="str">
        <f>IF(ISBLANK(INDEX('Policy Characteristics'!B:B,MATCH($C1209,'Policy Characteristics'!$C:$C,0))),"",INDEX('Policy Characteristics'!B:B,MATCH($C1209,'Policy Characteristics'!$C:$C,0)))</f>
        <v>Industry Energy Efficiency Standards</v>
      </c>
      <c r="C1209" s="446" t="str">
        <f t="shared" si="45"/>
        <v>Percentage Improvement in Eqpt Efficiency Standards above BAU</v>
      </c>
      <c r="D1209" s="294" t="s">
        <v>3085</v>
      </c>
      <c r="E1209" s="339" t="s">
        <v>2399</v>
      </c>
      <c r="F1209" t="s">
        <v>3047</v>
      </c>
      <c r="G1209" s="339" t="s">
        <v>2407</v>
      </c>
      <c r="H1209" s="20">
        <v>1169</v>
      </c>
      <c r="I1209" s="468" t="s">
        <v>43</v>
      </c>
      <c r="J1209" s="469" t="str">
        <f>IF(ISBLANK(INDEX('Policy Characteristics'!D:D,MATCH($C1209,'Policy Characteristics'!$C:$C,0))),"",INDEX('Policy Characteristics'!D:D,MATCH($C1209,'Policy Characteristics'!$C:$C,0)))</f>
        <v>Industry Energy Efficiency Standards</v>
      </c>
      <c r="K1209" s="446" t="str">
        <f>IF(ISBLANK(INDEX('Policy Characteristics'!E:E,MATCH($C1209,'Policy Characteristics'!$C:$C,0))),"",INDEX('Policy Characteristics'!E:E,MATCH($C1209,'Policy Characteristics'!$C:$C,0)))</f>
        <v>indst efficiency standards</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0.25</v>
      </c>
      <c r="N1209" s="242">
        <f>IF(ISBLANK(INDEX('Policy Characteristics'!H:H,MATCH($C1209,'Policy Characteristics'!$C:$C,0))),"",INDEX('Policy Characteristics'!H:H,MATCH($C1209,'Policy Characteristics'!$C:$C,0)))</f>
        <v>0.01</v>
      </c>
      <c r="O1209" s="446" t="str">
        <f>IF(ISBLANK(INDEX('Policy Characteristics'!I:I,MATCH($C1209,'Policy Characteristics'!$C:$C,0))),"",INDEX('Policy Characteristics'!I:I,MATCH($C1209,'Policy Characteristics'!$C:$C,0)))</f>
        <v>% reduction in energy use</v>
      </c>
      <c r="P1209" s="44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46" t="str">
        <f>IF(ISBLANK(INDEX('Policy Characteristics'!K:K,MATCH($C1209,'Policy Characteristics'!$C:$C,0))),"",INDEX('Policy Characteristics'!K:K,MATCH($C1209,'Policy Characteristics'!$C:$C,0)))</f>
        <v>industry-ag-main.html#eff-stds</v>
      </c>
      <c r="R1209" s="446" t="str">
        <f>IF(ISBLANK(INDEX('Policy Characteristics'!L:L,MATCH($C1209,'Policy Characteristics'!$C:$C,0))),"",INDEX('Policy Characteristics'!L:L,MATCH($C1209,'Policy Characteristics'!$C:$C,0)))</f>
        <v>industry-energy-efficiency-standards.html</v>
      </c>
    </row>
    <row r="1210" spans="1:18" s="446" customFormat="1" x14ac:dyDescent="0.75">
      <c r="A1210" s="446" t="str">
        <f>IF(ISBLANK(INDEX('Policy Characteristics'!A:A,MATCH($C1210,'Policy Characteristics'!$C:$C,0))),"",INDEX('Policy Characteristics'!A:A,MATCH($C1210,'Policy Characteristics'!$C:$C,0)))</f>
        <v>Industry</v>
      </c>
      <c r="B1210" s="467" t="str">
        <f>IF(ISBLANK(INDEX('Policy Characteristics'!B:B,MATCH($C1210,'Policy Characteristics'!$C:$C,0))),"",INDEX('Policy Characteristics'!B:B,MATCH($C1210,'Policy Characteristics'!$C:$C,0)))</f>
        <v>Industry Energy Efficiency Standards</v>
      </c>
      <c r="C1210" s="446" t="str">
        <f t="shared" si="45"/>
        <v>Percentage Improvement in Eqpt Efficiency Standards above BAU</v>
      </c>
      <c r="D1210" s="294" t="s">
        <v>3085</v>
      </c>
      <c r="E1210" s="339" t="s">
        <v>2400</v>
      </c>
      <c r="F1210" t="s">
        <v>3047</v>
      </c>
      <c r="G1210" s="339" t="s">
        <v>2408</v>
      </c>
      <c r="H1210" s="20">
        <v>1170</v>
      </c>
      <c r="I1210" s="468" t="s">
        <v>43</v>
      </c>
      <c r="J1210" s="469" t="str">
        <f>IF(ISBLANK(INDEX('Policy Characteristics'!D:D,MATCH($C1210,'Policy Characteristics'!$C:$C,0))),"",INDEX('Policy Characteristics'!D:D,MATCH($C1210,'Policy Characteristics'!$C:$C,0)))</f>
        <v>Industry Energy Efficiency Standards</v>
      </c>
      <c r="K1210" s="446" t="str">
        <f>IF(ISBLANK(INDEX('Policy Characteristics'!E:E,MATCH($C1210,'Policy Characteristics'!$C:$C,0))),"",INDEX('Policy Characteristics'!E:E,MATCH($C1210,'Policy Characteristics'!$C:$C,0)))</f>
        <v>indst efficiency standards</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0.25</v>
      </c>
      <c r="N1210" s="242">
        <f>IF(ISBLANK(INDEX('Policy Characteristics'!H:H,MATCH($C1210,'Policy Characteristics'!$C:$C,0))),"",INDEX('Policy Characteristics'!H:H,MATCH($C1210,'Policy Characteristics'!$C:$C,0)))</f>
        <v>0.01</v>
      </c>
      <c r="O1210" s="446" t="str">
        <f>IF(ISBLANK(INDEX('Policy Characteristics'!I:I,MATCH($C1210,'Policy Characteristics'!$C:$C,0))),"",INDEX('Policy Characteristics'!I:I,MATCH($C1210,'Policy Characteristics'!$C:$C,0)))</f>
        <v>% reduction in energy use</v>
      </c>
      <c r="P1210" s="44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46" t="str">
        <f>IF(ISBLANK(INDEX('Policy Characteristics'!K:K,MATCH($C1210,'Policy Characteristics'!$C:$C,0))),"",INDEX('Policy Characteristics'!K:K,MATCH($C1210,'Policy Characteristics'!$C:$C,0)))</f>
        <v>industry-ag-main.html#eff-stds</v>
      </c>
      <c r="R1210" s="446" t="str">
        <f>IF(ISBLANK(INDEX('Policy Characteristics'!L:L,MATCH($C1210,'Policy Characteristics'!$C:$C,0))),"",INDEX('Policy Characteristics'!L:L,MATCH($C1210,'Policy Characteristics'!$C:$C,0)))</f>
        <v>industry-energy-efficiency-standards.html</v>
      </c>
    </row>
    <row r="1211" spans="1:18" s="446" customFormat="1" x14ac:dyDescent="0.75">
      <c r="A1211" s="446" t="str">
        <f>IF(ISBLANK(INDEX('Policy Characteristics'!A:A,MATCH($C1211,'Policy Characteristics'!$C:$C,0))),"",INDEX('Policy Characteristics'!A:A,MATCH($C1211,'Policy Characteristics'!$C:$C,0)))</f>
        <v>Industry</v>
      </c>
      <c r="B1211" s="467" t="str">
        <f>IF(ISBLANK(INDEX('Policy Characteristics'!B:B,MATCH($C1211,'Policy Characteristics'!$C:$C,0))),"",INDEX('Policy Characteristics'!B:B,MATCH($C1211,'Policy Characteristics'!$C:$C,0)))</f>
        <v>Industry Energy Efficiency Standards</v>
      </c>
      <c r="C1211" s="446" t="str">
        <f t="shared" si="45"/>
        <v>Percentage Improvement in Eqpt Efficiency Standards above BAU</v>
      </c>
      <c r="D1211" s="294" t="s">
        <v>3085</v>
      </c>
      <c r="E1211" s="339" t="s">
        <v>2401</v>
      </c>
      <c r="F1211" t="s">
        <v>3047</v>
      </c>
      <c r="G1211" s="339" t="s">
        <v>2405</v>
      </c>
      <c r="H1211" s="20">
        <v>1171</v>
      </c>
      <c r="I1211" s="468" t="s">
        <v>44</v>
      </c>
      <c r="J1211" s="469" t="str">
        <f>IF(ISBLANK(INDEX('Policy Characteristics'!D:D,MATCH($C1211,'Policy Characteristics'!$C:$C,0))),"",INDEX('Policy Characteristics'!D:D,MATCH($C1211,'Policy Characteristics'!$C:$C,0)))</f>
        <v>Industry Energy Efficiency Standards</v>
      </c>
      <c r="K1211" s="446" t="str">
        <f>IF(ISBLANK(INDEX('Policy Characteristics'!E:E,MATCH($C1211,'Policy Characteristics'!$C:$C,0))),"",INDEX('Policy Characteristics'!E:E,MATCH($C1211,'Policy Characteristics'!$C:$C,0)))</f>
        <v>indst efficiency standards</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0.25</v>
      </c>
      <c r="N1211" s="242">
        <f>IF(ISBLANK(INDEX('Policy Characteristics'!H:H,MATCH($C1211,'Policy Characteristics'!$C:$C,0))),"",INDEX('Policy Characteristics'!H:H,MATCH($C1211,'Policy Characteristics'!$C:$C,0)))</f>
        <v>0.01</v>
      </c>
      <c r="O1211" s="446" t="str">
        <f>IF(ISBLANK(INDEX('Policy Characteristics'!I:I,MATCH($C1211,'Policy Characteristics'!$C:$C,0))),"",INDEX('Policy Characteristics'!I:I,MATCH($C1211,'Policy Characteristics'!$C:$C,0)))</f>
        <v>% reduction in energy use</v>
      </c>
      <c r="P1211" s="44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46" t="str">
        <f>IF(ISBLANK(INDEX('Policy Characteristics'!K:K,MATCH($C1211,'Policy Characteristics'!$C:$C,0))),"",INDEX('Policy Characteristics'!K:K,MATCH($C1211,'Policy Characteristics'!$C:$C,0)))</f>
        <v>industry-ag-main.html#eff-stds</v>
      </c>
      <c r="R1211" s="446" t="str">
        <f>IF(ISBLANK(INDEX('Policy Characteristics'!L:L,MATCH($C1211,'Policy Characteristics'!$C:$C,0))),"",INDEX('Policy Characteristics'!L:L,MATCH($C1211,'Policy Characteristics'!$C:$C,0)))</f>
        <v>industry-energy-efficiency-standards.html</v>
      </c>
    </row>
    <row r="1212" spans="1:18" s="446" customFormat="1" x14ac:dyDescent="0.75">
      <c r="A1212" s="446" t="str">
        <f>IF(ISBLANK(INDEX('Policy Characteristics'!A:A,MATCH($C1212,'Policy Characteristics'!$C:$C,0))),"",INDEX('Policy Characteristics'!A:A,MATCH($C1212,'Policy Characteristics'!$C:$C,0)))</f>
        <v>Industry</v>
      </c>
      <c r="B1212" s="467" t="str">
        <f>IF(ISBLANK(INDEX('Policy Characteristics'!B:B,MATCH($C1212,'Policy Characteristics'!$C:$C,0))),"",INDEX('Policy Characteristics'!B:B,MATCH($C1212,'Policy Characteristics'!$C:$C,0)))</f>
        <v>Industry Energy Efficiency Standards</v>
      </c>
      <c r="C1212" s="446" t="str">
        <f t="shared" si="45"/>
        <v>Percentage Improvement in Eqpt Efficiency Standards above BAU</v>
      </c>
      <c r="D1212" s="294" t="s">
        <v>3085</v>
      </c>
      <c r="E1212" s="339" t="s">
        <v>2402</v>
      </c>
      <c r="F1212" t="s">
        <v>3047</v>
      </c>
      <c r="G1212" s="339" t="s">
        <v>2406</v>
      </c>
      <c r="H1212" s="20">
        <v>1172</v>
      </c>
      <c r="I1212" s="468" t="s">
        <v>43</v>
      </c>
      <c r="J1212" s="469" t="str">
        <f>IF(ISBLANK(INDEX('Policy Characteristics'!D:D,MATCH($C1212,'Policy Characteristics'!$C:$C,0))),"",INDEX('Policy Characteristics'!D:D,MATCH($C1212,'Policy Characteristics'!$C:$C,0)))</f>
        <v>Industry Energy Efficiency Standards</v>
      </c>
      <c r="K1212" s="446" t="str">
        <f>IF(ISBLANK(INDEX('Policy Characteristics'!E:E,MATCH($C1212,'Policy Characteristics'!$C:$C,0))),"",INDEX('Policy Characteristics'!E:E,MATCH($C1212,'Policy Characteristics'!$C:$C,0)))</f>
        <v>indst efficiency standards</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0.25</v>
      </c>
      <c r="N1212" s="242">
        <f>IF(ISBLANK(INDEX('Policy Characteristics'!H:H,MATCH($C1212,'Policy Characteristics'!$C:$C,0))),"",INDEX('Policy Characteristics'!H:H,MATCH($C1212,'Policy Characteristics'!$C:$C,0)))</f>
        <v>0.01</v>
      </c>
      <c r="O1212" s="446" t="str">
        <f>IF(ISBLANK(INDEX('Policy Characteristics'!I:I,MATCH($C1212,'Policy Characteristics'!$C:$C,0))),"",INDEX('Policy Characteristics'!I:I,MATCH($C1212,'Policy Characteristics'!$C:$C,0)))</f>
        <v>% reduction in energy use</v>
      </c>
      <c r="P1212" s="44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46" t="str">
        <f>IF(ISBLANK(INDEX('Policy Characteristics'!K:K,MATCH($C1212,'Policy Characteristics'!$C:$C,0))),"",INDEX('Policy Characteristics'!K:K,MATCH($C1212,'Policy Characteristics'!$C:$C,0)))</f>
        <v>industry-ag-main.html#eff-stds</v>
      </c>
      <c r="R1212" s="446" t="str">
        <f>IF(ISBLANK(INDEX('Policy Characteristics'!L:L,MATCH($C1212,'Policy Characteristics'!$C:$C,0))),"",INDEX('Policy Characteristics'!L:L,MATCH($C1212,'Policy Characteristics'!$C:$C,0)))</f>
        <v>industry-energy-efficiency-standards.html</v>
      </c>
    </row>
    <row r="1213" spans="1:18" s="446" customFormat="1" x14ac:dyDescent="0.75">
      <c r="A1213" s="446" t="str">
        <f>IF(ISBLANK(INDEX('Policy Characteristics'!A:A,MATCH($C1213,'Policy Characteristics'!$C:$C,0))),"",INDEX('Policy Characteristics'!A:A,MATCH($C1213,'Policy Characteristics'!$C:$C,0)))</f>
        <v>Industry</v>
      </c>
      <c r="B1213" s="467" t="str">
        <f>IF(ISBLANK(INDEX('Policy Characteristics'!B:B,MATCH($C1213,'Policy Characteristics'!$C:$C,0))),"",INDEX('Policy Characteristics'!B:B,MATCH($C1213,'Policy Characteristics'!$C:$C,0)))</f>
        <v>Industry Energy Efficiency Standards</v>
      </c>
      <c r="C1213" s="446" t="str">
        <f t="shared" si="45"/>
        <v>Percentage Improvement in Eqpt Efficiency Standards above BAU</v>
      </c>
      <c r="D1213" s="294" t="s">
        <v>3085</v>
      </c>
      <c r="E1213" s="339" t="s">
        <v>2403</v>
      </c>
      <c r="F1213" t="s">
        <v>3047</v>
      </c>
      <c r="G1213" s="339" t="s">
        <v>2409</v>
      </c>
      <c r="H1213" s="20">
        <v>1173</v>
      </c>
      <c r="I1213" s="468" t="s">
        <v>44</v>
      </c>
      <c r="J1213" s="469" t="str">
        <f>IF(ISBLANK(INDEX('Policy Characteristics'!D:D,MATCH($C1213,'Policy Characteristics'!$C:$C,0))),"",INDEX('Policy Characteristics'!D:D,MATCH($C1213,'Policy Characteristics'!$C:$C,0)))</f>
        <v>Industry Energy Efficiency Standards</v>
      </c>
      <c r="K1213" s="446" t="str">
        <f>IF(ISBLANK(INDEX('Policy Characteristics'!E:E,MATCH($C1213,'Policy Characteristics'!$C:$C,0))),"",INDEX('Policy Characteristics'!E:E,MATCH($C1213,'Policy Characteristics'!$C:$C,0)))</f>
        <v>indst efficiency standards</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0.25</v>
      </c>
      <c r="N1213" s="242">
        <f>IF(ISBLANK(INDEX('Policy Characteristics'!H:H,MATCH($C1213,'Policy Characteristics'!$C:$C,0))),"",INDEX('Policy Characteristics'!H:H,MATCH($C1213,'Policy Characteristics'!$C:$C,0)))</f>
        <v>0.01</v>
      </c>
      <c r="O1213" s="446" t="str">
        <f>IF(ISBLANK(INDEX('Policy Characteristics'!I:I,MATCH($C1213,'Policy Characteristics'!$C:$C,0))),"",INDEX('Policy Characteristics'!I:I,MATCH($C1213,'Policy Characteristics'!$C:$C,0)))</f>
        <v>% reduction in energy use</v>
      </c>
      <c r="P1213" s="44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46" t="str">
        <f>IF(ISBLANK(INDEX('Policy Characteristics'!K:K,MATCH($C1213,'Policy Characteristics'!$C:$C,0))),"",INDEX('Policy Characteristics'!K:K,MATCH($C1213,'Policy Characteristics'!$C:$C,0)))</f>
        <v>industry-ag-main.html#eff-stds</v>
      </c>
      <c r="R1213" s="446" t="str">
        <f>IF(ISBLANK(INDEX('Policy Characteristics'!L:L,MATCH($C1213,'Policy Characteristics'!$C:$C,0))),"",INDEX('Policy Characteristics'!L:L,MATCH($C1213,'Policy Characteristics'!$C:$C,0)))</f>
        <v>industry-energy-efficiency-standards.html</v>
      </c>
    </row>
    <row r="1214" spans="1:18" s="446" customFormat="1" x14ac:dyDescent="0.75">
      <c r="A1214" s="446" t="str">
        <f>IF(ISBLANK(INDEX('Policy Characteristics'!A:A,MATCH($C1214,'Policy Characteristics'!$C:$C,0))),"",INDEX('Policy Characteristics'!A:A,MATCH($C1214,'Policy Characteristics'!$C:$C,0)))</f>
        <v>Industry</v>
      </c>
      <c r="B1214" s="467" t="str">
        <f>IF(ISBLANK(INDEX('Policy Characteristics'!B:B,MATCH($C1214,'Policy Characteristics'!$C:$C,0))),"",INDEX('Policy Characteristics'!B:B,MATCH($C1214,'Policy Characteristics'!$C:$C,0)))</f>
        <v>Industry Energy Efficiency Standards</v>
      </c>
      <c r="C1214" s="446" t="str">
        <f t="shared" si="45"/>
        <v>Percentage Improvement in Eqpt Efficiency Standards above BAU</v>
      </c>
      <c r="D1214" s="294" t="s">
        <v>3085</v>
      </c>
      <c r="E1214" s="339" t="s">
        <v>2706</v>
      </c>
      <c r="F1214" t="s">
        <v>3047</v>
      </c>
      <c r="G1214" s="339" t="s">
        <v>2709</v>
      </c>
      <c r="H1214" s="20">
        <v>1174</v>
      </c>
      <c r="I1214" s="468" t="s">
        <v>44</v>
      </c>
      <c r="J1214" s="469" t="str">
        <f>IF(ISBLANK(INDEX('Policy Characteristics'!D:D,MATCH($C1214,'Policy Characteristics'!$C:$C,0))),"",INDEX('Policy Characteristics'!D:D,MATCH($C1214,'Policy Characteristics'!$C:$C,0)))</f>
        <v>Industry Energy Efficiency Standards</v>
      </c>
      <c r="K1214" s="446" t="str">
        <f>IF(ISBLANK(INDEX('Policy Characteristics'!E:E,MATCH($C1214,'Policy Characteristics'!$C:$C,0))),"",INDEX('Policy Characteristics'!E:E,MATCH($C1214,'Policy Characteristics'!$C:$C,0)))</f>
        <v>indst efficiency standards</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0.25</v>
      </c>
      <c r="N1214" s="242">
        <f>IF(ISBLANK(INDEX('Policy Characteristics'!H:H,MATCH($C1214,'Policy Characteristics'!$C:$C,0))),"",INDEX('Policy Characteristics'!H:H,MATCH($C1214,'Policy Characteristics'!$C:$C,0)))</f>
        <v>0.01</v>
      </c>
      <c r="O1214" s="446" t="str">
        <f>IF(ISBLANK(INDEX('Policy Characteristics'!I:I,MATCH($C1214,'Policy Characteristics'!$C:$C,0))),"",INDEX('Policy Characteristics'!I:I,MATCH($C1214,'Policy Characteristics'!$C:$C,0)))</f>
        <v>% reduction in energy use</v>
      </c>
      <c r="P1214" s="44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46" t="str">
        <f>IF(ISBLANK(INDEX('Policy Characteristics'!K:K,MATCH($C1214,'Policy Characteristics'!$C:$C,0))),"",INDEX('Policy Characteristics'!K:K,MATCH($C1214,'Policy Characteristics'!$C:$C,0)))</f>
        <v>industry-ag-main.html#eff-stds</v>
      </c>
      <c r="R1214" s="446" t="str">
        <f>IF(ISBLANK(INDEX('Policy Characteristics'!L:L,MATCH($C1214,'Policy Characteristics'!$C:$C,0))),"",INDEX('Policy Characteristics'!L:L,MATCH($C1214,'Policy Characteristics'!$C:$C,0)))</f>
        <v>industry-energy-efficiency-standards.html</v>
      </c>
    </row>
    <row r="1215" spans="1:18" s="446" customFormat="1" x14ac:dyDescent="0.75">
      <c r="A1215" s="446" t="str">
        <f>IF(ISBLANK(INDEX('Policy Characteristics'!A:A,MATCH($C1215,'Policy Characteristics'!$C:$C,0))),"",INDEX('Policy Characteristics'!A:A,MATCH($C1215,'Policy Characteristics'!$C:$C,0)))</f>
        <v>Industry</v>
      </c>
      <c r="B1215" s="467" t="str">
        <f>IF(ISBLANK(INDEX('Policy Characteristics'!B:B,MATCH($C1215,'Policy Characteristics'!$C:$C,0))),"",INDEX('Policy Characteristics'!B:B,MATCH($C1215,'Policy Characteristics'!$C:$C,0)))</f>
        <v>Industry Energy Efficiency Standards</v>
      </c>
      <c r="C1215" s="446" t="str">
        <f t="shared" si="45"/>
        <v>Percentage Improvement in Eqpt Efficiency Standards above BAU</v>
      </c>
      <c r="D1215" s="294" t="s">
        <v>3085</v>
      </c>
      <c r="E1215" s="339" t="s">
        <v>2707</v>
      </c>
      <c r="F1215" t="s">
        <v>3047</v>
      </c>
      <c r="G1215" s="339" t="s">
        <v>2711</v>
      </c>
      <c r="H1215" s="20">
        <v>1175</v>
      </c>
      <c r="I1215" s="468" t="s">
        <v>43</v>
      </c>
      <c r="J1215" s="469" t="str">
        <f>IF(ISBLANK(INDEX('Policy Characteristics'!D:D,MATCH($C1215,'Policy Characteristics'!$C:$C,0))),"",INDEX('Policy Characteristics'!D:D,MATCH($C1215,'Policy Characteristics'!$C:$C,0)))</f>
        <v>Industry Energy Efficiency Standards</v>
      </c>
      <c r="K1215" s="446" t="str">
        <f>IF(ISBLANK(INDEX('Policy Characteristics'!E:E,MATCH($C1215,'Policy Characteristics'!$C:$C,0))),"",INDEX('Policy Characteristics'!E:E,MATCH($C1215,'Policy Characteristics'!$C:$C,0)))</f>
        <v>indst efficiency standards</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0.25</v>
      </c>
      <c r="N1215" s="242">
        <f>IF(ISBLANK(INDEX('Policy Characteristics'!H:H,MATCH($C1215,'Policy Characteristics'!$C:$C,0))),"",INDEX('Policy Characteristics'!H:H,MATCH($C1215,'Policy Characteristics'!$C:$C,0)))</f>
        <v>0.01</v>
      </c>
      <c r="O1215" s="446" t="str">
        <f>IF(ISBLANK(INDEX('Policy Characteristics'!I:I,MATCH($C1215,'Policy Characteristics'!$C:$C,0))),"",INDEX('Policy Characteristics'!I:I,MATCH($C1215,'Policy Characteristics'!$C:$C,0)))</f>
        <v>% reduction in energy use</v>
      </c>
      <c r="P1215" s="44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46" t="str">
        <f>IF(ISBLANK(INDEX('Policy Characteristics'!K:K,MATCH($C1215,'Policy Characteristics'!$C:$C,0))),"",INDEX('Policy Characteristics'!K:K,MATCH($C1215,'Policy Characteristics'!$C:$C,0)))</f>
        <v>industry-ag-main.html#eff-stds</v>
      </c>
      <c r="R1215" s="446" t="str">
        <f>IF(ISBLANK(INDEX('Policy Characteristics'!L:L,MATCH($C1215,'Policy Characteristics'!$C:$C,0))),"",INDEX('Policy Characteristics'!L:L,MATCH($C1215,'Policy Characteristics'!$C:$C,0)))</f>
        <v>industry-energy-efficiency-standards.html</v>
      </c>
    </row>
    <row r="1216" spans="1:18" s="446" customFormat="1" x14ac:dyDescent="0.75">
      <c r="A1216" s="446" t="str">
        <f>IF(ISBLANK(INDEX('Policy Characteristics'!A:A,MATCH($C1216,'Policy Characteristics'!$C:$C,0))),"",INDEX('Policy Characteristics'!A:A,MATCH($C1216,'Policy Characteristics'!$C:$C,0)))</f>
        <v>Industry</v>
      </c>
      <c r="B1216" s="467" t="str">
        <f>IF(ISBLANK(INDEX('Policy Characteristics'!B:B,MATCH($C1216,'Policy Characteristics'!$C:$C,0))),"",INDEX('Policy Characteristics'!B:B,MATCH($C1216,'Policy Characteristics'!$C:$C,0)))</f>
        <v>Industry Energy Efficiency Standards</v>
      </c>
      <c r="C1216" s="446" t="str">
        <f t="shared" si="45"/>
        <v>Percentage Improvement in Eqpt Efficiency Standards above BAU</v>
      </c>
      <c r="D1216" s="294" t="s">
        <v>3085</v>
      </c>
      <c r="E1216" s="339" t="s">
        <v>2708</v>
      </c>
      <c r="F1216" t="s">
        <v>3047</v>
      </c>
      <c r="G1216" s="339" t="s">
        <v>2712</v>
      </c>
      <c r="H1216" s="20">
        <v>1176</v>
      </c>
      <c r="I1216" s="468" t="s">
        <v>43</v>
      </c>
      <c r="J1216" s="469" t="str">
        <f>IF(ISBLANK(INDEX('Policy Characteristics'!D:D,MATCH($C1216,'Policy Characteristics'!$C:$C,0))),"",INDEX('Policy Characteristics'!D:D,MATCH($C1216,'Policy Characteristics'!$C:$C,0)))</f>
        <v>Industry Energy Efficiency Standards</v>
      </c>
      <c r="K1216" s="446" t="str">
        <f>IF(ISBLANK(INDEX('Policy Characteristics'!E:E,MATCH($C1216,'Policy Characteristics'!$C:$C,0))),"",INDEX('Policy Characteristics'!E:E,MATCH($C1216,'Policy Characteristics'!$C:$C,0)))</f>
        <v>indst efficiency standards</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0.25</v>
      </c>
      <c r="N1216" s="242">
        <f>IF(ISBLANK(INDEX('Policy Characteristics'!H:H,MATCH($C1216,'Policy Characteristics'!$C:$C,0))),"",INDEX('Policy Characteristics'!H:H,MATCH($C1216,'Policy Characteristics'!$C:$C,0)))</f>
        <v>0.01</v>
      </c>
      <c r="O1216" s="446" t="str">
        <f>IF(ISBLANK(INDEX('Policy Characteristics'!I:I,MATCH($C1216,'Policy Characteristics'!$C:$C,0))),"",INDEX('Policy Characteristics'!I:I,MATCH($C1216,'Policy Characteristics'!$C:$C,0)))</f>
        <v>% reduction in energy use</v>
      </c>
      <c r="P1216" s="44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46" t="str">
        <f>IF(ISBLANK(INDEX('Policy Characteristics'!K:K,MATCH($C1216,'Policy Characteristics'!$C:$C,0))),"",INDEX('Policy Characteristics'!K:K,MATCH($C1216,'Policy Characteristics'!$C:$C,0)))</f>
        <v>industry-ag-main.html#eff-stds</v>
      </c>
      <c r="R1216" s="446" t="str">
        <f>IF(ISBLANK(INDEX('Policy Characteristics'!L:L,MATCH($C1216,'Policy Characteristics'!$C:$C,0))),"",INDEX('Policy Characteristics'!L:L,MATCH($C1216,'Policy Characteristics'!$C:$C,0)))</f>
        <v>industry-energy-efficiency-standards.html</v>
      </c>
    </row>
    <row r="1217" spans="1:18" s="446" customFormat="1" x14ac:dyDescent="0.75">
      <c r="A1217" s="446" t="str">
        <f>IF(ISBLANK(INDEX('Policy Characteristics'!A:A,MATCH($C1217,'Policy Characteristics'!$C:$C,0))),"",INDEX('Policy Characteristics'!A:A,MATCH($C1217,'Policy Characteristics'!$C:$C,0)))</f>
        <v>Industry</v>
      </c>
      <c r="B1217" s="467" t="str">
        <f>IF(ISBLANK(INDEX('Policy Characteristics'!B:B,MATCH($C1217,'Policy Characteristics'!$C:$C,0))),"",INDEX('Policy Characteristics'!B:B,MATCH($C1217,'Policy Characteristics'!$C:$C,0)))</f>
        <v>Industry Energy Efficiency Standards</v>
      </c>
      <c r="C1217" s="446" t="str">
        <f t="shared" si="45"/>
        <v>Percentage Improvement in Eqpt Efficiency Standards above BAU</v>
      </c>
      <c r="D1217" s="294" t="s">
        <v>3085</v>
      </c>
      <c r="E1217" s="339" t="s">
        <v>2705</v>
      </c>
      <c r="F1217" t="s">
        <v>3047</v>
      </c>
      <c r="G1217" s="339" t="s">
        <v>2710</v>
      </c>
      <c r="H1217" s="20">
        <v>1177</v>
      </c>
      <c r="I1217" s="468" t="s">
        <v>44</v>
      </c>
      <c r="J1217" s="469" t="str">
        <f>IF(ISBLANK(INDEX('Policy Characteristics'!D:D,MATCH($C1217,'Policy Characteristics'!$C:$C,0))),"",INDEX('Policy Characteristics'!D:D,MATCH($C1217,'Policy Characteristics'!$C:$C,0)))</f>
        <v>Industry Energy Efficiency Standards</v>
      </c>
      <c r="K1217" s="446" t="str">
        <f>IF(ISBLANK(INDEX('Policy Characteristics'!E:E,MATCH($C1217,'Policy Characteristics'!$C:$C,0))),"",INDEX('Policy Characteristics'!E:E,MATCH($C1217,'Policy Characteristics'!$C:$C,0)))</f>
        <v>indst efficiency standards</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0.25</v>
      </c>
      <c r="N1217" s="242">
        <f>IF(ISBLANK(INDEX('Policy Characteristics'!H:H,MATCH($C1217,'Policy Characteristics'!$C:$C,0))),"",INDEX('Policy Characteristics'!H:H,MATCH($C1217,'Policy Characteristics'!$C:$C,0)))</f>
        <v>0.01</v>
      </c>
      <c r="O1217" s="446" t="str">
        <f>IF(ISBLANK(INDEX('Policy Characteristics'!I:I,MATCH($C1217,'Policy Characteristics'!$C:$C,0))),"",INDEX('Policy Characteristics'!I:I,MATCH($C1217,'Policy Characteristics'!$C:$C,0)))</f>
        <v>% reduction in energy use</v>
      </c>
      <c r="P1217" s="44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46" t="str">
        <f>IF(ISBLANK(INDEX('Policy Characteristics'!K:K,MATCH($C1217,'Policy Characteristics'!$C:$C,0))),"",INDEX('Policy Characteristics'!K:K,MATCH($C1217,'Policy Characteristics'!$C:$C,0)))</f>
        <v>industry-ag-main.html#eff-stds</v>
      </c>
      <c r="R1217" s="446" t="str">
        <f>IF(ISBLANK(INDEX('Policy Characteristics'!L:L,MATCH($C1217,'Policy Characteristics'!$C:$C,0))),"",INDEX('Policy Characteristics'!L:L,MATCH($C1217,'Policy Characteristics'!$C:$C,0)))</f>
        <v>industry-energy-efficiency-standards.html</v>
      </c>
    </row>
    <row r="1218" spans="1:18" s="446" customFormat="1" x14ac:dyDescent="0.75">
      <c r="A1218" s="446" t="str">
        <f>IF(ISBLANK(INDEX('Policy Characteristics'!A:A,MATCH($C1218,'Policy Characteristics'!$C:$C,0))),"",INDEX('Policy Characteristics'!A:A,MATCH($C1218,'Policy Characteristics'!$C:$C,0)))</f>
        <v>Industry</v>
      </c>
      <c r="B1218" s="467" t="str">
        <f>IF(ISBLANK(INDEX('Policy Characteristics'!B:B,MATCH($C1218,'Policy Characteristics'!$C:$C,0))),"",INDEX('Policy Characteristics'!B:B,MATCH($C1218,'Policy Characteristics'!$C:$C,0)))</f>
        <v>Industry Energy Efficiency Standards</v>
      </c>
      <c r="C1218" s="446" t="str">
        <f t="shared" si="45"/>
        <v>Percentage Improvement in Eqpt Efficiency Standards above BAU</v>
      </c>
      <c r="D1218" s="294" t="s">
        <v>3086</v>
      </c>
      <c r="E1218" s="339" t="s">
        <v>2398</v>
      </c>
      <c r="F1218" t="s">
        <v>3048</v>
      </c>
      <c r="G1218" s="339" t="s">
        <v>2404</v>
      </c>
      <c r="H1218" s="20">
        <v>1178</v>
      </c>
      <c r="I1218" s="470" t="s">
        <v>44</v>
      </c>
      <c r="J1218" s="469" t="str">
        <f>IF(ISBLANK(INDEX('Policy Characteristics'!D:D,MATCH($C1218,'Policy Characteristics'!$C:$C,0))),"",INDEX('Policy Characteristics'!D:D,MATCH($C1218,'Policy Characteristics'!$C:$C,0)))</f>
        <v>Industry Energy Efficiency Standards</v>
      </c>
      <c r="K1218" s="446" t="str">
        <f>IF(ISBLANK(INDEX('Policy Characteristics'!E:E,MATCH($C1218,'Policy Characteristics'!$C:$C,0))),"",INDEX('Policy Characteristics'!E:E,MATCH($C1218,'Policy Characteristics'!$C:$C,0)))</f>
        <v>indst efficiency standards</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0.25</v>
      </c>
      <c r="N1218" s="242">
        <f>IF(ISBLANK(INDEX('Policy Characteristics'!H:H,MATCH($C1218,'Policy Characteristics'!$C:$C,0))),"",INDEX('Policy Characteristics'!H:H,MATCH($C1218,'Policy Characteristics'!$C:$C,0)))</f>
        <v>0.01</v>
      </c>
      <c r="O1218" s="446" t="str">
        <f>IF(ISBLANK(INDEX('Policy Characteristics'!I:I,MATCH($C1218,'Policy Characteristics'!$C:$C,0))),"",INDEX('Policy Characteristics'!I:I,MATCH($C1218,'Policy Characteristics'!$C:$C,0)))</f>
        <v>% reduction in energy use</v>
      </c>
      <c r="P1218" s="44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46" t="str">
        <f>IF(ISBLANK(INDEX('Policy Characteristics'!K:K,MATCH($C1218,'Policy Characteristics'!$C:$C,0))),"",INDEX('Policy Characteristics'!K:K,MATCH($C1218,'Policy Characteristics'!$C:$C,0)))</f>
        <v>industry-ag-main.html#eff-stds</v>
      </c>
      <c r="R1218" s="446" t="str">
        <f>IF(ISBLANK(INDEX('Policy Characteristics'!L:L,MATCH($C1218,'Policy Characteristics'!$C:$C,0))),"",INDEX('Policy Characteristics'!L:L,MATCH($C1218,'Policy Characteristics'!$C:$C,0)))</f>
        <v>industry-energy-efficiency-standards.html</v>
      </c>
    </row>
    <row r="1219" spans="1:18" s="446" customFormat="1" x14ac:dyDescent="0.75">
      <c r="A1219" s="446" t="str">
        <f>IF(ISBLANK(INDEX('Policy Characteristics'!A:A,MATCH($C1219,'Policy Characteristics'!$C:$C,0))),"",INDEX('Policy Characteristics'!A:A,MATCH($C1219,'Policy Characteristics'!$C:$C,0)))</f>
        <v>Industry</v>
      </c>
      <c r="B1219" s="467" t="str">
        <f>IF(ISBLANK(INDEX('Policy Characteristics'!B:B,MATCH($C1219,'Policy Characteristics'!$C:$C,0))),"",INDEX('Policy Characteristics'!B:B,MATCH($C1219,'Policy Characteristics'!$C:$C,0)))</f>
        <v>Industry Energy Efficiency Standards</v>
      </c>
      <c r="C1219" s="446" t="str">
        <f t="shared" si="45"/>
        <v>Percentage Improvement in Eqpt Efficiency Standards above BAU</v>
      </c>
      <c r="D1219" s="294" t="s">
        <v>3086</v>
      </c>
      <c r="E1219" s="339" t="s">
        <v>2399</v>
      </c>
      <c r="F1219" t="s">
        <v>3048</v>
      </c>
      <c r="G1219" s="339" t="s">
        <v>2407</v>
      </c>
      <c r="H1219" s="20">
        <v>1179</v>
      </c>
      <c r="I1219" s="468" t="s">
        <v>44</v>
      </c>
      <c r="J1219" s="469" t="str">
        <f>IF(ISBLANK(INDEX('Policy Characteristics'!D:D,MATCH($C1219,'Policy Characteristics'!$C:$C,0))),"",INDEX('Policy Characteristics'!D:D,MATCH($C1219,'Policy Characteristics'!$C:$C,0)))</f>
        <v>Industry Energy Efficiency Standards</v>
      </c>
      <c r="K1219" s="446" t="str">
        <f>IF(ISBLANK(INDEX('Policy Characteristics'!E:E,MATCH($C1219,'Policy Characteristics'!$C:$C,0))),"",INDEX('Policy Characteristics'!E:E,MATCH($C1219,'Policy Characteristics'!$C:$C,0)))</f>
        <v>indst efficiency standards</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0.25</v>
      </c>
      <c r="N1219" s="242">
        <f>IF(ISBLANK(INDEX('Policy Characteristics'!H:H,MATCH($C1219,'Policy Characteristics'!$C:$C,0))),"",INDEX('Policy Characteristics'!H:H,MATCH($C1219,'Policy Characteristics'!$C:$C,0)))</f>
        <v>0.01</v>
      </c>
      <c r="O1219" s="446" t="str">
        <f>IF(ISBLANK(INDEX('Policy Characteristics'!I:I,MATCH($C1219,'Policy Characteristics'!$C:$C,0))),"",INDEX('Policy Characteristics'!I:I,MATCH($C1219,'Policy Characteristics'!$C:$C,0)))</f>
        <v>% reduction in energy use</v>
      </c>
      <c r="P1219" s="44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46" t="str">
        <f>IF(ISBLANK(INDEX('Policy Characteristics'!K:K,MATCH($C1219,'Policy Characteristics'!$C:$C,0))),"",INDEX('Policy Characteristics'!K:K,MATCH($C1219,'Policy Characteristics'!$C:$C,0)))</f>
        <v>industry-ag-main.html#eff-stds</v>
      </c>
      <c r="R1219" s="446" t="str">
        <f>IF(ISBLANK(INDEX('Policy Characteristics'!L:L,MATCH($C1219,'Policy Characteristics'!$C:$C,0))),"",INDEX('Policy Characteristics'!L:L,MATCH($C1219,'Policy Characteristics'!$C:$C,0)))</f>
        <v>industry-energy-efficiency-standards.html</v>
      </c>
    </row>
    <row r="1220" spans="1:18" s="446" customFormat="1" x14ac:dyDescent="0.75">
      <c r="A1220" s="446" t="str">
        <f>IF(ISBLANK(INDEX('Policy Characteristics'!A:A,MATCH($C1220,'Policy Characteristics'!$C:$C,0))),"",INDEX('Policy Characteristics'!A:A,MATCH($C1220,'Policy Characteristics'!$C:$C,0)))</f>
        <v>Industry</v>
      </c>
      <c r="B1220" s="467" t="str">
        <f>IF(ISBLANK(INDEX('Policy Characteristics'!B:B,MATCH($C1220,'Policy Characteristics'!$C:$C,0))),"",INDEX('Policy Characteristics'!B:B,MATCH($C1220,'Policy Characteristics'!$C:$C,0)))</f>
        <v>Industry Energy Efficiency Standards</v>
      </c>
      <c r="C1220" s="446" t="str">
        <f t="shared" si="45"/>
        <v>Percentage Improvement in Eqpt Efficiency Standards above BAU</v>
      </c>
      <c r="D1220" s="294" t="s">
        <v>3086</v>
      </c>
      <c r="E1220" s="339" t="s">
        <v>2400</v>
      </c>
      <c r="F1220" t="s">
        <v>3048</v>
      </c>
      <c r="G1220" s="339" t="s">
        <v>2408</v>
      </c>
      <c r="H1220" s="20">
        <v>1180</v>
      </c>
      <c r="I1220" s="468" t="s">
        <v>43</v>
      </c>
      <c r="J1220" s="469" t="str">
        <f>IF(ISBLANK(INDEX('Policy Characteristics'!D:D,MATCH($C1220,'Policy Characteristics'!$C:$C,0))),"",INDEX('Policy Characteristics'!D:D,MATCH($C1220,'Policy Characteristics'!$C:$C,0)))</f>
        <v>Industry Energy Efficiency Standards</v>
      </c>
      <c r="K1220" s="446" t="str">
        <f>IF(ISBLANK(INDEX('Policy Characteristics'!E:E,MATCH($C1220,'Policy Characteristics'!$C:$C,0))),"",INDEX('Policy Characteristics'!E:E,MATCH($C1220,'Policy Characteristics'!$C:$C,0)))</f>
        <v>indst efficiency standards</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0.25</v>
      </c>
      <c r="N1220" s="242">
        <f>IF(ISBLANK(INDEX('Policy Characteristics'!H:H,MATCH($C1220,'Policy Characteristics'!$C:$C,0))),"",INDEX('Policy Characteristics'!H:H,MATCH($C1220,'Policy Characteristics'!$C:$C,0)))</f>
        <v>0.01</v>
      </c>
      <c r="O1220" s="446" t="str">
        <f>IF(ISBLANK(INDEX('Policy Characteristics'!I:I,MATCH($C1220,'Policy Characteristics'!$C:$C,0))),"",INDEX('Policy Characteristics'!I:I,MATCH($C1220,'Policy Characteristics'!$C:$C,0)))</f>
        <v>% reduction in energy use</v>
      </c>
      <c r="P1220" s="44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46" t="str">
        <f>IF(ISBLANK(INDEX('Policy Characteristics'!K:K,MATCH($C1220,'Policy Characteristics'!$C:$C,0))),"",INDEX('Policy Characteristics'!K:K,MATCH($C1220,'Policy Characteristics'!$C:$C,0)))</f>
        <v>industry-ag-main.html#eff-stds</v>
      </c>
      <c r="R1220" s="446" t="str">
        <f>IF(ISBLANK(INDEX('Policy Characteristics'!L:L,MATCH($C1220,'Policy Characteristics'!$C:$C,0))),"",INDEX('Policy Characteristics'!L:L,MATCH($C1220,'Policy Characteristics'!$C:$C,0)))</f>
        <v>industry-energy-efficiency-standards.html</v>
      </c>
    </row>
    <row r="1221" spans="1:18" s="446" customFormat="1" x14ac:dyDescent="0.75">
      <c r="A1221" s="446" t="str">
        <f>IF(ISBLANK(INDEX('Policy Characteristics'!A:A,MATCH($C1221,'Policy Characteristics'!$C:$C,0))),"",INDEX('Policy Characteristics'!A:A,MATCH($C1221,'Policy Characteristics'!$C:$C,0)))</f>
        <v>Industry</v>
      </c>
      <c r="B1221" s="467" t="str">
        <f>IF(ISBLANK(INDEX('Policy Characteristics'!B:B,MATCH($C1221,'Policy Characteristics'!$C:$C,0))),"",INDEX('Policy Characteristics'!B:B,MATCH($C1221,'Policy Characteristics'!$C:$C,0)))</f>
        <v>Industry Energy Efficiency Standards</v>
      </c>
      <c r="C1221" s="446" t="str">
        <f t="shared" si="45"/>
        <v>Percentage Improvement in Eqpt Efficiency Standards above BAU</v>
      </c>
      <c r="D1221" s="294" t="s">
        <v>3086</v>
      </c>
      <c r="E1221" s="339" t="s">
        <v>2401</v>
      </c>
      <c r="F1221" t="s">
        <v>3048</v>
      </c>
      <c r="G1221" s="339" t="s">
        <v>2405</v>
      </c>
      <c r="H1221" s="20">
        <v>1181</v>
      </c>
      <c r="I1221" s="468" t="s">
        <v>44</v>
      </c>
      <c r="J1221" s="469" t="str">
        <f>IF(ISBLANK(INDEX('Policy Characteristics'!D:D,MATCH($C1221,'Policy Characteristics'!$C:$C,0))),"",INDEX('Policy Characteristics'!D:D,MATCH($C1221,'Policy Characteristics'!$C:$C,0)))</f>
        <v>Industry Energy Efficiency Standards</v>
      </c>
      <c r="K1221" s="446" t="str">
        <f>IF(ISBLANK(INDEX('Policy Characteristics'!E:E,MATCH($C1221,'Policy Characteristics'!$C:$C,0))),"",INDEX('Policy Characteristics'!E:E,MATCH($C1221,'Policy Characteristics'!$C:$C,0)))</f>
        <v>indst efficiency standards</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0.25</v>
      </c>
      <c r="N1221" s="242">
        <f>IF(ISBLANK(INDEX('Policy Characteristics'!H:H,MATCH($C1221,'Policy Characteristics'!$C:$C,0))),"",INDEX('Policy Characteristics'!H:H,MATCH($C1221,'Policy Characteristics'!$C:$C,0)))</f>
        <v>0.01</v>
      </c>
      <c r="O1221" s="446" t="str">
        <f>IF(ISBLANK(INDEX('Policy Characteristics'!I:I,MATCH($C1221,'Policy Characteristics'!$C:$C,0))),"",INDEX('Policy Characteristics'!I:I,MATCH($C1221,'Policy Characteristics'!$C:$C,0)))</f>
        <v>% reduction in energy use</v>
      </c>
      <c r="P1221" s="44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46" t="str">
        <f>IF(ISBLANK(INDEX('Policy Characteristics'!K:K,MATCH($C1221,'Policy Characteristics'!$C:$C,0))),"",INDEX('Policy Characteristics'!K:K,MATCH($C1221,'Policy Characteristics'!$C:$C,0)))</f>
        <v>industry-ag-main.html#eff-stds</v>
      </c>
      <c r="R1221" s="446" t="str">
        <f>IF(ISBLANK(INDEX('Policy Characteristics'!L:L,MATCH($C1221,'Policy Characteristics'!$C:$C,0))),"",INDEX('Policy Characteristics'!L:L,MATCH($C1221,'Policy Characteristics'!$C:$C,0)))</f>
        <v>industry-energy-efficiency-standards.html</v>
      </c>
    </row>
    <row r="1222" spans="1:18" s="446" customFormat="1" x14ac:dyDescent="0.75">
      <c r="A1222" s="446" t="str">
        <f>IF(ISBLANK(INDEX('Policy Characteristics'!A:A,MATCH($C1222,'Policy Characteristics'!$C:$C,0))),"",INDEX('Policy Characteristics'!A:A,MATCH($C1222,'Policy Characteristics'!$C:$C,0)))</f>
        <v>Industry</v>
      </c>
      <c r="B1222" s="467" t="str">
        <f>IF(ISBLANK(INDEX('Policy Characteristics'!B:B,MATCH($C1222,'Policy Characteristics'!$C:$C,0))),"",INDEX('Policy Characteristics'!B:B,MATCH($C1222,'Policy Characteristics'!$C:$C,0)))</f>
        <v>Industry Energy Efficiency Standards</v>
      </c>
      <c r="C1222" s="446" t="str">
        <f t="shared" si="45"/>
        <v>Percentage Improvement in Eqpt Efficiency Standards above BAU</v>
      </c>
      <c r="D1222" s="294" t="s">
        <v>3086</v>
      </c>
      <c r="E1222" s="339" t="s">
        <v>2402</v>
      </c>
      <c r="F1222" t="s">
        <v>3048</v>
      </c>
      <c r="G1222" s="339" t="s">
        <v>2406</v>
      </c>
      <c r="H1222" s="20">
        <v>1182</v>
      </c>
      <c r="I1222" s="468" t="s">
        <v>44</v>
      </c>
      <c r="J1222" s="469" t="str">
        <f>IF(ISBLANK(INDEX('Policy Characteristics'!D:D,MATCH($C1222,'Policy Characteristics'!$C:$C,0))),"",INDEX('Policy Characteristics'!D:D,MATCH($C1222,'Policy Characteristics'!$C:$C,0)))</f>
        <v>Industry Energy Efficiency Standards</v>
      </c>
      <c r="K1222" s="446" t="str">
        <f>IF(ISBLANK(INDEX('Policy Characteristics'!E:E,MATCH($C1222,'Policy Characteristics'!$C:$C,0))),"",INDEX('Policy Characteristics'!E:E,MATCH($C1222,'Policy Characteristics'!$C:$C,0)))</f>
        <v>indst efficiency standards</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0.25</v>
      </c>
      <c r="N1222" s="242">
        <f>IF(ISBLANK(INDEX('Policy Characteristics'!H:H,MATCH($C1222,'Policy Characteristics'!$C:$C,0))),"",INDEX('Policy Characteristics'!H:H,MATCH($C1222,'Policy Characteristics'!$C:$C,0)))</f>
        <v>0.01</v>
      </c>
      <c r="O1222" s="446" t="str">
        <f>IF(ISBLANK(INDEX('Policy Characteristics'!I:I,MATCH($C1222,'Policy Characteristics'!$C:$C,0))),"",INDEX('Policy Characteristics'!I:I,MATCH($C1222,'Policy Characteristics'!$C:$C,0)))</f>
        <v>% reduction in energy use</v>
      </c>
      <c r="P1222" s="44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46" t="str">
        <f>IF(ISBLANK(INDEX('Policy Characteristics'!K:K,MATCH($C1222,'Policy Characteristics'!$C:$C,0))),"",INDEX('Policy Characteristics'!K:K,MATCH($C1222,'Policy Characteristics'!$C:$C,0)))</f>
        <v>industry-ag-main.html#eff-stds</v>
      </c>
      <c r="R1222" s="446" t="str">
        <f>IF(ISBLANK(INDEX('Policy Characteristics'!L:L,MATCH($C1222,'Policy Characteristics'!$C:$C,0))),"",INDEX('Policy Characteristics'!L:L,MATCH($C1222,'Policy Characteristics'!$C:$C,0)))</f>
        <v>industry-energy-efficiency-standards.html</v>
      </c>
    </row>
    <row r="1223" spans="1:18" s="446" customFormat="1" x14ac:dyDescent="0.75">
      <c r="A1223" s="446" t="str">
        <f>IF(ISBLANK(INDEX('Policy Characteristics'!A:A,MATCH($C1223,'Policy Characteristics'!$C:$C,0))),"",INDEX('Policy Characteristics'!A:A,MATCH($C1223,'Policy Characteristics'!$C:$C,0)))</f>
        <v>Industry</v>
      </c>
      <c r="B1223" s="467" t="str">
        <f>IF(ISBLANK(INDEX('Policy Characteristics'!B:B,MATCH($C1223,'Policy Characteristics'!$C:$C,0))),"",INDEX('Policy Characteristics'!B:B,MATCH($C1223,'Policy Characteristics'!$C:$C,0)))</f>
        <v>Industry Energy Efficiency Standards</v>
      </c>
      <c r="C1223" s="446" t="str">
        <f t="shared" si="45"/>
        <v>Percentage Improvement in Eqpt Efficiency Standards above BAU</v>
      </c>
      <c r="D1223" s="294" t="s">
        <v>3086</v>
      </c>
      <c r="E1223" s="339" t="s">
        <v>2403</v>
      </c>
      <c r="F1223" t="s">
        <v>3048</v>
      </c>
      <c r="G1223" s="339" t="s">
        <v>2409</v>
      </c>
      <c r="H1223" s="20">
        <v>1183</v>
      </c>
      <c r="I1223" s="468" t="s">
        <v>44</v>
      </c>
      <c r="J1223" s="469" t="str">
        <f>IF(ISBLANK(INDEX('Policy Characteristics'!D:D,MATCH($C1223,'Policy Characteristics'!$C:$C,0))),"",INDEX('Policy Characteristics'!D:D,MATCH($C1223,'Policy Characteristics'!$C:$C,0)))</f>
        <v>Industry Energy Efficiency Standards</v>
      </c>
      <c r="K1223" s="446" t="str">
        <f>IF(ISBLANK(INDEX('Policy Characteristics'!E:E,MATCH($C1223,'Policy Characteristics'!$C:$C,0))),"",INDEX('Policy Characteristics'!E:E,MATCH($C1223,'Policy Characteristics'!$C:$C,0)))</f>
        <v>indst efficiency standards</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0.25</v>
      </c>
      <c r="N1223" s="242">
        <f>IF(ISBLANK(INDEX('Policy Characteristics'!H:H,MATCH($C1223,'Policy Characteristics'!$C:$C,0))),"",INDEX('Policy Characteristics'!H:H,MATCH($C1223,'Policy Characteristics'!$C:$C,0)))</f>
        <v>0.01</v>
      </c>
      <c r="O1223" s="446" t="str">
        <f>IF(ISBLANK(INDEX('Policy Characteristics'!I:I,MATCH($C1223,'Policy Characteristics'!$C:$C,0))),"",INDEX('Policy Characteristics'!I:I,MATCH($C1223,'Policy Characteristics'!$C:$C,0)))</f>
        <v>% reduction in energy use</v>
      </c>
      <c r="P1223" s="44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46" t="str">
        <f>IF(ISBLANK(INDEX('Policy Characteristics'!K:K,MATCH($C1223,'Policy Characteristics'!$C:$C,0))),"",INDEX('Policy Characteristics'!K:K,MATCH($C1223,'Policy Characteristics'!$C:$C,0)))</f>
        <v>industry-ag-main.html#eff-stds</v>
      </c>
      <c r="R1223" s="446" t="str">
        <f>IF(ISBLANK(INDEX('Policy Characteristics'!L:L,MATCH($C1223,'Policy Characteristics'!$C:$C,0))),"",INDEX('Policy Characteristics'!L:L,MATCH($C1223,'Policy Characteristics'!$C:$C,0)))</f>
        <v>industry-energy-efficiency-standards.html</v>
      </c>
    </row>
    <row r="1224" spans="1:18" s="446" customFormat="1" x14ac:dyDescent="0.75">
      <c r="A1224" s="446" t="str">
        <f>IF(ISBLANK(INDEX('Policy Characteristics'!A:A,MATCH($C1224,'Policy Characteristics'!$C:$C,0))),"",INDEX('Policy Characteristics'!A:A,MATCH($C1224,'Policy Characteristics'!$C:$C,0)))</f>
        <v>Industry</v>
      </c>
      <c r="B1224" s="467" t="str">
        <f>IF(ISBLANK(INDEX('Policy Characteristics'!B:B,MATCH($C1224,'Policy Characteristics'!$C:$C,0))),"",INDEX('Policy Characteristics'!B:B,MATCH($C1224,'Policy Characteristics'!$C:$C,0)))</f>
        <v>Industry Energy Efficiency Standards</v>
      </c>
      <c r="C1224" s="446" t="str">
        <f t="shared" si="45"/>
        <v>Percentage Improvement in Eqpt Efficiency Standards above BAU</v>
      </c>
      <c r="D1224" s="294" t="s">
        <v>3086</v>
      </c>
      <c r="E1224" s="339" t="s">
        <v>2706</v>
      </c>
      <c r="F1224" t="s">
        <v>3048</v>
      </c>
      <c r="G1224" s="339" t="s">
        <v>2709</v>
      </c>
      <c r="H1224" s="20">
        <v>1184</v>
      </c>
      <c r="I1224" s="468" t="s">
        <v>44</v>
      </c>
      <c r="J1224" s="469" t="str">
        <f>IF(ISBLANK(INDEX('Policy Characteristics'!D:D,MATCH($C1224,'Policy Characteristics'!$C:$C,0))),"",INDEX('Policy Characteristics'!D:D,MATCH($C1224,'Policy Characteristics'!$C:$C,0)))</f>
        <v>Industry Energy Efficiency Standards</v>
      </c>
      <c r="K1224" s="446" t="str">
        <f>IF(ISBLANK(INDEX('Policy Characteristics'!E:E,MATCH($C1224,'Policy Characteristics'!$C:$C,0))),"",INDEX('Policy Characteristics'!E:E,MATCH($C1224,'Policy Characteristics'!$C:$C,0)))</f>
        <v>indst efficiency standards</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0.25</v>
      </c>
      <c r="N1224" s="242">
        <f>IF(ISBLANK(INDEX('Policy Characteristics'!H:H,MATCH($C1224,'Policy Characteristics'!$C:$C,0))),"",INDEX('Policy Characteristics'!H:H,MATCH($C1224,'Policy Characteristics'!$C:$C,0)))</f>
        <v>0.01</v>
      </c>
      <c r="O1224" s="446" t="str">
        <f>IF(ISBLANK(INDEX('Policy Characteristics'!I:I,MATCH($C1224,'Policy Characteristics'!$C:$C,0))),"",INDEX('Policy Characteristics'!I:I,MATCH($C1224,'Policy Characteristics'!$C:$C,0)))</f>
        <v>% reduction in energy use</v>
      </c>
      <c r="P1224" s="44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46" t="str">
        <f>IF(ISBLANK(INDEX('Policy Characteristics'!K:K,MATCH($C1224,'Policy Characteristics'!$C:$C,0))),"",INDEX('Policy Characteristics'!K:K,MATCH($C1224,'Policy Characteristics'!$C:$C,0)))</f>
        <v>industry-ag-main.html#eff-stds</v>
      </c>
      <c r="R1224" s="446" t="str">
        <f>IF(ISBLANK(INDEX('Policy Characteristics'!L:L,MATCH($C1224,'Policy Characteristics'!$C:$C,0))),"",INDEX('Policy Characteristics'!L:L,MATCH($C1224,'Policy Characteristics'!$C:$C,0)))</f>
        <v>industry-energy-efficiency-standards.html</v>
      </c>
    </row>
    <row r="1225" spans="1:18" s="446" customFormat="1" x14ac:dyDescent="0.75">
      <c r="A1225" s="446" t="str">
        <f>IF(ISBLANK(INDEX('Policy Characteristics'!A:A,MATCH($C1225,'Policy Characteristics'!$C:$C,0))),"",INDEX('Policy Characteristics'!A:A,MATCH($C1225,'Policy Characteristics'!$C:$C,0)))</f>
        <v>Industry</v>
      </c>
      <c r="B1225" s="467" t="str">
        <f>IF(ISBLANK(INDEX('Policy Characteristics'!B:B,MATCH($C1225,'Policy Characteristics'!$C:$C,0))),"",INDEX('Policy Characteristics'!B:B,MATCH($C1225,'Policy Characteristics'!$C:$C,0)))</f>
        <v>Industry Energy Efficiency Standards</v>
      </c>
      <c r="C1225" s="446" t="str">
        <f t="shared" si="45"/>
        <v>Percentage Improvement in Eqpt Efficiency Standards above BAU</v>
      </c>
      <c r="D1225" s="294" t="s">
        <v>3086</v>
      </c>
      <c r="E1225" s="339" t="s">
        <v>2707</v>
      </c>
      <c r="F1225" t="s">
        <v>3048</v>
      </c>
      <c r="G1225" s="339" t="s">
        <v>2711</v>
      </c>
      <c r="H1225" s="20">
        <v>1185</v>
      </c>
      <c r="I1225" s="468" t="s">
        <v>44</v>
      </c>
      <c r="J1225" s="469" t="str">
        <f>IF(ISBLANK(INDEX('Policy Characteristics'!D:D,MATCH($C1225,'Policy Characteristics'!$C:$C,0))),"",INDEX('Policy Characteristics'!D:D,MATCH($C1225,'Policy Characteristics'!$C:$C,0)))</f>
        <v>Industry Energy Efficiency Standards</v>
      </c>
      <c r="K1225" s="446" t="str">
        <f>IF(ISBLANK(INDEX('Policy Characteristics'!E:E,MATCH($C1225,'Policy Characteristics'!$C:$C,0))),"",INDEX('Policy Characteristics'!E:E,MATCH($C1225,'Policy Characteristics'!$C:$C,0)))</f>
        <v>indst efficiency standards</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0.25</v>
      </c>
      <c r="N1225" s="242">
        <f>IF(ISBLANK(INDEX('Policy Characteristics'!H:H,MATCH($C1225,'Policy Characteristics'!$C:$C,0))),"",INDEX('Policy Characteristics'!H:H,MATCH($C1225,'Policy Characteristics'!$C:$C,0)))</f>
        <v>0.01</v>
      </c>
      <c r="O1225" s="446" t="str">
        <f>IF(ISBLANK(INDEX('Policy Characteristics'!I:I,MATCH($C1225,'Policy Characteristics'!$C:$C,0))),"",INDEX('Policy Characteristics'!I:I,MATCH($C1225,'Policy Characteristics'!$C:$C,0)))</f>
        <v>% reduction in energy use</v>
      </c>
      <c r="P1225" s="44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46" t="str">
        <f>IF(ISBLANK(INDEX('Policy Characteristics'!K:K,MATCH($C1225,'Policy Characteristics'!$C:$C,0))),"",INDEX('Policy Characteristics'!K:K,MATCH($C1225,'Policy Characteristics'!$C:$C,0)))</f>
        <v>industry-ag-main.html#eff-stds</v>
      </c>
      <c r="R1225" s="446" t="str">
        <f>IF(ISBLANK(INDEX('Policy Characteristics'!L:L,MATCH($C1225,'Policy Characteristics'!$C:$C,0))),"",INDEX('Policy Characteristics'!L:L,MATCH($C1225,'Policy Characteristics'!$C:$C,0)))</f>
        <v>industry-energy-efficiency-standards.html</v>
      </c>
    </row>
    <row r="1226" spans="1:18" s="446" customFormat="1" x14ac:dyDescent="0.75">
      <c r="A1226" s="446" t="str">
        <f>IF(ISBLANK(INDEX('Policy Characteristics'!A:A,MATCH($C1226,'Policy Characteristics'!$C:$C,0))),"",INDEX('Policy Characteristics'!A:A,MATCH($C1226,'Policy Characteristics'!$C:$C,0)))</f>
        <v>Industry</v>
      </c>
      <c r="B1226" s="467" t="str">
        <f>IF(ISBLANK(INDEX('Policy Characteristics'!B:B,MATCH($C1226,'Policy Characteristics'!$C:$C,0))),"",INDEX('Policy Characteristics'!B:B,MATCH($C1226,'Policy Characteristics'!$C:$C,0)))</f>
        <v>Industry Energy Efficiency Standards</v>
      </c>
      <c r="C1226" s="446" t="str">
        <f t="shared" si="45"/>
        <v>Percentage Improvement in Eqpt Efficiency Standards above BAU</v>
      </c>
      <c r="D1226" s="294" t="s">
        <v>3086</v>
      </c>
      <c r="E1226" s="339" t="s">
        <v>2708</v>
      </c>
      <c r="F1226" t="s">
        <v>3048</v>
      </c>
      <c r="G1226" s="339" t="s">
        <v>2712</v>
      </c>
      <c r="H1226" s="20">
        <v>1186</v>
      </c>
      <c r="I1226" s="468" t="s">
        <v>44</v>
      </c>
      <c r="J1226" s="469" t="str">
        <f>IF(ISBLANK(INDEX('Policy Characteristics'!D:D,MATCH($C1226,'Policy Characteristics'!$C:$C,0))),"",INDEX('Policy Characteristics'!D:D,MATCH($C1226,'Policy Characteristics'!$C:$C,0)))</f>
        <v>Industry Energy Efficiency Standards</v>
      </c>
      <c r="K1226" s="446" t="str">
        <f>IF(ISBLANK(INDEX('Policy Characteristics'!E:E,MATCH($C1226,'Policy Characteristics'!$C:$C,0))),"",INDEX('Policy Characteristics'!E:E,MATCH($C1226,'Policy Characteristics'!$C:$C,0)))</f>
        <v>indst efficiency standards</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0.25</v>
      </c>
      <c r="N1226" s="242">
        <f>IF(ISBLANK(INDEX('Policy Characteristics'!H:H,MATCH($C1226,'Policy Characteristics'!$C:$C,0))),"",INDEX('Policy Characteristics'!H:H,MATCH($C1226,'Policy Characteristics'!$C:$C,0)))</f>
        <v>0.01</v>
      </c>
      <c r="O1226" s="446" t="str">
        <f>IF(ISBLANK(INDEX('Policy Characteristics'!I:I,MATCH($C1226,'Policy Characteristics'!$C:$C,0))),"",INDEX('Policy Characteristics'!I:I,MATCH($C1226,'Policy Characteristics'!$C:$C,0)))</f>
        <v>% reduction in energy use</v>
      </c>
      <c r="P1226" s="44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46" t="str">
        <f>IF(ISBLANK(INDEX('Policy Characteristics'!K:K,MATCH($C1226,'Policy Characteristics'!$C:$C,0))),"",INDEX('Policy Characteristics'!K:K,MATCH($C1226,'Policy Characteristics'!$C:$C,0)))</f>
        <v>industry-ag-main.html#eff-stds</v>
      </c>
      <c r="R1226" s="446" t="str">
        <f>IF(ISBLANK(INDEX('Policy Characteristics'!L:L,MATCH($C1226,'Policy Characteristics'!$C:$C,0))),"",INDEX('Policy Characteristics'!L:L,MATCH($C1226,'Policy Characteristics'!$C:$C,0)))</f>
        <v>industry-energy-efficiency-standards.html</v>
      </c>
    </row>
    <row r="1227" spans="1:18" s="446" customFormat="1" x14ac:dyDescent="0.75">
      <c r="A1227" s="446" t="str">
        <f>IF(ISBLANK(INDEX('Policy Characteristics'!A:A,MATCH($C1227,'Policy Characteristics'!$C:$C,0))),"",INDEX('Policy Characteristics'!A:A,MATCH($C1227,'Policy Characteristics'!$C:$C,0)))</f>
        <v>Industry</v>
      </c>
      <c r="B1227" s="467" t="str">
        <f>IF(ISBLANK(INDEX('Policy Characteristics'!B:B,MATCH($C1227,'Policy Characteristics'!$C:$C,0))),"",INDEX('Policy Characteristics'!B:B,MATCH($C1227,'Policy Characteristics'!$C:$C,0)))</f>
        <v>Industry Energy Efficiency Standards</v>
      </c>
      <c r="C1227" s="446" t="str">
        <f t="shared" si="45"/>
        <v>Percentage Improvement in Eqpt Efficiency Standards above BAU</v>
      </c>
      <c r="D1227" s="294" t="s">
        <v>3086</v>
      </c>
      <c r="E1227" s="339" t="s">
        <v>2705</v>
      </c>
      <c r="F1227" t="s">
        <v>3048</v>
      </c>
      <c r="G1227" s="339" t="s">
        <v>2710</v>
      </c>
      <c r="H1227" s="20">
        <v>1187</v>
      </c>
      <c r="I1227" s="468" t="s">
        <v>44</v>
      </c>
      <c r="J1227" s="469" t="str">
        <f>IF(ISBLANK(INDEX('Policy Characteristics'!D:D,MATCH($C1227,'Policy Characteristics'!$C:$C,0))),"",INDEX('Policy Characteristics'!D:D,MATCH($C1227,'Policy Characteristics'!$C:$C,0)))</f>
        <v>Industry Energy Efficiency Standards</v>
      </c>
      <c r="K1227" s="446" t="str">
        <f>IF(ISBLANK(INDEX('Policy Characteristics'!E:E,MATCH($C1227,'Policy Characteristics'!$C:$C,0))),"",INDEX('Policy Characteristics'!E:E,MATCH($C1227,'Policy Characteristics'!$C:$C,0)))</f>
        <v>indst efficiency standards</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0.25</v>
      </c>
      <c r="N1227" s="242">
        <f>IF(ISBLANK(INDEX('Policy Characteristics'!H:H,MATCH($C1227,'Policy Characteristics'!$C:$C,0))),"",INDEX('Policy Characteristics'!H:H,MATCH($C1227,'Policy Characteristics'!$C:$C,0)))</f>
        <v>0.01</v>
      </c>
      <c r="O1227" s="446" t="str">
        <f>IF(ISBLANK(INDEX('Policy Characteristics'!I:I,MATCH($C1227,'Policy Characteristics'!$C:$C,0))),"",INDEX('Policy Characteristics'!I:I,MATCH($C1227,'Policy Characteristics'!$C:$C,0)))</f>
        <v>% reduction in energy use</v>
      </c>
      <c r="P1227" s="44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46" t="str">
        <f>IF(ISBLANK(INDEX('Policy Characteristics'!K:K,MATCH($C1227,'Policy Characteristics'!$C:$C,0))),"",INDEX('Policy Characteristics'!K:K,MATCH($C1227,'Policy Characteristics'!$C:$C,0)))</f>
        <v>industry-ag-main.html#eff-stds</v>
      </c>
      <c r="R1227" s="446" t="str">
        <f>IF(ISBLANK(INDEX('Policy Characteristics'!L:L,MATCH($C1227,'Policy Characteristics'!$C:$C,0))),"",INDEX('Policy Characteristics'!L:L,MATCH($C1227,'Policy Characteristics'!$C:$C,0)))</f>
        <v>industry-energy-efficiency-standards.html</v>
      </c>
    </row>
    <row r="1228" spans="1:18" s="446" customFormat="1" x14ac:dyDescent="0.75">
      <c r="A1228" s="446" t="str">
        <f>IF(ISBLANK(INDEX('Policy Characteristics'!A:A,MATCH($C1228,'Policy Characteristics'!$C:$C,0))),"",INDEX('Policy Characteristics'!A:A,MATCH($C1228,'Policy Characteristics'!$C:$C,0)))</f>
        <v>Industry</v>
      </c>
      <c r="B1228" s="467" t="str">
        <f>IF(ISBLANK(INDEX('Policy Characteristics'!B:B,MATCH($C1228,'Policy Characteristics'!$C:$C,0))),"",INDEX('Policy Characteristics'!B:B,MATCH($C1228,'Policy Characteristics'!$C:$C,0)))</f>
        <v>Industry Energy Efficiency Standards</v>
      </c>
      <c r="C1228" s="446" t="str">
        <f t="shared" si="45"/>
        <v>Percentage Improvement in Eqpt Efficiency Standards above BAU</v>
      </c>
      <c r="D1228" s="294" t="s">
        <v>3087</v>
      </c>
      <c r="E1228" s="339" t="s">
        <v>2398</v>
      </c>
      <c r="F1228" t="s">
        <v>3090</v>
      </c>
      <c r="G1228" s="339" t="s">
        <v>2404</v>
      </c>
      <c r="H1228" s="20">
        <v>1188</v>
      </c>
      <c r="I1228" s="468" t="s">
        <v>43</v>
      </c>
      <c r="J1228" s="469" t="str">
        <f>IF(ISBLANK(INDEX('Policy Characteristics'!D:D,MATCH($C1228,'Policy Characteristics'!$C:$C,0))),"",INDEX('Policy Characteristics'!D:D,MATCH($C1228,'Policy Characteristics'!$C:$C,0)))</f>
        <v>Industry Energy Efficiency Standards</v>
      </c>
      <c r="K1228" s="446" t="str">
        <f>IF(ISBLANK(INDEX('Policy Characteristics'!E:E,MATCH($C1228,'Policy Characteristics'!$C:$C,0))),"",INDEX('Policy Characteristics'!E:E,MATCH($C1228,'Policy Characteristics'!$C:$C,0)))</f>
        <v>indst efficiency standards</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0.25</v>
      </c>
      <c r="N1228" s="242">
        <f>IF(ISBLANK(INDEX('Policy Characteristics'!H:H,MATCH($C1228,'Policy Characteristics'!$C:$C,0))),"",INDEX('Policy Characteristics'!H:H,MATCH($C1228,'Policy Characteristics'!$C:$C,0)))</f>
        <v>0.01</v>
      </c>
      <c r="O1228" s="446" t="str">
        <f>IF(ISBLANK(INDEX('Policy Characteristics'!I:I,MATCH($C1228,'Policy Characteristics'!$C:$C,0))),"",INDEX('Policy Characteristics'!I:I,MATCH($C1228,'Policy Characteristics'!$C:$C,0)))</f>
        <v>% reduction in energy use</v>
      </c>
      <c r="P1228" s="44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46" t="str">
        <f>IF(ISBLANK(INDEX('Policy Characteristics'!K:K,MATCH($C1228,'Policy Characteristics'!$C:$C,0))),"",INDEX('Policy Characteristics'!K:K,MATCH($C1228,'Policy Characteristics'!$C:$C,0)))</f>
        <v>industry-ag-main.html#eff-stds</v>
      </c>
      <c r="R1228" s="446" t="str">
        <f>IF(ISBLANK(INDEX('Policy Characteristics'!L:L,MATCH($C1228,'Policy Characteristics'!$C:$C,0))),"",INDEX('Policy Characteristics'!L:L,MATCH($C1228,'Policy Characteristics'!$C:$C,0)))</f>
        <v>industry-energy-efficiency-standards.html</v>
      </c>
    </row>
    <row r="1229" spans="1:18" s="446" customFormat="1" x14ac:dyDescent="0.75">
      <c r="A1229" s="446" t="str">
        <f>IF(ISBLANK(INDEX('Policy Characteristics'!A:A,MATCH($C1229,'Policy Characteristics'!$C:$C,0))),"",INDEX('Policy Characteristics'!A:A,MATCH($C1229,'Policy Characteristics'!$C:$C,0)))</f>
        <v>Industry</v>
      </c>
      <c r="B1229" s="467" t="str">
        <f>IF(ISBLANK(INDEX('Policy Characteristics'!B:B,MATCH($C1229,'Policy Characteristics'!$C:$C,0))),"",INDEX('Policy Characteristics'!B:B,MATCH($C1229,'Policy Characteristics'!$C:$C,0)))</f>
        <v>Industry Energy Efficiency Standards</v>
      </c>
      <c r="C1229" s="446" t="str">
        <f t="shared" si="45"/>
        <v>Percentage Improvement in Eqpt Efficiency Standards above BAU</v>
      </c>
      <c r="D1229" s="294" t="s">
        <v>3087</v>
      </c>
      <c r="E1229" s="339" t="s">
        <v>2399</v>
      </c>
      <c r="F1229" t="s">
        <v>3090</v>
      </c>
      <c r="G1229" s="339" t="s">
        <v>2407</v>
      </c>
      <c r="H1229" s="20">
        <v>1189</v>
      </c>
      <c r="I1229" s="468" t="s">
        <v>44</v>
      </c>
      <c r="J1229" s="469" t="str">
        <f>IF(ISBLANK(INDEX('Policy Characteristics'!D:D,MATCH($C1229,'Policy Characteristics'!$C:$C,0))),"",INDEX('Policy Characteristics'!D:D,MATCH($C1229,'Policy Characteristics'!$C:$C,0)))</f>
        <v>Industry Energy Efficiency Standards</v>
      </c>
      <c r="K1229" s="446" t="str">
        <f>IF(ISBLANK(INDEX('Policy Characteristics'!E:E,MATCH($C1229,'Policy Characteristics'!$C:$C,0))),"",INDEX('Policy Characteristics'!E:E,MATCH($C1229,'Policy Characteristics'!$C:$C,0)))</f>
        <v>indst efficiency standards</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0.25</v>
      </c>
      <c r="N1229" s="242">
        <f>IF(ISBLANK(INDEX('Policy Characteristics'!H:H,MATCH($C1229,'Policy Characteristics'!$C:$C,0))),"",INDEX('Policy Characteristics'!H:H,MATCH($C1229,'Policy Characteristics'!$C:$C,0)))</f>
        <v>0.01</v>
      </c>
      <c r="O1229" s="446" t="str">
        <f>IF(ISBLANK(INDEX('Policy Characteristics'!I:I,MATCH($C1229,'Policy Characteristics'!$C:$C,0))),"",INDEX('Policy Characteristics'!I:I,MATCH($C1229,'Policy Characteristics'!$C:$C,0)))</f>
        <v>% reduction in energy use</v>
      </c>
      <c r="P1229" s="44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46" t="str">
        <f>IF(ISBLANK(INDEX('Policy Characteristics'!K:K,MATCH($C1229,'Policy Characteristics'!$C:$C,0))),"",INDEX('Policy Characteristics'!K:K,MATCH($C1229,'Policy Characteristics'!$C:$C,0)))</f>
        <v>industry-ag-main.html#eff-stds</v>
      </c>
      <c r="R1229" s="446" t="str">
        <f>IF(ISBLANK(INDEX('Policy Characteristics'!L:L,MATCH($C1229,'Policy Characteristics'!$C:$C,0))),"",INDEX('Policy Characteristics'!L:L,MATCH($C1229,'Policy Characteristics'!$C:$C,0)))</f>
        <v>industry-energy-efficiency-standards.html</v>
      </c>
    </row>
    <row r="1230" spans="1:18" s="446" customFormat="1" x14ac:dyDescent="0.75">
      <c r="A1230" s="446" t="str">
        <f>IF(ISBLANK(INDEX('Policy Characteristics'!A:A,MATCH($C1230,'Policy Characteristics'!$C:$C,0))),"",INDEX('Policy Characteristics'!A:A,MATCH($C1230,'Policy Characteristics'!$C:$C,0)))</f>
        <v>Industry</v>
      </c>
      <c r="B1230" s="467" t="str">
        <f>IF(ISBLANK(INDEX('Policy Characteristics'!B:B,MATCH($C1230,'Policy Characteristics'!$C:$C,0))),"",INDEX('Policy Characteristics'!B:B,MATCH($C1230,'Policy Characteristics'!$C:$C,0)))</f>
        <v>Industry Energy Efficiency Standards</v>
      </c>
      <c r="C1230" s="446" t="str">
        <f t="shared" si="45"/>
        <v>Percentage Improvement in Eqpt Efficiency Standards above BAU</v>
      </c>
      <c r="D1230" s="294" t="s">
        <v>3087</v>
      </c>
      <c r="E1230" s="339" t="s">
        <v>2400</v>
      </c>
      <c r="F1230" t="s">
        <v>3090</v>
      </c>
      <c r="G1230" s="339" t="s">
        <v>2408</v>
      </c>
      <c r="H1230" s="20">
        <v>1190</v>
      </c>
      <c r="I1230" s="468" t="s">
        <v>44</v>
      </c>
      <c r="J1230" s="469" t="str">
        <f>IF(ISBLANK(INDEX('Policy Characteristics'!D:D,MATCH($C1230,'Policy Characteristics'!$C:$C,0))),"",INDEX('Policy Characteristics'!D:D,MATCH($C1230,'Policy Characteristics'!$C:$C,0)))</f>
        <v>Industry Energy Efficiency Standards</v>
      </c>
      <c r="K1230" s="446" t="str">
        <f>IF(ISBLANK(INDEX('Policy Characteristics'!E:E,MATCH($C1230,'Policy Characteristics'!$C:$C,0))),"",INDEX('Policy Characteristics'!E:E,MATCH($C1230,'Policy Characteristics'!$C:$C,0)))</f>
        <v>indst efficiency standards</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0.25</v>
      </c>
      <c r="N1230" s="242">
        <f>IF(ISBLANK(INDEX('Policy Characteristics'!H:H,MATCH($C1230,'Policy Characteristics'!$C:$C,0))),"",INDEX('Policy Characteristics'!H:H,MATCH($C1230,'Policy Characteristics'!$C:$C,0)))</f>
        <v>0.01</v>
      </c>
      <c r="O1230" s="446" t="str">
        <f>IF(ISBLANK(INDEX('Policy Characteristics'!I:I,MATCH($C1230,'Policy Characteristics'!$C:$C,0))),"",INDEX('Policy Characteristics'!I:I,MATCH($C1230,'Policy Characteristics'!$C:$C,0)))</f>
        <v>% reduction in energy use</v>
      </c>
      <c r="P1230" s="44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46" t="str">
        <f>IF(ISBLANK(INDEX('Policy Characteristics'!K:K,MATCH($C1230,'Policy Characteristics'!$C:$C,0))),"",INDEX('Policy Characteristics'!K:K,MATCH($C1230,'Policy Characteristics'!$C:$C,0)))</f>
        <v>industry-ag-main.html#eff-stds</v>
      </c>
      <c r="R1230" s="446" t="str">
        <f>IF(ISBLANK(INDEX('Policy Characteristics'!L:L,MATCH($C1230,'Policy Characteristics'!$C:$C,0))),"",INDEX('Policy Characteristics'!L:L,MATCH($C1230,'Policy Characteristics'!$C:$C,0)))</f>
        <v>industry-energy-efficiency-standards.html</v>
      </c>
    </row>
    <row r="1231" spans="1:18" s="446" customFormat="1" x14ac:dyDescent="0.75">
      <c r="A1231" s="446" t="str">
        <f>IF(ISBLANK(INDEX('Policy Characteristics'!A:A,MATCH($C1231,'Policy Characteristics'!$C:$C,0))),"",INDEX('Policy Characteristics'!A:A,MATCH($C1231,'Policy Characteristics'!$C:$C,0)))</f>
        <v>Industry</v>
      </c>
      <c r="B1231" s="467" t="str">
        <f>IF(ISBLANK(INDEX('Policy Characteristics'!B:B,MATCH($C1231,'Policy Characteristics'!$C:$C,0))),"",INDEX('Policy Characteristics'!B:B,MATCH($C1231,'Policy Characteristics'!$C:$C,0)))</f>
        <v>Industry Energy Efficiency Standards</v>
      </c>
      <c r="C1231" s="446" t="str">
        <f t="shared" si="45"/>
        <v>Percentage Improvement in Eqpt Efficiency Standards above BAU</v>
      </c>
      <c r="D1231" s="294" t="s">
        <v>3087</v>
      </c>
      <c r="E1231" s="339" t="s">
        <v>2401</v>
      </c>
      <c r="F1231" t="s">
        <v>3090</v>
      </c>
      <c r="G1231" s="339" t="s">
        <v>2405</v>
      </c>
      <c r="H1231" s="20">
        <v>1191</v>
      </c>
      <c r="I1231" s="468" t="s">
        <v>44</v>
      </c>
      <c r="J1231" s="469" t="str">
        <f>IF(ISBLANK(INDEX('Policy Characteristics'!D:D,MATCH($C1231,'Policy Characteristics'!$C:$C,0))),"",INDEX('Policy Characteristics'!D:D,MATCH($C1231,'Policy Characteristics'!$C:$C,0)))</f>
        <v>Industry Energy Efficiency Standards</v>
      </c>
      <c r="K1231" s="446" t="str">
        <f>IF(ISBLANK(INDEX('Policy Characteristics'!E:E,MATCH($C1231,'Policy Characteristics'!$C:$C,0))),"",INDEX('Policy Characteristics'!E:E,MATCH($C1231,'Policy Characteristics'!$C:$C,0)))</f>
        <v>indst efficiency standards</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0.25</v>
      </c>
      <c r="N1231" s="242">
        <f>IF(ISBLANK(INDEX('Policy Characteristics'!H:H,MATCH($C1231,'Policy Characteristics'!$C:$C,0))),"",INDEX('Policy Characteristics'!H:H,MATCH($C1231,'Policy Characteristics'!$C:$C,0)))</f>
        <v>0.01</v>
      </c>
      <c r="O1231" s="446" t="str">
        <f>IF(ISBLANK(INDEX('Policy Characteristics'!I:I,MATCH($C1231,'Policy Characteristics'!$C:$C,0))),"",INDEX('Policy Characteristics'!I:I,MATCH($C1231,'Policy Characteristics'!$C:$C,0)))</f>
        <v>% reduction in energy use</v>
      </c>
      <c r="P1231" s="44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46" t="str">
        <f>IF(ISBLANK(INDEX('Policy Characteristics'!K:K,MATCH($C1231,'Policy Characteristics'!$C:$C,0))),"",INDEX('Policy Characteristics'!K:K,MATCH($C1231,'Policy Characteristics'!$C:$C,0)))</f>
        <v>industry-ag-main.html#eff-stds</v>
      </c>
      <c r="R1231" s="446" t="str">
        <f>IF(ISBLANK(INDEX('Policy Characteristics'!L:L,MATCH($C1231,'Policy Characteristics'!$C:$C,0))),"",INDEX('Policy Characteristics'!L:L,MATCH($C1231,'Policy Characteristics'!$C:$C,0)))</f>
        <v>industry-energy-efficiency-standards.html</v>
      </c>
    </row>
    <row r="1232" spans="1:18" s="446" customFormat="1" x14ac:dyDescent="0.75">
      <c r="A1232" s="446" t="str">
        <f>IF(ISBLANK(INDEX('Policy Characteristics'!A:A,MATCH($C1232,'Policy Characteristics'!$C:$C,0))),"",INDEX('Policy Characteristics'!A:A,MATCH($C1232,'Policy Characteristics'!$C:$C,0)))</f>
        <v>Industry</v>
      </c>
      <c r="B1232" s="467" t="str">
        <f>IF(ISBLANK(INDEX('Policy Characteristics'!B:B,MATCH($C1232,'Policy Characteristics'!$C:$C,0))),"",INDEX('Policy Characteristics'!B:B,MATCH($C1232,'Policy Characteristics'!$C:$C,0)))</f>
        <v>Industry Energy Efficiency Standards</v>
      </c>
      <c r="C1232" s="446" t="str">
        <f t="shared" si="45"/>
        <v>Percentage Improvement in Eqpt Efficiency Standards above BAU</v>
      </c>
      <c r="D1232" s="294" t="s">
        <v>3087</v>
      </c>
      <c r="E1232" s="339" t="s">
        <v>2402</v>
      </c>
      <c r="F1232" t="s">
        <v>3090</v>
      </c>
      <c r="G1232" s="339" t="s">
        <v>2406</v>
      </c>
      <c r="H1232" s="20">
        <v>1192</v>
      </c>
      <c r="I1232" s="468" t="s">
        <v>44</v>
      </c>
      <c r="J1232" s="469" t="str">
        <f>IF(ISBLANK(INDEX('Policy Characteristics'!D:D,MATCH($C1232,'Policy Characteristics'!$C:$C,0))),"",INDEX('Policy Characteristics'!D:D,MATCH($C1232,'Policy Characteristics'!$C:$C,0)))</f>
        <v>Industry Energy Efficiency Standards</v>
      </c>
      <c r="K1232" s="446" t="str">
        <f>IF(ISBLANK(INDEX('Policy Characteristics'!E:E,MATCH($C1232,'Policy Characteristics'!$C:$C,0))),"",INDEX('Policy Characteristics'!E:E,MATCH($C1232,'Policy Characteristics'!$C:$C,0)))</f>
        <v>indst efficiency standards</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0.25</v>
      </c>
      <c r="N1232" s="242">
        <f>IF(ISBLANK(INDEX('Policy Characteristics'!H:H,MATCH($C1232,'Policy Characteristics'!$C:$C,0))),"",INDEX('Policy Characteristics'!H:H,MATCH($C1232,'Policy Characteristics'!$C:$C,0)))</f>
        <v>0.01</v>
      </c>
      <c r="O1232" s="446" t="str">
        <f>IF(ISBLANK(INDEX('Policy Characteristics'!I:I,MATCH($C1232,'Policy Characteristics'!$C:$C,0))),"",INDEX('Policy Characteristics'!I:I,MATCH($C1232,'Policy Characteristics'!$C:$C,0)))</f>
        <v>% reduction in energy use</v>
      </c>
      <c r="P1232" s="44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46" t="str">
        <f>IF(ISBLANK(INDEX('Policy Characteristics'!K:K,MATCH($C1232,'Policy Characteristics'!$C:$C,0))),"",INDEX('Policy Characteristics'!K:K,MATCH($C1232,'Policy Characteristics'!$C:$C,0)))</f>
        <v>industry-ag-main.html#eff-stds</v>
      </c>
      <c r="R1232" s="446" t="str">
        <f>IF(ISBLANK(INDEX('Policy Characteristics'!L:L,MATCH($C1232,'Policy Characteristics'!$C:$C,0))),"",INDEX('Policy Characteristics'!L:L,MATCH($C1232,'Policy Characteristics'!$C:$C,0)))</f>
        <v>industry-energy-efficiency-standards.html</v>
      </c>
    </row>
    <row r="1233" spans="1:18" s="446" customFormat="1" x14ac:dyDescent="0.75">
      <c r="A1233" s="446" t="str">
        <f>IF(ISBLANK(INDEX('Policy Characteristics'!A:A,MATCH($C1233,'Policy Characteristics'!$C:$C,0))),"",INDEX('Policy Characteristics'!A:A,MATCH($C1233,'Policy Characteristics'!$C:$C,0)))</f>
        <v>Industry</v>
      </c>
      <c r="B1233" s="467" t="str">
        <f>IF(ISBLANK(INDEX('Policy Characteristics'!B:B,MATCH($C1233,'Policy Characteristics'!$C:$C,0))),"",INDEX('Policy Characteristics'!B:B,MATCH($C1233,'Policy Characteristics'!$C:$C,0)))</f>
        <v>Industry Energy Efficiency Standards</v>
      </c>
      <c r="C1233" s="446" t="str">
        <f t="shared" si="45"/>
        <v>Percentage Improvement in Eqpt Efficiency Standards above BAU</v>
      </c>
      <c r="D1233" s="294" t="s">
        <v>3087</v>
      </c>
      <c r="E1233" s="339" t="s">
        <v>2403</v>
      </c>
      <c r="F1233" t="s">
        <v>3090</v>
      </c>
      <c r="G1233" s="339" t="s">
        <v>2409</v>
      </c>
      <c r="H1233" s="20">
        <v>1193</v>
      </c>
      <c r="I1233" s="468" t="s">
        <v>44</v>
      </c>
      <c r="J1233" s="469" t="str">
        <f>IF(ISBLANK(INDEX('Policy Characteristics'!D:D,MATCH($C1233,'Policy Characteristics'!$C:$C,0))),"",INDEX('Policy Characteristics'!D:D,MATCH($C1233,'Policy Characteristics'!$C:$C,0)))</f>
        <v>Industry Energy Efficiency Standards</v>
      </c>
      <c r="K1233" s="446" t="str">
        <f>IF(ISBLANK(INDEX('Policy Characteristics'!E:E,MATCH($C1233,'Policy Characteristics'!$C:$C,0))),"",INDEX('Policy Characteristics'!E:E,MATCH($C1233,'Policy Characteristics'!$C:$C,0)))</f>
        <v>indst efficiency standards</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0.25</v>
      </c>
      <c r="N1233" s="242">
        <f>IF(ISBLANK(INDEX('Policy Characteristics'!H:H,MATCH($C1233,'Policy Characteristics'!$C:$C,0))),"",INDEX('Policy Characteristics'!H:H,MATCH($C1233,'Policy Characteristics'!$C:$C,0)))</f>
        <v>0.01</v>
      </c>
      <c r="O1233" s="446" t="str">
        <f>IF(ISBLANK(INDEX('Policy Characteristics'!I:I,MATCH($C1233,'Policy Characteristics'!$C:$C,0))),"",INDEX('Policy Characteristics'!I:I,MATCH($C1233,'Policy Characteristics'!$C:$C,0)))</f>
        <v>% reduction in energy use</v>
      </c>
      <c r="P1233" s="44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46" t="str">
        <f>IF(ISBLANK(INDEX('Policy Characteristics'!K:K,MATCH($C1233,'Policy Characteristics'!$C:$C,0))),"",INDEX('Policy Characteristics'!K:K,MATCH($C1233,'Policy Characteristics'!$C:$C,0)))</f>
        <v>industry-ag-main.html#eff-stds</v>
      </c>
      <c r="R1233" s="446" t="str">
        <f>IF(ISBLANK(INDEX('Policy Characteristics'!L:L,MATCH($C1233,'Policy Characteristics'!$C:$C,0))),"",INDEX('Policy Characteristics'!L:L,MATCH($C1233,'Policy Characteristics'!$C:$C,0)))</f>
        <v>industry-energy-efficiency-standards.html</v>
      </c>
    </row>
    <row r="1234" spans="1:18" s="446" customFormat="1" x14ac:dyDescent="0.75">
      <c r="A1234" s="446" t="str">
        <f>IF(ISBLANK(INDEX('Policy Characteristics'!A:A,MATCH($C1234,'Policy Characteristics'!$C:$C,0))),"",INDEX('Policy Characteristics'!A:A,MATCH($C1234,'Policy Characteristics'!$C:$C,0)))</f>
        <v>Industry</v>
      </c>
      <c r="B1234" s="467" t="str">
        <f>IF(ISBLANK(INDEX('Policy Characteristics'!B:B,MATCH($C1234,'Policy Characteristics'!$C:$C,0))),"",INDEX('Policy Characteristics'!B:B,MATCH($C1234,'Policy Characteristics'!$C:$C,0)))</f>
        <v>Industry Energy Efficiency Standards</v>
      </c>
      <c r="C1234" s="446" t="str">
        <f t="shared" si="45"/>
        <v>Percentage Improvement in Eqpt Efficiency Standards above BAU</v>
      </c>
      <c r="D1234" s="294" t="s">
        <v>3087</v>
      </c>
      <c r="E1234" s="339" t="s">
        <v>2706</v>
      </c>
      <c r="F1234" t="s">
        <v>3090</v>
      </c>
      <c r="G1234" s="339" t="s">
        <v>2709</v>
      </c>
      <c r="H1234" s="20">
        <v>1194</v>
      </c>
      <c r="I1234" s="468" t="s">
        <v>44</v>
      </c>
      <c r="J1234" s="469" t="str">
        <f>IF(ISBLANK(INDEX('Policy Characteristics'!D:D,MATCH($C1234,'Policy Characteristics'!$C:$C,0))),"",INDEX('Policy Characteristics'!D:D,MATCH($C1234,'Policy Characteristics'!$C:$C,0)))</f>
        <v>Industry Energy Efficiency Standards</v>
      </c>
      <c r="K1234" s="446" t="str">
        <f>IF(ISBLANK(INDEX('Policy Characteristics'!E:E,MATCH($C1234,'Policy Characteristics'!$C:$C,0))),"",INDEX('Policy Characteristics'!E:E,MATCH($C1234,'Policy Characteristics'!$C:$C,0)))</f>
        <v>indst efficiency standards</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0.25</v>
      </c>
      <c r="N1234" s="242">
        <f>IF(ISBLANK(INDEX('Policy Characteristics'!H:H,MATCH($C1234,'Policy Characteristics'!$C:$C,0))),"",INDEX('Policy Characteristics'!H:H,MATCH($C1234,'Policy Characteristics'!$C:$C,0)))</f>
        <v>0.01</v>
      </c>
      <c r="O1234" s="446" t="str">
        <f>IF(ISBLANK(INDEX('Policy Characteristics'!I:I,MATCH($C1234,'Policy Characteristics'!$C:$C,0))),"",INDEX('Policy Characteristics'!I:I,MATCH($C1234,'Policy Characteristics'!$C:$C,0)))</f>
        <v>% reduction in energy use</v>
      </c>
      <c r="P1234" s="44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46" t="str">
        <f>IF(ISBLANK(INDEX('Policy Characteristics'!K:K,MATCH($C1234,'Policy Characteristics'!$C:$C,0))),"",INDEX('Policy Characteristics'!K:K,MATCH($C1234,'Policy Characteristics'!$C:$C,0)))</f>
        <v>industry-ag-main.html#eff-stds</v>
      </c>
      <c r="R1234" s="446" t="str">
        <f>IF(ISBLANK(INDEX('Policy Characteristics'!L:L,MATCH($C1234,'Policy Characteristics'!$C:$C,0))),"",INDEX('Policy Characteristics'!L:L,MATCH($C1234,'Policy Characteristics'!$C:$C,0)))</f>
        <v>industry-energy-efficiency-standards.html</v>
      </c>
    </row>
    <row r="1235" spans="1:18" s="446" customFormat="1" x14ac:dyDescent="0.75">
      <c r="A1235" s="446" t="str">
        <f>IF(ISBLANK(INDEX('Policy Characteristics'!A:A,MATCH($C1235,'Policy Characteristics'!$C:$C,0))),"",INDEX('Policy Characteristics'!A:A,MATCH($C1235,'Policy Characteristics'!$C:$C,0)))</f>
        <v>Industry</v>
      </c>
      <c r="B1235" s="467" t="str">
        <f>IF(ISBLANK(INDEX('Policy Characteristics'!B:B,MATCH($C1235,'Policy Characteristics'!$C:$C,0))),"",INDEX('Policy Characteristics'!B:B,MATCH($C1235,'Policy Characteristics'!$C:$C,0)))</f>
        <v>Industry Energy Efficiency Standards</v>
      </c>
      <c r="C1235" s="446" t="str">
        <f t="shared" si="45"/>
        <v>Percentage Improvement in Eqpt Efficiency Standards above BAU</v>
      </c>
      <c r="D1235" s="294" t="s">
        <v>3087</v>
      </c>
      <c r="E1235" s="339" t="s">
        <v>2707</v>
      </c>
      <c r="F1235" t="s">
        <v>3090</v>
      </c>
      <c r="G1235" s="339" t="s">
        <v>2711</v>
      </c>
      <c r="H1235" s="20">
        <v>1195</v>
      </c>
      <c r="I1235" s="468" t="s">
        <v>44</v>
      </c>
      <c r="J1235" s="469" t="str">
        <f>IF(ISBLANK(INDEX('Policy Characteristics'!D:D,MATCH($C1235,'Policy Characteristics'!$C:$C,0))),"",INDEX('Policy Characteristics'!D:D,MATCH($C1235,'Policy Characteristics'!$C:$C,0)))</f>
        <v>Industry Energy Efficiency Standards</v>
      </c>
      <c r="K1235" s="446" t="str">
        <f>IF(ISBLANK(INDEX('Policy Characteristics'!E:E,MATCH($C1235,'Policy Characteristics'!$C:$C,0))),"",INDEX('Policy Characteristics'!E:E,MATCH($C1235,'Policy Characteristics'!$C:$C,0)))</f>
        <v>indst efficiency standards</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0.25</v>
      </c>
      <c r="N1235" s="242">
        <f>IF(ISBLANK(INDEX('Policy Characteristics'!H:H,MATCH($C1235,'Policy Characteristics'!$C:$C,0))),"",INDEX('Policy Characteristics'!H:H,MATCH($C1235,'Policy Characteristics'!$C:$C,0)))</f>
        <v>0.01</v>
      </c>
      <c r="O1235" s="446" t="str">
        <f>IF(ISBLANK(INDEX('Policy Characteristics'!I:I,MATCH($C1235,'Policy Characteristics'!$C:$C,0))),"",INDEX('Policy Characteristics'!I:I,MATCH($C1235,'Policy Characteristics'!$C:$C,0)))</f>
        <v>% reduction in energy use</v>
      </c>
      <c r="P1235" s="44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46" t="str">
        <f>IF(ISBLANK(INDEX('Policy Characteristics'!K:K,MATCH($C1235,'Policy Characteristics'!$C:$C,0))),"",INDEX('Policy Characteristics'!K:K,MATCH($C1235,'Policy Characteristics'!$C:$C,0)))</f>
        <v>industry-ag-main.html#eff-stds</v>
      </c>
      <c r="R1235" s="446" t="str">
        <f>IF(ISBLANK(INDEX('Policy Characteristics'!L:L,MATCH($C1235,'Policy Characteristics'!$C:$C,0))),"",INDEX('Policy Characteristics'!L:L,MATCH($C1235,'Policy Characteristics'!$C:$C,0)))</f>
        <v>industry-energy-efficiency-standards.html</v>
      </c>
    </row>
    <row r="1236" spans="1:18" s="446" customFormat="1" x14ac:dyDescent="0.75">
      <c r="A1236" s="446" t="str">
        <f>IF(ISBLANK(INDEX('Policy Characteristics'!A:A,MATCH($C1236,'Policy Characteristics'!$C:$C,0))),"",INDEX('Policy Characteristics'!A:A,MATCH($C1236,'Policy Characteristics'!$C:$C,0)))</f>
        <v>Industry</v>
      </c>
      <c r="B1236" s="467" t="str">
        <f>IF(ISBLANK(INDEX('Policy Characteristics'!B:B,MATCH($C1236,'Policy Characteristics'!$C:$C,0))),"",INDEX('Policy Characteristics'!B:B,MATCH($C1236,'Policy Characteristics'!$C:$C,0)))</f>
        <v>Industry Energy Efficiency Standards</v>
      </c>
      <c r="C1236" s="446" t="str">
        <f t="shared" si="45"/>
        <v>Percentage Improvement in Eqpt Efficiency Standards above BAU</v>
      </c>
      <c r="D1236" s="294" t="s">
        <v>3087</v>
      </c>
      <c r="E1236" s="339" t="s">
        <v>2708</v>
      </c>
      <c r="F1236" t="s">
        <v>3090</v>
      </c>
      <c r="G1236" s="339" t="s">
        <v>2712</v>
      </c>
      <c r="H1236" s="20">
        <v>1196</v>
      </c>
      <c r="I1236" s="468" t="s">
        <v>44</v>
      </c>
      <c r="J1236" s="469" t="str">
        <f>IF(ISBLANK(INDEX('Policy Characteristics'!D:D,MATCH($C1236,'Policy Characteristics'!$C:$C,0))),"",INDEX('Policy Characteristics'!D:D,MATCH($C1236,'Policy Characteristics'!$C:$C,0)))</f>
        <v>Industry Energy Efficiency Standards</v>
      </c>
      <c r="K1236" s="446" t="str">
        <f>IF(ISBLANK(INDEX('Policy Characteristics'!E:E,MATCH($C1236,'Policy Characteristics'!$C:$C,0))),"",INDEX('Policy Characteristics'!E:E,MATCH($C1236,'Policy Characteristics'!$C:$C,0)))</f>
        <v>indst efficiency standards</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0.25</v>
      </c>
      <c r="N1236" s="242">
        <f>IF(ISBLANK(INDEX('Policy Characteristics'!H:H,MATCH($C1236,'Policy Characteristics'!$C:$C,0))),"",INDEX('Policy Characteristics'!H:H,MATCH($C1236,'Policy Characteristics'!$C:$C,0)))</f>
        <v>0.01</v>
      </c>
      <c r="O1236" s="446" t="str">
        <f>IF(ISBLANK(INDEX('Policy Characteristics'!I:I,MATCH($C1236,'Policy Characteristics'!$C:$C,0))),"",INDEX('Policy Characteristics'!I:I,MATCH($C1236,'Policy Characteristics'!$C:$C,0)))</f>
        <v>% reduction in energy use</v>
      </c>
      <c r="P1236" s="44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46" t="str">
        <f>IF(ISBLANK(INDEX('Policy Characteristics'!K:K,MATCH($C1236,'Policy Characteristics'!$C:$C,0))),"",INDEX('Policy Characteristics'!K:K,MATCH($C1236,'Policy Characteristics'!$C:$C,0)))</f>
        <v>industry-ag-main.html#eff-stds</v>
      </c>
      <c r="R1236" s="446" t="str">
        <f>IF(ISBLANK(INDEX('Policy Characteristics'!L:L,MATCH($C1236,'Policy Characteristics'!$C:$C,0))),"",INDEX('Policy Characteristics'!L:L,MATCH($C1236,'Policy Characteristics'!$C:$C,0)))</f>
        <v>industry-energy-efficiency-standards.html</v>
      </c>
    </row>
    <row r="1237" spans="1:18" s="446" customFormat="1" x14ac:dyDescent="0.75">
      <c r="A1237" s="446" t="str">
        <f>IF(ISBLANK(INDEX('Policy Characteristics'!A:A,MATCH($C1237,'Policy Characteristics'!$C:$C,0))),"",INDEX('Policy Characteristics'!A:A,MATCH($C1237,'Policy Characteristics'!$C:$C,0)))</f>
        <v>Industry</v>
      </c>
      <c r="B1237" s="467" t="str">
        <f>IF(ISBLANK(INDEX('Policy Characteristics'!B:B,MATCH($C1237,'Policy Characteristics'!$C:$C,0))),"",INDEX('Policy Characteristics'!B:B,MATCH($C1237,'Policy Characteristics'!$C:$C,0)))</f>
        <v>Industry Energy Efficiency Standards</v>
      </c>
      <c r="C1237" s="446" t="str">
        <f t="shared" si="45"/>
        <v>Percentage Improvement in Eqpt Efficiency Standards above BAU</v>
      </c>
      <c r="D1237" s="294" t="s">
        <v>3087</v>
      </c>
      <c r="E1237" s="339" t="s">
        <v>2705</v>
      </c>
      <c r="F1237" t="s">
        <v>3090</v>
      </c>
      <c r="G1237" s="339" t="s">
        <v>2710</v>
      </c>
      <c r="H1237" s="20">
        <v>1197</v>
      </c>
      <c r="I1237" s="468" t="s">
        <v>44</v>
      </c>
      <c r="J1237" s="469" t="str">
        <f>IF(ISBLANK(INDEX('Policy Characteristics'!D:D,MATCH($C1237,'Policy Characteristics'!$C:$C,0))),"",INDEX('Policy Characteristics'!D:D,MATCH($C1237,'Policy Characteristics'!$C:$C,0)))</f>
        <v>Industry Energy Efficiency Standards</v>
      </c>
      <c r="K1237" s="446" t="str">
        <f>IF(ISBLANK(INDEX('Policy Characteristics'!E:E,MATCH($C1237,'Policy Characteristics'!$C:$C,0))),"",INDEX('Policy Characteristics'!E:E,MATCH($C1237,'Policy Characteristics'!$C:$C,0)))</f>
        <v>indst efficiency standards</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0.25</v>
      </c>
      <c r="N1237" s="242">
        <f>IF(ISBLANK(INDEX('Policy Characteristics'!H:H,MATCH($C1237,'Policy Characteristics'!$C:$C,0))),"",INDEX('Policy Characteristics'!H:H,MATCH($C1237,'Policy Characteristics'!$C:$C,0)))</f>
        <v>0.01</v>
      </c>
      <c r="O1237" s="446" t="str">
        <f>IF(ISBLANK(INDEX('Policy Characteristics'!I:I,MATCH($C1237,'Policy Characteristics'!$C:$C,0))),"",INDEX('Policy Characteristics'!I:I,MATCH($C1237,'Policy Characteristics'!$C:$C,0)))</f>
        <v>% reduction in energy use</v>
      </c>
      <c r="P1237" s="44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46" t="str">
        <f>IF(ISBLANK(INDEX('Policy Characteristics'!K:K,MATCH($C1237,'Policy Characteristics'!$C:$C,0))),"",INDEX('Policy Characteristics'!K:K,MATCH($C1237,'Policy Characteristics'!$C:$C,0)))</f>
        <v>industry-ag-main.html#eff-stds</v>
      </c>
      <c r="R1237" s="446" t="str">
        <f>IF(ISBLANK(INDEX('Policy Characteristics'!L:L,MATCH($C1237,'Policy Characteristics'!$C:$C,0))),"",INDEX('Policy Characteristics'!L:L,MATCH($C1237,'Policy Characteristics'!$C:$C,0)))</f>
        <v>industry-energy-efficiency-standards.html</v>
      </c>
    </row>
    <row r="1238" spans="1:18" s="446" customFormat="1" x14ac:dyDescent="0.75">
      <c r="A1238" s="446" t="str">
        <f>IF(ISBLANK(INDEX('Policy Characteristics'!A:A,MATCH($C1238,'Policy Characteristics'!$C:$C,0))),"",INDEX('Policy Characteristics'!A:A,MATCH($C1238,'Policy Characteristics'!$C:$C,0)))</f>
        <v>Industry</v>
      </c>
      <c r="B1238" s="467" t="str">
        <f>IF(ISBLANK(INDEX('Policy Characteristics'!B:B,MATCH($C1238,'Policy Characteristics'!$C:$C,0))),"",INDEX('Policy Characteristics'!B:B,MATCH($C1238,'Policy Characteristics'!$C:$C,0)))</f>
        <v>Industry Energy Efficiency Standards</v>
      </c>
      <c r="C1238" s="446" t="str">
        <f t="shared" si="45"/>
        <v>Percentage Improvement in Eqpt Efficiency Standards above BAU</v>
      </c>
      <c r="D1238" s="294" t="s">
        <v>3088</v>
      </c>
      <c r="E1238" s="339" t="s">
        <v>2398</v>
      </c>
      <c r="F1238" t="s">
        <v>3049</v>
      </c>
      <c r="G1238" s="339" t="s">
        <v>2404</v>
      </c>
      <c r="H1238" s="20">
        <v>1198</v>
      </c>
      <c r="I1238" s="468" t="s">
        <v>43</v>
      </c>
      <c r="J1238" s="469" t="str">
        <f>IF(ISBLANK(INDEX('Policy Characteristics'!D:D,MATCH($C1238,'Policy Characteristics'!$C:$C,0))),"",INDEX('Policy Characteristics'!D:D,MATCH($C1238,'Policy Characteristics'!$C:$C,0)))</f>
        <v>Industry Energy Efficiency Standards</v>
      </c>
      <c r="K1238" s="446" t="str">
        <f>IF(ISBLANK(INDEX('Policy Characteristics'!E:E,MATCH($C1238,'Policy Characteristics'!$C:$C,0))),"",INDEX('Policy Characteristics'!E:E,MATCH($C1238,'Policy Characteristics'!$C:$C,0)))</f>
        <v>indst efficiency standards</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0.25</v>
      </c>
      <c r="N1238" s="242">
        <f>IF(ISBLANK(INDEX('Policy Characteristics'!H:H,MATCH($C1238,'Policy Characteristics'!$C:$C,0))),"",INDEX('Policy Characteristics'!H:H,MATCH($C1238,'Policy Characteristics'!$C:$C,0)))</f>
        <v>0.01</v>
      </c>
      <c r="O1238" s="446" t="str">
        <f>IF(ISBLANK(INDEX('Policy Characteristics'!I:I,MATCH($C1238,'Policy Characteristics'!$C:$C,0))),"",INDEX('Policy Characteristics'!I:I,MATCH($C1238,'Policy Characteristics'!$C:$C,0)))</f>
        <v>% reduction in energy use</v>
      </c>
      <c r="P1238" s="44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46" t="str">
        <f>IF(ISBLANK(INDEX('Policy Characteristics'!K:K,MATCH($C1238,'Policy Characteristics'!$C:$C,0))),"",INDEX('Policy Characteristics'!K:K,MATCH($C1238,'Policy Characteristics'!$C:$C,0)))</f>
        <v>industry-ag-main.html#eff-stds</v>
      </c>
      <c r="R1238" s="446" t="str">
        <f>IF(ISBLANK(INDEX('Policy Characteristics'!L:L,MATCH($C1238,'Policy Characteristics'!$C:$C,0))),"",INDEX('Policy Characteristics'!L:L,MATCH($C1238,'Policy Characteristics'!$C:$C,0)))</f>
        <v>industry-energy-efficiency-standards.html</v>
      </c>
    </row>
    <row r="1239" spans="1:18" s="446" customFormat="1" x14ac:dyDescent="0.75">
      <c r="A1239" s="446" t="str">
        <f>IF(ISBLANK(INDEX('Policy Characteristics'!A:A,MATCH($C1239,'Policy Characteristics'!$C:$C,0))),"",INDEX('Policy Characteristics'!A:A,MATCH($C1239,'Policy Characteristics'!$C:$C,0)))</f>
        <v>Industry</v>
      </c>
      <c r="B1239" s="467" t="str">
        <f>IF(ISBLANK(INDEX('Policy Characteristics'!B:B,MATCH($C1239,'Policy Characteristics'!$C:$C,0))),"",INDEX('Policy Characteristics'!B:B,MATCH($C1239,'Policy Characteristics'!$C:$C,0)))</f>
        <v>Industry Energy Efficiency Standards</v>
      </c>
      <c r="C1239" s="446" t="str">
        <f t="shared" si="45"/>
        <v>Percentage Improvement in Eqpt Efficiency Standards above BAU</v>
      </c>
      <c r="D1239" s="294" t="s">
        <v>3088</v>
      </c>
      <c r="E1239" s="339" t="s">
        <v>2399</v>
      </c>
      <c r="F1239" t="s">
        <v>3049</v>
      </c>
      <c r="G1239" s="339" t="s">
        <v>2407</v>
      </c>
      <c r="H1239" s="20">
        <v>1199</v>
      </c>
      <c r="I1239" s="468" t="s">
        <v>44</v>
      </c>
      <c r="J1239" s="469" t="str">
        <f>IF(ISBLANK(INDEX('Policy Characteristics'!D:D,MATCH($C1239,'Policy Characteristics'!$C:$C,0))),"",INDEX('Policy Characteristics'!D:D,MATCH($C1239,'Policy Characteristics'!$C:$C,0)))</f>
        <v>Industry Energy Efficiency Standards</v>
      </c>
      <c r="K1239" s="446" t="str">
        <f>IF(ISBLANK(INDEX('Policy Characteristics'!E:E,MATCH($C1239,'Policy Characteristics'!$C:$C,0))),"",INDEX('Policy Characteristics'!E:E,MATCH($C1239,'Policy Characteristics'!$C:$C,0)))</f>
        <v>indst efficiency standards</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0.25</v>
      </c>
      <c r="N1239" s="242">
        <f>IF(ISBLANK(INDEX('Policy Characteristics'!H:H,MATCH($C1239,'Policy Characteristics'!$C:$C,0))),"",INDEX('Policy Characteristics'!H:H,MATCH($C1239,'Policy Characteristics'!$C:$C,0)))</f>
        <v>0.01</v>
      </c>
      <c r="O1239" s="446" t="str">
        <f>IF(ISBLANK(INDEX('Policy Characteristics'!I:I,MATCH($C1239,'Policy Characteristics'!$C:$C,0))),"",INDEX('Policy Characteristics'!I:I,MATCH($C1239,'Policy Characteristics'!$C:$C,0)))</f>
        <v>% reduction in energy use</v>
      </c>
      <c r="P1239" s="44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46" t="str">
        <f>IF(ISBLANK(INDEX('Policy Characteristics'!K:K,MATCH($C1239,'Policy Characteristics'!$C:$C,0))),"",INDEX('Policy Characteristics'!K:K,MATCH($C1239,'Policy Characteristics'!$C:$C,0)))</f>
        <v>industry-ag-main.html#eff-stds</v>
      </c>
      <c r="R1239" s="446" t="str">
        <f>IF(ISBLANK(INDEX('Policy Characteristics'!L:L,MATCH($C1239,'Policy Characteristics'!$C:$C,0))),"",INDEX('Policy Characteristics'!L:L,MATCH($C1239,'Policy Characteristics'!$C:$C,0)))</f>
        <v>industry-energy-efficiency-standards.html</v>
      </c>
    </row>
    <row r="1240" spans="1:18" s="446" customFormat="1" x14ac:dyDescent="0.75">
      <c r="A1240" s="446" t="str">
        <f>IF(ISBLANK(INDEX('Policy Characteristics'!A:A,MATCH($C1240,'Policy Characteristics'!$C:$C,0))),"",INDEX('Policy Characteristics'!A:A,MATCH($C1240,'Policy Characteristics'!$C:$C,0)))</f>
        <v>Industry</v>
      </c>
      <c r="B1240" s="467" t="str">
        <f>IF(ISBLANK(INDEX('Policy Characteristics'!B:B,MATCH($C1240,'Policy Characteristics'!$C:$C,0))),"",INDEX('Policy Characteristics'!B:B,MATCH($C1240,'Policy Characteristics'!$C:$C,0)))</f>
        <v>Industry Energy Efficiency Standards</v>
      </c>
      <c r="C1240" s="446" t="str">
        <f t="shared" si="45"/>
        <v>Percentage Improvement in Eqpt Efficiency Standards above BAU</v>
      </c>
      <c r="D1240" s="294" t="s">
        <v>3088</v>
      </c>
      <c r="E1240" s="339" t="s">
        <v>2400</v>
      </c>
      <c r="F1240" t="s">
        <v>3049</v>
      </c>
      <c r="G1240" s="339" t="s">
        <v>2408</v>
      </c>
      <c r="H1240" s="20">
        <v>1200</v>
      </c>
      <c r="I1240" s="468" t="s">
        <v>43</v>
      </c>
      <c r="J1240" s="469" t="str">
        <f>IF(ISBLANK(INDEX('Policy Characteristics'!D:D,MATCH($C1240,'Policy Characteristics'!$C:$C,0))),"",INDEX('Policy Characteristics'!D:D,MATCH($C1240,'Policy Characteristics'!$C:$C,0)))</f>
        <v>Industry Energy Efficiency Standards</v>
      </c>
      <c r="K1240" s="446" t="str">
        <f>IF(ISBLANK(INDEX('Policy Characteristics'!E:E,MATCH($C1240,'Policy Characteristics'!$C:$C,0))),"",INDEX('Policy Characteristics'!E:E,MATCH($C1240,'Policy Characteristics'!$C:$C,0)))</f>
        <v>indst efficiency standards</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0.25</v>
      </c>
      <c r="N1240" s="242">
        <f>IF(ISBLANK(INDEX('Policy Characteristics'!H:H,MATCH($C1240,'Policy Characteristics'!$C:$C,0))),"",INDEX('Policy Characteristics'!H:H,MATCH($C1240,'Policy Characteristics'!$C:$C,0)))</f>
        <v>0.01</v>
      </c>
      <c r="O1240" s="446" t="str">
        <f>IF(ISBLANK(INDEX('Policy Characteristics'!I:I,MATCH($C1240,'Policy Characteristics'!$C:$C,0))),"",INDEX('Policy Characteristics'!I:I,MATCH($C1240,'Policy Characteristics'!$C:$C,0)))</f>
        <v>% reduction in energy use</v>
      </c>
      <c r="P1240" s="44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46" t="str">
        <f>IF(ISBLANK(INDEX('Policy Characteristics'!K:K,MATCH($C1240,'Policy Characteristics'!$C:$C,0))),"",INDEX('Policy Characteristics'!K:K,MATCH($C1240,'Policy Characteristics'!$C:$C,0)))</f>
        <v>industry-ag-main.html#eff-stds</v>
      </c>
      <c r="R1240" s="446" t="str">
        <f>IF(ISBLANK(INDEX('Policy Characteristics'!L:L,MATCH($C1240,'Policy Characteristics'!$C:$C,0))),"",INDEX('Policy Characteristics'!L:L,MATCH($C1240,'Policy Characteristics'!$C:$C,0)))</f>
        <v>industry-energy-efficiency-standards.html</v>
      </c>
    </row>
    <row r="1241" spans="1:18" s="446" customFormat="1" x14ac:dyDescent="0.75">
      <c r="A1241" s="446" t="str">
        <f>IF(ISBLANK(INDEX('Policy Characteristics'!A:A,MATCH($C1241,'Policy Characteristics'!$C:$C,0))),"",INDEX('Policy Characteristics'!A:A,MATCH($C1241,'Policy Characteristics'!$C:$C,0)))</f>
        <v>Industry</v>
      </c>
      <c r="B1241" s="467" t="str">
        <f>IF(ISBLANK(INDEX('Policy Characteristics'!B:B,MATCH($C1241,'Policy Characteristics'!$C:$C,0))),"",INDEX('Policy Characteristics'!B:B,MATCH($C1241,'Policy Characteristics'!$C:$C,0)))</f>
        <v>Industry Energy Efficiency Standards</v>
      </c>
      <c r="C1241" s="446" t="str">
        <f t="shared" si="45"/>
        <v>Percentage Improvement in Eqpt Efficiency Standards above BAU</v>
      </c>
      <c r="D1241" s="294" t="s">
        <v>3088</v>
      </c>
      <c r="E1241" s="339" t="s">
        <v>2401</v>
      </c>
      <c r="F1241" t="s">
        <v>3049</v>
      </c>
      <c r="G1241" s="339" t="s">
        <v>2405</v>
      </c>
      <c r="H1241" s="20">
        <v>1201</v>
      </c>
      <c r="I1241" s="468" t="s">
        <v>44</v>
      </c>
      <c r="J1241" s="469" t="str">
        <f>IF(ISBLANK(INDEX('Policy Characteristics'!D:D,MATCH($C1241,'Policy Characteristics'!$C:$C,0))),"",INDEX('Policy Characteristics'!D:D,MATCH($C1241,'Policy Characteristics'!$C:$C,0)))</f>
        <v>Industry Energy Efficiency Standards</v>
      </c>
      <c r="K1241" s="446" t="str">
        <f>IF(ISBLANK(INDEX('Policy Characteristics'!E:E,MATCH($C1241,'Policy Characteristics'!$C:$C,0))),"",INDEX('Policy Characteristics'!E:E,MATCH($C1241,'Policy Characteristics'!$C:$C,0)))</f>
        <v>indst efficiency standards</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0.25</v>
      </c>
      <c r="N1241" s="242">
        <f>IF(ISBLANK(INDEX('Policy Characteristics'!H:H,MATCH($C1241,'Policy Characteristics'!$C:$C,0))),"",INDEX('Policy Characteristics'!H:H,MATCH($C1241,'Policy Characteristics'!$C:$C,0)))</f>
        <v>0.01</v>
      </c>
      <c r="O1241" s="446" t="str">
        <f>IF(ISBLANK(INDEX('Policy Characteristics'!I:I,MATCH($C1241,'Policy Characteristics'!$C:$C,0))),"",INDEX('Policy Characteristics'!I:I,MATCH($C1241,'Policy Characteristics'!$C:$C,0)))</f>
        <v>% reduction in energy use</v>
      </c>
      <c r="P1241" s="44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46" t="str">
        <f>IF(ISBLANK(INDEX('Policy Characteristics'!K:K,MATCH($C1241,'Policy Characteristics'!$C:$C,0))),"",INDEX('Policy Characteristics'!K:K,MATCH($C1241,'Policy Characteristics'!$C:$C,0)))</f>
        <v>industry-ag-main.html#eff-stds</v>
      </c>
      <c r="R1241" s="446" t="str">
        <f>IF(ISBLANK(INDEX('Policy Characteristics'!L:L,MATCH($C1241,'Policy Characteristics'!$C:$C,0))),"",INDEX('Policy Characteristics'!L:L,MATCH($C1241,'Policy Characteristics'!$C:$C,0)))</f>
        <v>industry-energy-efficiency-standards.html</v>
      </c>
    </row>
    <row r="1242" spans="1:18" s="446" customFormat="1" x14ac:dyDescent="0.75">
      <c r="A1242" s="446" t="str">
        <f>IF(ISBLANK(INDEX('Policy Characteristics'!A:A,MATCH($C1242,'Policy Characteristics'!$C:$C,0))),"",INDEX('Policy Characteristics'!A:A,MATCH($C1242,'Policy Characteristics'!$C:$C,0)))</f>
        <v>Industry</v>
      </c>
      <c r="B1242" s="467" t="str">
        <f>IF(ISBLANK(INDEX('Policy Characteristics'!B:B,MATCH($C1242,'Policy Characteristics'!$C:$C,0))),"",INDEX('Policy Characteristics'!B:B,MATCH($C1242,'Policy Characteristics'!$C:$C,0)))</f>
        <v>Industry Energy Efficiency Standards</v>
      </c>
      <c r="C1242" s="446" t="str">
        <f t="shared" si="45"/>
        <v>Percentage Improvement in Eqpt Efficiency Standards above BAU</v>
      </c>
      <c r="D1242" s="294" t="s">
        <v>3088</v>
      </c>
      <c r="E1242" s="339" t="s">
        <v>2402</v>
      </c>
      <c r="F1242" t="s">
        <v>3049</v>
      </c>
      <c r="G1242" s="339" t="s">
        <v>2406</v>
      </c>
      <c r="H1242" s="20">
        <v>1202</v>
      </c>
      <c r="I1242" s="468" t="s">
        <v>43</v>
      </c>
      <c r="J1242" s="469" t="str">
        <f>IF(ISBLANK(INDEX('Policy Characteristics'!D:D,MATCH($C1242,'Policy Characteristics'!$C:$C,0))),"",INDEX('Policy Characteristics'!D:D,MATCH($C1242,'Policy Characteristics'!$C:$C,0)))</f>
        <v>Industry Energy Efficiency Standards</v>
      </c>
      <c r="K1242" s="446" t="str">
        <f>IF(ISBLANK(INDEX('Policy Characteristics'!E:E,MATCH($C1242,'Policy Characteristics'!$C:$C,0))),"",INDEX('Policy Characteristics'!E:E,MATCH($C1242,'Policy Characteristics'!$C:$C,0)))</f>
        <v>indst efficiency standards</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0.25</v>
      </c>
      <c r="N1242" s="242">
        <f>IF(ISBLANK(INDEX('Policy Characteristics'!H:H,MATCH($C1242,'Policy Characteristics'!$C:$C,0))),"",INDEX('Policy Characteristics'!H:H,MATCH($C1242,'Policy Characteristics'!$C:$C,0)))</f>
        <v>0.01</v>
      </c>
      <c r="O1242" s="446" t="str">
        <f>IF(ISBLANK(INDEX('Policy Characteristics'!I:I,MATCH($C1242,'Policy Characteristics'!$C:$C,0))),"",INDEX('Policy Characteristics'!I:I,MATCH($C1242,'Policy Characteristics'!$C:$C,0)))</f>
        <v>% reduction in energy use</v>
      </c>
      <c r="P1242" s="44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46" t="str">
        <f>IF(ISBLANK(INDEX('Policy Characteristics'!K:K,MATCH($C1242,'Policy Characteristics'!$C:$C,0))),"",INDEX('Policy Characteristics'!K:K,MATCH($C1242,'Policy Characteristics'!$C:$C,0)))</f>
        <v>industry-ag-main.html#eff-stds</v>
      </c>
      <c r="R1242" s="446" t="str">
        <f>IF(ISBLANK(INDEX('Policy Characteristics'!L:L,MATCH($C1242,'Policy Characteristics'!$C:$C,0))),"",INDEX('Policy Characteristics'!L:L,MATCH($C1242,'Policy Characteristics'!$C:$C,0)))</f>
        <v>industry-energy-efficiency-standards.html</v>
      </c>
    </row>
    <row r="1243" spans="1:18" s="446" customFormat="1" x14ac:dyDescent="0.75">
      <c r="A1243" s="446" t="str">
        <f>IF(ISBLANK(INDEX('Policy Characteristics'!A:A,MATCH($C1243,'Policy Characteristics'!$C:$C,0))),"",INDEX('Policy Characteristics'!A:A,MATCH($C1243,'Policy Characteristics'!$C:$C,0)))</f>
        <v>Industry</v>
      </c>
      <c r="B1243" s="467" t="str">
        <f>IF(ISBLANK(INDEX('Policy Characteristics'!B:B,MATCH($C1243,'Policy Characteristics'!$C:$C,0))),"",INDEX('Policy Characteristics'!B:B,MATCH($C1243,'Policy Characteristics'!$C:$C,0)))</f>
        <v>Industry Energy Efficiency Standards</v>
      </c>
      <c r="C1243" s="446" t="str">
        <f t="shared" si="45"/>
        <v>Percentage Improvement in Eqpt Efficiency Standards above BAU</v>
      </c>
      <c r="D1243" s="294" t="s">
        <v>3088</v>
      </c>
      <c r="E1243" s="339" t="s">
        <v>2403</v>
      </c>
      <c r="F1243" t="s">
        <v>3049</v>
      </c>
      <c r="G1243" s="339" t="s">
        <v>2409</v>
      </c>
      <c r="H1243" s="20">
        <v>1203</v>
      </c>
      <c r="I1243" s="468" t="s">
        <v>44</v>
      </c>
      <c r="J1243" s="469" t="str">
        <f>IF(ISBLANK(INDEX('Policy Characteristics'!D:D,MATCH($C1243,'Policy Characteristics'!$C:$C,0))),"",INDEX('Policy Characteristics'!D:D,MATCH($C1243,'Policy Characteristics'!$C:$C,0)))</f>
        <v>Industry Energy Efficiency Standards</v>
      </c>
      <c r="K1243" s="446" t="str">
        <f>IF(ISBLANK(INDEX('Policy Characteristics'!E:E,MATCH($C1243,'Policy Characteristics'!$C:$C,0))),"",INDEX('Policy Characteristics'!E:E,MATCH($C1243,'Policy Characteristics'!$C:$C,0)))</f>
        <v>indst efficiency standards</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0.25</v>
      </c>
      <c r="N1243" s="242">
        <f>IF(ISBLANK(INDEX('Policy Characteristics'!H:H,MATCH($C1243,'Policy Characteristics'!$C:$C,0))),"",INDEX('Policy Characteristics'!H:H,MATCH($C1243,'Policy Characteristics'!$C:$C,0)))</f>
        <v>0.01</v>
      </c>
      <c r="O1243" s="446" t="str">
        <f>IF(ISBLANK(INDEX('Policy Characteristics'!I:I,MATCH($C1243,'Policy Characteristics'!$C:$C,0))),"",INDEX('Policy Characteristics'!I:I,MATCH($C1243,'Policy Characteristics'!$C:$C,0)))</f>
        <v>% reduction in energy use</v>
      </c>
      <c r="P1243" s="44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46" t="str">
        <f>IF(ISBLANK(INDEX('Policy Characteristics'!K:K,MATCH($C1243,'Policy Characteristics'!$C:$C,0))),"",INDEX('Policy Characteristics'!K:K,MATCH($C1243,'Policy Characteristics'!$C:$C,0)))</f>
        <v>industry-ag-main.html#eff-stds</v>
      </c>
      <c r="R1243" s="446" t="str">
        <f>IF(ISBLANK(INDEX('Policy Characteristics'!L:L,MATCH($C1243,'Policy Characteristics'!$C:$C,0))),"",INDEX('Policy Characteristics'!L:L,MATCH($C1243,'Policy Characteristics'!$C:$C,0)))</f>
        <v>industry-energy-efficiency-standards.html</v>
      </c>
    </row>
    <row r="1244" spans="1:18" s="446" customFormat="1" x14ac:dyDescent="0.75">
      <c r="A1244" s="446" t="str">
        <f>IF(ISBLANK(INDEX('Policy Characteristics'!A:A,MATCH($C1244,'Policy Characteristics'!$C:$C,0))),"",INDEX('Policy Characteristics'!A:A,MATCH($C1244,'Policy Characteristics'!$C:$C,0)))</f>
        <v>Industry</v>
      </c>
      <c r="B1244" s="467" t="str">
        <f>IF(ISBLANK(INDEX('Policy Characteristics'!B:B,MATCH($C1244,'Policy Characteristics'!$C:$C,0))),"",INDEX('Policy Characteristics'!B:B,MATCH($C1244,'Policy Characteristics'!$C:$C,0)))</f>
        <v>Industry Energy Efficiency Standards</v>
      </c>
      <c r="C1244" s="446" t="str">
        <f t="shared" si="45"/>
        <v>Percentage Improvement in Eqpt Efficiency Standards above BAU</v>
      </c>
      <c r="D1244" s="294" t="s">
        <v>3088</v>
      </c>
      <c r="E1244" s="339" t="s">
        <v>2706</v>
      </c>
      <c r="F1244" t="s">
        <v>3049</v>
      </c>
      <c r="G1244" s="339" t="s">
        <v>2709</v>
      </c>
      <c r="H1244" s="20">
        <v>1204</v>
      </c>
      <c r="I1244" s="468" t="s">
        <v>44</v>
      </c>
      <c r="J1244" s="469" t="str">
        <f>IF(ISBLANK(INDEX('Policy Characteristics'!D:D,MATCH($C1244,'Policy Characteristics'!$C:$C,0))),"",INDEX('Policy Characteristics'!D:D,MATCH($C1244,'Policy Characteristics'!$C:$C,0)))</f>
        <v>Industry Energy Efficiency Standards</v>
      </c>
      <c r="K1244" s="446" t="str">
        <f>IF(ISBLANK(INDEX('Policy Characteristics'!E:E,MATCH($C1244,'Policy Characteristics'!$C:$C,0))),"",INDEX('Policy Characteristics'!E:E,MATCH($C1244,'Policy Characteristics'!$C:$C,0)))</f>
        <v>indst efficiency standards</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0.25</v>
      </c>
      <c r="N1244" s="242">
        <f>IF(ISBLANK(INDEX('Policy Characteristics'!H:H,MATCH($C1244,'Policy Characteristics'!$C:$C,0))),"",INDEX('Policy Characteristics'!H:H,MATCH($C1244,'Policy Characteristics'!$C:$C,0)))</f>
        <v>0.01</v>
      </c>
      <c r="O1244" s="446" t="str">
        <f>IF(ISBLANK(INDEX('Policy Characteristics'!I:I,MATCH($C1244,'Policy Characteristics'!$C:$C,0))),"",INDEX('Policy Characteristics'!I:I,MATCH($C1244,'Policy Characteristics'!$C:$C,0)))</f>
        <v>% reduction in energy use</v>
      </c>
      <c r="P1244" s="44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46" t="str">
        <f>IF(ISBLANK(INDEX('Policy Characteristics'!K:K,MATCH($C1244,'Policy Characteristics'!$C:$C,0))),"",INDEX('Policy Characteristics'!K:K,MATCH($C1244,'Policy Characteristics'!$C:$C,0)))</f>
        <v>industry-ag-main.html#eff-stds</v>
      </c>
      <c r="R1244" s="446" t="str">
        <f>IF(ISBLANK(INDEX('Policy Characteristics'!L:L,MATCH($C1244,'Policy Characteristics'!$C:$C,0))),"",INDEX('Policy Characteristics'!L:L,MATCH($C1244,'Policy Characteristics'!$C:$C,0)))</f>
        <v>industry-energy-efficiency-standards.html</v>
      </c>
    </row>
    <row r="1245" spans="1:18" s="446" customFormat="1" x14ac:dyDescent="0.75">
      <c r="A1245" s="446" t="str">
        <f>IF(ISBLANK(INDEX('Policy Characteristics'!A:A,MATCH($C1245,'Policy Characteristics'!$C:$C,0))),"",INDEX('Policy Characteristics'!A:A,MATCH($C1245,'Policy Characteristics'!$C:$C,0)))</f>
        <v>Industry</v>
      </c>
      <c r="B1245" s="467" t="str">
        <f>IF(ISBLANK(INDEX('Policy Characteristics'!B:B,MATCH($C1245,'Policy Characteristics'!$C:$C,0))),"",INDEX('Policy Characteristics'!B:B,MATCH($C1245,'Policy Characteristics'!$C:$C,0)))</f>
        <v>Industry Energy Efficiency Standards</v>
      </c>
      <c r="C1245" s="446" t="str">
        <f t="shared" si="45"/>
        <v>Percentage Improvement in Eqpt Efficiency Standards above BAU</v>
      </c>
      <c r="D1245" s="294" t="s">
        <v>3088</v>
      </c>
      <c r="E1245" s="339" t="s">
        <v>2707</v>
      </c>
      <c r="F1245" t="s">
        <v>3049</v>
      </c>
      <c r="G1245" s="339" t="s">
        <v>2711</v>
      </c>
      <c r="H1245" s="20">
        <v>1205</v>
      </c>
      <c r="I1245" s="468" t="s">
        <v>43</v>
      </c>
      <c r="J1245" s="469" t="str">
        <f>IF(ISBLANK(INDEX('Policy Characteristics'!D:D,MATCH($C1245,'Policy Characteristics'!$C:$C,0))),"",INDEX('Policy Characteristics'!D:D,MATCH($C1245,'Policy Characteristics'!$C:$C,0)))</f>
        <v>Industry Energy Efficiency Standards</v>
      </c>
      <c r="K1245" s="446" t="str">
        <f>IF(ISBLANK(INDEX('Policy Characteristics'!E:E,MATCH($C1245,'Policy Characteristics'!$C:$C,0))),"",INDEX('Policy Characteristics'!E:E,MATCH($C1245,'Policy Characteristics'!$C:$C,0)))</f>
        <v>indst efficiency standards</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0.25</v>
      </c>
      <c r="N1245" s="242">
        <f>IF(ISBLANK(INDEX('Policy Characteristics'!H:H,MATCH($C1245,'Policy Characteristics'!$C:$C,0))),"",INDEX('Policy Characteristics'!H:H,MATCH($C1245,'Policy Characteristics'!$C:$C,0)))</f>
        <v>0.01</v>
      </c>
      <c r="O1245" s="446" t="str">
        <f>IF(ISBLANK(INDEX('Policy Characteristics'!I:I,MATCH($C1245,'Policy Characteristics'!$C:$C,0))),"",INDEX('Policy Characteristics'!I:I,MATCH($C1245,'Policy Characteristics'!$C:$C,0)))</f>
        <v>% reduction in energy use</v>
      </c>
      <c r="P1245" s="44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46" t="str">
        <f>IF(ISBLANK(INDEX('Policy Characteristics'!K:K,MATCH($C1245,'Policy Characteristics'!$C:$C,0))),"",INDEX('Policy Characteristics'!K:K,MATCH($C1245,'Policy Characteristics'!$C:$C,0)))</f>
        <v>industry-ag-main.html#eff-stds</v>
      </c>
      <c r="R1245" s="446" t="str">
        <f>IF(ISBLANK(INDEX('Policy Characteristics'!L:L,MATCH($C1245,'Policy Characteristics'!$C:$C,0))),"",INDEX('Policy Characteristics'!L:L,MATCH($C1245,'Policy Characteristics'!$C:$C,0)))</f>
        <v>industry-energy-efficiency-standards.html</v>
      </c>
    </row>
    <row r="1246" spans="1:18" s="446" customFormat="1" x14ac:dyDescent="0.75">
      <c r="A1246" s="446" t="str">
        <f>IF(ISBLANK(INDEX('Policy Characteristics'!A:A,MATCH($C1246,'Policy Characteristics'!$C:$C,0))),"",INDEX('Policy Characteristics'!A:A,MATCH($C1246,'Policy Characteristics'!$C:$C,0)))</f>
        <v>Industry</v>
      </c>
      <c r="B1246" s="467" t="str">
        <f>IF(ISBLANK(INDEX('Policy Characteristics'!B:B,MATCH($C1246,'Policy Characteristics'!$C:$C,0))),"",INDEX('Policy Characteristics'!B:B,MATCH($C1246,'Policy Characteristics'!$C:$C,0)))</f>
        <v>Industry Energy Efficiency Standards</v>
      </c>
      <c r="C1246" s="446" t="str">
        <f t="shared" si="45"/>
        <v>Percentage Improvement in Eqpt Efficiency Standards above BAU</v>
      </c>
      <c r="D1246" s="294" t="s">
        <v>3088</v>
      </c>
      <c r="E1246" s="339" t="s">
        <v>2708</v>
      </c>
      <c r="F1246" t="s">
        <v>3049</v>
      </c>
      <c r="G1246" s="339" t="s">
        <v>2712</v>
      </c>
      <c r="H1246" s="20">
        <v>1206</v>
      </c>
      <c r="I1246" s="468" t="s">
        <v>43</v>
      </c>
      <c r="J1246" s="469" t="str">
        <f>IF(ISBLANK(INDEX('Policy Characteristics'!D:D,MATCH($C1246,'Policy Characteristics'!$C:$C,0))),"",INDEX('Policy Characteristics'!D:D,MATCH($C1246,'Policy Characteristics'!$C:$C,0)))</f>
        <v>Industry Energy Efficiency Standards</v>
      </c>
      <c r="K1246" s="446" t="str">
        <f>IF(ISBLANK(INDEX('Policy Characteristics'!E:E,MATCH($C1246,'Policy Characteristics'!$C:$C,0))),"",INDEX('Policy Characteristics'!E:E,MATCH($C1246,'Policy Characteristics'!$C:$C,0)))</f>
        <v>indst efficiency standards</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0.25</v>
      </c>
      <c r="N1246" s="242">
        <f>IF(ISBLANK(INDEX('Policy Characteristics'!H:H,MATCH($C1246,'Policy Characteristics'!$C:$C,0))),"",INDEX('Policy Characteristics'!H:H,MATCH($C1246,'Policy Characteristics'!$C:$C,0)))</f>
        <v>0.01</v>
      </c>
      <c r="O1246" s="446" t="str">
        <f>IF(ISBLANK(INDEX('Policy Characteristics'!I:I,MATCH($C1246,'Policy Characteristics'!$C:$C,0))),"",INDEX('Policy Characteristics'!I:I,MATCH($C1246,'Policy Characteristics'!$C:$C,0)))</f>
        <v>% reduction in energy use</v>
      </c>
      <c r="P1246" s="44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46" t="str">
        <f>IF(ISBLANK(INDEX('Policy Characteristics'!K:K,MATCH($C1246,'Policy Characteristics'!$C:$C,0))),"",INDEX('Policy Characteristics'!K:K,MATCH($C1246,'Policy Characteristics'!$C:$C,0)))</f>
        <v>industry-ag-main.html#eff-stds</v>
      </c>
      <c r="R1246" s="446" t="str">
        <f>IF(ISBLANK(INDEX('Policy Characteristics'!L:L,MATCH($C1246,'Policy Characteristics'!$C:$C,0))),"",INDEX('Policy Characteristics'!L:L,MATCH($C1246,'Policy Characteristics'!$C:$C,0)))</f>
        <v>industry-energy-efficiency-standards.html</v>
      </c>
    </row>
    <row r="1247" spans="1:18" s="446" customFormat="1" x14ac:dyDescent="0.75">
      <c r="A1247" s="446" t="str">
        <f>IF(ISBLANK(INDEX('Policy Characteristics'!A:A,MATCH($C1247,'Policy Characteristics'!$C:$C,0))),"",INDEX('Policy Characteristics'!A:A,MATCH($C1247,'Policy Characteristics'!$C:$C,0)))</f>
        <v>Industry</v>
      </c>
      <c r="B1247" s="467" t="str">
        <f>IF(ISBLANK(INDEX('Policy Characteristics'!B:B,MATCH($C1247,'Policy Characteristics'!$C:$C,0))),"",INDEX('Policy Characteristics'!B:B,MATCH($C1247,'Policy Characteristics'!$C:$C,0)))</f>
        <v>Industry Energy Efficiency Standards</v>
      </c>
      <c r="C1247" s="446" t="str">
        <f t="shared" si="45"/>
        <v>Percentage Improvement in Eqpt Efficiency Standards above BAU</v>
      </c>
      <c r="D1247" s="294" t="s">
        <v>3088</v>
      </c>
      <c r="E1247" s="339" t="s">
        <v>2705</v>
      </c>
      <c r="F1247" t="s">
        <v>3049</v>
      </c>
      <c r="G1247" s="339" t="s">
        <v>2710</v>
      </c>
      <c r="H1247" s="20">
        <v>1207</v>
      </c>
      <c r="I1247" s="468" t="s">
        <v>44</v>
      </c>
      <c r="J1247" s="469" t="str">
        <f>IF(ISBLANK(INDEX('Policy Characteristics'!D:D,MATCH($C1247,'Policy Characteristics'!$C:$C,0))),"",INDEX('Policy Characteristics'!D:D,MATCH($C1247,'Policy Characteristics'!$C:$C,0)))</f>
        <v>Industry Energy Efficiency Standards</v>
      </c>
      <c r="K1247" s="446" t="str">
        <f>IF(ISBLANK(INDEX('Policy Characteristics'!E:E,MATCH($C1247,'Policy Characteristics'!$C:$C,0))),"",INDEX('Policy Characteristics'!E:E,MATCH($C1247,'Policy Characteristics'!$C:$C,0)))</f>
        <v>indst efficiency standards</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0.25</v>
      </c>
      <c r="N1247" s="242">
        <f>IF(ISBLANK(INDEX('Policy Characteristics'!H:H,MATCH($C1247,'Policy Characteristics'!$C:$C,0))),"",INDEX('Policy Characteristics'!H:H,MATCH($C1247,'Policy Characteristics'!$C:$C,0)))</f>
        <v>0.01</v>
      </c>
      <c r="O1247" s="446" t="str">
        <f>IF(ISBLANK(INDEX('Policy Characteristics'!I:I,MATCH($C1247,'Policy Characteristics'!$C:$C,0))),"",INDEX('Policy Characteristics'!I:I,MATCH($C1247,'Policy Characteristics'!$C:$C,0)))</f>
        <v>% reduction in energy use</v>
      </c>
      <c r="P1247" s="44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46" t="str">
        <f>IF(ISBLANK(INDEX('Policy Characteristics'!K:K,MATCH($C1247,'Policy Characteristics'!$C:$C,0))),"",INDEX('Policy Characteristics'!K:K,MATCH($C1247,'Policy Characteristics'!$C:$C,0)))</f>
        <v>industry-ag-main.html#eff-stds</v>
      </c>
      <c r="R1247" s="446" t="str">
        <f>IF(ISBLANK(INDEX('Policy Characteristics'!L:L,MATCH($C1247,'Policy Characteristics'!$C:$C,0))),"",INDEX('Policy Characteristics'!L:L,MATCH($C1247,'Policy Characteristics'!$C:$C,0)))</f>
        <v>industry-energy-efficiency-standards.html</v>
      </c>
    </row>
    <row r="1248" spans="1:18" s="446" customFormat="1" x14ac:dyDescent="0.75">
      <c r="A1248" s="446" t="str">
        <f>IF(ISBLANK(INDEX('Policy Characteristics'!A:A,MATCH($C1248,'Policy Characteristics'!$C:$C,0))),"",INDEX('Policy Characteristics'!A:A,MATCH($C1248,'Policy Characteristics'!$C:$C,0)))</f>
        <v>Industry</v>
      </c>
      <c r="B1248" s="467" t="str">
        <f>IF(ISBLANK(INDEX('Policy Characteristics'!B:B,MATCH($C1248,'Policy Characteristics'!$C:$C,0))),"",INDEX('Policy Characteristics'!B:B,MATCH($C1248,'Policy Characteristics'!$C:$C,0)))</f>
        <v>Material Efficiency, Longevity, &amp; Re-Use</v>
      </c>
      <c r="C1248" t="s">
        <v>2434</v>
      </c>
      <c r="D1248" s="339" t="s">
        <v>3076</v>
      </c>
      <c r="E1248" s="339"/>
      <c r="F1248" s="294" t="s">
        <v>3039</v>
      </c>
      <c r="G1248" s="339"/>
      <c r="H1248" s="20">
        <v>429</v>
      </c>
      <c r="I1248" s="468" t="s">
        <v>43</v>
      </c>
      <c r="J1248" s="469" t="str">
        <f>IF(ISBLANK(INDEX('Policy Characteristics'!D:D,MATCH($C1248,'Policy Characteristics'!$C:$C,0))),"",INDEX('Policy Characteristics'!D:D,MATCH($C1248,'Policy Characteristics'!$C:$C,0)))</f>
        <v>Material Efficiency, Longevity, &amp; Re-Use</v>
      </c>
      <c r="K1248" s="446" t="str">
        <f>IF(ISBLANK(INDEX('Policy Characteristics'!E:E,MATCH($C1248,'Policy Characteristics'!$C:$C,0))),"",INDEX('Policy Characteristics'!E:E,MATCH($C1248,'Policy Characteristics'!$C:$C,0)))</f>
        <v>indst reduce nonenergy product demand</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446" t="str">
        <f>IF(ISBLANK(INDEX('Policy Characteristics'!I:I,MATCH($C1248,'Policy Characteristics'!$C:$C,0))),"",INDEX('Policy Characteristics'!I:I,MATCH($C1248,'Policy Characteristics'!$C:$C,0)))</f>
        <v>% demand reduction</v>
      </c>
      <c r="P1248" s="44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46" t="str">
        <f>IF(ISBLANK(INDEX('Policy Characteristics'!K:K,MATCH($C1248,'Policy Characteristics'!$C:$C,0))),"",INDEX('Policy Characteristics'!K:K,MATCH($C1248,'Policy Characteristics'!$C:$C,0)))</f>
        <v/>
      </c>
      <c r="R1248" s="446" t="str">
        <f>IF(ISBLANK(INDEX('Policy Characteristics'!L:L,MATCH($C1248,'Policy Characteristics'!$C:$C,0))),"",INDEX('Policy Characteristics'!L:L,MATCH($C1248,'Policy Characteristics'!$C:$C,0)))</f>
        <v>material-efficiency-longevity-reuse.html</v>
      </c>
    </row>
    <row r="1249" spans="1:18" s="446" customFormat="1" x14ac:dyDescent="0.75">
      <c r="A1249" s="446" t="str">
        <f>IF(ISBLANK(INDEX('Policy Characteristics'!A:A,MATCH($C1249,'Policy Characteristics'!$C:$C,0))),"",INDEX('Policy Characteristics'!A:A,MATCH($C1249,'Policy Characteristics'!$C:$C,0)))</f>
        <v>Industry</v>
      </c>
      <c r="B1249" s="467" t="str">
        <f>IF(ISBLANK(INDEX('Policy Characteristics'!B:B,MATCH($C1249,'Policy Characteristics'!$C:$C,0))),"",INDEX('Policy Characteristics'!B:B,MATCH($C1249,'Policy Characteristics'!$C:$C,0)))</f>
        <v>Material Efficiency, Longevity, &amp; Re-Use</v>
      </c>
      <c r="C1249" s="446" t="str">
        <f t="shared" ref="C1249" si="46">C$1248</f>
        <v>Percent Reduction in Nonenergy Nonagriculture Industry Product Demand</v>
      </c>
      <c r="D1249" s="294" t="s">
        <v>3077</v>
      </c>
      <c r="E1249" s="339"/>
      <c r="F1249" s="294" t="s">
        <v>2580</v>
      </c>
      <c r="G1249" s="339"/>
      <c r="H1249" s="20">
        <v>430</v>
      </c>
      <c r="I1249" s="468" t="s">
        <v>43</v>
      </c>
      <c r="J1249" s="469" t="str">
        <f>IF(ISBLANK(INDEX('Policy Characteristics'!D:D,MATCH($C1249,'Policy Characteristics'!$C:$C,0))),"",INDEX('Policy Characteristics'!D:D,MATCH($C1249,'Policy Characteristics'!$C:$C,0)))</f>
        <v>Material Efficiency, Longevity, &amp; Re-Use</v>
      </c>
      <c r="K1249" s="446" t="str">
        <f>IF(ISBLANK(INDEX('Policy Characteristics'!E:E,MATCH($C1249,'Policy Characteristics'!$C:$C,0))),"",INDEX('Policy Characteristics'!E:E,MATCH($C1249,'Policy Characteristics'!$C:$C,0)))</f>
        <v>indst reduce nonenergy product demand</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446" t="str">
        <f>IF(ISBLANK(INDEX('Policy Characteristics'!I:I,MATCH($C1249,'Policy Characteristics'!$C:$C,0))),"",INDEX('Policy Characteristics'!I:I,MATCH($C1249,'Policy Characteristics'!$C:$C,0)))</f>
        <v>% demand reduction</v>
      </c>
      <c r="P1249" s="44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46" t="str">
        <f>IF(ISBLANK(INDEX('Policy Characteristics'!K:K,MATCH($C1249,'Policy Characteristics'!$C:$C,0))),"",INDEX('Policy Characteristics'!K:K,MATCH($C1249,'Policy Characteristics'!$C:$C,0)))</f>
        <v/>
      </c>
      <c r="R1249" s="446" t="str">
        <f>IF(ISBLANK(INDEX('Policy Characteristics'!L:L,MATCH($C1249,'Policy Characteristics'!$C:$C,0))),"",INDEX('Policy Characteristics'!L:L,MATCH($C1249,'Policy Characteristics'!$C:$C,0)))</f>
        <v>material-efficiency-longevity-reuse.html</v>
      </c>
    </row>
    <row r="1250" spans="1:18" s="446" customFormat="1" x14ac:dyDescent="0.75">
      <c r="A1250" s="446" t="str">
        <f>IF(ISBLANK(INDEX('Policy Characteristics'!A:A,MATCH($C1250,'Policy Characteristics'!$C:$C,0))),"",INDEX('Policy Characteristics'!A:A,MATCH($C1250,'Policy Characteristics'!$C:$C,0)))</f>
        <v>Industry</v>
      </c>
      <c r="B1250" s="467" t="str">
        <f>IF(ISBLANK(INDEX('Policy Characteristics'!B:B,MATCH($C1250,'Policy Characteristics'!$C:$C,0))),"",INDEX('Policy Characteristics'!B:B,MATCH($C1250,'Policy Characteristics'!$C:$C,0)))</f>
        <v>Material Efficiency, Longevity, &amp; Re-Use</v>
      </c>
      <c r="C1250" s="446" t="str">
        <f t="shared" ref="C1250" si="47">C$1248</f>
        <v>Percent Reduction in Nonenergy Nonagriculture Industry Product Demand</v>
      </c>
      <c r="D1250" s="294" t="s">
        <v>3087</v>
      </c>
      <c r="E1250" s="339"/>
      <c r="F1250" s="294" t="s">
        <v>3090</v>
      </c>
      <c r="G1250" s="339"/>
      <c r="H1250" s="20">
        <v>432</v>
      </c>
      <c r="I1250" s="468" t="s">
        <v>43</v>
      </c>
      <c r="J1250" s="469" t="str">
        <f>IF(ISBLANK(INDEX('Policy Characteristics'!D:D,MATCH($C1250,'Policy Characteristics'!$C:$C,0))),"",INDEX('Policy Characteristics'!D:D,MATCH($C1250,'Policy Characteristics'!$C:$C,0)))</f>
        <v>Material Efficiency, Longevity, &amp; Re-Use</v>
      </c>
      <c r="K1250" s="446" t="str">
        <f>IF(ISBLANK(INDEX('Policy Characteristics'!E:E,MATCH($C1250,'Policy Characteristics'!$C:$C,0))),"",INDEX('Policy Characteristics'!E:E,MATCH($C1250,'Policy Characteristics'!$C:$C,0)))</f>
        <v>indst reduce nonenergy product demand</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446" t="str">
        <f>IF(ISBLANK(INDEX('Policy Characteristics'!I:I,MATCH($C1250,'Policy Characteristics'!$C:$C,0))),"",INDEX('Policy Characteristics'!I:I,MATCH($C1250,'Policy Characteristics'!$C:$C,0)))</f>
        <v>% demand reduction</v>
      </c>
      <c r="P1250" s="44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46" t="str">
        <f>IF(ISBLANK(INDEX('Policy Characteristics'!K:K,MATCH($C1250,'Policy Characteristics'!$C:$C,0))),"",INDEX('Policy Characteristics'!K:K,MATCH($C1250,'Policy Characteristics'!$C:$C,0)))</f>
        <v/>
      </c>
      <c r="R1250" s="446" t="str">
        <f>IF(ISBLANK(INDEX('Policy Characteristics'!L:L,MATCH($C1250,'Policy Characteristics'!$C:$C,0))),"",INDEX('Policy Characteristics'!L:L,MATCH($C1250,'Policy Characteristics'!$C:$C,0)))</f>
        <v>material-efficiency-longevity-reuse.html</v>
      </c>
    </row>
    <row r="1251" spans="1:18" x14ac:dyDescent="0.75">
      <c r="A1251" s="446" t="str">
        <f>IF(ISBLANK(INDEX('Policy Characteristics'!A:A,MATCH($C1251,'Policy Characteristics'!$C:$C,0))),"",INDEX('Policy Characteristics'!A:A,MATCH($C1251,'Policy Characteristics'!$C:$C,0)))</f>
        <v>Industry</v>
      </c>
      <c r="B1251" s="467" t="str">
        <f>IF(ISBLANK(INDEX('Policy Characteristics'!B:B,MATCH($C1251,'Policy Characteristics'!$C:$C,0))),"",INDEX('Policy Characteristics'!B:B,MATCH($C1251,'Policy Characteristics'!$C:$C,0)))</f>
        <v>Methane Capture</v>
      </c>
      <c r="C1251" t="s">
        <v>286</v>
      </c>
      <c r="D1251" s="339" t="s">
        <v>3066</v>
      </c>
      <c r="E1251" s="339"/>
      <c r="F1251" t="s">
        <v>3030</v>
      </c>
      <c r="G1251" s="339"/>
      <c r="H1251" s="20">
        <v>1458</v>
      </c>
      <c r="I1251" s="468" t="s">
        <v>43</v>
      </c>
      <c r="J1251" s="469" t="str">
        <f>IF(ISBLANK(INDEX('Policy Characteristics'!D:D,MATCH($C1251,'Policy Characteristics'!$C:$C,0))),"",INDEX('Policy Characteristics'!D:D,MATCH($C1251,'Policy Characteristics'!$C:$C,0)))</f>
        <v>Methane Capture and Destruction</v>
      </c>
      <c r="K1251" s="446" t="str">
        <f>IF(ISBLANK(INDEX('Policy Characteristics'!E:E,MATCH($C1251,'Policy Characteristics'!$C:$C,0))),"",INDEX('Policy Characteristics'!E:E,MATCH($C1251,'Policy Characteristics'!$C:$C,0)))</f>
        <v>indst methane capture</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446" t="str">
        <f>IF(ISBLANK(INDEX('Policy Characteristics'!I:I,MATCH($C1251,'Policy Characteristics'!$C:$C,0))),"",INDEX('Policy Characteristics'!I:I,MATCH($C1251,'Policy Characteristics'!$C:$C,0)))</f>
        <v>% of potential achieved</v>
      </c>
      <c r="P1251" s="44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46" t="str">
        <f>IF(ISBLANK(INDEX('Policy Characteristics'!K:K,MATCH($C1251,'Policy Characteristics'!$C:$C,0))),"",INDEX('Policy Characteristics'!K:K,MATCH($C1251,'Policy Characteristics'!$C:$C,0)))</f>
        <v>industry-ag-main.html#methane-capture</v>
      </c>
      <c r="R1251" s="446" t="str">
        <f>IF(ISBLANK(INDEX('Policy Characteristics'!L:L,MATCH($C1251,'Policy Characteristics'!$C:$C,0))),"",INDEX('Policy Characteristics'!L:L,MATCH($C1251,'Policy Characteristics'!$C:$C,0)))</f>
        <v>methane-capture.html</v>
      </c>
    </row>
    <row r="1252" spans="1:18" x14ac:dyDescent="0.75">
      <c r="A1252" s="446" t="str">
        <f>IF(ISBLANK(INDEX('Policy Characteristics'!A:A,MATCH($C1252,'Policy Characteristics'!$C:$C,0))),"",INDEX('Policy Characteristics'!A:A,MATCH($C1252,'Policy Characteristics'!$C:$C,0)))</f>
        <v>Industry</v>
      </c>
      <c r="B1252" s="467" t="str">
        <f>IF(ISBLANK(INDEX('Policy Characteristics'!B:B,MATCH($C1252,'Policy Characteristics'!$C:$C,0))),"",INDEX('Policy Characteristics'!B:B,MATCH($C1252,'Policy Characteristics'!$C:$C,0)))</f>
        <v>Methane Capture</v>
      </c>
      <c r="C1252" s="446" t="str">
        <f t="shared" ref="C1252:C1254" si="48">C$1251</f>
        <v>Fraction of Methane Capture Opportunities Achieved</v>
      </c>
      <c r="D1252" s="339" t="s">
        <v>3086</v>
      </c>
      <c r="E1252" s="339"/>
      <c r="F1252" t="s">
        <v>3048</v>
      </c>
      <c r="G1252" s="339"/>
      <c r="H1252" s="20">
        <v>1459</v>
      </c>
      <c r="I1252" s="468" t="s">
        <v>43</v>
      </c>
      <c r="J1252" s="469" t="str">
        <f>IF(ISBLANK(INDEX('Policy Characteristics'!D:D,MATCH($C1252,'Policy Characteristics'!$C:$C,0))),"",INDEX('Policy Characteristics'!D:D,MATCH($C1252,'Policy Characteristics'!$C:$C,0)))</f>
        <v>Methane Capture and Destruction</v>
      </c>
      <c r="K1252" s="446" t="str">
        <f>IF(ISBLANK(INDEX('Policy Characteristics'!E:E,MATCH($C1252,'Policy Characteristics'!$C:$C,0))),"",INDEX('Policy Characteristics'!E:E,MATCH($C1252,'Policy Characteristics'!$C:$C,0)))</f>
        <v>indst methane capture</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446" t="str">
        <f>IF(ISBLANK(INDEX('Policy Characteristics'!I:I,MATCH($C1252,'Policy Characteristics'!$C:$C,0))),"",INDEX('Policy Characteristics'!I:I,MATCH($C1252,'Policy Characteristics'!$C:$C,0)))</f>
        <v>% of potential achieved</v>
      </c>
      <c r="P1252" s="44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46" t="str">
        <f>IF(ISBLANK(INDEX('Policy Characteristics'!K:K,MATCH($C1252,'Policy Characteristics'!$C:$C,0))),"",INDEX('Policy Characteristics'!K:K,MATCH($C1252,'Policy Characteristics'!$C:$C,0)))</f>
        <v>industry-ag-main.html#methane-capture</v>
      </c>
      <c r="R1252" s="446" t="str">
        <f>IF(ISBLANK(INDEX('Policy Characteristics'!L:L,MATCH($C1252,'Policy Characteristics'!$C:$C,0))),"",INDEX('Policy Characteristics'!L:L,MATCH($C1252,'Policy Characteristics'!$C:$C,0)))</f>
        <v>methane-capture.html</v>
      </c>
    </row>
    <row r="1253" spans="1:18" x14ac:dyDescent="0.75">
      <c r="A1253" s="446" t="str">
        <f>IF(ISBLANK(INDEX('Policy Characteristics'!A:A,MATCH($C1253,'Policy Characteristics'!$C:$C,0))),"",INDEX('Policy Characteristics'!A:A,MATCH($C1253,'Policy Characteristics'!$C:$C,0)))</f>
        <v>Industry</v>
      </c>
      <c r="B1253" s="467" t="str">
        <f>IF(ISBLANK(INDEX('Policy Characteristics'!B:B,MATCH($C1253,'Policy Characteristics'!$C:$C,0))),"",INDEX('Policy Characteristics'!B:B,MATCH($C1253,'Policy Characteristics'!$C:$C,0)))</f>
        <v>Methane Capture</v>
      </c>
      <c r="C1253" s="446" t="str">
        <f t="shared" si="48"/>
        <v>Fraction of Methane Capture Opportunities Achieved</v>
      </c>
      <c r="D1253" s="339" t="s">
        <v>3065</v>
      </c>
      <c r="E1253" s="339"/>
      <c r="F1253" t="s">
        <v>2760</v>
      </c>
      <c r="G1253" s="339"/>
      <c r="H1253" s="20">
        <v>513</v>
      </c>
      <c r="I1253" s="468" t="s">
        <v>43</v>
      </c>
      <c r="J1253" s="469" t="str">
        <f>IF(ISBLANK(INDEX('Policy Characteristics'!D:D,MATCH($C1253,'Policy Characteristics'!$C:$C,0))),"",INDEX('Policy Characteristics'!D:D,MATCH($C1253,'Policy Characteristics'!$C:$C,0)))</f>
        <v>Methane Capture and Destruction</v>
      </c>
      <c r="K1253" s="446" t="str">
        <f>IF(ISBLANK(INDEX('Policy Characteristics'!E:E,MATCH($C1253,'Policy Characteristics'!$C:$C,0))),"",INDEX('Policy Characteristics'!E:E,MATCH($C1253,'Policy Characteristics'!$C:$C,0)))</f>
        <v>indst methane capture</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446" t="str">
        <f>IF(ISBLANK(INDEX('Policy Characteristics'!I:I,MATCH($C1253,'Policy Characteristics'!$C:$C,0))),"",INDEX('Policy Characteristics'!I:I,MATCH($C1253,'Policy Characteristics'!$C:$C,0)))</f>
        <v>% of potential achieved</v>
      </c>
      <c r="P1253" s="44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46" t="str">
        <f>IF(ISBLANK(INDEX('Policy Characteristics'!K:K,MATCH($C1253,'Policy Characteristics'!$C:$C,0))),"",INDEX('Policy Characteristics'!K:K,MATCH($C1253,'Policy Characteristics'!$C:$C,0)))</f>
        <v>industry-ag-main.html#methane-capture</v>
      </c>
      <c r="R1253" s="446" t="str">
        <f>IF(ISBLANK(INDEX('Policy Characteristics'!L:L,MATCH($C1253,'Policy Characteristics'!$C:$C,0))),"",INDEX('Policy Characteristics'!L:L,MATCH($C1253,'Policy Characteristics'!$C:$C,0)))</f>
        <v>methane-capture.html</v>
      </c>
    </row>
    <row r="1254" spans="1:18" x14ac:dyDescent="0.75">
      <c r="A1254" s="446" t="str">
        <f>IF(ISBLANK(INDEX('Policy Characteristics'!A:A,MATCH($C1254,'Policy Characteristics'!$C:$C,0))),"",INDEX('Policy Characteristics'!A:A,MATCH($C1254,'Policy Characteristics'!$C:$C,0)))</f>
        <v>Industry</v>
      </c>
      <c r="B1254" s="467" t="str">
        <f>IF(ISBLANK(INDEX('Policy Characteristics'!B:B,MATCH($C1254,'Policy Characteristics'!$C:$C,0))),"",INDEX('Policy Characteristics'!B:B,MATCH($C1254,'Policy Characteristics'!$C:$C,0)))</f>
        <v>Methane Capture</v>
      </c>
      <c r="C1254" s="446" t="str">
        <f t="shared" si="48"/>
        <v>Fraction of Methane Capture Opportunities Achieved</v>
      </c>
      <c r="D1254" s="339" t="s">
        <v>3087</v>
      </c>
      <c r="E1254" s="339"/>
      <c r="F1254" t="s">
        <v>3090</v>
      </c>
      <c r="G1254" s="339"/>
      <c r="H1254" s="20">
        <v>514</v>
      </c>
      <c r="I1254" s="468" t="s">
        <v>43</v>
      </c>
      <c r="J1254" s="469" t="str">
        <f>IF(ISBLANK(INDEX('Policy Characteristics'!D:D,MATCH($C1254,'Policy Characteristics'!$C:$C,0))),"",INDEX('Policy Characteristics'!D:D,MATCH($C1254,'Policy Characteristics'!$C:$C,0)))</f>
        <v>Methane Capture and Destruction</v>
      </c>
      <c r="K1254" s="446" t="str">
        <f>IF(ISBLANK(INDEX('Policy Characteristics'!E:E,MATCH($C1254,'Policy Characteristics'!$C:$C,0))),"",INDEX('Policy Characteristics'!E:E,MATCH($C1254,'Policy Characteristics'!$C:$C,0)))</f>
        <v>indst methane capture</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446" t="str">
        <f>IF(ISBLANK(INDEX('Policy Characteristics'!I:I,MATCH($C1254,'Policy Characteristics'!$C:$C,0))),"",INDEX('Policy Characteristics'!I:I,MATCH($C1254,'Policy Characteristics'!$C:$C,0)))</f>
        <v>% of potential achieved</v>
      </c>
      <c r="P1254" s="44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46" t="str">
        <f>IF(ISBLANK(INDEX('Policy Characteristics'!K:K,MATCH($C1254,'Policy Characteristics'!$C:$C,0))),"",INDEX('Policy Characteristics'!K:K,MATCH($C1254,'Policy Characteristics'!$C:$C,0)))</f>
        <v>industry-ag-main.html#methane-capture</v>
      </c>
      <c r="R1254" s="446" t="str">
        <f>IF(ISBLANK(INDEX('Policy Characteristics'!L:L,MATCH($C1254,'Policy Characteristics'!$C:$C,0))),"",INDEX('Policy Characteristics'!L:L,MATCH($C1254,'Policy Characteristics'!$C:$C,0)))</f>
        <v>methane-capture.html</v>
      </c>
    </row>
    <row r="1255" spans="1:18" x14ac:dyDescent="0.75">
      <c r="A1255" s="446" t="str">
        <f>IF(ISBLANK(INDEX('Policy Characteristics'!A:A,MATCH($C1255,'Policy Characteristics'!$C:$C,0))),"",INDEX('Policy Characteristics'!A:A,MATCH($C1255,'Policy Characteristics'!$C:$C,0)))</f>
        <v>Industry</v>
      </c>
      <c r="B1255" s="467" t="str">
        <f>IF(ISBLANK(INDEX('Policy Characteristics'!B:B,MATCH($C1255,'Policy Characteristics'!$C:$C,0))),"",INDEX('Policy Characteristics'!B:B,MATCH($C1255,'Policy Characteristics'!$C:$C,0)))</f>
        <v>Methane Destruction</v>
      </c>
      <c r="C1255" t="s">
        <v>287</v>
      </c>
      <c r="D1255" s="339" t="s">
        <v>3066</v>
      </c>
      <c r="E1255" s="339"/>
      <c r="F1255" t="s">
        <v>3030</v>
      </c>
      <c r="G1255" s="339"/>
      <c r="H1255" s="20">
        <v>1460</v>
      </c>
      <c r="I1255" s="468" t="s">
        <v>43</v>
      </c>
      <c r="J1255" s="469" t="str">
        <f>IF(ISBLANK(INDEX('Policy Characteristics'!D:D,MATCH($C1255,'Policy Characteristics'!$C:$C,0))),"",INDEX('Policy Characteristics'!D:D,MATCH($C1255,'Policy Characteristics'!$C:$C,0)))</f>
        <v>Methane Capture and Destruction</v>
      </c>
      <c r="K1255" s="446" t="str">
        <f>IF(ISBLANK(INDEX('Policy Characteristics'!E:E,MATCH($C1255,'Policy Characteristics'!$C:$C,0))),"",INDEX('Policy Characteristics'!E:E,MATCH($C1255,'Policy Characteristics'!$C:$C,0)))</f>
        <v>indst methane destruction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446" t="str">
        <f>IF(ISBLANK(INDEX('Policy Characteristics'!I:I,MATCH($C1255,'Policy Characteristics'!$C:$C,0))),"",INDEX('Policy Characteristics'!I:I,MATCH($C1255,'Policy Characteristics'!$C:$C,0)))</f>
        <v>% of potential achieved</v>
      </c>
      <c r="P1255" s="44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46" t="str">
        <f>IF(ISBLANK(INDEX('Policy Characteristics'!K:K,MATCH($C1255,'Policy Characteristics'!$C:$C,0))),"",INDEX('Policy Characteristics'!K:K,MATCH($C1255,'Policy Characteristics'!$C:$C,0)))</f>
        <v>industry-ag-main.html#methane-destr</v>
      </c>
      <c r="R1255" s="446" t="str">
        <f>IF(ISBLANK(INDEX('Policy Characteristics'!L:L,MATCH($C1255,'Policy Characteristics'!$C:$C,0))),"",INDEX('Policy Characteristics'!L:L,MATCH($C1255,'Policy Characteristics'!$C:$C,0)))</f>
        <v>methane-destruction.html</v>
      </c>
    </row>
    <row r="1256" spans="1:18" x14ac:dyDescent="0.75">
      <c r="A1256" s="446" t="str">
        <f>IF(ISBLANK(INDEX('Policy Characteristics'!A:A,MATCH($C1256,'Policy Characteristics'!$C:$C,0))),"",INDEX('Policy Characteristics'!A:A,MATCH($C1256,'Policy Characteristics'!$C:$C,0)))</f>
        <v>Industry</v>
      </c>
      <c r="B1256" s="467" t="str">
        <f>IF(ISBLANK(INDEX('Policy Characteristics'!B:B,MATCH($C1256,'Policy Characteristics'!$C:$C,0))),"",INDEX('Policy Characteristics'!B:B,MATCH($C1256,'Policy Characteristics'!$C:$C,0)))</f>
        <v>Methane Destruction</v>
      </c>
      <c r="C1256" s="446" t="str">
        <f t="shared" ref="C1256:C1258" si="49">C$1255</f>
        <v>Fraction of Methane Destruction Opportunities Achieved</v>
      </c>
      <c r="D1256" s="339" t="s">
        <v>3086</v>
      </c>
      <c r="E1256" s="339"/>
      <c r="F1256" t="s">
        <v>3048</v>
      </c>
      <c r="G1256" s="339"/>
      <c r="H1256" s="20">
        <v>1461</v>
      </c>
      <c r="I1256" s="468" t="s">
        <v>43</v>
      </c>
      <c r="J1256" s="469" t="str">
        <f>IF(ISBLANK(INDEX('Policy Characteristics'!D:D,MATCH($C1256,'Policy Characteristics'!$C:$C,0))),"",INDEX('Policy Characteristics'!D:D,MATCH($C1256,'Policy Characteristics'!$C:$C,0)))</f>
        <v>Methane Capture and Destruction</v>
      </c>
      <c r="K1256" s="446" t="str">
        <f>IF(ISBLANK(INDEX('Policy Characteristics'!E:E,MATCH($C1256,'Policy Characteristics'!$C:$C,0))),"",INDEX('Policy Characteristics'!E:E,MATCH($C1256,'Policy Characteristics'!$C:$C,0)))</f>
        <v>indst methane destruction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446" t="str">
        <f>IF(ISBLANK(INDEX('Policy Characteristics'!I:I,MATCH($C1256,'Policy Characteristics'!$C:$C,0))),"",INDEX('Policy Characteristics'!I:I,MATCH($C1256,'Policy Characteristics'!$C:$C,0)))</f>
        <v>% of potential achieved</v>
      </c>
      <c r="P1256" s="44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46" t="str">
        <f>IF(ISBLANK(INDEX('Policy Characteristics'!K:K,MATCH($C1256,'Policy Characteristics'!$C:$C,0))),"",INDEX('Policy Characteristics'!K:K,MATCH($C1256,'Policy Characteristics'!$C:$C,0)))</f>
        <v>industry-ag-main.html#methane-destr</v>
      </c>
      <c r="R1256" s="446" t="str">
        <f>IF(ISBLANK(INDEX('Policy Characteristics'!L:L,MATCH($C1256,'Policy Characteristics'!$C:$C,0))),"",INDEX('Policy Characteristics'!L:L,MATCH($C1256,'Policy Characteristics'!$C:$C,0)))</f>
        <v>methane-destruction.html</v>
      </c>
    </row>
    <row r="1257" spans="1:18" x14ac:dyDescent="0.75">
      <c r="A1257" s="446" t="str">
        <f>IF(ISBLANK(INDEX('Policy Characteristics'!A:A,MATCH($C1257,'Policy Characteristics'!$C:$C,0))),"",INDEX('Policy Characteristics'!A:A,MATCH($C1257,'Policy Characteristics'!$C:$C,0)))</f>
        <v>Industry</v>
      </c>
      <c r="B1257" s="467" t="str">
        <f>IF(ISBLANK(INDEX('Policy Characteristics'!B:B,MATCH($C1257,'Policy Characteristics'!$C:$C,0))),"",INDEX('Policy Characteristics'!B:B,MATCH($C1257,'Policy Characteristics'!$C:$C,0)))</f>
        <v>Methane Destruction</v>
      </c>
      <c r="C1257" s="446" t="str">
        <f t="shared" si="49"/>
        <v>Fraction of Methane Destruction Opportunities Achieved</v>
      </c>
      <c r="D1257" s="339" t="s">
        <v>3065</v>
      </c>
      <c r="E1257" s="339"/>
      <c r="F1257" t="s">
        <v>2760</v>
      </c>
      <c r="G1257" s="339"/>
      <c r="H1257" s="20">
        <v>515</v>
      </c>
      <c r="I1257" s="468" t="s">
        <v>43</v>
      </c>
      <c r="J1257" s="469" t="str">
        <f>IF(ISBLANK(INDEX('Policy Characteristics'!D:D,MATCH($C1257,'Policy Characteristics'!$C:$C,0))),"",INDEX('Policy Characteristics'!D:D,MATCH($C1257,'Policy Characteristics'!$C:$C,0)))</f>
        <v>Methane Capture and Destruction</v>
      </c>
      <c r="K1257" s="446" t="str">
        <f>IF(ISBLANK(INDEX('Policy Characteristics'!E:E,MATCH($C1257,'Policy Characteristics'!$C:$C,0))),"",INDEX('Policy Characteristics'!E:E,MATCH($C1257,'Policy Characteristics'!$C:$C,0)))</f>
        <v>indst methane destruction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446" t="str">
        <f>IF(ISBLANK(INDEX('Policy Characteristics'!I:I,MATCH($C1257,'Policy Characteristics'!$C:$C,0))),"",INDEX('Policy Characteristics'!I:I,MATCH($C1257,'Policy Characteristics'!$C:$C,0)))</f>
        <v>% of potential achieved</v>
      </c>
      <c r="P1257" s="44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46" t="str">
        <f>IF(ISBLANK(INDEX('Policy Characteristics'!K:K,MATCH($C1257,'Policy Characteristics'!$C:$C,0))),"",INDEX('Policy Characteristics'!K:K,MATCH($C1257,'Policy Characteristics'!$C:$C,0)))</f>
        <v>industry-ag-main.html#methane-destr</v>
      </c>
      <c r="R1257" s="446" t="str">
        <f>IF(ISBLANK(INDEX('Policy Characteristics'!L:L,MATCH($C1257,'Policy Characteristics'!$C:$C,0))),"",INDEX('Policy Characteristics'!L:L,MATCH($C1257,'Policy Characteristics'!$C:$C,0)))</f>
        <v>methane-destruction.html</v>
      </c>
    </row>
    <row r="1258" spans="1:18" x14ac:dyDescent="0.75">
      <c r="A1258" s="446" t="str">
        <f>IF(ISBLANK(INDEX('Policy Characteristics'!A:A,MATCH($C1258,'Policy Characteristics'!$C:$C,0))),"",INDEX('Policy Characteristics'!A:A,MATCH($C1258,'Policy Characteristics'!$C:$C,0)))</f>
        <v>Industry</v>
      </c>
      <c r="B1258" s="467" t="str">
        <f>IF(ISBLANK(INDEX('Policy Characteristics'!B:B,MATCH($C1258,'Policy Characteristics'!$C:$C,0))),"",INDEX('Policy Characteristics'!B:B,MATCH($C1258,'Policy Characteristics'!$C:$C,0)))</f>
        <v>Methane Destruction</v>
      </c>
      <c r="C1258" s="446" t="str">
        <f t="shared" si="49"/>
        <v>Fraction of Methane Destruction Opportunities Achieved</v>
      </c>
      <c r="D1258" s="339" t="s">
        <v>3087</v>
      </c>
      <c r="E1258" s="339"/>
      <c r="F1258" t="s">
        <v>3090</v>
      </c>
      <c r="G1258" s="339"/>
      <c r="H1258" s="20">
        <v>516</v>
      </c>
      <c r="I1258" s="468" t="s">
        <v>43</v>
      </c>
      <c r="J1258" s="469" t="str">
        <f>IF(ISBLANK(INDEX('Policy Characteristics'!D:D,MATCH($C1258,'Policy Characteristics'!$C:$C,0))),"",INDEX('Policy Characteristics'!D:D,MATCH($C1258,'Policy Characteristics'!$C:$C,0)))</f>
        <v>Methane Capture and Destruction</v>
      </c>
      <c r="K1258" s="446" t="str">
        <f>IF(ISBLANK(INDEX('Policy Characteristics'!E:E,MATCH($C1258,'Policy Characteristics'!$C:$C,0))),"",INDEX('Policy Characteristics'!E:E,MATCH($C1258,'Policy Characteristics'!$C:$C,0)))</f>
        <v>indst methane destruction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446" t="str">
        <f>IF(ISBLANK(INDEX('Policy Characteristics'!I:I,MATCH($C1258,'Policy Characteristics'!$C:$C,0))),"",INDEX('Policy Characteristics'!I:I,MATCH($C1258,'Policy Characteristics'!$C:$C,0)))</f>
        <v>% of potential achieved</v>
      </c>
      <c r="P1258" s="44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46" t="str">
        <f>IF(ISBLANK(INDEX('Policy Characteristics'!K:K,MATCH($C1258,'Policy Characteristics'!$C:$C,0))),"",INDEX('Policy Characteristics'!K:K,MATCH($C1258,'Policy Characteristics'!$C:$C,0)))</f>
        <v>industry-ag-main.html#methane-destr</v>
      </c>
      <c r="R1258" s="446" t="str">
        <f>IF(ISBLANK(INDEX('Policy Characteristics'!L:L,MATCH($C1258,'Policy Characteristics'!$C:$C,0))),"",INDEX('Policy Characteristics'!L:L,MATCH($C1258,'Policy Characteristics'!$C:$C,0)))</f>
        <v>methane-destruction.html</v>
      </c>
    </row>
    <row r="1259" spans="1:18" x14ac:dyDescent="0.75">
      <c r="A1259" s="446" t="str">
        <f>IF(ISBLANK(INDEX('Policy Characteristics'!A:A,MATCH($C1259,'Policy Characteristics'!$C:$C,0))),"",INDEX('Policy Characteristics'!A:A,MATCH($C1259,'Policy Characteristics'!$C:$C,0)))</f>
        <v>Industry</v>
      </c>
      <c r="B1259" s="467" t="str">
        <f>IF(ISBLANK(INDEX('Policy Characteristics'!B:B,MATCH($C1259,'Policy Characteristics'!$C:$C,0))),"",INDEX('Policy Characteristics'!B:B,MATCH($C1259,'Policy Characteristics'!$C:$C,0)))</f>
        <v>N2O Abatement</v>
      </c>
      <c r="C1259" t="s">
        <v>3232</v>
      </c>
      <c r="D1259" s="339"/>
      <c r="E1259" s="339"/>
      <c r="G1259" s="339"/>
      <c r="H1259" s="20">
        <v>1562</v>
      </c>
      <c r="I1259" s="468" t="s">
        <v>43</v>
      </c>
      <c r="J1259" s="469" t="str">
        <f>IF(ISBLANK(INDEX('Policy Characteristics'!D:D,MATCH($C1259,'Policy Characteristics'!$C:$C,0))),"",INDEX('Policy Characteristics'!D:D,MATCH($C1259,'Policy Characteristics'!$C:$C,0)))</f>
        <v>N2O Abatement</v>
      </c>
      <c r="K1259" s="446" t="str">
        <f>IF(ISBLANK(INDEX('Policy Characteristics'!E:E,MATCH($C1259,'Policy Characteristics'!$C:$C,0))),"",INDEX('Policy Characteristics'!E:E,MATCH($C1259,'Policy Characteristics'!$C:$C,0)))</f>
        <v>indst N2O abatement</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446" t="str">
        <f>IF(ISBLANK(INDEX('Policy Characteristics'!I:I,MATCH($C1259,'Policy Characteristics'!$C:$C,0))),"",INDEX('Policy Characteristics'!I:I,MATCH($C1259,'Policy Characteristics'!$C:$C,0)))</f>
        <v>% of potential achieved</v>
      </c>
      <c r="P1259" s="44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46" t="str">
        <f>IF(ISBLANK(INDEX('Policy Characteristics'!K:K,MATCH($C1259,'Policy Characteristics'!$C:$C,0))),"",INDEX('Policy Characteristics'!K:K,MATCH($C1259,'Policy Characteristics'!$C:$C,0)))</f>
        <v/>
      </c>
      <c r="R1259" s="446" t="str">
        <f>IF(ISBLANK(INDEX('Policy Characteristics'!L:L,MATCH($C1259,'Policy Characteristics'!$C:$C,0))),"",INDEX('Policy Characteristics'!L:L,MATCH($C1259,'Policy Characteristics'!$C:$C,0)))</f>
        <v/>
      </c>
    </row>
    <row r="1260" spans="1:18" x14ac:dyDescent="0.75">
      <c r="A1260" s="446" t="str">
        <f>IF(ISBLANK(INDEX('Policy Characteristics'!A:A,MATCH($C1260,'Policy Characteristics'!$C:$C,0))),"",INDEX('Policy Characteristics'!A:A,MATCH($C1260,'Policy Characteristics'!$C:$C,0)))</f>
        <v>Industry</v>
      </c>
      <c r="B1260" s="467" t="str">
        <f>IF(ISBLANK(INDEX('Policy Characteristics'!B:B,MATCH($C1260,'Policy Characteristics'!$C:$C,0))),"",INDEX('Policy Characteristics'!B:B,MATCH($C1260,'Policy Characteristics'!$C:$C,0)))</f>
        <v>Reduce Fossil Fuel Exports</v>
      </c>
      <c r="C1260" t="s">
        <v>2491</v>
      </c>
      <c r="D1260" s="294" t="s">
        <v>450</v>
      </c>
      <c r="E1260" s="339"/>
      <c r="F1260" s="294" t="s">
        <v>447</v>
      </c>
      <c r="G1260" s="339"/>
      <c r="H1260" s="20">
        <v>451</v>
      </c>
      <c r="I1260" s="468" t="s">
        <v>43</v>
      </c>
      <c r="J1260" s="469" t="str">
        <f>IF(ISBLANK(INDEX('Policy Characteristics'!D:D,MATCH($C1260,'Policy Characteristics'!$C:$C,0))),"",INDEX('Policy Characteristics'!D:D,MATCH($C1260,'Policy Characteristics'!$C:$C,0)))</f>
        <v>Percent Reduction in Fossil Fuel Exports</v>
      </c>
      <c r="K1260" s="446" t="str">
        <f>IF(ISBLANK(INDEX('Policy Characteristics'!E:E,MATCH($C1260,'Policy Characteristics'!$C:$C,0))),"",INDEX('Policy Characteristics'!E:E,MATCH($C1260,'Policy Characteristics'!$C:$C,0)))</f>
        <v>indst reduce fossil fuel exports</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446" t="str">
        <f>IF(ISBLANK(INDEX('Policy Characteristics'!I:I,MATCH($C1260,'Policy Characteristics'!$C:$C,0))),"",INDEX('Policy Characteristics'!I:I,MATCH($C1260,'Policy Characteristics'!$C:$C,0)))</f>
        <v>% reduction in exports</v>
      </c>
      <c r="P1260" s="44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46" t="str">
        <f>IF(ISBLANK(INDEX('Policy Characteristics'!K:K,MATCH($C1260,'Policy Characteristics'!$C:$C,0))),"",INDEX('Policy Characteristics'!K:K,MATCH($C1260,'Policy Characteristics'!$C:$C,0)))</f>
        <v/>
      </c>
      <c r="R1260" s="446" t="str">
        <f>IF(ISBLANK(INDEX('Policy Characteristics'!L:L,MATCH($C1260,'Policy Characteristics'!$C:$C,0))),"",INDEX('Policy Characteristics'!L:L,MATCH($C1260,'Policy Characteristics'!$C:$C,0)))</f>
        <v>reduce-fuel-exports.html</v>
      </c>
    </row>
    <row r="1261" spans="1:18" x14ac:dyDescent="0.75">
      <c r="A1261" s="446" t="str">
        <f>IF(ISBLANK(INDEX('Policy Characteristics'!A:A,MATCH($C1261,'Policy Characteristics'!$C:$C,0))),"",INDEX('Policy Characteristics'!A:A,MATCH($C1261,'Policy Characteristics'!$C:$C,0)))</f>
        <v>Industry</v>
      </c>
      <c r="B1261" s="467" t="str">
        <f>IF(ISBLANK(INDEX('Policy Characteristics'!B:B,MATCH($C1261,'Policy Characteristics'!$C:$C,0))),"",INDEX('Policy Characteristics'!B:B,MATCH($C1261,'Policy Characteristics'!$C:$C,0)))</f>
        <v>Reduce Fossil Fuel Exports</v>
      </c>
      <c r="C1261" s="446" t="str">
        <f t="shared" ref="C1261:C1268" si="50">C$1260</f>
        <v>Percent Reduction in Fossil Fuel Exports</v>
      </c>
      <c r="D1261" s="294" t="s">
        <v>46</v>
      </c>
      <c r="E1261" s="339"/>
      <c r="F1261" s="294" t="s">
        <v>87</v>
      </c>
      <c r="G1261" s="339"/>
      <c r="H1261" s="20">
        <v>452</v>
      </c>
      <c r="I1261" s="468" t="s">
        <v>43</v>
      </c>
      <c r="J1261" s="469" t="str">
        <f>IF(ISBLANK(INDEX('Policy Characteristics'!D:D,MATCH($C1261,'Policy Characteristics'!$C:$C,0))),"",INDEX('Policy Characteristics'!D:D,MATCH($C1261,'Policy Characteristics'!$C:$C,0)))</f>
        <v>Percent Reduction in Fossil Fuel Exports</v>
      </c>
      <c r="K1261" s="446" t="str">
        <f>IF(ISBLANK(INDEX('Policy Characteristics'!E:E,MATCH($C1261,'Policy Characteristics'!$C:$C,0))),"",INDEX('Policy Characteristics'!E:E,MATCH($C1261,'Policy Characteristics'!$C:$C,0)))</f>
        <v>indst reduce fossil fuel exports</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446" t="str">
        <f>IF(ISBLANK(INDEX('Policy Characteristics'!I:I,MATCH($C1261,'Policy Characteristics'!$C:$C,0))),"",INDEX('Policy Characteristics'!I:I,MATCH($C1261,'Policy Characteristics'!$C:$C,0)))</f>
        <v>% reduction in exports</v>
      </c>
      <c r="P1261" s="44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46" t="str">
        <f>IF(ISBLANK(INDEX('Policy Characteristics'!K:K,MATCH($C1261,'Policy Characteristics'!$C:$C,0))),"",INDEX('Policy Characteristics'!K:K,MATCH($C1261,'Policy Characteristics'!$C:$C,0)))</f>
        <v/>
      </c>
      <c r="R1261" s="446" t="str">
        <f>IF(ISBLANK(INDEX('Policy Characteristics'!L:L,MATCH($C1261,'Policy Characteristics'!$C:$C,0))),"",INDEX('Policy Characteristics'!L:L,MATCH($C1261,'Policy Characteristics'!$C:$C,0)))</f>
        <v>reduce-fuel-exports.html</v>
      </c>
    </row>
    <row r="1262" spans="1:18" x14ac:dyDescent="0.75">
      <c r="A1262" s="446" t="str">
        <f>IF(ISBLANK(INDEX('Policy Characteristics'!A:A,MATCH($C1262,'Policy Characteristics'!$C:$C,0))),"",INDEX('Policy Characteristics'!A:A,MATCH($C1262,'Policy Characteristics'!$C:$C,0)))</f>
        <v>Industry</v>
      </c>
      <c r="B1262" s="467" t="str">
        <f>IF(ISBLANK(INDEX('Policy Characteristics'!B:B,MATCH($C1262,'Policy Characteristics'!$C:$C,0))),"",INDEX('Policy Characteristics'!B:B,MATCH($C1262,'Policy Characteristics'!$C:$C,0)))</f>
        <v>Reduce Fossil Fuel Exports</v>
      </c>
      <c r="C1262" s="446" t="str">
        <f t="shared" si="50"/>
        <v>Percent Reduction in Fossil Fuel Exports</v>
      </c>
      <c r="D1262" s="294" t="s">
        <v>53</v>
      </c>
      <c r="E1262" s="339"/>
      <c r="F1262" s="294" t="s">
        <v>95</v>
      </c>
      <c r="G1262" s="339"/>
      <c r="H1262" s="20">
        <v>453</v>
      </c>
      <c r="I1262" s="468" t="s">
        <v>43</v>
      </c>
      <c r="J1262" s="469" t="str">
        <f>IF(ISBLANK(INDEX('Policy Characteristics'!D:D,MATCH($C1262,'Policy Characteristics'!$C:$C,0))),"",INDEX('Policy Characteristics'!D:D,MATCH($C1262,'Policy Characteristics'!$C:$C,0)))</f>
        <v>Percent Reduction in Fossil Fuel Exports</v>
      </c>
      <c r="K1262" s="446" t="str">
        <f>IF(ISBLANK(INDEX('Policy Characteristics'!E:E,MATCH($C1262,'Policy Characteristics'!$C:$C,0))),"",INDEX('Policy Characteristics'!E:E,MATCH($C1262,'Policy Characteristics'!$C:$C,0)))</f>
        <v>indst reduce fossil fuel exports</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446" t="str">
        <f>IF(ISBLANK(INDEX('Policy Characteristics'!I:I,MATCH($C1262,'Policy Characteristics'!$C:$C,0))),"",INDEX('Policy Characteristics'!I:I,MATCH($C1262,'Policy Characteristics'!$C:$C,0)))</f>
        <v>% reduction in exports</v>
      </c>
      <c r="P1262" s="44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46" t="str">
        <f>IF(ISBLANK(INDEX('Policy Characteristics'!K:K,MATCH($C1262,'Policy Characteristics'!$C:$C,0))),"",INDEX('Policy Characteristics'!K:K,MATCH($C1262,'Policy Characteristics'!$C:$C,0)))</f>
        <v/>
      </c>
      <c r="R1262" s="446" t="str">
        <f>IF(ISBLANK(INDEX('Policy Characteristics'!L:L,MATCH($C1262,'Policy Characteristics'!$C:$C,0))),"",INDEX('Policy Characteristics'!L:L,MATCH($C1262,'Policy Characteristics'!$C:$C,0)))</f>
        <v>reduce-fuel-exports.html</v>
      </c>
    </row>
    <row r="1263" spans="1:18" x14ac:dyDescent="0.75">
      <c r="A1263" s="446" t="str">
        <f>IF(ISBLANK(INDEX('Policy Characteristics'!A:A,MATCH($C1263,'Policy Characteristics'!$C:$C,0))),"",INDEX('Policy Characteristics'!A:A,MATCH($C1263,'Policy Characteristics'!$C:$C,0)))</f>
        <v>Industry</v>
      </c>
      <c r="B1263" s="467" t="str">
        <f>IF(ISBLANK(INDEX('Policy Characteristics'!B:B,MATCH($C1263,'Policy Characteristics'!$C:$C,0))),"",INDEX('Policy Characteristics'!B:B,MATCH($C1263,'Policy Characteristics'!$C:$C,0)))</f>
        <v>Reduce Fossil Fuel Exports</v>
      </c>
      <c r="C1263" s="446" t="str">
        <f t="shared" si="50"/>
        <v>Percent Reduction in Fossil Fuel Exports</v>
      </c>
      <c r="D1263" s="294" t="s">
        <v>54</v>
      </c>
      <c r="E1263" s="339"/>
      <c r="F1263" s="294" t="s">
        <v>96</v>
      </c>
      <c r="G1263" s="339"/>
      <c r="H1263" s="20">
        <v>454</v>
      </c>
      <c r="I1263" s="468" t="s">
        <v>43</v>
      </c>
      <c r="J1263" s="469" t="str">
        <f>IF(ISBLANK(INDEX('Policy Characteristics'!D:D,MATCH($C1263,'Policy Characteristics'!$C:$C,0))),"",INDEX('Policy Characteristics'!D:D,MATCH($C1263,'Policy Characteristics'!$C:$C,0)))</f>
        <v>Percent Reduction in Fossil Fuel Exports</v>
      </c>
      <c r="K1263" s="446" t="str">
        <f>IF(ISBLANK(INDEX('Policy Characteristics'!E:E,MATCH($C1263,'Policy Characteristics'!$C:$C,0))),"",INDEX('Policy Characteristics'!E:E,MATCH($C1263,'Policy Characteristics'!$C:$C,0)))</f>
        <v>indst reduce fossil fuel exports</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446" t="str">
        <f>IF(ISBLANK(INDEX('Policy Characteristics'!I:I,MATCH($C1263,'Policy Characteristics'!$C:$C,0))),"",INDEX('Policy Characteristics'!I:I,MATCH($C1263,'Policy Characteristics'!$C:$C,0)))</f>
        <v>% reduction in exports</v>
      </c>
      <c r="P1263" s="44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46" t="str">
        <f>IF(ISBLANK(INDEX('Policy Characteristics'!K:K,MATCH($C1263,'Policy Characteristics'!$C:$C,0))),"",INDEX('Policy Characteristics'!K:K,MATCH($C1263,'Policy Characteristics'!$C:$C,0)))</f>
        <v/>
      </c>
      <c r="R1263" s="446" t="str">
        <f>IF(ISBLANK(INDEX('Policy Characteristics'!L:L,MATCH($C1263,'Policy Characteristics'!$C:$C,0))),"",INDEX('Policy Characteristics'!L:L,MATCH($C1263,'Policy Characteristics'!$C:$C,0)))</f>
        <v>reduce-fuel-exports.html</v>
      </c>
    </row>
    <row r="1264" spans="1:18" x14ac:dyDescent="0.75">
      <c r="A1264" s="446" t="str">
        <f>IF(ISBLANK(INDEX('Policy Characteristics'!A:A,MATCH($C1264,'Policy Characteristics'!$C:$C,0))),"",INDEX('Policy Characteristics'!A:A,MATCH($C1264,'Policy Characteristics'!$C:$C,0)))</f>
        <v>Industry</v>
      </c>
      <c r="B1264" s="467" t="str">
        <f>IF(ISBLANK(INDEX('Policy Characteristics'!B:B,MATCH($C1264,'Policy Characteristics'!$C:$C,0))),"",INDEX('Policy Characteristics'!B:B,MATCH($C1264,'Policy Characteristics'!$C:$C,0)))</f>
        <v>Reduce Fossil Fuel Exports</v>
      </c>
      <c r="C1264" s="446" t="str">
        <f t="shared" si="50"/>
        <v>Percent Reduction in Fossil Fuel Exports</v>
      </c>
      <c r="D1264" s="294" t="s">
        <v>2472</v>
      </c>
      <c r="E1264" s="339"/>
      <c r="F1264" s="294" t="s">
        <v>2473</v>
      </c>
      <c r="G1264" s="339"/>
      <c r="H1264" s="20">
        <v>455</v>
      </c>
      <c r="I1264" s="468" t="s">
        <v>43</v>
      </c>
      <c r="J1264" s="469" t="str">
        <f>IF(ISBLANK(INDEX('Policy Characteristics'!D:D,MATCH($C1264,'Policy Characteristics'!$C:$C,0))),"",INDEX('Policy Characteristics'!D:D,MATCH($C1264,'Policy Characteristics'!$C:$C,0)))</f>
        <v>Percent Reduction in Fossil Fuel Exports</v>
      </c>
      <c r="K1264" s="446" t="str">
        <f>IF(ISBLANK(INDEX('Policy Characteristics'!E:E,MATCH($C1264,'Policy Characteristics'!$C:$C,0))),"",INDEX('Policy Characteristics'!E:E,MATCH($C1264,'Policy Characteristics'!$C:$C,0)))</f>
        <v>indst reduce fossil fuel exports</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446" t="str">
        <f>IF(ISBLANK(INDEX('Policy Characteristics'!I:I,MATCH($C1264,'Policy Characteristics'!$C:$C,0))),"",INDEX('Policy Characteristics'!I:I,MATCH($C1264,'Policy Characteristics'!$C:$C,0)))</f>
        <v>% reduction in exports</v>
      </c>
      <c r="P1264" s="44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46" t="str">
        <f>IF(ISBLANK(INDEX('Policy Characteristics'!K:K,MATCH($C1264,'Policy Characteristics'!$C:$C,0))),"",INDEX('Policy Characteristics'!K:K,MATCH($C1264,'Policy Characteristics'!$C:$C,0)))</f>
        <v/>
      </c>
      <c r="R1264" s="446" t="str">
        <f>IF(ISBLANK(INDEX('Policy Characteristics'!L:L,MATCH($C1264,'Policy Characteristics'!$C:$C,0))),"",INDEX('Policy Characteristics'!L:L,MATCH($C1264,'Policy Characteristics'!$C:$C,0)))</f>
        <v>reduce-fuel-exports.html</v>
      </c>
    </row>
    <row r="1265" spans="1:18" x14ac:dyDescent="0.75">
      <c r="A1265" s="446" t="str">
        <f>IF(ISBLANK(INDEX('Policy Characteristics'!A:A,MATCH($C1265,'Policy Characteristics'!$C:$C,0))),"",INDEX('Policy Characteristics'!A:A,MATCH($C1265,'Policy Characteristics'!$C:$C,0)))</f>
        <v>Industry</v>
      </c>
      <c r="B1265" s="467" t="str">
        <f>IF(ISBLANK(INDEX('Policy Characteristics'!B:B,MATCH($C1265,'Policy Characteristics'!$C:$C,0))),"",INDEX('Policy Characteristics'!B:B,MATCH($C1265,'Policy Characteristics'!$C:$C,0)))</f>
        <v>Reduce Fossil Fuel Exports</v>
      </c>
      <c r="C1265" s="446" t="str">
        <f t="shared" si="50"/>
        <v>Percent Reduction in Fossil Fuel Exports</v>
      </c>
      <c r="D1265" s="294" t="s">
        <v>443</v>
      </c>
      <c r="E1265" s="339"/>
      <c r="F1265" s="294" t="s">
        <v>444</v>
      </c>
      <c r="G1265" s="339"/>
      <c r="H1265" s="20">
        <v>456</v>
      </c>
      <c r="I1265" s="470" t="s">
        <v>44</v>
      </c>
      <c r="J1265" s="469" t="str">
        <f>IF(ISBLANK(INDEX('Policy Characteristics'!D:D,MATCH($C1265,'Policy Characteristics'!$C:$C,0))),"",INDEX('Policy Characteristics'!D:D,MATCH($C1265,'Policy Characteristics'!$C:$C,0)))</f>
        <v>Percent Reduction in Fossil Fuel Exports</v>
      </c>
      <c r="K1265" s="446" t="str">
        <f>IF(ISBLANK(INDEX('Policy Characteristics'!E:E,MATCH($C1265,'Policy Characteristics'!$C:$C,0))),"",INDEX('Policy Characteristics'!E:E,MATCH($C1265,'Policy Characteristics'!$C:$C,0)))</f>
        <v>indst reduce fossil fuel exports</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446" t="str">
        <f>IF(ISBLANK(INDEX('Policy Characteristics'!I:I,MATCH($C1265,'Policy Characteristics'!$C:$C,0))),"",INDEX('Policy Characteristics'!I:I,MATCH($C1265,'Policy Characteristics'!$C:$C,0)))</f>
        <v>% reduction in exports</v>
      </c>
      <c r="P1265" s="44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46" t="str">
        <f>IF(ISBLANK(INDEX('Policy Characteristics'!K:K,MATCH($C1265,'Policy Characteristics'!$C:$C,0))),"",INDEX('Policy Characteristics'!K:K,MATCH($C1265,'Policy Characteristics'!$C:$C,0)))</f>
        <v/>
      </c>
      <c r="R1265" s="446" t="str">
        <f>IF(ISBLANK(INDEX('Policy Characteristics'!L:L,MATCH($C1265,'Policy Characteristics'!$C:$C,0))),"",INDEX('Policy Characteristics'!L:L,MATCH($C1265,'Policy Characteristics'!$C:$C,0)))</f>
        <v>reduce-fuel-exports.html</v>
      </c>
    </row>
    <row r="1266" spans="1:18" x14ac:dyDescent="0.75">
      <c r="A1266" s="446" t="str">
        <f>IF(ISBLANK(INDEX('Policy Characteristics'!A:A,MATCH($C1266,'Policy Characteristics'!$C:$C,0))),"",INDEX('Policy Characteristics'!A:A,MATCH($C1266,'Policy Characteristics'!$C:$C,0)))</f>
        <v>Industry</v>
      </c>
      <c r="B1266" s="467" t="str">
        <f>IF(ISBLANK(INDEX('Policy Characteristics'!B:B,MATCH($C1266,'Policy Characteristics'!$C:$C,0))),"",INDEX('Policy Characteristics'!B:B,MATCH($C1266,'Policy Characteristics'!$C:$C,0)))</f>
        <v>Reduce Fossil Fuel Exports</v>
      </c>
      <c r="C1266" s="446" t="str">
        <f t="shared" si="50"/>
        <v>Percent Reduction in Fossil Fuel Exports</v>
      </c>
      <c r="D1266" s="294" t="s">
        <v>2464</v>
      </c>
      <c r="E1266" s="339"/>
      <c r="F1266" s="294" t="s">
        <v>2468</v>
      </c>
      <c r="G1266" s="339"/>
      <c r="H1266" s="20">
        <v>457</v>
      </c>
      <c r="I1266" s="468" t="s">
        <v>43</v>
      </c>
      <c r="J1266" s="469" t="str">
        <f>IF(ISBLANK(INDEX('Policy Characteristics'!D:D,MATCH($C1266,'Policy Characteristics'!$C:$C,0))),"",INDEX('Policy Characteristics'!D:D,MATCH($C1266,'Policy Characteristics'!$C:$C,0)))</f>
        <v>Percent Reduction in Fossil Fuel Exports</v>
      </c>
      <c r="K1266" s="446" t="str">
        <f>IF(ISBLANK(INDEX('Policy Characteristics'!E:E,MATCH($C1266,'Policy Characteristics'!$C:$C,0))),"",INDEX('Policy Characteristics'!E:E,MATCH($C1266,'Policy Characteristics'!$C:$C,0)))</f>
        <v>indst reduce fossil fuel exports</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446" t="str">
        <f>IF(ISBLANK(INDEX('Policy Characteristics'!I:I,MATCH($C1266,'Policy Characteristics'!$C:$C,0))),"",INDEX('Policy Characteristics'!I:I,MATCH($C1266,'Policy Characteristics'!$C:$C,0)))</f>
        <v>% reduction in exports</v>
      </c>
      <c r="P1266" s="44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46" t="str">
        <f>IF(ISBLANK(INDEX('Policy Characteristics'!K:K,MATCH($C1266,'Policy Characteristics'!$C:$C,0))),"",INDEX('Policy Characteristics'!K:K,MATCH($C1266,'Policy Characteristics'!$C:$C,0)))</f>
        <v/>
      </c>
      <c r="R1266" s="446" t="str">
        <f>IF(ISBLANK(INDEX('Policy Characteristics'!L:L,MATCH($C1266,'Policy Characteristics'!$C:$C,0))),"",INDEX('Policy Characteristics'!L:L,MATCH($C1266,'Policy Characteristics'!$C:$C,0)))</f>
        <v>reduce-fuel-exports.html</v>
      </c>
    </row>
    <row r="1267" spans="1:18" x14ac:dyDescent="0.75">
      <c r="A1267" s="446" t="str">
        <f>IF(ISBLANK(INDEX('Policy Characteristics'!A:A,MATCH($C1267,'Policy Characteristics'!$C:$C,0))),"",INDEX('Policy Characteristics'!A:A,MATCH($C1267,'Policy Characteristics'!$C:$C,0)))</f>
        <v>Industry</v>
      </c>
      <c r="B1267" s="467" t="str">
        <f>IF(ISBLANK(INDEX('Policy Characteristics'!B:B,MATCH($C1267,'Policy Characteristics'!$C:$C,0))),"",INDEX('Policy Characteristics'!B:B,MATCH($C1267,'Policy Characteristics'!$C:$C,0)))</f>
        <v>Reduce Fossil Fuel Exports</v>
      </c>
      <c r="C1267" s="446" t="str">
        <f t="shared" si="50"/>
        <v>Percent Reduction in Fossil Fuel Exports</v>
      </c>
      <c r="D1267" s="294" t="s">
        <v>2474</v>
      </c>
      <c r="E1267" s="339"/>
      <c r="F1267" s="294" t="s">
        <v>2475</v>
      </c>
      <c r="G1267" s="339"/>
      <c r="H1267" s="20">
        <v>458</v>
      </c>
      <c r="I1267" s="468" t="s">
        <v>43</v>
      </c>
      <c r="J1267" s="469" t="str">
        <f>IF(ISBLANK(INDEX('Policy Characteristics'!D:D,MATCH($C1267,'Policy Characteristics'!$C:$C,0))),"",INDEX('Policy Characteristics'!D:D,MATCH($C1267,'Policy Characteristics'!$C:$C,0)))</f>
        <v>Percent Reduction in Fossil Fuel Exports</v>
      </c>
      <c r="K1267" s="446" t="str">
        <f>IF(ISBLANK(INDEX('Policy Characteristics'!E:E,MATCH($C1267,'Policy Characteristics'!$C:$C,0))),"",INDEX('Policy Characteristics'!E:E,MATCH($C1267,'Policy Characteristics'!$C:$C,0)))</f>
        <v>indst reduce fossil fuel exports</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446" t="str">
        <f>IF(ISBLANK(INDEX('Policy Characteristics'!I:I,MATCH($C1267,'Policy Characteristics'!$C:$C,0))),"",INDEX('Policy Characteristics'!I:I,MATCH($C1267,'Policy Characteristics'!$C:$C,0)))</f>
        <v>% reduction in exports</v>
      </c>
      <c r="P1267" s="44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46" t="str">
        <f>IF(ISBLANK(INDEX('Policy Characteristics'!K:K,MATCH($C1267,'Policy Characteristics'!$C:$C,0))),"",INDEX('Policy Characteristics'!K:K,MATCH($C1267,'Policy Characteristics'!$C:$C,0)))</f>
        <v/>
      </c>
      <c r="R1267" s="446" t="str">
        <f>IF(ISBLANK(INDEX('Policy Characteristics'!L:L,MATCH($C1267,'Policy Characteristics'!$C:$C,0))),"",INDEX('Policy Characteristics'!L:L,MATCH($C1267,'Policy Characteristics'!$C:$C,0)))</f>
        <v>reduce-fuel-exports.html</v>
      </c>
    </row>
    <row r="1268" spans="1:18" x14ac:dyDescent="0.75">
      <c r="A1268" s="446" t="str">
        <f>IF(ISBLANK(INDEX('Policy Characteristics'!A:A,MATCH($C1268,'Policy Characteristics'!$C:$C,0))),"",INDEX('Policy Characteristics'!A:A,MATCH($C1268,'Policy Characteristics'!$C:$C,0)))</f>
        <v>Industry</v>
      </c>
      <c r="B1268" s="467" t="str">
        <f>IF(ISBLANK(INDEX('Policy Characteristics'!B:B,MATCH($C1268,'Policy Characteristics'!$C:$C,0))),"",INDEX('Policy Characteristics'!B:B,MATCH($C1268,'Policy Characteristics'!$C:$C,0)))</f>
        <v>Reduce Fossil Fuel Exports</v>
      </c>
      <c r="C1268" s="446" t="str">
        <f t="shared" si="50"/>
        <v>Percent Reduction in Fossil Fuel Exports</v>
      </c>
      <c r="D1268" s="294" t="s">
        <v>2465</v>
      </c>
      <c r="E1268" s="339"/>
      <c r="F1268" s="294" t="s">
        <v>2469</v>
      </c>
      <c r="G1268" s="339"/>
      <c r="H1268" s="20">
        <v>459</v>
      </c>
      <c r="I1268" s="468" t="s">
        <v>43</v>
      </c>
      <c r="J1268" s="469" t="str">
        <f>IF(ISBLANK(INDEX('Policy Characteristics'!D:D,MATCH($C1268,'Policy Characteristics'!$C:$C,0))),"",INDEX('Policy Characteristics'!D:D,MATCH($C1268,'Policy Characteristics'!$C:$C,0)))</f>
        <v>Percent Reduction in Fossil Fuel Exports</v>
      </c>
      <c r="K1268" s="446" t="str">
        <f>IF(ISBLANK(INDEX('Policy Characteristics'!E:E,MATCH($C1268,'Policy Characteristics'!$C:$C,0))),"",INDEX('Policy Characteristics'!E:E,MATCH($C1268,'Policy Characteristics'!$C:$C,0)))</f>
        <v>indst reduce fossil fuel exports</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446" t="str">
        <f>IF(ISBLANK(INDEX('Policy Characteristics'!I:I,MATCH($C1268,'Policy Characteristics'!$C:$C,0))),"",INDEX('Policy Characteristics'!I:I,MATCH($C1268,'Policy Characteristics'!$C:$C,0)))</f>
        <v>% reduction in exports</v>
      </c>
      <c r="P1268" s="44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46" t="str">
        <f>IF(ISBLANK(INDEX('Policy Characteristics'!K:K,MATCH($C1268,'Policy Characteristics'!$C:$C,0))),"",INDEX('Policy Characteristics'!K:K,MATCH($C1268,'Policy Characteristics'!$C:$C,0)))</f>
        <v/>
      </c>
      <c r="R1268" s="446" t="str">
        <f>IF(ISBLANK(INDEX('Policy Characteristics'!L:L,MATCH($C1268,'Policy Characteristics'!$C:$C,0))),"",INDEX('Policy Characteristics'!L:L,MATCH($C1268,'Policy Characteristics'!$C:$C,0)))</f>
        <v>reduce-fuel-exports.html</v>
      </c>
    </row>
    <row r="1269" spans="1:18" x14ac:dyDescent="0.75">
      <c r="A1269" s="446" t="str">
        <f>IF(ISBLANK(INDEX('Policy Characteristics'!A:A,MATCH($C1269,'Policy Characteristics'!$C:$C,0))),"",INDEX('Policy Characteristics'!A:A,MATCH($C1269,'Policy Characteristics'!$C:$C,0)))</f>
        <v>Agriculture, Land Use, and Forestry</v>
      </c>
      <c r="B1269" s="467" t="str">
        <f>IF(ISBLANK(INDEX('Policy Characteristics'!B:B,MATCH($C1269,'Policy Characteristics'!$C:$C,0))),"",INDEX('Policy Characteristics'!B:B,MATCH($C1269,'Policy Characteristics'!$C:$C,0)))</f>
        <v>Afforestation and Reforestation</v>
      </c>
      <c r="C1269" t="s">
        <v>431</v>
      </c>
      <c r="D1269" s="339"/>
      <c r="E1269" s="339"/>
      <c r="F1269" s="339"/>
      <c r="G1269" s="339"/>
      <c r="H1269" s="20">
        <v>60</v>
      </c>
      <c r="I1269" s="468" t="s">
        <v>43</v>
      </c>
      <c r="J1269" s="469" t="str">
        <f>IF(ISBLANK(INDEX('Policy Characteristics'!D:D,MATCH($C1269,'Policy Characteristics'!$C:$C,0))),"",INDEX('Policy Characteristics'!D:D,MATCH($C1269,'Policy Characteristics'!$C:$C,0)))</f>
        <v>Afforestation and Reforestation</v>
      </c>
      <c r="K1269" s="446" t="str">
        <f>IF(ISBLANK(INDEX('Policy Characteristics'!E:E,MATCH($C1269,'Policy Characteristics'!$C:$C,0))),"",INDEX('Policy Characteristics'!E:E,MATCH($C1269,'Policy Characteristics'!$C:$C,0)))</f>
        <v>land afforestation and reforestation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446" t="str">
        <f>IF(ISBLANK(INDEX('Policy Characteristics'!I:I,MATCH($C1269,'Policy Characteristics'!$C:$C,0))),"",INDEX('Policy Characteristics'!I:I,MATCH($C1269,'Policy Characteristics'!$C:$C,0)))</f>
        <v>% of potential achieved</v>
      </c>
      <c r="P1269" s="44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46" t="str">
        <f>IF(ISBLANK(INDEX('Policy Characteristics'!K:K,MATCH($C1269,'Policy Characteristics'!$C:$C,0))),"",INDEX('Policy Characteristics'!K:K,MATCH($C1269,'Policy Characteristics'!$C:$C,0)))</f>
        <v>lulucf.html#aff-ref</v>
      </c>
      <c r="R1269" s="446" t="str">
        <f>IF(ISBLANK(INDEX('Policy Characteristics'!L:L,MATCH($C1269,'Policy Characteristics'!$C:$C,0))),"",INDEX('Policy Characteristics'!L:L,MATCH($C1269,'Policy Characteristics'!$C:$C,0)))</f>
        <v>afforestation-and-reforestation.html</v>
      </c>
    </row>
    <row r="1270" spans="1:18" x14ac:dyDescent="0.75">
      <c r="A1270" s="446" t="str">
        <f>IF(ISBLANK(INDEX('Policy Characteristics'!A:A,MATCH($C1270,'Policy Characteristics'!$C:$C,0))),"",INDEX('Policy Characteristics'!A:A,MATCH($C1270,'Policy Characteristics'!$C:$C,0)))</f>
        <v>Agriculture, Land Use, and Forestry</v>
      </c>
      <c r="B1270" s="467" t="str">
        <f>IF(ISBLANK(INDEX('Policy Characteristics'!B:B,MATCH($C1270,'Policy Characteristics'!$C:$C,0))),"",INDEX('Policy Characteristics'!B:B,MATCH($C1270,'Policy Characteristics'!$C:$C,0)))</f>
        <v>Avoid Deforestation</v>
      </c>
      <c r="C1270" t="s">
        <v>438</v>
      </c>
      <c r="D1270" s="339"/>
      <c r="E1270" s="339"/>
      <c r="F1270" s="339"/>
      <c r="G1270" s="339"/>
      <c r="H1270" s="20">
        <v>705</v>
      </c>
      <c r="I1270" s="470" t="s">
        <v>44</v>
      </c>
      <c r="J1270" s="469" t="str">
        <f>IF(ISBLANK(INDEX('Policy Characteristics'!D:D,MATCH($C1270,'Policy Characteristics'!$C:$C,0))),"",INDEX('Policy Characteristics'!D:D,MATCH($C1270,'Policy Characteristics'!$C:$C,0)))</f>
        <v>Avoid Deforestation</v>
      </c>
      <c r="K1270" s="446" t="str">
        <f>IF(ISBLANK(INDEX('Policy Characteristics'!E:E,MATCH($C1270,'Policy Characteristics'!$C:$C,0))),"",INDEX('Policy Characteristics'!E:E,MATCH($C1270,'Policy Characteristics'!$C:$C,0)))</f>
        <v>land avoid deforestation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446" t="str">
        <f>IF(ISBLANK(INDEX('Policy Characteristics'!I:I,MATCH($C1270,'Policy Characteristics'!$C:$C,0))),"",INDEX('Policy Characteristics'!I:I,MATCH($C1270,'Policy Characteristics'!$C:$C,0)))</f>
        <v>% of potential achieved</v>
      </c>
      <c r="P1270" s="44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46" t="str">
        <f>IF(ISBLANK(INDEX('Policy Characteristics'!K:K,MATCH($C1270,'Policy Characteristics'!$C:$C,0))),"",INDEX('Policy Characteristics'!K:K,MATCH($C1270,'Policy Characteristics'!$C:$C,0)))</f>
        <v>lulucf.html#avoid-def</v>
      </c>
      <c r="R1270" s="446" t="str">
        <f>IF(ISBLANK(INDEX('Policy Characteristics'!L:L,MATCH($C1270,'Policy Characteristics'!$C:$C,0))),"",INDEX('Policy Characteristics'!L:L,MATCH($C1270,'Policy Characteristics'!$C:$C,0)))</f>
        <v>avoid-deforestation.html</v>
      </c>
    </row>
    <row r="1271" spans="1:18" x14ac:dyDescent="0.75">
      <c r="A1271" s="446" t="str">
        <f>IF(ISBLANK(INDEX('Policy Characteristics'!A:A,MATCH($C1271,'Policy Characteristics'!$C:$C,0))),"",INDEX('Policy Characteristics'!A:A,MATCH($C1271,'Policy Characteristics'!$C:$C,0)))</f>
        <v>Agriculture, Land Use, and Forestry</v>
      </c>
      <c r="B1271" s="467" t="str">
        <f>IF(ISBLANK(INDEX('Policy Characteristics'!B:B,MATCH($C1271,'Policy Characteristics'!$C:$C,0))),"",INDEX('Policy Characteristics'!B:B,MATCH($C1271,'Policy Characteristics'!$C:$C,0)))</f>
        <v>Grassland Restoration and Avoided Conversion</v>
      </c>
      <c r="C1271" t="s">
        <v>435</v>
      </c>
      <c r="D1271" s="339"/>
      <c r="E1271" s="339"/>
      <c r="F1271" s="339"/>
      <c r="G1271" s="339"/>
      <c r="H1271" s="20">
        <v>177</v>
      </c>
      <c r="I1271" s="470" t="s">
        <v>43</v>
      </c>
      <c r="J1271" s="469" t="str">
        <f>IF(ISBLANK(INDEX('Policy Characteristics'!D:D,MATCH($C1271,'Policy Characteristics'!$C:$C,0))),"",INDEX('Policy Characteristics'!D:D,MATCH($C1271,'Policy Characteristics'!$C:$C,0)))</f>
        <v>Grassland Restoration and Avoided Conversion</v>
      </c>
      <c r="K1271" s="446" t="str">
        <f>IF(ISBLANK(INDEX('Policy Characteristics'!E:E,MATCH($C1271,'Policy Characteristics'!$C:$C,0))),"",INDEX('Policy Characteristics'!E:E,MATCH($C1271,'Policy Characteristics'!$C:$C,0)))</f>
        <v>land forest restoration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446" t="str">
        <f>IF(ISBLANK(INDEX('Policy Characteristics'!I:I,MATCH($C1271,'Policy Characteristics'!$C:$C,0))),"",INDEX('Policy Characteristics'!I:I,MATCH($C1271,'Policy Characteristics'!$C:$C,0)))</f>
        <v>% of potential achieved</v>
      </c>
      <c r="P1271" s="44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46" t="str">
        <f>IF(ISBLANK(INDEX('Policy Characteristics'!K:K,MATCH($C1271,'Policy Characteristics'!$C:$C,0))),"",INDEX('Policy Characteristics'!K:K,MATCH($C1271,'Policy Characteristics'!$C:$C,0)))</f>
        <v/>
      </c>
      <c r="R1271" s="446" t="str">
        <f>IF(ISBLANK(INDEX('Policy Characteristics'!L:L,MATCH($C1271,'Policy Characteristics'!$C:$C,0))),"",INDEX('Policy Characteristics'!L:L,MATCH($C1271,'Policy Characteristics'!$C:$C,0)))</f>
        <v>forest-restoration.html</v>
      </c>
    </row>
    <row r="1272" spans="1:18" x14ac:dyDescent="0.75">
      <c r="A1272" s="446" t="str">
        <f>IF(ISBLANK(INDEX('Policy Characteristics'!A:A,MATCH($C1272,'Policy Characteristics'!$C:$C,0))),"",INDEX('Policy Characteristics'!A:A,MATCH($C1272,'Policy Characteristics'!$C:$C,0)))</f>
        <v>Agriculture, Land Use, and Forestry</v>
      </c>
      <c r="B1272" s="467" t="str">
        <f>IF(ISBLANK(INDEX('Policy Characteristics'!B:B,MATCH($C1272,'Policy Characteristics'!$C:$C,0))),"",INDEX('Policy Characteristics'!B:B,MATCH($C1272,'Policy Characteristics'!$C:$C,0)))</f>
        <v>Forest Set-Asides</v>
      </c>
      <c r="C1272" t="s">
        <v>432</v>
      </c>
      <c r="D1272" s="339"/>
      <c r="E1272" s="339"/>
      <c r="F1272" s="339"/>
      <c r="G1272" s="339"/>
      <c r="H1272" s="20">
        <v>61</v>
      </c>
      <c r="I1272" s="468" t="s">
        <v>44</v>
      </c>
      <c r="J1272" s="469" t="str">
        <f>IF(ISBLANK(INDEX('Policy Characteristics'!D:D,MATCH($C1272,'Policy Characteristics'!$C:$C,0))),"",INDEX('Policy Characteristics'!D:D,MATCH($C1272,'Policy Characteristics'!$C:$C,0)))</f>
        <v>Forest Set-Asides</v>
      </c>
      <c r="K1272" s="446" t="str">
        <f>IF(ISBLANK(INDEX('Policy Characteristics'!E:E,MATCH($C1272,'Policy Characteristics'!$C:$C,0))),"",INDEX('Policy Characteristics'!E:E,MATCH($C1272,'Policy Characteristics'!$C:$C,0)))</f>
        <v>land forest set asides</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446" t="str">
        <f>IF(ISBLANK(INDEX('Policy Characteristics'!I:I,MATCH($C1272,'Policy Characteristics'!$C:$C,0))),"",INDEX('Policy Characteristics'!I:I,MATCH($C1272,'Policy Characteristics'!$C:$C,0)))</f>
        <v>% of potential achieved</v>
      </c>
      <c r="P1272" s="44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46" t="str">
        <f>IF(ISBLANK(INDEX('Policy Characteristics'!K:K,MATCH($C1272,'Policy Characteristics'!$C:$C,0))),"",INDEX('Policy Characteristics'!K:K,MATCH($C1272,'Policy Characteristics'!$C:$C,0)))</f>
        <v>lulucf.html#set-asides</v>
      </c>
      <c r="R1272" s="446" t="str">
        <f>IF(ISBLANK(INDEX('Policy Characteristics'!L:L,MATCH($C1272,'Policy Characteristics'!$C:$C,0))),"",INDEX('Policy Characteristics'!L:L,MATCH($C1272,'Policy Characteristics'!$C:$C,0)))</f>
        <v>forest-set-asides.html</v>
      </c>
    </row>
    <row r="1273" spans="1:18" x14ac:dyDescent="0.75">
      <c r="A1273" s="446" t="str">
        <f>IF(ISBLANK(INDEX('Policy Characteristics'!A:A,MATCH($C1273,'Policy Characteristics'!$C:$C,0))),"",INDEX('Policy Characteristics'!A:A,MATCH($C1273,'Policy Characteristics'!$C:$C,0)))</f>
        <v>Agriculture, Land Use, and Forestry</v>
      </c>
      <c r="B1273" s="467" t="str">
        <f>IF(ISBLANK(INDEX('Policy Characteristics'!B:B,MATCH($C1273,'Policy Characteristics'!$C:$C,0))),"",INDEX('Policy Characteristics'!B:B,MATCH($C1273,'Policy Characteristics'!$C:$C,0)))</f>
        <v>Cropland and Rice Measures</v>
      </c>
      <c r="C1273" t="s">
        <v>2772</v>
      </c>
      <c r="D1273" s="339"/>
      <c r="E1273" s="339"/>
      <c r="F1273" s="339"/>
      <c r="G1273" s="339"/>
      <c r="H1273" s="20">
        <v>62</v>
      </c>
      <c r="I1273" s="468" t="s">
        <v>43</v>
      </c>
      <c r="J1273" s="469" t="str">
        <f>IF(ISBLANK(INDEX('Policy Characteristics'!D:D,MATCH($C1273,'Policy Characteristics'!$C:$C,0))),"",INDEX('Policy Characteristics'!D:D,MATCH($C1273,'Policy Characteristics'!$C:$C,0)))</f>
        <v>Cropland and Rice Measures</v>
      </c>
      <c r="K1273" s="446" t="str">
        <f>IF(ISBLANK(INDEX('Policy Characteristics'!E:E,MATCH($C1273,'Policy Characteristics'!$C:$C,0))),"",INDEX('Policy Characteristics'!E:E,MATCH($C1273,'Policy Characteristics'!$C:$C,0)))</f>
        <v>indst cropland and rice measures</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446" t="str">
        <f>IF(ISBLANK(INDEX('Policy Characteristics'!I:I,MATCH($C1273,'Policy Characteristics'!$C:$C,0))),"",INDEX('Policy Characteristics'!I:I,MATCH($C1273,'Policy Characteristics'!$C:$C,0)))</f>
        <v>% of potential achieved</v>
      </c>
      <c r="P1273" s="44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46" t="str">
        <f>IF(ISBLANK(INDEX('Policy Characteristics'!K:K,MATCH($C1273,'Policy Characteristics'!$C:$C,0))),"",INDEX('Policy Characteristics'!K:K,MATCH($C1273,'Policy Characteristics'!$C:$C,0)))</f>
        <v>industry-ag-main.html#cropland</v>
      </c>
      <c r="R1273" s="446" t="str">
        <f>IF(ISBLANK(INDEX('Policy Characteristics'!L:L,MATCH($C1273,'Policy Characteristics'!$C:$C,0))),"",INDEX('Policy Characteristics'!L:L,MATCH($C1273,'Policy Characteristics'!$C:$C,0)))</f>
        <v>cropland-management.html</v>
      </c>
    </row>
    <row r="1274" spans="1:18" x14ac:dyDescent="0.75">
      <c r="A1274" s="446" t="str">
        <f>IF(ISBLANK(INDEX('Policy Characteristics'!A:A,MATCH($C1274,'Policy Characteristics'!$C:$C,0))),"",INDEX('Policy Characteristics'!A:A,MATCH($C1274,'Policy Characteristics'!$C:$C,0)))</f>
        <v>Agriculture, Land Use, and Forestry</v>
      </c>
      <c r="B1274" s="467" t="str">
        <f>IF(ISBLANK(INDEX('Policy Characteristics'!B:B,MATCH($C1274,'Policy Characteristics'!$C:$C,0))),"",INDEX('Policy Characteristics'!B:B,MATCH($C1274,'Policy Characteristics'!$C:$C,0)))</f>
        <v>Improved Soil Measures</v>
      </c>
      <c r="C1274" t="s">
        <v>3342</v>
      </c>
      <c r="D1274" s="339"/>
      <c r="E1274" s="339"/>
      <c r="F1274" s="339"/>
      <c r="G1274" s="339"/>
      <c r="H1274" s="20">
        <v>1654</v>
      </c>
      <c r="I1274" s="468" t="s">
        <v>44</v>
      </c>
      <c r="J1274" s="469" t="str">
        <f>IF(ISBLANK(INDEX('Policy Characteristics'!D:D,MATCH($C1274,'Policy Characteristics'!$C:$C,0))),"",INDEX('Policy Characteristics'!D:D,MATCH($C1274,'Policy Characteristics'!$C:$C,0)))</f>
        <v>Improved Soil Measures</v>
      </c>
      <c r="K1274" s="446" t="str">
        <f>IF(ISBLANK(INDEX('Policy Characteristics'!E:E,MATCH($C1274,'Policy Characteristics'!$C:$C,0))),"",INDEX('Policy Characteristics'!E:E,MATCH($C1274,'Policy Characteristics'!$C:$C,0)))</f>
        <v>indst tillage</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446" t="str">
        <f>IF(ISBLANK(INDEX('Policy Characteristics'!I:I,MATCH($C1274,'Policy Characteristics'!$C:$C,0))),"",INDEX('Policy Characteristics'!I:I,MATCH($C1274,'Policy Characteristics'!$C:$C,0)))</f>
        <v>% of potential achieved</v>
      </c>
      <c r="P1274" s="44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46" t="str">
        <f>IF(ISBLANK(INDEX('Policy Characteristics'!K:K,MATCH($C1274,'Policy Characteristics'!$C:$C,0))),"",INDEX('Policy Characteristics'!K:K,MATCH($C1274,'Policy Characteristics'!$C:$C,0)))</f>
        <v/>
      </c>
      <c r="R1274" s="446" t="str">
        <f>IF(ISBLANK(INDEX('Policy Characteristics'!L:L,MATCH($C1274,'Policy Characteristics'!$C:$C,0))),"",INDEX('Policy Characteristics'!L:L,MATCH($C1274,'Policy Characteristics'!$C:$C,0)))</f>
        <v/>
      </c>
    </row>
    <row r="1275" spans="1:18" x14ac:dyDescent="0.75">
      <c r="A1275" s="446" t="str">
        <f>IF(ISBLANK(INDEX('Policy Characteristics'!A:A,MATCH($C1275,'Policy Characteristics'!$C:$C,0))),"",INDEX('Policy Characteristics'!A:A,MATCH($C1275,'Policy Characteristics'!$C:$C,0)))</f>
        <v>Agriculture, Land Use, and Forestry</v>
      </c>
      <c r="B1275" s="467" t="str">
        <f>IF(ISBLANK(INDEX('Policy Characteristics'!B:B,MATCH($C1275,'Policy Characteristics'!$C:$C,0))),"",INDEX('Policy Characteristics'!B:B,MATCH($C1275,'Policy Characteristics'!$C:$C,0)))</f>
        <v>Improved Forest Management</v>
      </c>
      <c r="C1275" t="s">
        <v>433</v>
      </c>
      <c r="D1275" s="339"/>
      <c r="E1275" s="339"/>
      <c r="F1275" s="339"/>
      <c r="G1275" s="339"/>
      <c r="H1275" s="20">
        <v>63</v>
      </c>
      <c r="I1275" s="468" t="s">
        <v>43</v>
      </c>
      <c r="J1275" s="469" t="str">
        <f>IF(ISBLANK(INDEX('Policy Characteristics'!D:D,MATCH($C1275,'Policy Characteristics'!$C:$C,0))),"",INDEX('Policy Characteristics'!D:D,MATCH($C1275,'Policy Characteristics'!$C:$C,0)))</f>
        <v>Improved Forest Management</v>
      </c>
      <c r="K1275" s="446" t="str">
        <f>IF(ISBLANK(INDEX('Policy Characteristics'!E:E,MATCH($C1275,'Policy Characteristics'!$C:$C,0))),"",INDEX('Policy Characteristics'!E:E,MATCH($C1275,'Policy Characteristics'!$C:$C,0)))</f>
        <v>land forest management</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446" t="str">
        <f>IF(ISBLANK(INDEX('Policy Characteristics'!I:I,MATCH($C1275,'Policy Characteristics'!$C:$C,0))),"",INDEX('Policy Characteristics'!I:I,MATCH($C1275,'Policy Characteristics'!$C:$C,0)))</f>
        <v>% of potential achieved</v>
      </c>
      <c r="P1275" s="44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46" t="str">
        <f>IF(ISBLANK(INDEX('Policy Characteristics'!K:K,MATCH($C1275,'Policy Characteristics'!$C:$C,0))),"",INDEX('Policy Characteristics'!K:K,MATCH($C1275,'Policy Characteristics'!$C:$C,0)))</f>
        <v>lulucf.html#forest-mgmt</v>
      </c>
      <c r="R1275" s="446" t="str">
        <f>IF(ISBLANK(INDEX('Policy Characteristics'!L:L,MATCH($C1275,'Policy Characteristics'!$C:$C,0))),"",INDEX('Policy Characteristics'!L:L,MATCH($C1275,'Policy Characteristics'!$C:$C,0)))</f>
        <v>improved-forest-management.html</v>
      </c>
    </row>
    <row r="1276" spans="1:18" x14ac:dyDescent="0.75">
      <c r="A1276" s="446" t="str">
        <f>IF(ISBLANK(INDEX('Policy Characteristics'!A:A,MATCH($C1276,'Policy Characteristics'!$C:$C,0))),"",INDEX('Policy Characteristics'!A:A,MATCH($C1276,'Policy Characteristics'!$C:$C,0)))</f>
        <v>Agriculture, Land Use, and Forestry</v>
      </c>
      <c r="B1276" s="467" t="str">
        <f>IF(ISBLANK(INDEX('Policy Characteristics'!B:B,MATCH($C1276,'Policy Characteristics'!$C:$C,0))),"",INDEX('Policy Characteristics'!B:B,MATCH($C1276,'Policy Characteristics'!$C:$C,0)))</f>
        <v>Livestock Measures</v>
      </c>
      <c r="C1276" t="s">
        <v>2804</v>
      </c>
      <c r="D1276" s="339"/>
      <c r="E1276" s="339"/>
      <c r="F1276" s="339"/>
      <c r="G1276" s="339"/>
      <c r="H1276" s="20">
        <v>64</v>
      </c>
      <c r="I1276" s="468" t="s">
        <v>43</v>
      </c>
      <c r="J1276" s="469" t="str">
        <f>IF(ISBLANK(INDEX('Policy Characteristics'!D:D,MATCH($C1276,'Policy Characteristics'!$C:$C,0))),"",INDEX('Policy Characteristics'!D:D,MATCH($C1276,'Policy Characteristics'!$C:$C,0)))</f>
        <v>Livestock Measures</v>
      </c>
      <c r="K1276" s="446" t="str">
        <f>IF(ISBLANK(INDEX('Policy Characteristics'!E:E,MATCH($C1276,'Policy Characteristics'!$C:$C,0))),"",INDEX('Policy Characteristics'!E:E,MATCH($C1276,'Policy Characteristics'!$C:$C,0)))</f>
        <v>indst livestock measures</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446" t="str">
        <f>IF(ISBLANK(INDEX('Policy Characteristics'!I:I,MATCH($C1276,'Policy Characteristics'!$C:$C,0))),"",INDEX('Policy Characteristics'!I:I,MATCH($C1276,'Policy Characteristics'!$C:$C,0)))</f>
        <v>% of potential achieved</v>
      </c>
      <c r="P1276" s="44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46" t="str">
        <f>IF(ISBLANK(INDEX('Policy Characteristics'!K:K,MATCH($C1276,'Policy Characteristics'!$C:$C,0))),"",INDEX('Policy Characteristics'!K:K,MATCH($C1276,'Policy Characteristics'!$C:$C,0)))</f>
        <v>industry-ag-main.html#livestock</v>
      </c>
      <c r="R1276" s="446" t="str">
        <f>IF(ISBLANK(INDEX('Policy Characteristics'!L:L,MATCH($C1276,'Policy Characteristics'!$C:$C,0))),"",INDEX('Policy Characteristics'!L:L,MATCH($C1276,'Policy Characteristics'!$C:$C,0)))</f>
        <v>livestock-measures.html</v>
      </c>
    </row>
    <row r="1277" spans="1:18" x14ac:dyDescent="0.75">
      <c r="A1277" s="446" t="str">
        <f>IF(ISBLANK(INDEX('Policy Characteristics'!A:A,MATCH($C1277,'Policy Characteristics'!$C:$C,0))),"",INDEX('Policy Characteristics'!A:A,MATCH($C1277,'Policy Characteristics'!$C:$C,0)))</f>
        <v>Agriculture, Land Use, and Forestry</v>
      </c>
      <c r="B1277" s="467" t="str">
        <f>IF(ISBLANK(INDEX('Policy Characteristics'!B:B,MATCH($C1277,'Policy Characteristics'!$C:$C,0))),"",INDEX('Policy Characteristics'!B:B,MATCH($C1277,'Policy Characteristics'!$C:$C,0)))</f>
        <v>Wetland Restoration</v>
      </c>
      <c r="C1277" t="s">
        <v>434</v>
      </c>
      <c r="D1277" s="339"/>
      <c r="E1277" s="339"/>
      <c r="F1277" s="339"/>
      <c r="G1277" s="339"/>
      <c r="H1277" s="20">
        <v>178</v>
      </c>
      <c r="I1277" s="468" t="s">
        <v>43</v>
      </c>
      <c r="J1277" s="469" t="str">
        <f>IF(ISBLANK(INDEX('Policy Characteristics'!D:D,MATCH($C1277,'Policy Characteristics'!$C:$C,0))),"",INDEX('Policy Characteristics'!D:D,MATCH($C1277,'Policy Characteristics'!$C:$C,0)))</f>
        <v>Wetland Restoration</v>
      </c>
      <c r="K1277" s="446" t="str">
        <f>IF(ISBLANK(INDEX('Policy Characteristics'!E:E,MATCH($C1277,'Policy Characteristics'!$C:$C,0))),"",INDEX('Policy Characteristics'!E:E,MATCH($C1277,'Policy Characteristics'!$C:$C,0)))</f>
        <v>land peatland restoration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446" t="str">
        <f>IF(ISBLANK(INDEX('Policy Characteristics'!I:I,MATCH($C1277,'Policy Characteristics'!$C:$C,0))),"",INDEX('Policy Characteristics'!I:I,MATCH($C1277,'Policy Characteristics'!$C:$C,0)))</f>
        <v>% of potential achieved</v>
      </c>
      <c r="P1277" s="44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46" t="str">
        <f>IF(ISBLANK(INDEX('Policy Characteristics'!K:K,MATCH($C1277,'Policy Characteristics'!$C:$C,0))),"",INDEX('Policy Characteristics'!K:K,MATCH($C1277,'Policy Characteristics'!$C:$C,0)))</f>
        <v/>
      </c>
      <c r="R1277" s="446" t="str">
        <f>IF(ISBLANK(INDEX('Policy Characteristics'!L:L,MATCH($C1277,'Policy Characteristics'!$C:$C,0))),"",INDEX('Policy Characteristics'!L:L,MATCH($C1277,'Policy Characteristics'!$C:$C,0)))</f>
        <v>peatland-restoration.html</v>
      </c>
    </row>
    <row r="1278" spans="1:18" x14ac:dyDescent="0.75">
      <c r="A1278" s="446" t="str">
        <f>IF(ISBLANK(INDEX('Policy Characteristics'!A:A,MATCH($C1278,'Policy Characteristics'!$C:$C,0))),"",INDEX('Policy Characteristics'!A:A,MATCH($C1278,'Policy Characteristics'!$C:$C,0)))</f>
        <v>Agriculture, Land Use, and Forestry</v>
      </c>
      <c r="B1278" s="467" t="str">
        <f>IF(ISBLANK(INDEX('Policy Characteristics'!B:B,MATCH($C1278,'Policy Characteristics'!$C:$C,0))),"",INDEX('Policy Characteristics'!B:B,MATCH($C1278,'Policy Characteristics'!$C:$C,0)))</f>
        <v>Shift to Non-Animal Products</v>
      </c>
      <c r="C1278" t="s">
        <v>2440</v>
      </c>
      <c r="D1278" s="339"/>
      <c r="E1278" s="339"/>
      <c r="F1278" s="339"/>
      <c r="G1278" s="339"/>
      <c r="H1278" s="20">
        <v>434</v>
      </c>
      <c r="I1278" s="468" t="s">
        <v>43</v>
      </c>
      <c r="J1278" s="469" t="str">
        <f>IF(ISBLANK(INDEX('Policy Characteristics'!D:D,MATCH($C1278,'Policy Characteristics'!$C:$C,0))),"",INDEX('Policy Characteristics'!D:D,MATCH($C1278,'Policy Characteristics'!$C:$C,0)))</f>
        <v>Shift to Non-Animal Products</v>
      </c>
      <c r="K1278" s="446" t="str">
        <f>IF(ISBLANK(INDEX('Policy Characteristics'!E:E,MATCH($C1278,'Policy Characteristics'!$C:$C,0))),"",INDEX('Policy Characteristics'!E:E,MATCH($C1278,'Policy Characteristics'!$C:$C,0)))</f>
        <v>indst shift to nonanimal products</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446" t="str">
        <f>IF(ISBLANK(INDEX('Policy Characteristics'!I:I,MATCH($C1278,'Policy Characteristics'!$C:$C,0))),"",INDEX('Policy Characteristics'!I:I,MATCH($C1278,'Policy Characteristics'!$C:$C,0)))</f>
        <v>% reduction in animal products</v>
      </c>
      <c r="P1278" s="44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46" t="str">
        <f>IF(ISBLANK(INDEX('Policy Characteristics'!K:K,MATCH($C1278,'Policy Characteristics'!$C:$C,0))),"",INDEX('Policy Characteristics'!K:K,MATCH($C1278,'Policy Characteristics'!$C:$C,0)))</f>
        <v/>
      </c>
      <c r="R1278" s="446" t="str">
        <f>IF(ISBLANK(INDEX('Policy Characteristics'!L:L,MATCH($C1278,'Policy Characteristics'!$C:$C,0))),"",INDEX('Policy Characteristics'!L:L,MATCH($C1278,'Policy Characteristics'!$C:$C,0)))</f>
        <v>shift-to-non-animal-products.html</v>
      </c>
    </row>
    <row r="1279" spans="1:18" s="295" customFormat="1" x14ac:dyDescent="0.75">
      <c r="A1279" s="446" t="str">
        <f>IF(ISBLANK(INDEX('Policy Characteristics'!A:A,MATCH($C1279,'Policy Characteristics'!$C:$C,0))),"",INDEX('Policy Characteristics'!A:A,MATCH($C1279,'Policy Characteristics'!$C:$C,0)))</f>
        <v>District Heat and Hydrogen</v>
      </c>
      <c r="B1279" s="467" t="str">
        <f>IF(ISBLANK(INDEX('Policy Characteristics'!B:B,MATCH($C1279,'Policy Characteristics'!$C:$C,0))),"",INDEX('Policy Characteristics'!B:B,MATCH($C1279,'Policy Characteristics'!$C:$C,0)))</f>
        <v>Use CHP for District Heat</v>
      </c>
      <c r="C1279" s="295" t="s">
        <v>288</v>
      </c>
      <c r="D1279" s="294"/>
      <c r="E1279" s="294"/>
      <c r="F1279" s="294"/>
      <c r="G1279" s="294"/>
      <c r="H1279" s="20">
        <v>68</v>
      </c>
      <c r="I1279" s="470" t="s">
        <v>43</v>
      </c>
      <c r="J1279" s="469" t="str">
        <f>IF(ISBLANK(INDEX('Policy Characteristics'!D:D,MATCH($C1279,'Policy Characteristics'!$C:$C,0))),"",INDEX('Policy Characteristics'!D:D,MATCH($C1279,'Policy Characteristics'!$C:$C,0)))</f>
        <v>District Heat CHP</v>
      </c>
      <c r="K1279" s="446" t="str">
        <f>IF(ISBLANK(INDEX('Policy Characteristics'!E:E,MATCH($C1279,'Policy Characteristics'!$C:$C,0))),"",INDEX('Policy Characteristics'!E:E,MATCH($C1279,'Policy Characteristics'!$C:$C,0)))</f>
        <v>heat convert heat to CHP</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446" t="str">
        <f>IF(ISBLANK(INDEX('Policy Characteristics'!I:I,MATCH($C1279,'Policy Characteristics'!$C:$C,0))),"",INDEX('Policy Characteristics'!I:I,MATCH($C1279,'Policy Characteristics'!$C:$C,0)))</f>
        <v>% non-CHP heat converted</v>
      </c>
      <c r="P1279" s="44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46" t="str">
        <f>IF(ISBLANK(INDEX('Policy Characteristics'!K:K,MATCH($C1279,'Policy Characteristics'!$C:$C,0))),"",INDEX('Policy Characteristics'!K:K,MATCH($C1279,'Policy Characteristics'!$C:$C,0)))</f>
        <v>district-heating.html#chp</v>
      </c>
      <c r="R1279" s="446" t="str">
        <f>IF(ISBLANK(INDEX('Policy Characteristics'!L:L,MATCH($C1279,'Policy Characteristics'!$C:$C,0))),"",INDEX('Policy Characteristics'!L:L,MATCH($C1279,'Policy Characteristics'!$C:$C,0)))</f>
        <v>convert-non-chp-heat-production.html</v>
      </c>
    </row>
    <row r="1280" spans="1:18" s="295" customFormat="1" x14ac:dyDescent="0.75">
      <c r="A1280" s="446" t="str">
        <f>IF(ISBLANK(INDEX('Policy Characteristics'!A:A,MATCH($C1280,'Policy Characteristics'!$C:$C,0))),"",INDEX('Policy Characteristics'!A:A,MATCH($C1280,'Policy Characteristics'!$C:$C,0)))</f>
        <v>District Heat and Hydrogen</v>
      </c>
      <c r="B1280" s="467" t="str">
        <f>IF(ISBLANK(INDEX('Policy Characteristics'!B:B,MATCH($C1280,'Policy Characteristics'!$C:$C,0))),"",INDEX('Policy Characteristics'!B:B,MATCH($C1280,'Policy Characteristics'!$C:$C,0)))</f>
        <v>Produce District Heat with Hydrogen</v>
      </c>
      <c r="C1280" s="295" t="s">
        <v>2739</v>
      </c>
      <c r="D1280" s="294"/>
      <c r="E1280" s="294"/>
      <c r="F1280" s="294"/>
      <c r="G1280" s="294"/>
      <c r="H1280" s="20">
        <v>176</v>
      </c>
      <c r="I1280" s="470" t="s">
        <v>43</v>
      </c>
      <c r="J1280" s="469" t="str">
        <f>IF(ISBLANK(INDEX('Policy Characteristics'!D:D,MATCH($C1280,'Policy Characteristics'!$C:$C,0))),"",INDEX('Policy Characteristics'!D:D,MATCH($C1280,'Policy Characteristics'!$C:$C,0)))</f>
        <v>District Heat Fuel Switching</v>
      </c>
      <c r="K1280" s="446" t="str">
        <f>IF(ISBLANK(INDEX('Policy Characteristics'!E:E,MATCH($C1280,'Policy Characteristics'!$C:$C,0))),"",INDEX('Policy Characteristics'!E:E,MATCH($C1280,'Policy Characteristics'!$C:$C,0)))</f>
        <v>heat fuel type shifting</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446" t="str">
        <f>IF(ISBLANK(INDEX('Policy Characteristics'!I:I,MATCH($C1280,'Policy Characteristics'!$C:$C,0))),"",INDEX('Policy Characteristics'!I:I,MATCH($C1280,'Policy Characteristics'!$C:$C,0)))</f>
        <v>% of fuel use</v>
      </c>
      <c r="P1280" s="44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46" t="str">
        <f>IF(ISBLANK(INDEX('Policy Characteristics'!K:K,MATCH($C1280,'Policy Characteristics'!$C:$C,0))),"",INDEX('Policy Characteristics'!K:K,MATCH($C1280,'Policy Characteristics'!$C:$C,0)))</f>
        <v>district-heating.html#convert-coal</v>
      </c>
      <c r="R1280" s="446" t="str">
        <f>IF(ISBLANK(INDEX('Policy Characteristics'!L:L,MATCH($C1280,'Policy Characteristics'!$C:$C,0))),"",INDEX('Policy Characteristics'!L:L,MATCH($C1280,'Policy Characteristics'!$C:$C,0)))</f>
        <v>district-heat-fuel-switching.html</v>
      </c>
    </row>
    <row r="1281" spans="1:18" s="295" customFormat="1" x14ac:dyDescent="0.75">
      <c r="A1281" s="446" t="str">
        <f>IF(ISBLANK(INDEX('Policy Characteristics'!A:A,MATCH($C1281,'Policy Characteristics'!$C:$C,0))),"",INDEX('Policy Characteristics'!A:A,MATCH($C1281,'Policy Characteristics'!$C:$C,0)))</f>
        <v>District Heat and Hydrogen</v>
      </c>
      <c r="B1281" s="467" t="str">
        <f>IF(ISBLANK(INDEX('Policy Characteristics'!B:B,MATCH($C1281,'Policy Characteristics'!$C:$C,0))),"",INDEX('Policy Characteristics'!B:B,MATCH($C1281,'Policy Characteristics'!$C:$C,0)))</f>
        <v>Shift Hydrogen Production to Electrolysis</v>
      </c>
      <c r="C1281" s="295" t="s">
        <v>2478</v>
      </c>
      <c r="D1281" s="294"/>
      <c r="E1281" s="294"/>
      <c r="F1281" s="294"/>
      <c r="G1281" s="294"/>
      <c r="H1281" s="20">
        <v>450</v>
      </c>
      <c r="I1281" s="470" t="s">
        <v>43</v>
      </c>
      <c r="J1281" s="469" t="str">
        <f>IF(ISBLANK(INDEX('Policy Characteristics'!D:D,MATCH($C1281,'Policy Characteristics'!$C:$C,0))),"",INDEX('Policy Characteristics'!D:D,MATCH($C1281,'Policy Characteristics'!$C:$C,0)))</f>
        <v>Hydrogen Electrolysis</v>
      </c>
      <c r="K1281" s="446" t="str">
        <f>IF(ISBLANK(INDEX('Policy Characteristics'!E:E,MATCH($C1281,'Policy Characteristics'!$C:$C,0))),"",INDEX('Policy Characteristics'!E:E,MATCH($C1281,'Policy Characteristics'!$C:$C,0)))</f>
        <v>hydgn shift production pathways</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446" t="str">
        <f>IF(ISBLANK(INDEX('Policy Characteristics'!I:I,MATCH($C1281,'Policy Characteristics'!$C:$C,0))),"",INDEX('Policy Characteristics'!I:I,MATCH($C1281,'Policy Characteristics'!$C:$C,0)))</f>
        <v>% of hydrogen production</v>
      </c>
      <c r="P1281" s="44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46" t="str">
        <f>IF(ISBLANK(INDEX('Policy Characteristics'!K:K,MATCH($C1281,'Policy Characteristics'!$C:$C,0))),"",INDEX('Policy Characteristics'!K:K,MATCH($C1281,'Policy Characteristics'!$C:$C,0)))</f>
        <v/>
      </c>
      <c r="R1281" s="446" t="str">
        <f>IF(ISBLANK(INDEX('Policy Characteristics'!L:L,MATCH($C1281,'Policy Characteristics'!$C:$C,0))),"",INDEX('Policy Characteristics'!L:L,MATCH($C1281,'Policy Characteristics'!$C:$C,0)))</f>
        <v>switch-hydrogen-production-pathway.html</v>
      </c>
    </row>
    <row r="1282" spans="1:18" s="446" customFormat="1" x14ac:dyDescent="0.75">
      <c r="A1282" s="446" t="str">
        <f>IF(ISBLANK(INDEX('Policy Characteristics'!A:A,MATCH($C1282,'Policy Characteristics'!$C:$C,0))),"",INDEX('Policy Characteristics'!A:A,MATCH($C1282,'Policy Characteristics'!$C:$C,0)))</f>
        <v>Cross-Sector</v>
      </c>
      <c r="B1282" s="467" t="str">
        <f>IF(ISBLANK(INDEX('Policy Characteristics'!B:B,MATCH($C1282,'Policy Characteristics'!$C:$C,0))),"",INDEX('Policy Characteristics'!B:B,MATCH($C1282,'Policy Characteristics'!$C:$C,0)))</f>
        <v>Carbon Price</v>
      </c>
      <c r="C1282" t="s">
        <v>2411</v>
      </c>
      <c r="D1282" s="339" t="s">
        <v>333</v>
      </c>
      <c r="E1282" s="339"/>
      <c r="F1282" s="339" t="s">
        <v>337</v>
      </c>
      <c r="G1282" s="339"/>
      <c r="H1282" s="20">
        <v>171</v>
      </c>
      <c r="I1282" s="468" t="s">
        <v>43</v>
      </c>
      <c r="J1282" s="469" t="str">
        <f>IF(ISBLANK(INDEX('Policy Characteristics'!D:D,MATCH($C1282,'Policy Characteristics'!$C:$C,0))),"",INDEX('Policy Characteristics'!D:D,MATCH($C1282,'Policy Characteristics'!$C:$C,0)))</f>
        <v>Carbon Price</v>
      </c>
      <c r="K1282" s="446" t="str">
        <f>IF(ISBLANK(INDEX('Policy Characteristics'!E:E,MATCH($C1282,'Policy Characteristics'!$C:$C,0))),"",INDEX('Policy Characteristics'!E:E,MATCH($C1282,'Policy Characteristics'!$C:$C,0)))</f>
        <v>cross carbon tax</v>
      </c>
      <c r="L1282" s="446">
        <f>IF(ISBLANK(INDEX('Policy Characteristics'!F:F,MATCH($C1282,'Policy Characteristics'!$C:$C,0))),"",INDEX('Policy Characteristics'!F:F,MATCH($C1282,'Policy Characteristics'!$C:$C,0)))</f>
        <v>0</v>
      </c>
      <c r="M1282" s="446">
        <f>IF(ISBLANK(INDEX('Policy Characteristics'!G:G,MATCH($C1282,'Policy Characteristics'!$C:$C,0))),"",INDEX('Policy Characteristics'!G:G,MATCH($C1282,'Policy Characteristics'!$C:$C,0)))</f>
        <v>300</v>
      </c>
      <c r="N1282" s="446">
        <f>IF(ISBLANK(INDEX('Policy Characteristics'!H:H,MATCH($C1282,'Policy Characteristics'!$C:$C,0))),"",INDEX('Policy Characteristics'!H:H,MATCH($C1282,'Policy Characteristics'!$C:$C,0)))</f>
        <v>5</v>
      </c>
      <c r="O1282" s="446" t="str">
        <f>IF(ISBLANK(INDEX('Policy Characteristics'!I:I,MATCH($C1282,'Policy Characteristics'!$C:$C,0))),"",INDEX('Policy Characteristics'!I:I,MATCH($C1282,'Policy Characteristics'!$C:$C,0)))</f>
        <v>$/metric ton CO2e</v>
      </c>
      <c r="P1282" s="44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46" t="str">
        <f>IF(ISBLANK(INDEX('Policy Characteristics'!K:K,MATCH($C1282,'Policy Characteristics'!$C:$C,0))),"",INDEX('Policy Characteristics'!K:K,MATCH($C1282,'Policy Characteristics'!$C:$C,0)))</f>
        <v>fuels.html#carbon-tax</v>
      </c>
      <c r="R1282" s="446" t="str">
        <f>IF(ISBLANK(INDEX('Policy Characteristics'!L:L,MATCH($C1282,'Policy Characteristics'!$C:$C,0))),"",INDEX('Policy Characteristics'!L:L,MATCH($C1282,'Policy Characteristics'!$C:$C,0)))</f>
        <v>carbon-tax.html</v>
      </c>
    </row>
    <row r="1283" spans="1:18" s="446" customFormat="1" x14ac:dyDescent="0.75">
      <c r="A1283" s="446" t="str">
        <f>IF(ISBLANK(INDEX('Policy Characteristics'!A:A,MATCH($C1283,'Policy Characteristics'!$C:$C,0))),"",INDEX('Policy Characteristics'!A:A,MATCH($C1283,'Policy Characteristics'!$C:$C,0)))</f>
        <v>Cross-Sector</v>
      </c>
      <c r="B1283" s="467" t="str">
        <f>IF(ISBLANK(INDEX('Policy Characteristics'!B:B,MATCH($C1283,'Policy Characteristics'!$C:$C,0))),"",INDEX('Policy Characteristics'!B:B,MATCH($C1283,'Policy Characteristics'!$C:$C,0)))</f>
        <v>Carbon Price</v>
      </c>
      <c r="C1283" s="446" t="str">
        <f t="shared" ref="C1283" si="51">C$1282</f>
        <v>Additional Carbon Tax Rate</v>
      </c>
      <c r="D1283" s="339" t="s">
        <v>341</v>
      </c>
      <c r="E1283" s="339"/>
      <c r="F1283" s="339" t="s">
        <v>342</v>
      </c>
      <c r="G1283" s="339"/>
      <c r="H1283" s="20">
        <v>172</v>
      </c>
      <c r="I1283" s="468" t="s">
        <v>43</v>
      </c>
      <c r="J1283" s="469" t="str">
        <f>IF(ISBLANK(INDEX('Policy Characteristics'!D:D,MATCH($C1283,'Policy Characteristics'!$C:$C,0))),"",INDEX('Policy Characteristics'!D:D,MATCH($C1283,'Policy Characteristics'!$C:$C,0)))</f>
        <v>Carbon Price</v>
      </c>
      <c r="K1283" s="446" t="str">
        <f>IF(ISBLANK(INDEX('Policy Characteristics'!E:E,MATCH($C1283,'Policy Characteristics'!$C:$C,0))),"",INDEX('Policy Characteristics'!E:E,MATCH($C1283,'Policy Characteristics'!$C:$C,0)))</f>
        <v>cross carbon tax</v>
      </c>
      <c r="L1283" s="446">
        <f>IF(ISBLANK(INDEX('Policy Characteristics'!F:F,MATCH($C1283,'Policy Characteristics'!$C:$C,0))),"",INDEX('Policy Characteristics'!F:F,MATCH($C1283,'Policy Characteristics'!$C:$C,0)))</f>
        <v>0</v>
      </c>
      <c r="M1283" s="446">
        <f>IF(ISBLANK(INDEX('Policy Characteristics'!G:G,MATCH($C1283,'Policy Characteristics'!$C:$C,0))),"",INDEX('Policy Characteristics'!G:G,MATCH($C1283,'Policy Characteristics'!$C:$C,0)))</f>
        <v>300</v>
      </c>
      <c r="N1283" s="446">
        <f>IF(ISBLANK(INDEX('Policy Characteristics'!H:H,MATCH($C1283,'Policy Characteristics'!$C:$C,0))),"",INDEX('Policy Characteristics'!H:H,MATCH($C1283,'Policy Characteristics'!$C:$C,0)))</f>
        <v>5</v>
      </c>
      <c r="O1283" s="446" t="str">
        <f>IF(ISBLANK(INDEX('Policy Characteristics'!I:I,MATCH($C1283,'Policy Characteristics'!$C:$C,0))),"",INDEX('Policy Characteristics'!I:I,MATCH($C1283,'Policy Characteristics'!$C:$C,0)))</f>
        <v>$/metric ton CO2e</v>
      </c>
      <c r="P1283" s="44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46" t="str">
        <f>IF(ISBLANK(INDEX('Policy Characteristics'!K:K,MATCH($C1283,'Policy Characteristics'!$C:$C,0))),"",INDEX('Policy Characteristics'!K:K,MATCH($C1283,'Policy Characteristics'!$C:$C,0)))</f>
        <v>fuels.html#carbon-tax</v>
      </c>
      <c r="R1283" s="446" t="str">
        <f>IF(ISBLANK(INDEX('Policy Characteristics'!L:L,MATCH($C1283,'Policy Characteristics'!$C:$C,0))),"",INDEX('Policy Characteristics'!L:L,MATCH($C1283,'Policy Characteristics'!$C:$C,0)))</f>
        <v>carbon-tax.html</v>
      </c>
    </row>
    <row r="1284" spans="1:18" s="446" customFormat="1" x14ac:dyDescent="0.75">
      <c r="A1284" s="446" t="str">
        <f>IF(ISBLANK(INDEX('Policy Characteristics'!A:A,MATCH($C1284,'Policy Characteristics'!$C:$C,0))),"",INDEX('Policy Characteristics'!A:A,MATCH($C1284,'Policy Characteristics'!$C:$C,0)))</f>
        <v>Cross-Sector</v>
      </c>
      <c r="B1284" s="467" t="str">
        <f>IF(ISBLANK(INDEX('Policy Characteristics'!B:B,MATCH($C1284,'Policy Characteristics'!$C:$C,0))),"",INDEX('Policy Characteristics'!B:B,MATCH($C1284,'Policy Characteristics'!$C:$C,0)))</f>
        <v>Carbon Price</v>
      </c>
      <c r="C1284" s="446" t="str">
        <f t="shared" ref="C1284:C1287" si="52">C$1282</f>
        <v>Additional Carbon Tax Rate</v>
      </c>
      <c r="D1284" s="339" t="s">
        <v>335</v>
      </c>
      <c r="E1284" s="339"/>
      <c r="F1284" s="339" t="s">
        <v>339</v>
      </c>
      <c r="G1284" s="339"/>
      <c r="H1284" s="20">
        <v>173</v>
      </c>
      <c r="I1284" s="468" t="s">
        <v>43</v>
      </c>
      <c r="J1284" s="469" t="str">
        <f>IF(ISBLANK(INDEX('Policy Characteristics'!D:D,MATCH($C1284,'Policy Characteristics'!$C:$C,0))),"",INDEX('Policy Characteristics'!D:D,MATCH($C1284,'Policy Characteristics'!$C:$C,0)))</f>
        <v>Carbon Price</v>
      </c>
      <c r="K1284" s="446" t="str">
        <f>IF(ISBLANK(INDEX('Policy Characteristics'!E:E,MATCH($C1284,'Policy Characteristics'!$C:$C,0))),"",INDEX('Policy Characteristics'!E:E,MATCH($C1284,'Policy Characteristics'!$C:$C,0)))</f>
        <v>cross carbon tax</v>
      </c>
      <c r="L1284" s="446">
        <f>IF(ISBLANK(INDEX('Policy Characteristics'!F:F,MATCH($C1284,'Policy Characteristics'!$C:$C,0))),"",INDEX('Policy Characteristics'!F:F,MATCH($C1284,'Policy Characteristics'!$C:$C,0)))</f>
        <v>0</v>
      </c>
      <c r="M1284" s="446">
        <f>IF(ISBLANK(INDEX('Policy Characteristics'!G:G,MATCH($C1284,'Policy Characteristics'!$C:$C,0))),"",INDEX('Policy Characteristics'!G:G,MATCH($C1284,'Policy Characteristics'!$C:$C,0)))</f>
        <v>300</v>
      </c>
      <c r="N1284" s="446">
        <f>IF(ISBLANK(INDEX('Policy Characteristics'!H:H,MATCH($C1284,'Policy Characteristics'!$C:$C,0))),"",INDEX('Policy Characteristics'!H:H,MATCH($C1284,'Policy Characteristics'!$C:$C,0)))</f>
        <v>5</v>
      </c>
      <c r="O1284" s="446" t="str">
        <f>IF(ISBLANK(INDEX('Policy Characteristics'!I:I,MATCH($C1284,'Policy Characteristics'!$C:$C,0))),"",INDEX('Policy Characteristics'!I:I,MATCH($C1284,'Policy Characteristics'!$C:$C,0)))</f>
        <v>$/metric ton CO2e</v>
      </c>
      <c r="P1284" s="44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46" t="str">
        <f>IF(ISBLANK(INDEX('Policy Characteristics'!K:K,MATCH($C1284,'Policy Characteristics'!$C:$C,0))),"",INDEX('Policy Characteristics'!K:K,MATCH($C1284,'Policy Characteristics'!$C:$C,0)))</f>
        <v>fuels.html#carbon-tax</v>
      </c>
      <c r="R1284" s="446" t="str">
        <f>IF(ISBLANK(INDEX('Policy Characteristics'!L:L,MATCH($C1284,'Policy Characteristics'!$C:$C,0))),"",INDEX('Policy Characteristics'!L:L,MATCH($C1284,'Policy Characteristics'!$C:$C,0)))</f>
        <v>carbon-tax.html</v>
      </c>
    </row>
    <row r="1285" spans="1:18" s="446" customFormat="1" x14ac:dyDescent="0.75">
      <c r="A1285" s="446" t="str">
        <f>IF(ISBLANK(INDEX('Policy Characteristics'!A:A,MATCH($C1285,'Policy Characteristics'!$C:$C,0))),"",INDEX('Policy Characteristics'!A:A,MATCH($C1285,'Policy Characteristics'!$C:$C,0)))</f>
        <v>Cross-Sector</v>
      </c>
      <c r="B1285" s="467" t="str">
        <f>IF(ISBLANK(INDEX('Policy Characteristics'!B:B,MATCH($C1285,'Policy Characteristics'!$C:$C,0))),"",INDEX('Policy Characteristics'!B:B,MATCH($C1285,'Policy Characteristics'!$C:$C,0)))</f>
        <v>Carbon Price</v>
      </c>
      <c r="C1285" s="446" t="str">
        <f t="shared" si="52"/>
        <v>Additional Carbon Tax Rate</v>
      </c>
      <c r="D1285" s="339" t="s">
        <v>336</v>
      </c>
      <c r="E1285" s="339"/>
      <c r="F1285" s="339" t="s">
        <v>340</v>
      </c>
      <c r="G1285" s="339"/>
      <c r="H1285" s="20">
        <v>174</v>
      </c>
      <c r="I1285" s="468" t="s">
        <v>43</v>
      </c>
      <c r="J1285" s="469" t="str">
        <f>IF(ISBLANK(INDEX('Policy Characteristics'!D:D,MATCH($C1285,'Policy Characteristics'!$C:$C,0))),"",INDEX('Policy Characteristics'!D:D,MATCH($C1285,'Policy Characteristics'!$C:$C,0)))</f>
        <v>Carbon Price</v>
      </c>
      <c r="K1285" s="446" t="str">
        <f>IF(ISBLANK(INDEX('Policy Characteristics'!E:E,MATCH($C1285,'Policy Characteristics'!$C:$C,0))),"",INDEX('Policy Characteristics'!E:E,MATCH($C1285,'Policy Characteristics'!$C:$C,0)))</f>
        <v>cross carbon tax</v>
      </c>
      <c r="L1285" s="446">
        <f>IF(ISBLANK(INDEX('Policy Characteristics'!F:F,MATCH($C1285,'Policy Characteristics'!$C:$C,0))),"",INDEX('Policy Characteristics'!F:F,MATCH($C1285,'Policy Characteristics'!$C:$C,0)))</f>
        <v>0</v>
      </c>
      <c r="M1285" s="446">
        <f>IF(ISBLANK(INDEX('Policy Characteristics'!G:G,MATCH($C1285,'Policy Characteristics'!$C:$C,0))),"",INDEX('Policy Characteristics'!G:G,MATCH($C1285,'Policy Characteristics'!$C:$C,0)))</f>
        <v>300</v>
      </c>
      <c r="N1285" s="446">
        <f>IF(ISBLANK(INDEX('Policy Characteristics'!H:H,MATCH($C1285,'Policy Characteristics'!$C:$C,0))),"",INDEX('Policy Characteristics'!H:H,MATCH($C1285,'Policy Characteristics'!$C:$C,0)))</f>
        <v>5</v>
      </c>
      <c r="O1285" s="446" t="str">
        <f>IF(ISBLANK(INDEX('Policy Characteristics'!I:I,MATCH($C1285,'Policy Characteristics'!$C:$C,0))),"",INDEX('Policy Characteristics'!I:I,MATCH($C1285,'Policy Characteristics'!$C:$C,0)))</f>
        <v>$/metric ton CO2e</v>
      </c>
      <c r="P1285" s="44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46" t="str">
        <f>IF(ISBLANK(INDEX('Policy Characteristics'!K:K,MATCH($C1285,'Policy Characteristics'!$C:$C,0))),"",INDEX('Policy Characteristics'!K:K,MATCH($C1285,'Policy Characteristics'!$C:$C,0)))</f>
        <v>fuels.html#carbon-tax</v>
      </c>
      <c r="R1285" s="446" t="str">
        <f>IF(ISBLANK(INDEX('Policy Characteristics'!L:L,MATCH($C1285,'Policy Characteristics'!$C:$C,0))),"",INDEX('Policy Characteristics'!L:L,MATCH($C1285,'Policy Characteristics'!$C:$C,0)))</f>
        <v>carbon-tax.html</v>
      </c>
    </row>
    <row r="1286" spans="1:18" s="446" customFormat="1" x14ac:dyDescent="0.75">
      <c r="A1286" s="446" t="str">
        <f>IF(ISBLANK(INDEX('Policy Characteristics'!A:A,MATCH($C1286,'Policy Characteristics'!$C:$C,0))),"",INDEX('Policy Characteristics'!A:A,MATCH($C1286,'Policy Characteristics'!$C:$C,0)))</f>
        <v>Cross-Sector</v>
      </c>
      <c r="B1286" s="467" t="str">
        <f>IF(ISBLANK(INDEX('Policy Characteristics'!B:B,MATCH($C1286,'Policy Characteristics'!$C:$C,0))),"",INDEX('Policy Characteristics'!B:B,MATCH($C1286,'Policy Characteristics'!$C:$C,0)))</f>
        <v>Carbon Price</v>
      </c>
      <c r="C1286" s="446" t="str">
        <f t="shared" si="52"/>
        <v>Additional Carbon Tax Rate</v>
      </c>
      <c r="D1286" s="339" t="s">
        <v>334</v>
      </c>
      <c r="E1286" s="339"/>
      <c r="F1286" s="339" t="s">
        <v>338</v>
      </c>
      <c r="G1286" s="339"/>
      <c r="H1286" s="20">
        <v>175</v>
      </c>
      <c r="I1286" s="468" t="s">
        <v>43</v>
      </c>
      <c r="J1286" s="469" t="str">
        <f>IF(ISBLANK(INDEX('Policy Characteristics'!D:D,MATCH($C1286,'Policy Characteristics'!$C:$C,0))),"",INDEX('Policy Characteristics'!D:D,MATCH($C1286,'Policy Characteristics'!$C:$C,0)))</f>
        <v>Carbon Price</v>
      </c>
      <c r="K1286" s="446" t="str">
        <f>IF(ISBLANK(INDEX('Policy Characteristics'!E:E,MATCH($C1286,'Policy Characteristics'!$C:$C,0))),"",INDEX('Policy Characteristics'!E:E,MATCH($C1286,'Policy Characteristics'!$C:$C,0)))</f>
        <v>cross carbon tax</v>
      </c>
      <c r="L1286" s="446">
        <f>IF(ISBLANK(INDEX('Policy Characteristics'!F:F,MATCH($C1286,'Policy Characteristics'!$C:$C,0))),"",INDEX('Policy Characteristics'!F:F,MATCH($C1286,'Policy Characteristics'!$C:$C,0)))</f>
        <v>0</v>
      </c>
      <c r="M1286" s="446">
        <f>IF(ISBLANK(INDEX('Policy Characteristics'!G:G,MATCH($C1286,'Policy Characteristics'!$C:$C,0))),"",INDEX('Policy Characteristics'!G:G,MATCH($C1286,'Policy Characteristics'!$C:$C,0)))</f>
        <v>300</v>
      </c>
      <c r="N1286" s="446">
        <f>IF(ISBLANK(INDEX('Policy Characteristics'!H:H,MATCH($C1286,'Policy Characteristics'!$C:$C,0))),"",INDEX('Policy Characteristics'!H:H,MATCH($C1286,'Policy Characteristics'!$C:$C,0)))</f>
        <v>5</v>
      </c>
      <c r="O1286" s="446" t="str">
        <f>IF(ISBLANK(INDEX('Policy Characteristics'!I:I,MATCH($C1286,'Policy Characteristics'!$C:$C,0))),"",INDEX('Policy Characteristics'!I:I,MATCH($C1286,'Policy Characteristics'!$C:$C,0)))</f>
        <v>$/metric ton CO2e</v>
      </c>
      <c r="P1286" s="44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46" t="str">
        <f>IF(ISBLANK(INDEX('Policy Characteristics'!K:K,MATCH($C1286,'Policy Characteristics'!$C:$C,0))),"",INDEX('Policy Characteristics'!K:K,MATCH($C1286,'Policy Characteristics'!$C:$C,0)))</f>
        <v>fuels.html#carbon-tax</v>
      </c>
      <c r="R1286" s="446" t="str">
        <f>IF(ISBLANK(INDEX('Policy Characteristics'!L:L,MATCH($C1286,'Policy Characteristics'!$C:$C,0))),"",INDEX('Policy Characteristics'!L:L,MATCH($C1286,'Policy Characteristics'!$C:$C,0)))</f>
        <v>carbon-tax.html</v>
      </c>
    </row>
    <row r="1287" spans="1:18" s="446" customFormat="1" x14ac:dyDescent="0.75">
      <c r="A1287" s="446" t="str">
        <f>IF(ISBLANK(INDEX('Policy Characteristics'!A:A,MATCH($C1287,'Policy Characteristics'!$C:$C,0))),"",INDEX('Policy Characteristics'!A:A,MATCH($C1287,'Policy Characteristics'!$C:$C,0)))</f>
        <v>Cross-Sector</v>
      </c>
      <c r="B1287" s="467" t="str">
        <f>IF(ISBLANK(INDEX('Policy Characteristics'!B:B,MATCH($C1287,'Policy Characteristics'!$C:$C,0))),"",INDEX('Policy Characteristics'!B:B,MATCH($C1287,'Policy Characteristics'!$C:$C,0)))</f>
        <v>Carbon Price</v>
      </c>
      <c r="C1287" s="446" t="str">
        <f t="shared" si="52"/>
        <v>Additional Carbon Tax Rate</v>
      </c>
      <c r="D1287" s="339" t="s">
        <v>2494</v>
      </c>
      <c r="E1287" s="339"/>
      <c r="F1287" s="339" t="s">
        <v>2880</v>
      </c>
      <c r="G1287" s="339"/>
      <c r="H1287" s="20">
        <v>544</v>
      </c>
      <c r="I1287" s="468" t="s">
        <v>43</v>
      </c>
      <c r="J1287" s="469" t="str">
        <f>IF(ISBLANK(INDEX('Policy Characteristics'!D:D,MATCH($C1287,'Policy Characteristics'!$C:$C,0))),"",INDEX('Policy Characteristics'!D:D,MATCH($C1287,'Policy Characteristics'!$C:$C,0)))</f>
        <v>Carbon Price</v>
      </c>
      <c r="K1287" s="446" t="str">
        <f>IF(ISBLANK(INDEX('Policy Characteristics'!E:E,MATCH($C1287,'Policy Characteristics'!$C:$C,0))),"",INDEX('Policy Characteristics'!E:E,MATCH($C1287,'Policy Characteristics'!$C:$C,0)))</f>
        <v>cross carbon tax</v>
      </c>
      <c r="L1287" s="446">
        <f>IF(ISBLANK(INDEX('Policy Characteristics'!F:F,MATCH($C1287,'Policy Characteristics'!$C:$C,0))),"",INDEX('Policy Characteristics'!F:F,MATCH($C1287,'Policy Characteristics'!$C:$C,0)))</f>
        <v>0</v>
      </c>
      <c r="M1287" s="446">
        <f>IF(ISBLANK(INDEX('Policy Characteristics'!G:G,MATCH($C1287,'Policy Characteristics'!$C:$C,0))),"",INDEX('Policy Characteristics'!G:G,MATCH($C1287,'Policy Characteristics'!$C:$C,0)))</f>
        <v>300</v>
      </c>
      <c r="N1287" s="446">
        <f>IF(ISBLANK(INDEX('Policy Characteristics'!H:H,MATCH($C1287,'Policy Characteristics'!$C:$C,0))),"",INDEX('Policy Characteristics'!H:H,MATCH($C1287,'Policy Characteristics'!$C:$C,0)))</f>
        <v>5</v>
      </c>
      <c r="O1287" s="446" t="str">
        <f>IF(ISBLANK(INDEX('Policy Characteristics'!I:I,MATCH($C1287,'Policy Characteristics'!$C:$C,0))),"",INDEX('Policy Characteristics'!I:I,MATCH($C1287,'Policy Characteristics'!$C:$C,0)))</f>
        <v>$/metric ton CO2e</v>
      </c>
      <c r="P1287" s="44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46" t="str">
        <f>IF(ISBLANK(INDEX('Policy Characteristics'!K:K,MATCH($C1287,'Policy Characteristics'!$C:$C,0))),"",INDEX('Policy Characteristics'!K:K,MATCH($C1287,'Policy Characteristics'!$C:$C,0)))</f>
        <v>fuels.html#carbon-tax</v>
      </c>
      <c r="R1287" s="446" t="str">
        <f>IF(ISBLANK(INDEX('Policy Characteristics'!L:L,MATCH($C1287,'Policy Characteristics'!$C:$C,0))),"",INDEX('Policy Characteristics'!L:L,MATCH($C1287,'Policy Characteristics'!$C:$C,0)))</f>
        <v>carbon-tax.html</v>
      </c>
    </row>
    <row r="1288" spans="1:18" s="446" customFormat="1" x14ac:dyDescent="0.75">
      <c r="A1288" s="446" t="str">
        <f>IF(ISBLANK(INDEX('Policy Characteristics'!A:A,MATCH($C1288,'Policy Characteristics'!$C:$C,0))),"",INDEX('Policy Characteristics'!A:A,MATCH($C1288,'Policy Characteristics'!$C:$C,0)))</f>
        <v>Cross-Sector</v>
      </c>
      <c r="B1288" s="467" t="str">
        <f>IF(ISBLANK(INDEX('Policy Characteristics'!B:B,MATCH($C1288,'Policy Characteristics'!$C:$C,0))),"",INDEX('Policy Characteristics'!B:B,MATCH($C1288,'Policy Characteristics'!$C:$C,0)))</f>
        <v>End Existing Subsidies</v>
      </c>
      <c r="C1288" t="s">
        <v>140</v>
      </c>
      <c r="D1288" s="339" t="s">
        <v>52</v>
      </c>
      <c r="E1288" s="339"/>
      <c r="F1288" s="339" t="s">
        <v>93</v>
      </c>
      <c r="G1288" s="339"/>
      <c r="H1288" s="20">
        <v>706</v>
      </c>
      <c r="I1288" s="470" t="s">
        <v>44</v>
      </c>
      <c r="J1288" s="469" t="str">
        <f>IF(ISBLANK(INDEX('Policy Characteristics'!D:D,MATCH($C1288,'Policy Characteristics'!$C:$C,0))),"",INDEX('Policy Characteristics'!D:D,MATCH($C1288,'Policy Characteristics'!$C:$C,0)))</f>
        <v>End Existing Subsidies</v>
      </c>
      <c r="K1288" s="446" t="str">
        <f>IF(ISBLANK(INDEX('Policy Characteristics'!E:E,MATCH($C1288,'Policy Characteristics'!$C:$C,0))),"",INDEX('Policy Characteristics'!E:E,MATCH($C1288,'Policy Characteristics'!$C:$C,0)))</f>
        <v>cross reduce BAU subsidies</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446" t="str">
        <f>IF(ISBLANK(INDEX('Policy Characteristics'!I:I,MATCH($C1288,'Policy Characteristics'!$C:$C,0))),"",INDEX('Policy Characteristics'!I:I,MATCH($C1288,'Policy Characteristics'!$C:$C,0)))</f>
        <v>% reduction in BAU subsidies</v>
      </c>
      <c r="P1288" s="44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46" t="str">
        <f>IF(ISBLANK(INDEX('Policy Characteristics'!K:K,MATCH($C1288,'Policy Characteristics'!$C:$C,0))),"",INDEX('Policy Characteristics'!K:K,MATCH($C1288,'Policy Characteristics'!$C:$C,0)))</f>
        <v>fuels.html#end-subsidies</v>
      </c>
      <c r="R1288" s="446" t="str">
        <f>IF(ISBLANK(INDEX('Policy Characteristics'!L:L,MATCH($C1288,'Policy Characteristics'!$C:$C,0))),"",INDEX('Policy Characteristics'!L:L,MATCH($C1288,'Policy Characteristics'!$C:$C,0)))</f>
        <v>end-existing-subsidies.html</v>
      </c>
    </row>
    <row r="1289" spans="1:18" s="446" customFormat="1" x14ac:dyDescent="0.75">
      <c r="A1289" s="446" t="str">
        <f>IF(ISBLANK(INDEX('Policy Characteristics'!A:A,MATCH($C1289,'Policy Characteristics'!$C:$C,0))),"",INDEX('Policy Characteristics'!A:A,MATCH($C1289,'Policy Characteristics'!$C:$C,0)))</f>
        <v>Cross-Sector</v>
      </c>
      <c r="B1289" s="467" t="str">
        <f>IF(ISBLANK(INDEX('Policy Characteristics'!B:B,MATCH($C1289,'Policy Characteristics'!$C:$C,0))),"",INDEX('Policy Characteristics'!B:B,MATCH($C1289,'Policy Characteristics'!$C:$C,0)))</f>
        <v>End Existing Subsidies</v>
      </c>
      <c r="C1289" s="446" t="str">
        <f t="shared" ref="C1289:C1304" si="53">C$1288</f>
        <v>Percent Reduction in BAU Subsidies</v>
      </c>
      <c r="D1289" s="294" t="s">
        <v>450</v>
      </c>
      <c r="E1289" s="339"/>
      <c r="F1289" s="294" t="s">
        <v>447</v>
      </c>
      <c r="G1289" s="339"/>
      <c r="H1289" s="20">
        <v>69</v>
      </c>
      <c r="I1289" s="470" t="s">
        <v>43</v>
      </c>
      <c r="J1289" s="469" t="str">
        <f>IF(ISBLANK(INDEX('Policy Characteristics'!D:D,MATCH($C1289,'Policy Characteristics'!$C:$C,0))),"",INDEX('Policy Characteristics'!D:D,MATCH($C1289,'Policy Characteristics'!$C:$C,0)))</f>
        <v>End Existing Subsidies</v>
      </c>
      <c r="K1289" s="446" t="str">
        <f>IF(ISBLANK(INDEX('Policy Characteristics'!E:E,MATCH($C1289,'Policy Characteristics'!$C:$C,0))),"",INDEX('Policy Characteristics'!E:E,MATCH($C1289,'Policy Characteristics'!$C:$C,0)))</f>
        <v>cross reduce BAU subsidies</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446" t="str">
        <f>IF(ISBLANK(INDEX('Policy Characteristics'!I:I,MATCH($C1289,'Policy Characteristics'!$C:$C,0))),"",INDEX('Policy Characteristics'!I:I,MATCH($C1289,'Policy Characteristics'!$C:$C,0)))</f>
        <v>% reduction in BAU subsidies</v>
      </c>
      <c r="P1289" s="44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46" t="str">
        <f>IF(ISBLANK(INDEX('Policy Characteristics'!K:K,MATCH($C1289,'Policy Characteristics'!$C:$C,0))),"",INDEX('Policy Characteristics'!K:K,MATCH($C1289,'Policy Characteristics'!$C:$C,0)))</f>
        <v>fuels.html#end-subsidies</v>
      </c>
      <c r="R1289" s="446" t="str">
        <f>IF(ISBLANK(INDEX('Policy Characteristics'!L:L,MATCH($C1289,'Policy Characteristics'!$C:$C,0))),"",INDEX('Policy Characteristics'!L:L,MATCH($C1289,'Policy Characteristics'!$C:$C,0)))</f>
        <v>end-existing-subsidies.html</v>
      </c>
    </row>
    <row r="1290" spans="1:18" s="446" customFormat="1" x14ac:dyDescent="0.75">
      <c r="A1290" s="446" t="str">
        <f>IF(ISBLANK(INDEX('Policy Characteristics'!A:A,MATCH($C1290,'Policy Characteristics'!$C:$C,0))),"",INDEX('Policy Characteristics'!A:A,MATCH($C1290,'Policy Characteristics'!$C:$C,0)))</f>
        <v>Cross-Sector</v>
      </c>
      <c r="B1290" s="467" t="str">
        <f>IF(ISBLANK(INDEX('Policy Characteristics'!B:B,MATCH($C1290,'Policy Characteristics'!$C:$C,0))),"",INDEX('Policy Characteristics'!B:B,MATCH($C1290,'Policy Characteristics'!$C:$C,0)))</f>
        <v>End Existing Subsidies</v>
      </c>
      <c r="C1290" s="446" t="str">
        <f t="shared" si="53"/>
        <v>Percent Reduction in BAU Subsidies</v>
      </c>
      <c r="D1290" s="294" t="s">
        <v>46</v>
      </c>
      <c r="E1290" s="339"/>
      <c r="F1290" s="294" t="s">
        <v>87</v>
      </c>
      <c r="G1290" s="339"/>
      <c r="H1290" s="20">
        <v>70</v>
      </c>
      <c r="I1290" s="470" t="s">
        <v>43</v>
      </c>
      <c r="J1290" s="469" t="str">
        <f>IF(ISBLANK(INDEX('Policy Characteristics'!D:D,MATCH($C1290,'Policy Characteristics'!$C:$C,0))),"",INDEX('Policy Characteristics'!D:D,MATCH($C1290,'Policy Characteristics'!$C:$C,0)))</f>
        <v>End Existing Subsidies</v>
      </c>
      <c r="K1290" s="446" t="str">
        <f>IF(ISBLANK(INDEX('Policy Characteristics'!E:E,MATCH($C1290,'Policy Characteristics'!$C:$C,0))),"",INDEX('Policy Characteristics'!E:E,MATCH($C1290,'Policy Characteristics'!$C:$C,0)))</f>
        <v>cross reduce BAU subsidies</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446" t="str">
        <f>IF(ISBLANK(INDEX('Policy Characteristics'!I:I,MATCH($C1290,'Policy Characteristics'!$C:$C,0))),"",INDEX('Policy Characteristics'!I:I,MATCH($C1290,'Policy Characteristics'!$C:$C,0)))</f>
        <v>% reduction in BAU subsidies</v>
      </c>
      <c r="P1290" s="44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46" t="str">
        <f>IF(ISBLANK(INDEX('Policy Characteristics'!K:K,MATCH($C1290,'Policy Characteristics'!$C:$C,0))),"",INDEX('Policy Characteristics'!K:K,MATCH($C1290,'Policy Characteristics'!$C:$C,0)))</f>
        <v>fuels.html#end-subsidies</v>
      </c>
      <c r="R1290" s="446" t="str">
        <f>IF(ISBLANK(INDEX('Policy Characteristics'!L:L,MATCH($C1290,'Policy Characteristics'!$C:$C,0))),"",INDEX('Policy Characteristics'!L:L,MATCH($C1290,'Policy Characteristics'!$C:$C,0)))</f>
        <v>end-existing-subsidies.html</v>
      </c>
    </row>
    <row r="1291" spans="1:18" s="446" customFormat="1" x14ac:dyDescent="0.75">
      <c r="A1291" s="446" t="str">
        <f>IF(ISBLANK(INDEX('Policy Characteristics'!A:A,MATCH($C1291,'Policy Characteristics'!$C:$C,0))),"",INDEX('Policy Characteristics'!A:A,MATCH($C1291,'Policy Characteristics'!$C:$C,0)))</f>
        <v>Cross-Sector</v>
      </c>
      <c r="B1291" s="467" t="str">
        <f>IF(ISBLANK(INDEX('Policy Characteristics'!B:B,MATCH($C1291,'Policy Characteristics'!$C:$C,0))),"",INDEX('Policy Characteristics'!B:B,MATCH($C1291,'Policy Characteristics'!$C:$C,0)))</f>
        <v>End Existing Subsidies</v>
      </c>
      <c r="C1291" s="446" t="str">
        <f t="shared" si="53"/>
        <v>Percent Reduction in BAU Subsidies</v>
      </c>
      <c r="D1291" s="294" t="s">
        <v>47</v>
      </c>
      <c r="E1291" s="339"/>
      <c r="F1291" s="294" t="s">
        <v>88</v>
      </c>
      <c r="G1291" s="339"/>
      <c r="H1291" s="20">
        <v>71</v>
      </c>
      <c r="I1291" s="470" t="s">
        <v>43</v>
      </c>
      <c r="J1291" s="469" t="str">
        <f>IF(ISBLANK(INDEX('Policy Characteristics'!D:D,MATCH($C1291,'Policy Characteristics'!$C:$C,0))),"",INDEX('Policy Characteristics'!D:D,MATCH($C1291,'Policy Characteristics'!$C:$C,0)))</f>
        <v>End Existing Subsidies</v>
      </c>
      <c r="K1291" s="446" t="str">
        <f>IF(ISBLANK(INDEX('Policy Characteristics'!E:E,MATCH($C1291,'Policy Characteristics'!$C:$C,0))),"",INDEX('Policy Characteristics'!E:E,MATCH($C1291,'Policy Characteristics'!$C:$C,0)))</f>
        <v>cross reduce BAU subsidies</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446" t="str">
        <f>IF(ISBLANK(INDEX('Policy Characteristics'!I:I,MATCH($C1291,'Policy Characteristics'!$C:$C,0))),"",INDEX('Policy Characteristics'!I:I,MATCH($C1291,'Policy Characteristics'!$C:$C,0)))</f>
        <v>% reduction in BAU subsidies</v>
      </c>
      <c r="P1291" s="44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46" t="str">
        <f>IF(ISBLANK(INDEX('Policy Characteristics'!K:K,MATCH($C1291,'Policy Characteristics'!$C:$C,0))),"",INDEX('Policy Characteristics'!K:K,MATCH($C1291,'Policy Characteristics'!$C:$C,0)))</f>
        <v>fuels.html#end-subsidies</v>
      </c>
      <c r="R1291" s="446" t="str">
        <f>IF(ISBLANK(INDEX('Policy Characteristics'!L:L,MATCH($C1291,'Policy Characteristics'!$C:$C,0))),"",INDEX('Policy Characteristics'!L:L,MATCH($C1291,'Policy Characteristics'!$C:$C,0)))</f>
        <v>end-existing-subsidies.html</v>
      </c>
    </row>
    <row r="1292" spans="1:18" s="446" customFormat="1" x14ac:dyDescent="0.75">
      <c r="A1292" s="446" t="str">
        <f>IF(ISBLANK(INDEX('Policy Characteristics'!A:A,MATCH($C1292,'Policy Characteristics'!$C:$C,0))),"",INDEX('Policy Characteristics'!A:A,MATCH($C1292,'Policy Characteristics'!$C:$C,0)))</f>
        <v>Cross-Sector</v>
      </c>
      <c r="B1292" s="467" t="str">
        <f>IF(ISBLANK(INDEX('Policy Characteristics'!B:B,MATCH($C1292,'Policy Characteristics'!$C:$C,0))),"",INDEX('Policy Characteristics'!B:B,MATCH($C1292,'Policy Characteristics'!$C:$C,0)))</f>
        <v>End Existing Subsidies</v>
      </c>
      <c r="C1292" s="446" t="str">
        <f t="shared" si="53"/>
        <v>Percent Reduction in BAU Subsidies</v>
      </c>
      <c r="D1292" s="294" t="s">
        <v>48</v>
      </c>
      <c r="E1292" s="339"/>
      <c r="F1292" s="294" t="s">
        <v>89</v>
      </c>
      <c r="G1292" s="339"/>
      <c r="H1292" s="20">
        <v>72</v>
      </c>
      <c r="I1292" s="470" t="s">
        <v>44</v>
      </c>
      <c r="J1292" s="469" t="str">
        <f>IF(ISBLANK(INDEX('Policy Characteristics'!D:D,MATCH($C1292,'Policy Characteristics'!$C:$C,0))),"",INDEX('Policy Characteristics'!D:D,MATCH($C1292,'Policy Characteristics'!$C:$C,0)))</f>
        <v>End Existing Subsidies</v>
      </c>
      <c r="K1292" s="446" t="str">
        <f>IF(ISBLANK(INDEX('Policy Characteristics'!E:E,MATCH($C1292,'Policy Characteristics'!$C:$C,0))),"",INDEX('Policy Characteristics'!E:E,MATCH($C1292,'Policy Characteristics'!$C:$C,0)))</f>
        <v>cross reduce BAU subsidies</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446" t="str">
        <f>IF(ISBLANK(INDEX('Policy Characteristics'!I:I,MATCH($C1292,'Policy Characteristics'!$C:$C,0))),"",INDEX('Policy Characteristics'!I:I,MATCH($C1292,'Policy Characteristics'!$C:$C,0)))</f>
        <v>% reduction in BAU subsidies</v>
      </c>
      <c r="P1292" s="44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46" t="str">
        <f>IF(ISBLANK(INDEX('Policy Characteristics'!K:K,MATCH($C1292,'Policy Characteristics'!$C:$C,0))),"",INDEX('Policy Characteristics'!K:K,MATCH($C1292,'Policy Characteristics'!$C:$C,0)))</f>
        <v>fuels.html#end-subsidies</v>
      </c>
      <c r="R1292" s="446" t="str">
        <f>IF(ISBLANK(INDEX('Policy Characteristics'!L:L,MATCH($C1292,'Policy Characteristics'!$C:$C,0))),"",INDEX('Policy Characteristics'!L:L,MATCH($C1292,'Policy Characteristics'!$C:$C,0)))</f>
        <v>end-existing-subsidies.html</v>
      </c>
    </row>
    <row r="1293" spans="1:18" s="446" customFormat="1" x14ac:dyDescent="0.75">
      <c r="A1293" s="446" t="str">
        <f>IF(ISBLANK(INDEX('Policy Characteristics'!A:A,MATCH($C1293,'Policy Characteristics'!$C:$C,0))),"",INDEX('Policy Characteristics'!A:A,MATCH($C1293,'Policy Characteristics'!$C:$C,0)))</f>
        <v>Cross-Sector</v>
      </c>
      <c r="B1293" s="467" t="str">
        <f>IF(ISBLANK(INDEX('Policy Characteristics'!B:B,MATCH($C1293,'Policy Characteristics'!$C:$C,0))),"",INDEX('Policy Characteristics'!B:B,MATCH($C1293,'Policy Characteristics'!$C:$C,0)))</f>
        <v>End Existing Subsidies</v>
      </c>
      <c r="C1293" s="446" t="str">
        <f t="shared" si="53"/>
        <v>Percent Reduction in BAU Subsidies</v>
      </c>
      <c r="D1293" s="294" t="s">
        <v>49</v>
      </c>
      <c r="E1293" s="339"/>
      <c r="F1293" s="294" t="s">
        <v>452</v>
      </c>
      <c r="G1293" s="339"/>
      <c r="H1293" s="20">
        <v>73</v>
      </c>
      <c r="I1293" s="470" t="s">
        <v>44</v>
      </c>
      <c r="J1293" s="469" t="str">
        <f>IF(ISBLANK(INDEX('Policy Characteristics'!D:D,MATCH($C1293,'Policy Characteristics'!$C:$C,0))),"",INDEX('Policy Characteristics'!D:D,MATCH($C1293,'Policy Characteristics'!$C:$C,0)))</f>
        <v>End Existing Subsidies</v>
      </c>
      <c r="K1293" s="446" t="str">
        <f>IF(ISBLANK(INDEX('Policy Characteristics'!E:E,MATCH($C1293,'Policy Characteristics'!$C:$C,0))),"",INDEX('Policy Characteristics'!E:E,MATCH($C1293,'Policy Characteristics'!$C:$C,0)))</f>
        <v>cross reduce BAU subsidies</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446" t="str">
        <f>IF(ISBLANK(INDEX('Policy Characteristics'!I:I,MATCH($C1293,'Policy Characteristics'!$C:$C,0))),"",INDEX('Policy Characteristics'!I:I,MATCH($C1293,'Policy Characteristics'!$C:$C,0)))</f>
        <v>% reduction in BAU subsidies</v>
      </c>
      <c r="P1293" s="44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46" t="str">
        <f>IF(ISBLANK(INDEX('Policy Characteristics'!K:K,MATCH($C1293,'Policy Characteristics'!$C:$C,0))),"",INDEX('Policy Characteristics'!K:K,MATCH($C1293,'Policy Characteristics'!$C:$C,0)))</f>
        <v>fuels.html#end-subsidies</v>
      </c>
      <c r="R1293" s="446" t="str">
        <f>IF(ISBLANK(INDEX('Policy Characteristics'!L:L,MATCH($C1293,'Policy Characteristics'!$C:$C,0))),"",INDEX('Policy Characteristics'!L:L,MATCH($C1293,'Policy Characteristics'!$C:$C,0)))</f>
        <v>end-existing-subsidies.html</v>
      </c>
    </row>
    <row r="1294" spans="1:18" s="446" customFormat="1" x14ac:dyDescent="0.75">
      <c r="A1294" s="446" t="str">
        <f>IF(ISBLANK(INDEX('Policy Characteristics'!A:A,MATCH($C1294,'Policy Characteristics'!$C:$C,0))),"",INDEX('Policy Characteristics'!A:A,MATCH($C1294,'Policy Characteristics'!$C:$C,0)))</f>
        <v>Cross-Sector</v>
      </c>
      <c r="B1294" s="467" t="str">
        <f>IF(ISBLANK(INDEX('Policy Characteristics'!B:B,MATCH($C1294,'Policy Characteristics'!$C:$C,0))),"",INDEX('Policy Characteristics'!B:B,MATCH($C1294,'Policy Characteristics'!$C:$C,0)))</f>
        <v>End Existing Subsidies</v>
      </c>
      <c r="C1294" s="446" t="str">
        <f t="shared" si="53"/>
        <v>Percent Reduction in BAU Subsidies</v>
      </c>
      <c r="D1294" s="294" t="s">
        <v>50</v>
      </c>
      <c r="E1294" s="339"/>
      <c r="F1294" s="294" t="s">
        <v>94</v>
      </c>
      <c r="G1294" s="339"/>
      <c r="H1294" s="20">
        <v>74</v>
      </c>
      <c r="I1294" s="470" t="s">
        <v>43</v>
      </c>
      <c r="J1294" s="469" t="str">
        <f>IF(ISBLANK(INDEX('Policy Characteristics'!D:D,MATCH($C1294,'Policy Characteristics'!$C:$C,0))),"",INDEX('Policy Characteristics'!D:D,MATCH($C1294,'Policy Characteristics'!$C:$C,0)))</f>
        <v>End Existing Subsidies</v>
      </c>
      <c r="K1294" s="446" t="str">
        <f>IF(ISBLANK(INDEX('Policy Characteristics'!E:E,MATCH($C1294,'Policy Characteristics'!$C:$C,0))),"",INDEX('Policy Characteristics'!E:E,MATCH($C1294,'Policy Characteristics'!$C:$C,0)))</f>
        <v>cross reduce BAU subsidies</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446" t="str">
        <f>IF(ISBLANK(INDEX('Policy Characteristics'!I:I,MATCH($C1294,'Policy Characteristics'!$C:$C,0))),"",INDEX('Policy Characteristics'!I:I,MATCH($C1294,'Policy Characteristics'!$C:$C,0)))</f>
        <v>% reduction in BAU subsidies</v>
      </c>
      <c r="P1294" s="44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46" t="str">
        <f>IF(ISBLANK(INDEX('Policy Characteristics'!K:K,MATCH($C1294,'Policy Characteristics'!$C:$C,0))),"",INDEX('Policy Characteristics'!K:K,MATCH($C1294,'Policy Characteristics'!$C:$C,0)))</f>
        <v>fuels.html#end-subsidies</v>
      </c>
      <c r="R1294" s="446" t="str">
        <f>IF(ISBLANK(INDEX('Policy Characteristics'!L:L,MATCH($C1294,'Policy Characteristics'!$C:$C,0))),"",INDEX('Policy Characteristics'!L:L,MATCH($C1294,'Policy Characteristics'!$C:$C,0)))</f>
        <v>end-existing-subsidies.html</v>
      </c>
    </row>
    <row r="1295" spans="1:18" s="446" customFormat="1" x14ac:dyDescent="0.75">
      <c r="A1295" s="446" t="str">
        <f>IF(ISBLANK(INDEX('Policy Characteristics'!A:A,MATCH($C1295,'Policy Characteristics'!$C:$C,0))),"",INDEX('Policy Characteristics'!A:A,MATCH($C1295,'Policy Characteristics'!$C:$C,0)))</f>
        <v>Cross-Sector</v>
      </c>
      <c r="B1295" s="467" t="str">
        <f>IF(ISBLANK(INDEX('Policy Characteristics'!B:B,MATCH($C1295,'Policy Characteristics'!$C:$C,0))),"",INDEX('Policy Characteristics'!B:B,MATCH($C1295,'Policy Characteristics'!$C:$C,0)))</f>
        <v>End Existing Subsidies</v>
      </c>
      <c r="C1295" s="446" t="str">
        <f t="shared" si="53"/>
        <v>Percent Reduction in BAU Subsidies</v>
      </c>
      <c r="D1295" s="294" t="s">
        <v>51</v>
      </c>
      <c r="E1295" s="339"/>
      <c r="F1295" s="294" t="s">
        <v>92</v>
      </c>
      <c r="G1295" s="339"/>
      <c r="H1295" s="20">
        <v>707</v>
      </c>
      <c r="I1295" s="470" t="s">
        <v>44</v>
      </c>
      <c r="J1295" s="469" t="str">
        <f>IF(ISBLANK(INDEX('Policy Characteristics'!D:D,MATCH($C1295,'Policy Characteristics'!$C:$C,0))),"",INDEX('Policy Characteristics'!D:D,MATCH($C1295,'Policy Characteristics'!$C:$C,0)))</f>
        <v>End Existing Subsidies</v>
      </c>
      <c r="K1295" s="446" t="str">
        <f>IF(ISBLANK(INDEX('Policy Characteristics'!E:E,MATCH($C1295,'Policy Characteristics'!$C:$C,0))),"",INDEX('Policy Characteristics'!E:E,MATCH($C1295,'Policy Characteristics'!$C:$C,0)))</f>
        <v>cross reduce BAU subsidies</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446" t="str">
        <f>IF(ISBLANK(INDEX('Policy Characteristics'!I:I,MATCH($C1295,'Policy Characteristics'!$C:$C,0))),"",INDEX('Policy Characteristics'!I:I,MATCH($C1295,'Policy Characteristics'!$C:$C,0)))</f>
        <v>% reduction in BAU subsidies</v>
      </c>
      <c r="P1295" s="44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46" t="str">
        <f>IF(ISBLANK(INDEX('Policy Characteristics'!K:K,MATCH($C1295,'Policy Characteristics'!$C:$C,0))),"",INDEX('Policy Characteristics'!K:K,MATCH($C1295,'Policy Characteristics'!$C:$C,0)))</f>
        <v>fuels.html#end-subsidies</v>
      </c>
      <c r="R1295" s="446" t="str">
        <f>IF(ISBLANK(INDEX('Policy Characteristics'!L:L,MATCH($C1295,'Policy Characteristics'!$C:$C,0))),"",INDEX('Policy Characteristics'!L:L,MATCH($C1295,'Policy Characteristics'!$C:$C,0)))</f>
        <v>end-existing-subsidies.html</v>
      </c>
    </row>
    <row r="1296" spans="1:18" s="446" customFormat="1" x14ac:dyDescent="0.75">
      <c r="A1296" s="446" t="str">
        <f>IF(ISBLANK(INDEX('Policy Characteristics'!A:A,MATCH($C1296,'Policy Characteristics'!$C:$C,0))),"",INDEX('Policy Characteristics'!A:A,MATCH($C1296,'Policy Characteristics'!$C:$C,0)))</f>
        <v>Cross-Sector</v>
      </c>
      <c r="B1296" s="467" t="str">
        <f>IF(ISBLANK(INDEX('Policy Characteristics'!B:B,MATCH($C1296,'Policy Characteristics'!$C:$C,0))),"",INDEX('Policy Characteristics'!B:B,MATCH($C1296,'Policy Characteristics'!$C:$C,0)))</f>
        <v>End Existing Subsidies</v>
      </c>
      <c r="C1296" s="446" t="str">
        <f t="shared" si="53"/>
        <v>Percent Reduction in BAU Subsidies</v>
      </c>
      <c r="D1296" s="294" t="s">
        <v>53</v>
      </c>
      <c r="E1296" s="339"/>
      <c r="F1296" s="294" t="s">
        <v>95</v>
      </c>
      <c r="G1296" s="339"/>
      <c r="H1296" s="20">
        <v>75</v>
      </c>
      <c r="I1296" s="470" t="s">
        <v>43</v>
      </c>
      <c r="J1296" s="469" t="str">
        <f>IF(ISBLANK(INDEX('Policy Characteristics'!D:D,MATCH($C1296,'Policy Characteristics'!$C:$C,0))),"",INDEX('Policy Characteristics'!D:D,MATCH($C1296,'Policy Characteristics'!$C:$C,0)))</f>
        <v>End Existing Subsidies</v>
      </c>
      <c r="K1296" s="446" t="str">
        <f>IF(ISBLANK(INDEX('Policy Characteristics'!E:E,MATCH($C1296,'Policy Characteristics'!$C:$C,0))),"",INDEX('Policy Characteristics'!E:E,MATCH($C1296,'Policy Characteristics'!$C:$C,0)))</f>
        <v>cross reduce BAU subsidies</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446" t="str">
        <f>IF(ISBLANK(INDEX('Policy Characteristics'!I:I,MATCH($C1296,'Policy Characteristics'!$C:$C,0))),"",INDEX('Policy Characteristics'!I:I,MATCH($C1296,'Policy Characteristics'!$C:$C,0)))</f>
        <v>% reduction in BAU subsidies</v>
      </c>
      <c r="P1296" s="44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46" t="str">
        <f>IF(ISBLANK(INDEX('Policy Characteristics'!K:K,MATCH($C1296,'Policy Characteristics'!$C:$C,0))),"",INDEX('Policy Characteristics'!K:K,MATCH($C1296,'Policy Characteristics'!$C:$C,0)))</f>
        <v>fuels.html#end-subsidies</v>
      </c>
      <c r="R1296" s="446" t="str">
        <f>IF(ISBLANK(INDEX('Policy Characteristics'!L:L,MATCH($C1296,'Policy Characteristics'!$C:$C,0))),"",INDEX('Policy Characteristics'!L:L,MATCH($C1296,'Policy Characteristics'!$C:$C,0)))</f>
        <v>end-existing-subsidies.html</v>
      </c>
    </row>
    <row r="1297" spans="1:18" s="446" customFormat="1" x14ac:dyDescent="0.75">
      <c r="A1297" s="446" t="str">
        <f>IF(ISBLANK(INDEX('Policy Characteristics'!A:A,MATCH($C1297,'Policy Characteristics'!$C:$C,0))),"",INDEX('Policy Characteristics'!A:A,MATCH($C1297,'Policy Characteristics'!$C:$C,0)))</f>
        <v>Cross-Sector</v>
      </c>
      <c r="B1297" s="467" t="str">
        <f>IF(ISBLANK(INDEX('Policy Characteristics'!B:B,MATCH($C1297,'Policy Characteristics'!$C:$C,0))),"",INDEX('Policy Characteristics'!B:B,MATCH($C1297,'Policy Characteristics'!$C:$C,0)))</f>
        <v>End Existing Subsidies</v>
      </c>
      <c r="C1297" s="446" t="str">
        <f t="shared" si="53"/>
        <v>Percent Reduction in BAU Subsidies</v>
      </c>
      <c r="D1297" s="294" t="s">
        <v>54</v>
      </c>
      <c r="E1297" s="339"/>
      <c r="F1297" s="294" t="s">
        <v>96</v>
      </c>
      <c r="G1297" s="339"/>
      <c r="H1297" s="20">
        <v>76</v>
      </c>
      <c r="I1297" s="470" t="s">
        <v>43</v>
      </c>
      <c r="J1297" s="469" t="str">
        <f>IF(ISBLANK(INDEX('Policy Characteristics'!D:D,MATCH($C1297,'Policy Characteristics'!$C:$C,0))),"",INDEX('Policy Characteristics'!D:D,MATCH($C1297,'Policy Characteristics'!$C:$C,0)))</f>
        <v>End Existing Subsidies</v>
      </c>
      <c r="K1297" s="446" t="str">
        <f>IF(ISBLANK(INDEX('Policy Characteristics'!E:E,MATCH($C1297,'Policy Characteristics'!$C:$C,0))),"",INDEX('Policy Characteristics'!E:E,MATCH($C1297,'Policy Characteristics'!$C:$C,0)))</f>
        <v>cross reduce BAU subsidies</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446" t="str">
        <f>IF(ISBLANK(INDEX('Policy Characteristics'!I:I,MATCH($C1297,'Policy Characteristics'!$C:$C,0))),"",INDEX('Policy Characteristics'!I:I,MATCH($C1297,'Policy Characteristics'!$C:$C,0)))</f>
        <v>% reduction in BAU subsidies</v>
      </c>
      <c r="P1297" s="44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46" t="str">
        <f>IF(ISBLANK(INDEX('Policy Characteristics'!K:K,MATCH($C1297,'Policy Characteristics'!$C:$C,0))),"",INDEX('Policy Characteristics'!K:K,MATCH($C1297,'Policy Characteristics'!$C:$C,0)))</f>
        <v>fuels.html#end-subsidies</v>
      </c>
      <c r="R1297" s="446" t="str">
        <f>IF(ISBLANK(INDEX('Policy Characteristics'!L:L,MATCH($C1297,'Policy Characteristics'!$C:$C,0))),"",INDEX('Policy Characteristics'!L:L,MATCH($C1297,'Policy Characteristics'!$C:$C,0)))</f>
        <v>end-existing-subsidies.html</v>
      </c>
    </row>
    <row r="1298" spans="1:18" s="446" customFormat="1" x14ac:dyDescent="0.75">
      <c r="A1298" s="446" t="str">
        <f>IF(ISBLANK(INDEX('Policy Characteristics'!A:A,MATCH($C1298,'Policy Characteristics'!$C:$C,0))),"",INDEX('Policy Characteristics'!A:A,MATCH($C1298,'Policy Characteristics'!$C:$C,0)))</f>
        <v>Cross-Sector</v>
      </c>
      <c r="B1298" s="467" t="str">
        <f>IF(ISBLANK(INDEX('Policy Characteristics'!B:B,MATCH($C1298,'Policy Characteristics'!$C:$C,0))),"",INDEX('Policy Characteristics'!B:B,MATCH($C1298,'Policy Characteristics'!$C:$C,0)))</f>
        <v>End Existing Subsidies</v>
      </c>
      <c r="C1298" s="446" t="str">
        <f t="shared" si="53"/>
        <v>Percent Reduction in BAU Subsidies</v>
      </c>
      <c r="D1298" s="294" t="s">
        <v>55</v>
      </c>
      <c r="E1298" s="339"/>
      <c r="F1298" s="294" t="s">
        <v>97</v>
      </c>
      <c r="G1298" s="339"/>
      <c r="H1298" s="20">
        <v>708</v>
      </c>
      <c r="I1298" s="470" t="s">
        <v>44</v>
      </c>
      <c r="J1298" s="469" t="str">
        <f>IF(ISBLANK(INDEX('Policy Characteristics'!D:D,MATCH($C1298,'Policy Characteristics'!$C:$C,0))),"",INDEX('Policy Characteristics'!D:D,MATCH($C1298,'Policy Characteristics'!$C:$C,0)))</f>
        <v>End Existing Subsidies</v>
      </c>
      <c r="K1298" s="446" t="str">
        <f>IF(ISBLANK(INDEX('Policy Characteristics'!E:E,MATCH($C1298,'Policy Characteristics'!$C:$C,0))),"",INDEX('Policy Characteristics'!E:E,MATCH($C1298,'Policy Characteristics'!$C:$C,0)))</f>
        <v>cross reduce BAU subsidies</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446" t="str">
        <f>IF(ISBLANK(INDEX('Policy Characteristics'!I:I,MATCH($C1298,'Policy Characteristics'!$C:$C,0))),"",INDEX('Policy Characteristics'!I:I,MATCH($C1298,'Policy Characteristics'!$C:$C,0)))</f>
        <v>% reduction in BAU subsidies</v>
      </c>
      <c r="P1298" s="44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46" t="str">
        <f>IF(ISBLANK(INDEX('Policy Characteristics'!K:K,MATCH($C1298,'Policy Characteristics'!$C:$C,0))),"",INDEX('Policy Characteristics'!K:K,MATCH($C1298,'Policy Characteristics'!$C:$C,0)))</f>
        <v>fuels.html#end-subsidies</v>
      </c>
      <c r="R1298" s="446" t="str">
        <f>IF(ISBLANK(INDEX('Policy Characteristics'!L:L,MATCH($C1298,'Policy Characteristics'!$C:$C,0))),"",INDEX('Policy Characteristics'!L:L,MATCH($C1298,'Policy Characteristics'!$C:$C,0)))</f>
        <v>end-existing-subsidies.html</v>
      </c>
    </row>
    <row r="1299" spans="1:18" s="446" customFormat="1" x14ac:dyDescent="0.75">
      <c r="A1299" s="446" t="str">
        <f>IF(ISBLANK(INDEX('Policy Characteristics'!A:A,MATCH($C1299,'Policy Characteristics'!$C:$C,0))),"",INDEX('Policy Characteristics'!A:A,MATCH($C1299,'Policy Characteristics'!$C:$C,0)))</f>
        <v>Cross-Sector</v>
      </c>
      <c r="B1299" s="467" t="str">
        <f>IF(ISBLANK(INDEX('Policy Characteristics'!B:B,MATCH($C1299,'Policy Characteristics'!$C:$C,0))),"",INDEX('Policy Characteristics'!B:B,MATCH($C1299,'Policy Characteristics'!$C:$C,0)))</f>
        <v>End Existing Subsidies</v>
      </c>
      <c r="C1299" s="446" t="str">
        <f t="shared" si="53"/>
        <v>Percent Reduction in BAU Subsidies</v>
      </c>
      <c r="D1299" s="294" t="s">
        <v>56</v>
      </c>
      <c r="E1299" s="339"/>
      <c r="F1299" s="294" t="s">
        <v>98</v>
      </c>
      <c r="G1299" s="339"/>
      <c r="H1299" s="20">
        <v>709</v>
      </c>
      <c r="I1299" s="470" t="s">
        <v>44</v>
      </c>
      <c r="J1299" s="469" t="str">
        <f>IF(ISBLANK(INDEX('Policy Characteristics'!D:D,MATCH($C1299,'Policy Characteristics'!$C:$C,0))),"",INDEX('Policy Characteristics'!D:D,MATCH($C1299,'Policy Characteristics'!$C:$C,0)))</f>
        <v>End Existing Subsidies</v>
      </c>
      <c r="K1299" s="446" t="str">
        <f>IF(ISBLANK(INDEX('Policy Characteristics'!E:E,MATCH($C1299,'Policy Characteristics'!$C:$C,0))),"",INDEX('Policy Characteristics'!E:E,MATCH($C1299,'Policy Characteristics'!$C:$C,0)))</f>
        <v>cross reduce BAU subsidies</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446" t="str">
        <f>IF(ISBLANK(INDEX('Policy Characteristics'!I:I,MATCH($C1299,'Policy Characteristics'!$C:$C,0))),"",INDEX('Policy Characteristics'!I:I,MATCH($C1299,'Policy Characteristics'!$C:$C,0)))</f>
        <v>% reduction in BAU subsidies</v>
      </c>
      <c r="P1299" s="44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46" t="str">
        <f>IF(ISBLANK(INDEX('Policy Characteristics'!K:K,MATCH($C1299,'Policy Characteristics'!$C:$C,0))),"",INDEX('Policy Characteristics'!K:K,MATCH($C1299,'Policy Characteristics'!$C:$C,0)))</f>
        <v>fuels.html#end-subsidies</v>
      </c>
      <c r="R1299" s="446" t="str">
        <f>IF(ISBLANK(INDEX('Policy Characteristics'!L:L,MATCH($C1299,'Policy Characteristics'!$C:$C,0))),"",INDEX('Policy Characteristics'!L:L,MATCH($C1299,'Policy Characteristics'!$C:$C,0)))</f>
        <v>end-existing-subsidies.html</v>
      </c>
    </row>
    <row r="1300" spans="1:18" s="446" customFormat="1" x14ac:dyDescent="0.75">
      <c r="A1300" s="446" t="str">
        <f>IF(ISBLANK(INDEX('Policy Characteristics'!A:A,MATCH($C1300,'Policy Characteristics'!$C:$C,0))),"",INDEX('Policy Characteristics'!A:A,MATCH($C1300,'Policy Characteristics'!$C:$C,0)))</f>
        <v>Cross-Sector</v>
      </c>
      <c r="B1300" s="467" t="str">
        <f>IF(ISBLANK(INDEX('Policy Characteristics'!B:B,MATCH($C1300,'Policy Characteristics'!$C:$C,0))),"",INDEX('Policy Characteristics'!B:B,MATCH($C1300,'Policy Characteristics'!$C:$C,0)))</f>
        <v>End Existing Subsidies</v>
      </c>
      <c r="C1300" s="446" t="str">
        <f t="shared" si="53"/>
        <v>Percent Reduction in BAU Subsidies</v>
      </c>
      <c r="D1300" s="294" t="s">
        <v>2472</v>
      </c>
      <c r="E1300" s="339"/>
      <c r="F1300" s="294" t="s">
        <v>2473</v>
      </c>
      <c r="G1300" s="339"/>
      <c r="H1300" s="20">
        <v>710</v>
      </c>
      <c r="I1300" s="470" t="s">
        <v>44</v>
      </c>
      <c r="J1300" s="469" t="str">
        <f>IF(ISBLANK(INDEX('Policy Characteristics'!D:D,MATCH($C1300,'Policy Characteristics'!$C:$C,0))),"",INDEX('Policy Characteristics'!D:D,MATCH($C1300,'Policy Characteristics'!$C:$C,0)))</f>
        <v>End Existing Subsidies</v>
      </c>
      <c r="K1300" s="446" t="str">
        <f>IF(ISBLANK(INDEX('Policy Characteristics'!E:E,MATCH($C1300,'Policy Characteristics'!$C:$C,0))),"",INDEX('Policy Characteristics'!E:E,MATCH($C1300,'Policy Characteristics'!$C:$C,0)))</f>
        <v>cross reduce BAU subsidies</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446" t="str">
        <f>IF(ISBLANK(INDEX('Policy Characteristics'!I:I,MATCH($C1300,'Policy Characteristics'!$C:$C,0))),"",INDEX('Policy Characteristics'!I:I,MATCH($C1300,'Policy Characteristics'!$C:$C,0)))</f>
        <v>% reduction in BAU subsidies</v>
      </c>
      <c r="P1300" s="44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46" t="str">
        <f>IF(ISBLANK(INDEX('Policy Characteristics'!K:K,MATCH($C1300,'Policy Characteristics'!$C:$C,0))),"",INDEX('Policy Characteristics'!K:K,MATCH($C1300,'Policy Characteristics'!$C:$C,0)))</f>
        <v>fuels.html#end-subsidies</v>
      </c>
      <c r="R1300" s="446" t="str">
        <f>IF(ISBLANK(INDEX('Policy Characteristics'!L:L,MATCH($C1300,'Policy Characteristics'!$C:$C,0))),"",INDEX('Policy Characteristics'!L:L,MATCH($C1300,'Policy Characteristics'!$C:$C,0)))</f>
        <v>end-existing-subsidies.html</v>
      </c>
    </row>
    <row r="1301" spans="1:18" s="446" customFormat="1" x14ac:dyDescent="0.75">
      <c r="A1301" s="446" t="str">
        <f>IF(ISBLANK(INDEX('Policy Characteristics'!A:A,MATCH($C1301,'Policy Characteristics'!$C:$C,0))),"",INDEX('Policy Characteristics'!A:A,MATCH($C1301,'Policy Characteristics'!$C:$C,0)))</f>
        <v>Cross-Sector</v>
      </c>
      <c r="B1301" s="467" t="str">
        <f>IF(ISBLANK(INDEX('Policy Characteristics'!B:B,MATCH($C1301,'Policy Characteristics'!$C:$C,0))),"",INDEX('Policy Characteristics'!B:B,MATCH($C1301,'Policy Characteristics'!$C:$C,0)))</f>
        <v>End Existing Subsidies</v>
      </c>
      <c r="C1301" s="446" t="str">
        <f t="shared" si="53"/>
        <v>Percent Reduction in BAU Subsidies</v>
      </c>
      <c r="D1301" s="294" t="s">
        <v>75</v>
      </c>
      <c r="E1301" s="339"/>
      <c r="F1301" s="294" t="s">
        <v>99</v>
      </c>
      <c r="G1301" s="339"/>
      <c r="H1301" s="20">
        <v>711</v>
      </c>
      <c r="I1301" s="470" t="s">
        <v>44</v>
      </c>
      <c r="J1301" s="469" t="str">
        <f>IF(ISBLANK(INDEX('Policy Characteristics'!D:D,MATCH($C1301,'Policy Characteristics'!$C:$C,0))),"",INDEX('Policy Characteristics'!D:D,MATCH($C1301,'Policy Characteristics'!$C:$C,0)))</f>
        <v>End Existing Subsidies</v>
      </c>
      <c r="K1301" s="446" t="str">
        <f>IF(ISBLANK(INDEX('Policy Characteristics'!E:E,MATCH($C1301,'Policy Characteristics'!$C:$C,0))),"",INDEX('Policy Characteristics'!E:E,MATCH($C1301,'Policy Characteristics'!$C:$C,0)))</f>
        <v>cross reduce BAU subsidies</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446" t="str">
        <f>IF(ISBLANK(INDEX('Policy Characteristics'!I:I,MATCH($C1301,'Policy Characteristics'!$C:$C,0))),"",INDEX('Policy Characteristics'!I:I,MATCH($C1301,'Policy Characteristics'!$C:$C,0)))</f>
        <v>% reduction in BAU subsidies</v>
      </c>
      <c r="P1301" s="44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46" t="str">
        <f>IF(ISBLANK(INDEX('Policy Characteristics'!K:K,MATCH($C1301,'Policy Characteristics'!$C:$C,0))),"",INDEX('Policy Characteristics'!K:K,MATCH($C1301,'Policy Characteristics'!$C:$C,0)))</f>
        <v>fuels.html#end-subsidies</v>
      </c>
      <c r="R1301" s="446" t="str">
        <f>IF(ISBLANK(INDEX('Policy Characteristics'!L:L,MATCH($C1301,'Policy Characteristics'!$C:$C,0))),"",INDEX('Policy Characteristics'!L:L,MATCH($C1301,'Policy Characteristics'!$C:$C,0)))</f>
        <v>end-existing-subsidies.html</v>
      </c>
    </row>
    <row r="1302" spans="1:18" s="446" customFormat="1" x14ac:dyDescent="0.75">
      <c r="A1302" s="446" t="str">
        <f>IF(ISBLANK(INDEX('Policy Characteristics'!A:A,MATCH($C1302,'Policy Characteristics'!$C:$C,0))),"",INDEX('Policy Characteristics'!A:A,MATCH($C1302,'Policy Characteristics'!$C:$C,0)))</f>
        <v>Cross-Sector</v>
      </c>
      <c r="B1302" s="467" t="str">
        <f>IF(ISBLANK(INDEX('Policy Characteristics'!B:B,MATCH($C1302,'Policy Characteristics'!$C:$C,0))),"",INDEX('Policy Characteristics'!B:B,MATCH($C1302,'Policy Characteristics'!$C:$C,0)))</f>
        <v>End Existing Subsidies</v>
      </c>
      <c r="C1302" s="446" t="str">
        <f t="shared" si="53"/>
        <v>Percent Reduction in BAU Subsidies</v>
      </c>
      <c r="D1302" s="294" t="s">
        <v>436</v>
      </c>
      <c r="E1302" s="339"/>
      <c r="F1302" s="294" t="s">
        <v>437</v>
      </c>
      <c r="G1302" s="339"/>
      <c r="H1302" s="20">
        <v>712</v>
      </c>
      <c r="I1302" s="470" t="s">
        <v>44</v>
      </c>
      <c r="J1302" s="469" t="str">
        <f>IF(ISBLANK(INDEX('Policy Characteristics'!D:D,MATCH($C1302,'Policy Characteristics'!$C:$C,0))),"",INDEX('Policy Characteristics'!D:D,MATCH($C1302,'Policy Characteristics'!$C:$C,0)))</f>
        <v>End Existing Subsidies</v>
      </c>
      <c r="K1302" s="446" t="str">
        <f>IF(ISBLANK(INDEX('Policy Characteristics'!E:E,MATCH($C1302,'Policy Characteristics'!$C:$C,0))),"",INDEX('Policy Characteristics'!E:E,MATCH($C1302,'Policy Characteristics'!$C:$C,0)))</f>
        <v>cross reduce BAU subsidies</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446" t="str">
        <f>IF(ISBLANK(INDEX('Policy Characteristics'!I:I,MATCH($C1302,'Policy Characteristics'!$C:$C,0))),"",INDEX('Policy Characteristics'!I:I,MATCH($C1302,'Policy Characteristics'!$C:$C,0)))</f>
        <v>% reduction in BAU subsidies</v>
      </c>
      <c r="P1302" s="44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46" t="str">
        <f>IF(ISBLANK(INDEX('Policy Characteristics'!K:K,MATCH($C1302,'Policy Characteristics'!$C:$C,0))),"",INDEX('Policy Characteristics'!K:K,MATCH($C1302,'Policy Characteristics'!$C:$C,0)))</f>
        <v>fuels.html#end-subsidies</v>
      </c>
      <c r="R1302" s="446" t="str">
        <f>IF(ISBLANK(INDEX('Policy Characteristics'!L:L,MATCH($C1302,'Policy Characteristics'!$C:$C,0))),"",INDEX('Policy Characteristics'!L:L,MATCH($C1302,'Policy Characteristics'!$C:$C,0)))</f>
        <v>end-existing-subsidies.html</v>
      </c>
    </row>
    <row r="1303" spans="1:18" s="446" customFormat="1" x14ac:dyDescent="0.75">
      <c r="A1303" s="446" t="str">
        <f>IF(ISBLANK(INDEX('Policy Characteristics'!A:A,MATCH($C1303,'Policy Characteristics'!$C:$C,0))),"",INDEX('Policy Characteristics'!A:A,MATCH($C1303,'Policy Characteristics'!$C:$C,0)))</f>
        <v>Cross-Sector</v>
      </c>
      <c r="B1303" s="467" t="str">
        <f>IF(ISBLANK(INDEX('Policy Characteristics'!B:B,MATCH($C1303,'Policy Characteristics'!$C:$C,0))),"",INDEX('Policy Characteristics'!B:B,MATCH($C1303,'Policy Characteristics'!$C:$C,0)))</f>
        <v>End Existing Subsidies</v>
      </c>
      <c r="C1303" s="446" t="str">
        <f t="shared" si="53"/>
        <v>Percent Reduction in BAU Subsidies</v>
      </c>
      <c r="D1303" s="294" t="s">
        <v>443</v>
      </c>
      <c r="E1303" s="339"/>
      <c r="F1303" s="294" t="s">
        <v>444</v>
      </c>
      <c r="G1303" s="339"/>
      <c r="H1303" s="20">
        <v>713</v>
      </c>
      <c r="I1303" s="470" t="s">
        <v>44</v>
      </c>
      <c r="J1303" s="469" t="str">
        <f>IF(ISBLANK(INDEX('Policy Characteristics'!D:D,MATCH($C1303,'Policy Characteristics'!$C:$C,0))),"",INDEX('Policy Characteristics'!D:D,MATCH($C1303,'Policy Characteristics'!$C:$C,0)))</f>
        <v>End Existing Subsidies</v>
      </c>
      <c r="K1303" s="446" t="str">
        <f>IF(ISBLANK(INDEX('Policy Characteristics'!E:E,MATCH($C1303,'Policy Characteristics'!$C:$C,0))),"",INDEX('Policy Characteristics'!E:E,MATCH($C1303,'Policy Characteristics'!$C:$C,0)))</f>
        <v>cross reduce BAU subsidies</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446" t="str">
        <f>IF(ISBLANK(INDEX('Policy Characteristics'!I:I,MATCH($C1303,'Policy Characteristics'!$C:$C,0))),"",INDEX('Policy Characteristics'!I:I,MATCH($C1303,'Policy Characteristics'!$C:$C,0)))</f>
        <v>% reduction in BAU subsidies</v>
      </c>
      <c r="P1303" s="44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46" t="str">
        <f>IF(ISBLANK(INDEX('Policy Characteristics'!K:K,MATCH($C1303,'Policy Characteristics'!$C:$C,0))),"",INDEX('Policy Characteristics'!K:K,MATCH($C1303,'Policy Characteristics'!$C:$C,0)))</f>
        <v>fuels.html#end-subsidies</v>
      </c>
      <c r="R1303" s="446" t="str">
        <f>IF(ISBLANK(INDEX('Policy Characteristics'!L:L,MATCH($C1303,'Policy Characteristics'!$C:$C,0))),"",INDEX('Policy Characteristics'!L:L,MATCH($C1303,'Policy Characteristics'!$C:$C,0)))</f>
        <v>end-existing-subsidies.html</v>
      </c>
    </row>
    <row r="1304" spans="1:18" s="446" customFormat="1" x14ac:dyDescent="0.75">
      <c r="A1304" s="446" t="str">
        <f>IF(ISBLANK(INDEX('Policy Characteristics'!A:A,MATCH($C1304,'Policy Characteristics'!$C:$C,0))),"",INDEX('Policy Characteristics'!A:A,MATCH($C1304,'Policy Characteristics'!$C:$C,0)))</f>
        <v>Cross-Sector</v>
      </c>
      <c r="B1304" s="467" t="str">
        <f>IF(ISBLANK(INDEX('Policy Characteristics'!B:B,MATCH($C1304,'Policy Characteristics'!$C:$C,0))),"",INDEX('Policy Characteristics'!B:B,MATCH($C1304,'Policy Characteristics'!$C:$C,0)))</f>
        <v>End Existing Subsidies</v>
      </c>
      <c r="C1304" s="446" t="str">
        <f t="shared" si="53"/>
        <v>Percent Reduction in BAU Subsidies</v>
      </c>
      <c r="D1304" s="294" t="s">
        <v>2464</v>
      </c>
      <c r="E1304" s="339"/>
      <c r="F1304" s="294" t="s">
        <v>2468</v>
      </c>
      <c r="G1304" s="339"/>
      <c r="H1304" s="20">
        <v>714</v>
      </c>
      <c r="I1304" s="470" t="s">
        <v>44</v>
      </c>
      <c r="J1304" s="469" t="str">
        <f>IF(ISBLANK(INDEX('Policy Characteristics'!D:D,MATCH($C1304,'Policy Characteristics'!$C:$C,0))),"",INDEX('Policy Characteristics'!D:D,MATCH($C1304,'Policy Characteristics'!$C:$C,0)))</f>
        <v>End Existing Subsidies</v>
      </c>
      <c r="K1304" s="446" t="str">
        <f>IF(ISBLANK(INDEX('Policy Characteristics'!E:E,MATCH($C1304,'Policy Characteristics'!$C:$C,0))),"",INDEX('Policy Characteristics'!E:E,MATCH($C1304,'Policy Characteristics'!$C:$C,0)))</f>
        <v>cross reduce BAU subsidies</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446" t="str">
        <f>IF(ISBLANK(INDEX('Policy Characteristics'!I:I,MATCH($C1304,'Policy Characteristics'!$C:$C,0))),"",INDEX('Policy Characteristics'!I:I,MATCH($C1304,'Policy Characteristics'!$C:$C,0)))</f>
        <v>% reduction in BAU subsidies</v>
      </c>
      <c r="P1304" s="44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46" t="str">
        <f>IF(ISBLANK(INDEX('Policy Characteristics'!K:K,MATCH($C1304,'Policy Characteristics'!$C:$C,0))),"",INDEX('Policy Characteristics'!K:K,MATCH($C1304,'Policy Characteristics'!$C:$C,0)))</f>
        <v>fuels.html#end-subsidies</v>
      </c>
      <c r="R1304" s="446" t="str">
        <f>IF(ISBLANK(INDEX('Policy Characteristics'!L:L,MATCH($C1304,'Policy Characteristics'!$C:$C,0))),"",INDEX('Policy Characteristics'!L:L,MATCH($C1304,'Policy Characteristics'!$C:$C,0)))</f>
        <v>end-existing-subsidies.html</v>
      </c>
    </row>
    <row r="1305" spans="1:18" s="446" customFormat="1" x14ac:dyDescent="0.75">
      <c r="A1305" s="446" t="str">
        <f>IF(ISBLANK(INDEX('Policy Characteristics'!A:A,MATCH($C1305,'Policy Characteristics'!$C:$C,0))),"",INDEX('Policy Characteristics'!A:A,MATCH($C1305,'Policy Characteristics'!$C:$C,0)))</f>
        <v>Cross-Sector</v>
      </c>
      <c r="B1305" s="467" t="str">
        <f>IF(ISBLANK(INDEX('Policy Characteristics'!B:B,MATCH($C1305,'Policy Characteristics'!$C:$C,0))),"",INDEX('Policy Characteristics'!B:B,MATCH($C1305,'Policy Characteristics'!$C:$C,0)))</f>
        <v>End Existing Subsidies</v>
      </c>
      <c r="C1305" s="446" t="str">
        <f t="shared" ref="C1305" si="54">C$1288</f>
        <v>Percent Reduction in BAU Subsidies</v>
      </c>
      <c r="D1305" s="294" t="s">
        <v>2474</v>
      </c>
      <c r="E1305" s="339"/>
      <c r="F1305" s="294" t="s">
        <v>2475</v>
      </c>
      <c r="G1305" s="339"/>
      <c r="H1305" s="20">
        <v>715</v>
      </c>
      <c r="I1305" s="470" t="s">
        <v>44</v>
      </c>
      <c r="J1305" s="469" t="str">
        <f>IF(ISBLANK(INDEX('Policy Characteristics'!D:D,MATCH($C1305,'Policy Characteristics'!$C:$C,0))),"",INDEX('Policy Characteristics'!D:D,MATCH($C1305,'Policy Characteristics'!$C:$C,0)))</f>
        <v>End Existing Subsidies</v>
      </c>
      <c r="K1305" s="446" t="str">
        <f>IF(ISBLANK(INDEX('Policy Characteristics'!E:E,MATCH($C1305,'Policy Characteristics'!$C:$C,0))),"",INDEX('Policy Characteristics'!E:E,MATCH($C1305,'Policy Characteristics'!$C:$C,0)))</f>
        <v>cross reduce BAU subsidies</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446" t="str">
        <f>IF(ISBLANK(INDEX('Policy Characteristics'!I:I,MATCH($C1305,'Policy Characteristics'!$C:$C,0))),"",INDEX('Policy Characteristics'!I:I,MATCH($C1305,'Policy Characteristics'!$C:$C,0)))</f>
        <v>% reduction in BAU subsidies</v>
      </c>
      <c r="P1305" s="44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46" t="str">
        <f>IF(ISBLANK(INDEX('Policy Characteristics'!K:K,MATCH($C1305,'Policy Characteristics'!$C:$C,0))),"",INDEX('Policy Characteristics'!K:K,MATCH($C1305,'Policy Characteristics'!$C:$C,0)))</f>
        <v>fuels.html#end-subsidies</v>
      </c>
      <c r="R1305" s="446" t="str">
        <f>IF(ISBLANK(INDEX('Policy Characteristics'!L:L,MATCH($C1305,'Policy Characteristics'!$C:$C,0))),"",INDEX('Policy Characteristics'!L:L,MATCH($C1305,'Policy Characteristics'!$C:$C,0)))</f>
        <v>end-existing-subsidies.html</v>
      </c>
    </row>
    <row r="1306" spans="1:18" s="446" customFormat="1" x14ac:dyDescent="0.75">
      <c r="A1306" s="446" t="str">
        <f>IF(ISBLANK(INDEX('Policy Characteristics'!A:A,MATCH($C1306,'Policy Characteristics'!$C:$C,0))),"",INDEX('Policy Characteristics'!A:A,MATCH($C1306,'Policy Characteristics'!$C:$C,0)))</f>
        <v>Cross-Sector</v>
      </c>
      <c r="B1306" s="467" t="str">
        <f>IF(ISBLANK(INDEX('Policy Characteristics'!B:B,MATCH($C1306,'Policy Characteristics'!$C:$C,0))),"",INDEX('Policy Characteristics'!B:B,MATCH($C1306,'Policy Characteristics'!$C:$C,0)))</f>
        <v>End Existing Subsidies</v>
      </c>
      <c r="C1306" s="446" t="str">
        <f t="shared" ref="C1306:C1308" si="55">C$1288</f>
        <v>Percent Reduction in BAU Subsidies</v>
      </c>
      <c r="D1306" s="294" t="s">
        <v>2465</v>
      </c>
      <c r="E1306" s="339"/>
      <c r="F1306" s="294" t="s">
        <v>2469</v>
      </c>
      <c r="G1306" s="339"/>
      <c r="H1306" s="20">
        <v>716</v>
      </c>
      <c r="I1306" s="470" t="s">
        <v>44</v>
      </c>
      <c r="J1306" s="469" t="str">
        <f>IF(ISBLANK(INDEX('Policy Characteristics'!D:D,MATCH($C1306,'Policy Characteristics'!$C:$C,0))),"",INDEX('Policy Characteristics'!D:D,MATCH($C1306,'Policy Characteristics'!$C:$C,0)))</f>
        <v>End Existing Subsidies</v>
      </c>
      <c r="K1306" s="446" t="str">
        <f>IF(ISBLANK(INDEX('Policy Characteristics'!E:E,MATCH($C1306,'Policy Characteristics'!$C:$C,0))),"",INDEX('Policy Characteristics'!E:E,MATCH($C1306,'Policy Characteristics'!$C:$C,0)))</f>
        <v>cross reduce BAU subsidies</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446" t="str">
        <f>IF(ISBLANK(INDEX('Policy Characteristics'!I:I,MATCH($C1306,'Policy Characteristics'!$C:$C,0))),"",INDEX('Policy Characteristics'!I:I,MATCH($C1306,'Policy Characteristics'!$C:$C,0)))</f>
        <v>% reduction in BAU subsidies</v>
      </c>
      <c r="P1306" s="44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46" t="str">
        <f>IF(ISBLANK(INDEX('Policy Characteristics'!K:K,MATCH($C1306,'Policy Characteristics'!$C:$C,0))),"",INDEX('Policy Characteristics'!K:K,MATCH($C1306,'Policy Characteristics'!$C:$C,0)))</f>
        <v>fuels.html#end-subsidies</v>
      </c>
      <c r="R1306" s="446" t="str">
        <f>IF(ISBLANK(INDEX('Policy Characteristics'!L:L,MATCH($C1306,'Policy Characteristics'!$C:$C,0))),"",INDEX('Policy Characteristics'!L:L,MATCH($C1306,'Policy Characteristics'!$C:$C,0)))</f>
        <v>end-existing-subsidies.html</v>
      </c>
    </row>
    <row r="1307" spans="1:18" s="446" customFormat="1" x14ac:dyDescent="0.75">
      <c r="A1307" s="446" t="str">
        <f>IF(ISBLANK(INDEX('Policy Characteristics'!A:A,MATCH($C1307,'Policy Characteristics'!$C:$C,0))),"",INDEX('Policy Characteristics'!A:A,MATCH($C1307,'Policy Characteristics'!$C:$C,0)))</f>
        <v>Cross-Sector</v>
      </c>
      <c r="B1307" s="467" t="str">
        <f>IF(ISBLANK(INDEX('Policy Characteristics'!B:B,MATCH($C1307,'Policy Characteristics'!$C:$C,0))),"",INDEX('Policy Characteristics'!B:B,MATCH($C1307,'Policy Characteristics'!$C:$C,0)))</f>
        <v>End Existing Subsidies</v>
      </c>
      <c r="C1307" s="446" t="str">
        <f t="shared" si="55"/>
        <v>Percent Reduction in BAU Subsidies</v>
      </c>
      <c r="D1307" s="294" t="s">
        <v>2466</v>
      </c>
      <c r="E1307" s="339"/>
      <c r="F1307" s="294" t="s">
        <v>2470</v>
      </c>
      <c r="G1307" s="339"/>
      <c r="H1307" s="20">
        <v>717</v>
      </c>
      <c r="I1307" s="470" t="s">
        <v>44</v>
      </c>
      <c r="J1307" s="469" t="str">
        <f>IF(ISBLANK(INDEX('Policy Characteristics'!D:D,MATCH($C1307,'Policy Characteristics'!$C:$C,0))),"",INDEX('Policy Characteristics'!D:D,MATCH($C1307,'Policy Characteristics'!$C:$C,0)))</f>
        <v>End Existing Subsidies</v>
      </c>
      <c r="K1307" s="446" t="str">
        <f>IF(ISBLANK(INDEX('Policy Characteristics'!E:E,MATCH($C1307,'Policy Characteristics'!$C:$C,0))),"",INDEX('Policy Characteristics'!E:E,MATCH($C1307,'Policy Characteristics'!$C:$C,0)))</f>
        <v>cross reduce BAU subsidies</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446" t="str">
        <f>IF(ISBLANK(INDEX('Policy Characteristics'!I:I,MATCH($C1307,'Policy Characteristics'!$C:$C,0))),"",INDEX('Policy Characteristics'!I:I,MATCH($C1307,'Policy Characteristics'!$C:$C,0)))</f>
        <v>% reduction in BAU subsidies</v>
      </c>
      <c r="P1307" s="44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46" t="str">
        <f>IF(ISBLANK(INDEX('Policy Characteristics'!K:K,MATCH($C1307,'Policy Characteristics'!$C:$C,0))),"",INDEX('Policy Characteristics'!K:K,MATCH($C1307,'Policy Characteristics'!$C:$C,0)))</f>
        <v>fuels.html#end-subsidies</v>
      </c>
      <c r="R1307" s="446" t="str">
        <f>IF(ISBLANK(INDEX('Policy Characteristics'!L:L,MATCH($C1307,'Policy Characteristics'!$C:$C,0))),"",INDEX('Policy Characteristics'!L:L,MATCH($C1307,'Policy Characteristics'!$C:$C,0)))</f>
        <v>end-existing-subsidies.html</v>
      </c>
    </row>
    <row r="1308" spans="1:18" s="446" customFormat="1" x14ac:dyDescent="0.75">
      <c r="A1308" s="446" t="str">
        <f>IF(ISBLANK(INDEX('Policy Characteristics'!A:A,MATCH($C1308,'Policy Characteristics'!$C:$C,0))),"",INDEX('Policy Characteristics'!A:A,MATCH($C1308,'Policy Characteristics'!$C:$C,0)))</f>
        <v>Cross-Sector</v>
      </c>
      <c r="B1308" s="467" t="str">
        <f>IF(ISBLANK(INDEX('Policy Characteristics'!B:B,MATCH($C1308,'Policy Characteristics'!$C:$C,0))),"",INDEX('Policy Characteristics'!B:B,MATCH($C1308,'Policy Characteristics'!$C:$C,0)))</f>
        <v>End Existing Subsidies</v>
      </c>
      <c r="C1308" s="446" t="str">
        <f t="shared" si="55"/>
        <v>Percent Reduction in BAU Subsidies</v>
      </c>
      <c r="D1308" s="294" t="s">
        <v>2467</v>
      </c>
      <c r="E1308" s="339"/>
      <c r="F1308" s="294" t="s">
        <v>2471</v>
      </c>
      <c r="G1308" s="339"/>
      <c r="H1308" s="20">
        <v>718</v>
      </c>
      <c r="I1308" s="470" t="s">
        <v>44</v>
      </c>
      <c r="J1308" s="469" t="str">
        <f>IF(ISBLANK(INDEX('Policy Characteristics'!D:D,MATCH($C1308,'Policy Characteristics'!$C:$C,0))),"",INDEX('Policy Characteristics'!D:D,MATCH($C1308,'Policy Characteristics'!$C:$C,0)))</f>
        <v>End Existing Subsidies</v>
      </c>
      <c r="K1308" s="446" t="str">
        <f>IF(ISBLANK(INDEX('Policy Characteristics'!E:E,MATCH($C1308,'Policy Characteristics'!$C:$C,0))),"",INDEX('Policy Characteristics'!E:E,MATCH($C1308,'Policy Characteristics'!$C:$C,0)))</f>
        <v>cross reduce BAU subsidies</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446" t="str">
        <f>IF(ISBLANK(INDEX('Policy Characteristics'!I:I,MATCH($C1308,'Policy Characteristics'!$C:$C,0))),"",INDEX('Policy Characteristics'!I:I,MATCH($C1308,'Policy Characteristics'!$C:$C,0)))</f>
        <v>% reduction in BAU subsidies</v>
      </c>
      <c r="P1308" s="44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46" t="str">
        <f>IF(ISBLANK(INDEX('Policy Characteristics'!K:K,MATCH($C1308,'Policy Characteristics'!$C:$C,0))),"",INDEX('Policy Characteristics'!K:K,MATCH($C1308,'Policy Characteristics'!$C:$C,0)))</f>
        <v>fuels.html#end-subsidies</v>
      </c>
      <c r="R1308" s="446" t="str">
        <f>IF(ISBLANK(INDEX('Policy Characteristics'!L:L,MATCH($C1308,'Policy Characteristics'!$C:$C,0))),"",INDEX('Policy Characteristics'!L:L,MATCH($C1308,'Policy Characteristics'!$C:$C,0)))</f>
        <v>end-existing-subsidies.html</v>
      </c>
    </row>
    <row r="1309" spans="1:18" s="295" customFormat="1" x14ac:dyDescent="0.75">
      <c r="A1309" s="446" t="str">
        <f>IF(ISBLANK(INDEX('Policy Characteristics'!A:A,MATCH($C1309,'Policy Characteristics'!$C:$C,0))),"",INDEX('Policy Characteristics'!A:A,MATCH($C1309,'Policy Characteristics'!$C:$C,0)))</f>
        <v>Cross-Sector</v>
      </c>
      <c r="B1309" s="467" t="str">
        <f>IF(ISBLANK(INDEX('Policy Characteristics'!B:B,MATCH($C1309,'Policy Characteristics'!$C:$C,0))),"",INDEX('Policy Characteristics'!B:B,MATCH($C1309,'Policy Characteristics'!$C:$C,0)))</f>
        <v>Exempt Non-CO2 Emissions from C Tax</v>
      </c>
      <c r="C1309" s="295" t="s">
        <v>2445</v>
      </c>
      <c r="D1309" s="294"/>
      <c r="E1309" s="294"/>
      <c r="F1309" s="294"/>
      <c r="G1309" s="294"/>
      <c r="H1309" s="20">
        <v>719</v>
      </c>
      <c r="I1309" s="470" t="s">
        <v>44</v>
      </c>
      <c r="J1309" s="469" t="str">
        <f>IF(ISBLANK(INDEX('Policy Characteristics'!D:D,MATCH($C1309,'Policy Characteristics'!$C:$C,0))),"",INDEX('Policy Characteristics'!D:D,MATCH($C1309,'Policy Characteristics'!$C:$C,0)))</f>
        <v/>
      </c>
      <c r="K1309" s="446" t="str">
        <f>IF(ISBLANK(INDEX('Policy Characteristics'!E:E,MATCH($C1309,'Policy Characteristics'!$C:$C,0))),"",INDEX('Policy Characteristics'!E:E,MATCH($C1309,'Policy Characteristics'!$C:$C,0)))</f>
        <v>cross toggle whether carbon tax affects non CO2 emissions</v>
      </c>
      <c r="L1309" s="446">
        <f>IF(ISBLANK(INDEX('Policy Characteristics'!F:F,MATCH($C1309,'Policy Characteristics'!$C:$C,0))),"",INDEX('Policy Characteristics'!F:F,MATCH($C1309,'Policy Characteristics'!$C:$C,0)))</f>
        <v>0</v>
      </c>
      <c r="M1309" s="446">
        <f>IF(ISBLANK(INDEX('Policy Characteristics'!G:G,MATCH($C1309,'Policy Characteristics'!$C:$C,0))),"",INDEX('Policy Characteristics'!G:G,MATCH($C1309,'Policy Characteristics'!$C:$C,0)))</f>
        <v>1</v>
      </c>
      <c r="N1309" s="446">
        <f>IF(ISBLANK(INDEX('Policy Characteristics'!H:H,MATCH($C1309,'Policy Characteristics'!$C:$C,0))),"",INDEX('Policy Characteristics'!H:H,MATCH($C1309,'Policy Characteristics'!$C:$C,0)))</f>
        <v>1</v>
      </c>
      <c r="O1309" s="446" t="str">
        <f>IF(ISBLANK(INDEX('Policy Characteristics'!I:I,MATCH($C1309,'Policy Characteristics'!$C:$C,0))),"",INDEX('Policy Characteristics'!I:I,MATCH($C1309,'Policy Characteristics'!$C:$C,0)))</f>
        <v>on/off</v>
      </c>
      <c r="P1309" s="44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46" t="str">
        <f>IF(ISBLANK(INDEX('Policy Characteristics'!K:K,MATCH($C1309,'Policy Characteristics'!$C:$C,0))),"",INDEX('Policy Characteristics'!K:K,MATCH($C1309,'Policy Characteristics'!$C:$C,0)))</f>
        <v>fuels.html#carbon-tax</v>
      </c>
      <c r="R1309" s="446" t="str">
        <f>IF(ISBLANK(INDEX('Policy Characteristics'!L:L,MATCH($C1309,'Policy Characteristics'!$C:$C,0))),"",INDEX('Policy Characteristics'!L:L,MATCH($C1309,'Policy Characteristics'!$C:$C,0)))</f>
        <v>carbon-tax.html</v>
      </c>
    </row>
    <row r="1310" spans="1:18" s="295" customFormat="1" x14ac:dyDescent="0.75">
      <c r="A1310" s="446" t="str">
        <f>IF(ISBLANK(INDEX('Policy Characteristics'!A:A,MATCH($C1310,'Policy Characteristics'!$C:$C,0))),"",INDEX('Policy Characteristics'!A:A,MATCH($C1310,'Policy Characteristics'!$C:$C,0)))</f>
        <v>Cross-Sector</v>
      </c>
      <c r="B1310" s="467" t="str">
        <f>IF(ISBLANK(INDEX('Policy Characteristics'!B:B,MATCH($C1310,'Policy Characteristics'!$C:$C,0))),"",INDEX('Policy Characteristics'!B:B,MATCH($C1310,'Policy Characteristics'!$C:$C,0)))</f>
        <v>Exempt Process Emissions from C Tax</v>
      </c>
      <c r="C1310" t="s">
        <v>3369</v>
      </c>
      <c r="D1310" s="339" t="s">
        <v>3064</v>
      </c>
      <c r="E1310" s="294"/>
      <c r="F1310" t="s">
        <v>3089</v>
      </c>
      <c r="G1310" s="294"/>
      <c r="H1310" s="297">
        <v>1628</v>
      </c>
      <c r="I1310" s="470" t="s">
        <v>43</v>
      </c>
      <c r="J1310" s="469" t="str">
        <f>IF(ISBLANK(INDEX('Policy Characteristics'!D:D,MATCH($C1310,'Policy Characteristics'!$C:$C,0))),"",INDEX('Policy Characteristics'!D:D,MATCH($C1310,'Policy Characteristics'!$C:$C,0)))</f>
        <v/>
      </c>
      <c r="K1310" s="446" t="str">
        <f>IF(ISBLANK(INDEX('Policy Characteristics'!E:E,MATCH($C1310,'Policy Characteristics'!$C:$C,0))),"",INDEX('Policy Characteristics'!E:E,MATCH($C1310,'Policy Characteristics'!$C:$C,0)))</f>
        <v>cross toggle whether carbon tax affects process emissions</v>
      </c>
      <c r="L1310" s="446">
        <f>IF(ISBLANK(INDEX('Policy Characteristics'!F:F,MATCH($C1310,'Policy Characteristics'!$C:$C,0))),"",INDEX('Policy Characteristics'!F:F,MATCH($C1310,'Policy Characteristics'!$C:$C,0)))</f>
        <v>0</v>
      </c>
      <c r="M1310" s="446">
        <f>IF(ISBLANK(INDEX('Policy Characteristics'!G:G,MATCH($C1310,'Policy Characteristics'!$C:$C,0))),"",INDEX('Policy Characteristics'!G:G,MATCH($C1310,'Policy Characteristics'!$C:$C,0)))</f>
        <v>1</v>
      </c>
      <c r="N1310" s="446">
        <f>IF(ISBLANK(INDEX('Policy Characteristics'!H:H,MATCH($C1310,'Policy Characteristics'!$C:$C,0))),"",INDEX('Policy Characteristics'!H:H,MATCH($C1310,'Policy Characteristics'!$C:$C,0)))</f>
        <v>1</v>
      </c>
      <c r="O1310" s="446" t="str">
        <f>IF(ISBLANK(INDEX('Policy Characteristics'!I:I,MATCH($C1310,'Policy Characteristics'!$C:$C,0))),"",INDEX('Policy Characteristics'!I:I,MATCH($C1310,'Policy Characteristics'!$C:$C,0)))</f>
        <v>on/off</v>
      </c>
      <c r="P1310" s="44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46" t="str">
        <f>IF(ISBLANK(INDEX('Policy Characteristics'!K:K,MATCH($C1310,'Policy Characteristics'!$C:$C,0))),"",INDEX('Policy Characteristics'!K:K,MATCH($C1310,'Policy Characteristics'!$C:$C,0)))</f>
        <v>fuels.html#carbon-tax</v>
      </c>
      <c r="R1310" s="446" t="str">
        <f>IF(ISBLANK(INDEX('Policy Characteristics'!L:L,MATCH($C1310,'Policy Characteristics'!$C:$C,0))),"",INDEX('Policy Characteristics'!L:L,MATCH($C1310,'Policy Characteristics'!$C:$C,0)))</f>
        <v>carbon-tax.html</v>
      </c>
    </row>
    <row r="1311" spans="1:18" s="295" customFormat="1" x14ac:dyDescent="0.75">
      <c r="A1311" s="446" t="str">
        <f>IF(ISBLANK(INDEX('Policy Characteristics'!A:A,MATCH($C1311,'Policy Characteristics'!$C:$C,0))),"",INDEX('Policy Characteristics'!A:A,MATCH($C1311,'Policy Characteristics'!$C:$C,0)))</f>
        <v>Cross-Sector</v>
      </c>
      <c r="B1311" s="467" t="str">
        <f>IF(ISBLANK(INDEX('Policy Characteristics'!B:B,MATCH($C1311,'Policy Characteristics'!$C:$C,0))),"",INDEX('Policy Characteristics'!B:B,MATCH($C1311,'Policy Characteristics'!$C:$C,0)))</f>
        <v>Exempt Process Emissions from C Tax</v>
      </c>
      <c r="C1311" s="446" t="str">
        <f>C$1310</f>
        <v>BEPEfCT Boolean Exempt Process Emissions from Carbon Tax</v>
      </c>
      <c r="D1311" s="294" t="s">
        <v>3065</v>
      </c>
      <c r="E1311" s="294"/>
      <c r="F1311" t="s">
        <v>2760</v>
      </c>
      <c r="G1311" s="294"/>
      <c r="H1311" s="297">
        <v>1629</v>
      </c>
      <c r="I1311" s="470" t="s">
        <v>43</v>
      </c>
      <c r="J1311" s="469" t="str">
        <f>IF(ISBLANK(INDEX('Policy Characteristics'!D:D,MATCH($C1311,'Policy Characteristics'!$C:$C,0))),"",INDEX('Policy Characteristics'!D:D,MATCH($C1311,'Policy Characteristics'!$C:$C,0)))</f>
        <v/>
      </c>
      <c r="K1311" s="446" t="str">
        <f>IF(ISBLANK(INDEX('Policy Characteristics'!E:E,MATCH($C1311,'Policy Characteristics'!$C:$C,0))),"",INDEX('Policy Characteristics'!E:E,MATCH($C1311,'Policy Characteristics'!$C:$C,0)))</f>
        <v>cross toggle whether carbon tax affects process emissions</v>
      </c>
      <c r="L1311" s="446">
        <f>IF(ISBLANK(INDEX('Policy Characteristics'!F:F,MATCH($C1311,'Policy Characteristics'!$C:$C,0))),"",INDEX('Policy Characteristics'!F:F,MATCH($C1311,'Policy Characteristics'!$C:$C,0)))</f>
        <v>0</v>
      </c>
      <c r="M1311" s="446">
        <f>IF(ISBLANK(INDEX('Policy Characteristics'!G:G,MATCH($C1311,'Policy Characteristics'!$C:$C,0))),"",INDEX('Policy Characteristics'!G:G,MATCH($C1311,'Policy Characteristics'!$C:$C,0)))</f>
        <v>1</v>
      </c>
      <c r="N1311" s="446">
        <f>IF(ISBLANK(INDEX('Policy Characteristics'!H:H,MATCH($C1311,'Policy Characteristics'!$C:$C,0))),"",INDEX('Policy Characteristics'!H:H,MATCH($C1311,'Policy Characteristics'!$C:$C,0)))</f>
        <v>1</v>
      </c>
      <c r="O1311" s="446" t="str">
        <f>IF(ISBLANK(INDEX('Policy Characteristics'!I:I,MATCH($C1311,'Policy Characteristics'!$C:$C,0))),"",INDEX('Policy Characteristics'!I:I,MATCH($C1311,'Policy Characteristics'!$C:$C,0)))</f>
        <v>on/off</v>
      </c>
      <c r="P1311" s="44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46" t="str">
        <f>IF(ISBLANK(INDEX('Policy Characteristics'!K:K,MATCH($C1311,'Policy Characteristics'!$C:$C,0))),"",INDEX('Policy Characteristics'!K:K,MATCH($C1311,'Policy Characteristics'!$C:$C,0)))</f>
        <v>fuels.html#carbon-tax</v>
      </c>
      <c r="R1311" s="446" t="str">
        <f>IF(ISBLANK(INDEX('Policy Characteristics'!L:L,MATCH($C1311,'Policy Characteristics'!$C:$C,0))),"",INDEX('Policy Characteristics'!L:L,MATCH($C1311,'Policy Characteristics'!$C:$C,0)))</f>
        <v>carbon-tax.html</v>
      </c>
    </row>
    <row r="1312" spans="1:18" s="295" customFormat="1" x14ac:dyDescent="0.75">
      <c r="A1312" s="446" t="str">
        <f>IF(ISBLANK(INDEX('Policy Characteristics'!A:A,MATCH($C1312,'Policy Characteristics'!$C:$C,0))),"",INDEX('Policy Characteristics'!A:A,MATCH($C1312,'Policy Characteristics'!$C:$C,0)))</f>
        <v>Cross-Sector</v>
      </c>
      <c r="B1312" s="467" t="str">
        <f>IF(ISBLANK(INDEX('Policy Characteristics'!B:B,MATCH($C1312,'Policy Characteristics'!$C:$C,0))),"",INDEX('Policy Characteristics'!B:B,MATCH($C1312,'Policy Characteristics'!$C:$C,0)))</f>
        <v>Exempt Process Emissions from C Tax</v>
      </c>
      <c r="C1312" s="446" t="str">
        <f t="shared" ref="C1312:C1334" si="56">C$1310</f>
        <v>BEPEfCT Boolean Exempt Process Emissions from Carbon Tax</v>
      </c>
      <c r="D1312" s="294" t="s">
        <v>3066</v>
      </c>
      <c r="E1312" s="294"/>
      <c r="F1312" t="s">
        <v>3030</v>
      </c>
      <c r="G1312" s="294"/>
      <c r="H1312" s="297">
        <v>1630</v>
      </c>
      <c r="I1312" s="470" t="s">
        <v>43</v>
      </c>
      <c r="J1312" s="469" t="str">
        <f>IF(ISBLANK(INDEX('Policy Characteristics'!D:D,MATCH($C1312,'Policy Characteristics'!$C:$C,0))),"",INDEX('Policy Characteristics'!D:D,MATCH($C1312,'Policy Characteristics'!$C:$C,0)))</f>
        <v/>
      </c>
      <c r="K1312" s="446" t="str">
        <f>IF(ISBLANK(INDEX('Policy Characteristics'!E:E,MATCH($C1312,'Policy Characteristics'!$C:$C,0))),"",INDEX('Policy Characteristics'!E:E,MATCH($C1312,'Policy Characteristics'!$C:$C,0)))</f>
        <v>cross toggle whether carbon tax affects process emissions</v>
      </c>
      <c r="L1312" s="446">
        <f>IF(ISBLANK(INDEX('Policy Characteristics'!F:F,MATCH($C1312,'Policy Characteristics'!$C:$C,0))),"",INDEX('Policy Characteristics'!F:F,MATCH($C1312,'Policy Characteristics'!$C:$C,0)))</f>
        <v>0</v>
      </c>
      <c r="M1312" s="446">
        <f>IF(ISBLANK(INDEX('Policy Characteristics'!G:G,MATCH($C1312,'Policy Characteristics'!$C:$C,0))),"",INDEX('Policy Characteristics'!G:G,MATCH($C1312,'Policy Characteristics'!$C:$C,0)))</f>
        <v>1</v>
      </c>
      <c r="N1312" s="446">
        <f>IF(ISBLANK(INDEX('Policy Characteristics'!H:H,MATCH($C1312,'Policy Characteristics'!$C:$C,0))),"",INDEX('Policy Characteristics'!H:H,MATCH($C1312,'Policy Characteristics'!$C:$C,0)))</f>
        <v>1</v>
      </c>
      <c r="O1312" s="446" t="str">
        <f>IF(ISBLANK(INDEX('Policy Characteristics'!I:I,MATCH($C1312,'Policy Characteristics'!$C:$C,0))),"",INDEX('Policy Characteristics'!I:I,MATCH($C1312,'Policy Characteristics'!$C:$C,0)))</f>
        <v>on/off</v>
      </c>
      <c r="P1312" s="44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46" t="str">
        <f>IF(ISBLANK(INDEX('Policy Characteristics'!K:K,MATCH($C1312,'Policy Characteristics'!$C:$C,0))),"",INDEX('Policy Characteristics'!K:K,MATCH($C1312,'Policy Characteristics'!$C:$C,0)))</f>
        <v>fuels.html#carbon-tax</v>
      </c>
      <c r="R1312" s="446" t="str">
        <f>IF(ISBLANK(INDEX('Policy Characteristics'!L:L,MATCH($C1312,'Policy Characteristics'!$C:$C,0))),"",INDEX('Policy Characteristics'!L:L,MATCH($C1312,'Policy Characteristics'!$C:$C,0)))</f>
        <v>carbon-tax.html</v>
      </c>
    </row>
    <row r="1313" spans="1:18" s="295" customFormat="1" x14ac:dyDescent="0.75">
      <c r="A1313" s="446" t="str">
        <f>IF(ISBLANK(INDEX('Policy Characteristics'!A:A,MATCH($C1313,'Policy Characteristics'!$C:$C,0))),"",INDEX('Policy Characteristics'!A:A,MATCH($C1313,'Policy Characteristics'!$C:$C,0)))</f>
        <v>Cross-Sector</v>
      </c>
      <c r="B1313" s="467" t="str">
        <f>IF(ISBLANK(INDEX('Policy Characteristics'!B:B,MATCH($C1313,'Policy Characteristics'!$C:$C,0))),"",INDEX('Policy Characteristics'!B:B,MATCH($C1313,'Policy Characteristics'!$C:$C,0)))</f>
        <v>Exempt Process Emissions from C Tax</v>
      </c>
      <c r="C1313" s="446" t="str">
        <f t="shared" si="56"/>
        <v>BEPEfCT Boolean Exempt Process Emissions from Carbon Tax</v>
      </c>
      <c r="D1313" s="294" t="s">
        <v>3067</v>
      </c>
      <c r="E1313" s="294"/>
      <c r="F1313" t="s">
        <v>3031</v>
      </c>
      <c r="G1313" s="294"/>
      <c r="H1313" s="297">
        <v>1631</v>
      </c>
      <c r="I1313" s="470" t="s">
        <v>44</v>
      </c>
      <c r="J1313" s="469" t="str">
        <f>IF(ISBLANK(INDEX('Policy Characteristics'!D:D,MATCH($C1313,'Policy Characteristics'!$C:$C,0))),"",INDEX('Policy Characteristics'!D:D,MATCH($C1313,'Policy Characteristics'!$C:$C,0)))</f>
        <v/>
      </c>
      <c r="K1313" s="446" t="str">
        <f>IF(ISBLANK(INDEX('Policy Characteristics'!E:E,MATCH($C1313,'Policy Characteristics'!$C:$C,0))),"",INDEX('Policy Characteristics'!E:E,MATCH($C1313,'Policy Characteristics'!$C:$C,0)))</f>
        <v>cross toggle whether carbon tax affects process emissions</v>
      </c>
      <c r="L1313" s="446">
        <f>IF(ISBLANK(INDEX('Policy Characteristics'!F:F,MATCH($C1313,'Policy Characteristics'!$C:$C,0))),"",INDEX('Policy Characteristics'!F:F,MATCH($C1313,'Policy Characteristics'!$C:$C,0)))</f>
        <v>0</v>
      </c>
      <c r="M1313" s="446">
        <f>IF(ISBLANK(INDEX('Policy Characteristics'!G:G,MATCH($C1313,'Policy Characteristics'!$C:$C,0))),"",INDEX('Policy Characteristics'!G:G,MATCH($C1313,'Policy Characteristics'!$C:$C,0)))</f>
        <v>1</v>
      </c>
      <c r="N1313" s="446">
        <f>IF(ISBLANK(INDEX('Policy Characteristics'!H:H,MATCH($C1313,'Policy Characteristics'!$C:$C,0))),"",INDEX('Policy Characteristics'!H:H,MATCH($C1313,'Policy Characteristics'!$C:$C,0)))</f>
        <v>1</v>
      </c>
      <c r="O1313" s="446" t="str">
        <f>IF(ISBLANK(INDEX('Policy Characteristics'!I:I,MATCH($C1313,'Policy Characteristics'!$C:$C,0))),"",INDEX('Policy Characteristics'!I:I,MATCH($C1313,'Policy Characteristics'!$C:$C,0)))</f>
        <v>on/off</v>
      </c>
      <c r="P1313" s="44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46" t="str">
        <f>IF(ISBLANK(INDEX('Policy Characteristics'!K:K,MATCH($C1313,'Policy Characteristics'!$C:$C,0))),"",INDEX('Policy Characteristics'!K:K,MATCH($C1313,'Policy Characteristics'!$C:$C,0)))</f>
        <v>fuels.html#carbon-tax</v>
      </c>
      <c r="R1313" s="446" t="str">
        <f>IF(ISBLANK(INDEX('Policy Characteristics'!L:L,MATCH($C1313,'Policy Characteristics'!$C:$C,0))),"",INDEX('Policy Characteristics'!L:L,MATCH($C1313,'Policy Characteristics'!$C:$C,0)))</f>
        <v>carbon-tax.html</v>
      </c>
    </row>
    <row r="1314" spans="1:18" s="295" customFormat="1" x14ac:dyDescent="0.75">
      <c r="A1314" s="446" t="str">
        <f>IF(ISBLANK(INDEX('Policy Characteristics'!A:A,MATCH($C1314,'Policy Characteristics'!$C:$C,0))),"",INDEX('Policy Characteristics'!A:A,MATCH($C1314,'Policy Characteristics'!$C:$C,0)))</f>
        <v>Cross-Sector</v>
      </c>
      <c r="B1314" s="467" t="str">
        <f>IF(ISBLANK(INDEX('Policy Characteristics'!B:B,MATCH($C1314,'Policy Characteristics'!$C:$C,0))),"",INDEX('Policy Characteristics'!B:B,MATCH($C1314,'Policy Characteristics'!$C:$C,0)))</f>
        <v>Exempt Process Emissions from C Tax</v>
      </c>
      <c r="C1314" s="446" t="str">
        <f t="shared" si="56"/>
        <v>BEPEfCT Boolean Exempt Process Emissions from Carbon Tax</v>
      </c>
      <c r="D1314" s="294" t="s">
        <v>3068</v>
      </c>
      <c r="E1314" s="294"/>
      <c r="F1314" t="s">
        <v>3032</v>
      </c>
      <c r="G1314" s="294"/>
      <c r="H1314" s="297">
        <v>1632</v>
      </c>
      <c r="I1314" s="470" t="s">
        <v>44</v>
      </c>
      <c r="J1314" s="469" t="str">
        <f>IF(ISBLANK(INDEX('Policy Characteristics'!D:D,MATCH($C1314,'Policy Characteristics'!$C:$C,0))),"",INDEX('Policy Characteristics'!D:D,MATCH($C1314,'Policy Characteristics'!$C:$C,0)))</f>
        <v/>
      </c>
      <c r="K1314" s="446" t="str">
        <f>IF(ISBLANK(INDEX('Policy Characteristics'!E:E,MATCH($C1314,'Policy Characteristics'!$C:$C,0))),"",INDEX('Policy Characteristics'!E:E,MATCH($C1314,'Policy Characteristics'!$C:$C,0)))</f>
        <v>cross toggle whether carbon tax affects process emissions</v>
      </c>
      <c r="L1314" s="446">
        <f>IF(ISBLANK(INDEX('Policy Characteristics'!F:F,MATCH($C1314,'Policy Characteristics'!$C:$C,0))),"",INDEX('Policy Characteristics'!F:F,MATCH($C1314,'Policy Characteristics'!$C:$C,0)))</f>
        <v>0</v>
      </c>
      <c r="M1314" s="446">
        <f>IF(ISBLANK(INDEX('Policy Characteristics'!G:G,MATCH($C1314,'Policy Characteristics'!$C:$C,0))),"",INDEX('Policy Characteristics'!G:G,MATCH($C1314,'Policy Characteristics'!$C:$C,0)))</f>
        <v>1</v>
      </c>
      <c r="N1314" s="446">
        <f>IF(ISBLANK(INDEX('Policy Characteristics'!H:H,MATCH($C1314,'Policy Characteristics'!$C:$C,0))),"",INDEX('Policy Characteristics'!H:H,MATCH($C1314,'Policy Characteristics'!$C:$C,0)))</f>
        <v>1</v>
      </c>
      <c r="O1314" s="446" t="str">
        <f>IF(ISBLANK(INDEX('Policy Characteristics'!I:I,MATCH($C1314,'Policy Characteristics'!$C:$C,0))),"",INDEX('Policy Characteristics'!I:I,MATCH($C1314,'Policy Characteristics'!$C:$C,0)))</f>
        <v>on/off</v>
      </c>
      <c r="P1314" s="44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46" t="str">
        <f>IF(ISBLANK(INDEX('Policy Characteristics'!K:K,MATCH($C1314,'Policy Characteristics'!$C:$C,0))),"",INDEX('Policy Characteristics'!K:K,MATCH($C1314,'Policy Characteristics'!$C:$C,0)))</f>
        <v>fuels.html#carbon-tax</v>
      </c>
      <c r="R1314" s="446" t="str">
        <f>IF(ISBLANK(INDEX('Policy Characteristics'!L:L,MATCH($C1314,'Policy Characteristics'!$C:$C,0))),"",INDEX('Policy Characteristics'!L:L,MATCH($C1314,'Policy Characteristics'!$C:$C,0)))</f>
        <v>carbon-tax.html</v>
      </c>
    </row>
    <row r="1315" spans="1:18" s="295" customFormat="1" x14ac:dyDescent="0.75">
      <c r="A1315" s="446" t="str">
        <f>IF(ISBLANK(INDEX('Policy Characteristics'!A:A,MATCH($C1315,'Policy Characteristics'!$C:$C,0))),"",INDEX('Policy Characteristics'!A:A,MATCH($C1315,'Policy Characteristics'!$C:$C,0)))</f>
        <v>Cross-Sector</v>
      </c>
      <c r="B1315" s="467" t="str">
        <f>IF(ISBLANK(INDEX('Policy Characteristics'!B:B,MATCH($C1315,'Policy Characteristics'!$C:$C,0))),"",INDEX('Policy Characteristics'!B:B,MATCH($C1315,'Policy Characteristics'!$C:$C,0)))</f>
        <v>Exempt Process Emissions from C Tax</v>
      </c>
      <c r="C1315" s="446" t="str">
        <f t="shared" si="56"/>
        <v>BEPEfCT Boolean Exempt Process Emissions from Carbon Tax</v>
      </c>
      <c r="D1315" s="294" t="s">
        <v>3069</v>
      </c>
      <c r="E1315" s="294"/>
      <c r="F1315" t="s">
        <v>3033</v>
      </c>
      <c r="G1315" s="294"/>
      <c r="H1315" s="297">
        <v>1633</v>
      </c>
      <c r="I1315" s="470" t="s">
        <v>44</v>
      </c>
      <c r="J1315" s="469" t="str">
        <f>IF(ISBLANK(INDEX('Policy Characteristics'!D:D,MATCH($C1315,'Policy Characteristics'!$C:$C,0))),"",INDEX('Policy Characteristics'!D:D,MATCH($C1315,'Policy Characteristics'!$C:$C,0)))</f>
        <v/>
      </c>
      <c r="K1315" s="446" t="str">
        <f>IF(ISBLANK(INDEX('Policy Characteristics'!E:E,MATCH($C1315,'Policy Characteristics'!$C:$C,0))),"",INDEX('Policy Characteristics'!E:E,MATCH($C1315,'Policy Characteristics'!$C:$C,0)))</f>
        <v>cross toggle whether carbon tax affects process emissions</v>
      </c>
      <c r="L1315" s="446">
        <f>IF(ISBLANK(INDEX('Policy Characteristics'!F:F,MATCH($C1315,'Policy Characteristics'!$C:$C,0))),"",INDEX('Policy Characteristics'!F:F,MATCH($C1315,'Policy Characteristics'!$C:$C,0)))</f>
        <v>0</v>
      </c>
      <c r="M1315" s="446">
        <f>IF(ISBLANK(INDEX('Policy Characteristics'!G:G,MATCH($C1315,'Policy Characteristics'!$C:$C,0))),"",INDEX('Policy Characteristics'!G:G,MATCH($C1315,'Policy Characteristics'!$C:$C,0)))</f>
        <v>1</v>
      </c>
      <c r="N1315" s="446">
        <f>IF(ISBLANK(INDEX('Policy Characteristics'!H:H,MATCH($C1315,'Policy Characteristics'!$C:$C,0))),"",INDEX('Policy Characteristics'!H:H,MATCH($C1315,'Policy Characteristics'!$C:$C,0)))</f>
        <v>1</v>
      </c>
      <c r="O1315" s="446" t="str">
        <f>IF(ISBLANK(INDEX('Policy Characteristics'!I:I,MATCH($C1315,'Policy Characteristics'!$C:$C,0))),"",INDEX('Policy Characteristics'!I:I,MATCH($C1315,'Policy Characteristics'!$C:$C,0)))</f>
        <v>on/off</v>
      </c>
      <c r="P1315" s="44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46" t="str">
        <f>IF(ISBLANK(INDEX('Policy Characteristics'!K:K,MATCH($C1315,'Policy Characteristics'!$C:$C,0))),"",INDEX('Policy Characteristics'!K:K,MATCH($C1315,'Policy Characteristics'!$C:$C,0)))</f>
        <v>fuels.html#carbon-tax</v>
      </c>
      <c r="R1315" s="446" t="str">
        <f>IF(ISBLANK(INDEX('Policy Characteristics'!L:L,MATCH($C1315,'Policy Characteristics'!$C:$C,0))),"",INDEX('Policy Characteristics'!L:L,MATCH($C1315,'Policy Characteristics'!$C:$C,0)))</f>
        <v>carbon-tax.html</v>
      </c>
    </row>
    <row r="1316" spans="1:18" s="295" customFormat="1" x14ac:dyDescent="0.75">
      <c r="A1316" s="446" t="str">
        <f>IF(ISBLANK(INDEX('Policy Characteristics'!A:A,MATCH($C1316,'Policy Characteristics'!$C:$C,0))),"",INDEX('Policy Characteristics'!A:A,MATCH($C1316,'Policy Characteristics'!$C:$C,0)))</f>
        <v>Cross-Sector</v>
      </c>
      <c r="B1316" s="467" t="str">
        <f>IF(ISBLANK(INDEX('Policy Characteristics'!B:B,MATCH($C1316,'Policy Characteristics'!$C:$C,0))),"",INDEX('Policy Characteristics'!B:B,MATCH($C1316,'Policy Characteristics'!$C:$C,0)))</f>
        <v>Exempt Process Emissions from C Tax</v>
      </c>
      <c r="C1316" s="446" t="str">
        <f t="shared" si="56"/>
        <v>BEPEfCT Boolean Exempt Process Emissions from Carbon Tax</v>
      </c>
      <c r="D1316" s="294" t="s">
        <v>3070</v>
      </c>
      <c r="E1316" s="294"/>
      <c r="F1316" t="s">
        <v>3034</v>
      </c>
      <c r="G1316" s="294"/>
      <c r="H1316" s="297">
        <v>1634</v>
      </c>
      <c r="I1316" s="470" t="s">
        <v>44</v>
      </c>
      <c r="J1316" s="469" t="str">
        <f>IF(ISBLANK(INDEX('Policy Characteristics'!D:D,MATCH($C1316,'Policy Characteristics'!$C:$C,0))),"",INDEX('Policy Characteristics'!D:D,MATCH($C1316,'Policy Characteristics'!$C:$C,0)))</f>
        <v/>
      </c>
      <c r="K1316" s="446" t="str">
        <f>IF(ISBLANK(INDEX('Policy Characteristics'!E:E,MATCH($C1316,'Policy Characteristics'!$C:$C,0))),"",INDEX('Policy Characteristics'!E:E,MATCH($C1316,'Policy Characteristics'!$C:$C,0)))</f>
        <v>cross toggle whether carbon tax affects process emissions</v>
      </c>
      <c r="L1316" s="446">
        <f>IF(ISBLANK(INDEX('Policy Characteristics'!F:F,MATCH($C1316,'Policy Characteristics'!$C:$C,0))),"",INDEX('Policy Characteristics'!F:F,MATCH($C1316,'Policy Characteristics'!$C:$C,0)))</f>
        <v>0</v>
      </c>
      <c r="M1316" s="446">
        <f>IF(ISBLANK(INDEX('Policy Characteristics'!G:G,MATCH($C1316,'Policy Characteristics'!$C:$C,0))),"",INDEX('Policy Characteristics'!G:G,MATCH($C1316,'Policy Characteristics'!$C:$C,0)))</f>
        <v>1</v>
      </c>
      <c r="N1316" s="446">
        <f>IF(ISBLANK(INDEX('Policy Characteristics'!H:H,MATCH($C1316,'Policy Characteristics'!$C:$C,0))),"",INDEX('Policy Characteristics'!H:H,MATCH($C1316,'Policy Characteristics'!$C:$C,0)))</f>
        <v>1</v>
      </c>
      <c r="O1316" s="446" t="str">
        <f>IF(ISBLANK(INDEX('Policy Characteristics'!I:I,MATCH($C1316,'Policy Characteristics'!$C:$C,0))),"",INDEX('Policy Characteristics'!I:I,MATCH($C1316,'Policy Characteristics'!$C:$C,0)))</f>
        <v>on/off</v>
      </c>
      <c r="P1316" s="44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46" t="str">
        <f>IF(ISBLANK(INDEX('Policy Characteristics'!K:K,MATCH($C1316,'Policy Characteristics'!$C:$C,0))),"",INDEX('Policy Characteristics'!K:K,MATCH($C1316,'Policy Characteristics'!$C:$C,0)))</f>
        <v>fuels.html#carbon-tax</v>
      </c>
      <c r="R1316" s="446" t="str">
        <f>IF(ISBLANK(INDEX('Policy Characteristics'!L:L,MATCH($C1316,'Policy Characteristics'!$C:$C,0))),"",INDEX('Policy Characteristics'!L:L,MATCH($C1316,'Policy Characteristics'!$C:$C,0)))</f>
        <v>carbon-tax.html</v>
      </c>
    </row>
    <row r="1317" spans="1:18" s="295" customFormat="1" x14ac:dyDescent="0.75">
      <c r="A1317" s="446" t="str">
        <f>IF(ISBLANK(INDEX('Policy Characteristics'!A:A,MATCH($C1317,'Policy Characteristics'!$C:$C,0))),"",INDEX('Policy Characteristics'!A:A,MATCH($C1317,'Policy Characteristics'!$C:$C,0)))</f>
        <v>Cross-Sector</v>
      </c>
      <c r="B1317" s="467" t="str">
        <f>IF(ISBLANK(INDEX('Policy Characteristics'!B:B,MATCH($C1317,'Policy Characteristics'!$C:$C,0))),"",INDEX('Policy Characteristics'!B:B,MATCH($C1317,'Policy Characteristics'!$C:$C,0)))</f>
        <v>Exempt Process Emissions from C Tax</v>
      </c>
      <c r="C1317" s="446" t="str">
        <f t="shared" si="56"/>
        <v>BEPEfCT Boolean Exempt Process Emissions from Carbon Tax</v>
      </c>
      <c r="D1317" s="294" t="s">
        <v>3071</v>
      </c>
      <c r="E1317" s="294"/>
      <c r="F1317" t="s">
        <v>3035</v>
      </c>
      <c r="G1317" s="294"/>
      <c r="H1317" s="297">
        <v>1635</v>
      </c>
      <c r="I1317" s="470" t="s">
        <v>44</v>
      </c>
      <c r="J1317" s="469" t="str">
        <f>IF(ISBLANK(INDEX('Policy Characteristics'!D:D,MATCH($C1317,'Policy Characteristics'!$C:$C,0))),"",INDEX('Policy Characteristics'!D:D,MATCH($C1317,'Policy Characteristics'!$C:$C,0)))</f>
        <v/>
      </c>
      <c r="K1317" s="446" t="str">
        <f>IF(ISBLANK(INDEX('Policy Characteristics'!E:E,MATCH($C1317,'Policy Characteristics'!$C:$C,0))),"",INDEX('Policy Characteristics'!E:E,MATCH($C1317,'Policy Characteristics'!$C:$C,0)))</f>
        <v>cross toggle whether carbon tax affects process emissions</v>
      </c>
      <c r="L1317" s="446">
        <f>IF(ISBLANK(INDEX('Policy Characteristics'!F:F,MATCH($C1317,'Policy Characteristics'!$C:$C,0))),"",INDEX('Policy Characteristics'!F:F,MATCH($C1317,'Policy Characteristics'!$C:$C,0)))</f>
        <v>0</v>
      </c>
      <c r="M1317" s="446">
        <f>IF(ISBLANK(INDEX('Policy Characteristics'!G:G,MATCH($C1317,'Policy Characteristics'!$C:$C,0))),"",INDEX('Policy Characteristics'!G:G,MATCH($C1317,'Policy Characteristics'!$C:$C,0)))</f>
        <v>1</v>
      </c>
      <c r="N1317" s="446">
        <f>IF(ISBLANK(INDEX('Policy Characteristics'!H:H,MATCH($C1317,'Policy Characteristics'!$C:$C,0))),"",INDEX('Policy Characteristics'!H:H,MATCH($C1317,'Policy Characteristics'!$C:$C,0)))</f>
        <v>1</v>
      </c>
      <c r="O1317" s="446" t="str">
        <f>IF(ISBLANK(INDEX('Policy Characteristics'!I:I,MATCH($C1317,'Policy Characteristics'!$C:$C,0))),"",INDEX('Policy Characteristics'!I:I,MATCH($C1317,'Policy Characteristics'!$C:$C,0)))</f>
        <v>on/off</v>
      </c>
      <c r="P1317" s="44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46" t="str">
        <f>IF(ISBLANK(INDEX('Policy Characteristics'!K:K,MATCH($C1317,'Policy Characteristics'!$C:$C,0))),"",INDEX('Policy Characteristics'!K:K,MATCH($C1317,'Policy Characteristics'!$C:$C,0)))</f>
        <v>fuels.html#carbon-tax</v>
      </c>
      <c r="R1317" s="446" t="str">
        <f>IF(ISBLANK(INDEX('Policy Characteristics'!L:L,MATCH($C1317,'Policy Characteristics'!$C:$C,0))),"",INDEX('Policy Characteristics'!L:L,MATCH($C1317,'Policy Characteristics'!$C:$C,0)))</f>
        <v>carbon-tax.html</v>
      </c>
    </row>
    <row r="1318" spans="1:18" s="295" customFormat="1" x14ac:dyDescent="0.75">
      <c r="A1318" s="446" t="str">
        <f>IF(ISBLANK(INDEX('Policy Characteristics'!A:A,MATCH($C1318,'Policy Characteristics'!$C:$C,0))),"",INDEX('Policy Characteristics'!A:A,MATCH($C1318,'Policy Characteristics'!$C:$C,0)))</f>
        <v>Cross-Sector</v>
      </c>
      <c r="B1318" s="467" t="str">
        <f>IF(ISBLANK(INDEX('Policy Characteristics'!B:B,MATCH($C1318,'Policy Characteristics'!$C:$C,0))),"",INDEX('Policy Characteristics'!B:B,MATCH($C1318,'Policy Characteristics'!$C:$C,0)))</f>
        <v>Exempt Process Emissions from C Tax</v>
      </c>
      <c r="C1318" s="446" t="str">
        <f t="shared" si="56"/>
        <v>BEPEfCT Boolean Exempt Process Emissions from Carbon Tax</v>
      </c>
      <c r="D1318" s="294" t="s">
        <v>3072</v>
      </c>
      <c r="E1318" s="294"/>
      <c r="F1318" t="s">
        <v>3036</v>
      </c>
      <c r="G1318" s="294"/>
      <c r="H1318" s="297">
        <v>1636</v>
      </c>
      <c r="I1318" s="470" t="s">
        <v>44</v>
      </c>
      <c r="J1318" s="469" t="str">
        <f>IF(ISBLANK(INDEX('Policy Characteristics'!D:D,MATCH($C1318,'Policy Characteristics'!$C:$C,0))),"",INDEX('Policy Characteristics'!D:D,MATCH($C1318,'Policy Characteristics'!$C:$C,0)))</f>
        <v/>
      </c>
      <c r="K1318" s="446" t="str">
        <f>IF(ISBLANK(INDEX('Policy Characteristics'!E:E,MATCH($C1318,'Policy Characteristics'!$C:$C,0))),"",INDEX('Policy Characteristics'!E:E,MATCH($C1318,'Policy Characteristics'!$C:$C,0)))</f>
        <v>cross toggle whether carbon tax affects process emissions</v>
      </c>
      <c r="L1318" s="446">
        <f>IF(ISBLANK(INDEX('Policy Characteristics'!F:F,MATCH($C1318,'Policy Characteristics'!$C:$C,0))),"",INDEX('Policy Characteristics'!F:F,MATCH($C1318,'Policy Characteristics'!$C:$C,0)))</f>
        <v>0</v>
      </c>
      <c r="M1318" s="446">
        <f>IF(ISBLANK(INDEX('Policy Characteristics'!G:G,MATCH($C1318,'Policy Characteristics'!$C:$C,0))),"",INDEX('Policy Characteristics'!G:G,MATCH($C1318,'Policy Characteristics'!$C:$C,0)))</f>
        <v>1</v>
      </c>
      <c r="N1318" s="446">
        <f>IF(ISBLANK(INDEX('Policy Characteristics'!H:H,MATCH($C1318,'Policy Characteristics'!$C:$C,0))),"",INDEX('Policy Characteristics'!H:H,MATCH($C1318,'Policy Characteristics'!$C:$C,0)))</f>
        <v>1</v>
      </c>
      <c r="O1318" s="446" t="str">
        <f>IF(ISBLANK(INDEX('Policy Characteristics'!I:I,MATCH($C1318,'Policy Characteristics'!$C:$C,0))),"",INDEX('Policy Characteristics'!I:I,MATCH($C1318,'Policy Characteristics'!$C:$C,0)))</f>
        <v>on/off</v>
      </c>
      <c r="P1318" s="44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46" t="str">
        <f>IF(ISBLANK(INDEX('Policy Characteristics'!K:K,MATCH($C1318,'Policy Characteristics'!$C:$C,0))),"",INDEX('Policy Characteristics'!K:K,MATCH($C1318,'Policy Characteristics'!$C:$C,0)))</f>
        <v>fuels.html#carbon-tax</v>
      </c>
      <c r="R1318" s="446" t="str">
        <f>IF(ISBLANK(INDEX('Policy Characteristics'!L:L,MATCH($C1318,'Policy Characteristics'!$C:$C,0))),"",INDEX('Policy Characteristics'!L:L,MATCH($C1318,'Policy Characteristics'!$C:$C,0)))</f>
        <v>carbon-tax.html</v>
      </c>
    </row>
    <row r="1319" spans="1:18" s="295" customFormat="1" x14ac:dyDescent="0.75">
      <c r="A1319" s="446" t="str">
        <f>IF(ISBLANK(INDEX('Policy Characteristics'!A:A,MATCH($C1319,'Policy Characteristics'!$C:$C,0))),"",INDEX('Policy Characteristics'!A:A,MATCH($C1319,'Policy Characteristics'!$C:$C,0)))</f>
        <v>Cross-Sector</v>
      </c>
      <c r="B1319" s="467" t="str">
        <f>IF(ISBLANK(INDEX('Policy Characteristics'!B:B,MATCH($C1319,'Policy Characteristics'!$C:$C,0))),"",INDEX('Policy Characteristics'!B:B,MATCH($C1319,'Policy Characteristics'!$C:$C,0)))</f>
        <v>Exempt Process Emissions from C Tax</v>
      </c>
      <c r="C1319" s="446" t="str">
        <f t="shared" si="56"/>
        <v>BEPEfCT Boolean Exempt Process Emissions from Carbon Tax</v>
      </c>
      <c r="D1319" s="294" t="s">
        <v>3073</v>
      </c>
      <c r="E1319" s="294"/>
      <c r="F1319" t="s">
        <v>2579</v>
      </c>
      <c r="G1319" s="294"/>
      <c r="H1319" s="297">
        <v>1637</v>
      </c>
      <c r="I1319" s="470" t="s">
        <v>43</v>
      </c>
      <c r="J1319" s="469" t="str">
        <f>IF(ISBLANK(INDEX('Policy Characteristics'!D:D,MATCH($C1319,'Policy Characteristics'!$C:$C,0))),"",INDEX('Policy Characteristics'!D:D,MATCH($C1319,'Policy Characteristics'!$C:$C,0)))</f>
        <v/>
      </c>
      <c r="K1319" s="446" t="str">
        <f>IF(ISBLANK(INDEX('Policy Characteristics'!E:E,MATCH($C1319,'Policy Characteristics'!$C:$C,0))),"",INDEX('Policy Characteristics'!E:E,MATCH($C1319,'Policy Characteristics'!$C:$C,0)))</f>
        <v>cross toggle whether carbon tax affects process emissions</v>
      </c>
      <c r="L1319" s="446">
        <f>IF(ISBLANK(INDEX('Policy Characteristics'!F:F,MATCH($C1319,'Policy Characteristics'!$C:$C,0))),"",INDEX('Policy Characteristics'!F:F,MATCH($C1319,'Policy Characteristics'!$C:$C,0)))</f>
        <v>0</v>
      </c>
      <c r="M1319" s="446">
        <f>IF(ISBLANK(INDEX('Policy Characteristics'!G:G,MATCH($C1319,'Policy Characteristics'!$C:$C,0))),"",INDEX('Policy Characteristics'!G:G,MATCH($C1319,'Policy Characteristics'!$C:$C,0)))</f>
        <v>1</v>
      </c>
      <c r="N1319" s="446">
        <f>IF(ISBLANK(INDEX('Policy Characteristics'!H:H,MATCH($C1319,'Policy Characteristics'!$C:$C,0))),"",INDEX('Policy Characteristics'!H:H,MATCH($C1319,'Policy Characteristics'!$C:$C,0)))</f>
        <v>1</v>
      </c>
      <c r="O1319" s="446" t="str">
        <f>IF(ISBLANK(INDEX('Policy Characteristics'!I:I,MATCH($C1319,'Policy Characteristics'!$C:$C,0))),"",INDEX('Policy Characteristics'!I:I,MATCH($C1319,'Policy Characteristics'!$C:$C,0)))</f>
        <v>on/off</v>
      </c>
      <c r="P1319" s="44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46" t="str">
        <f>IF(ISBLANK(INDEX('Policy Characteristics'!K:K,MATCH($C1319,'Policy Characteristics'!$C:$C,0))),"",INDEX('Policy Characteristics'!K:K,MATCH($C1319,'Policy Characteristics'!$C:$C,0)))</f>
        <v>fuels.html#carbon-tax</v>
      </c>
      <c r="R1319" s="446" t="str">
        <f>IF(ISBLANK(INDEX('Policy Characteristics'!L:L,MATCH($C1319,'Policy Characteristics'!$C:$C,0))),"",INDEX('Policy Characteristics'!L:L,MATCH($C1319,'Policy Characteristics'!$C:$C,0)))</f>
        <v>carbon-tax.html</v>
      </c>
    </row>
    <row r="1320" spans="1:18" s="295" customFormat="1" x14ac:dyDescent="0.75">
      <c r="A1320" s="446" t="str">
        <f>IF(ISBLANK(INDEX('Policy Characteristics'!A:A,MATCH($C1320,'Policy Characteristics'!$C:$C,0))),"",INDEX('Policy Characteristics'!A:A,MATCH($C1320,'Policy Characteristics'!$C:$C,0)))</f>
        <v>Cross-Sector</v>
      </c>
      <c r="B1320" s="467" t="str">
        <f>IF(ISBLANK(INDEX('Policy Characteristics'!B:B,MATCH($C1320,'Policy Characteristics'!$C:$C,0))),"",INDEX('Policy Characteristics'!B:B,MATCH($C1320,'Policy Characteristics'!$C:$C,0)))</f>
        <v>Exempt Process Emissions from C Tax</v>
      </c>
      <c r="C1320" s="446" t="str">
        <f t="shared" si="56"/>
        <v>BEPEfCT Boolean Exempt Process Emissions from Carbon Tax</v>
      </c>
      <c r="D1320" s="294" t="s">
        <v>3074</v>
      </c>
      <c r="E1320" s="294"/>
      <c r="F1320" t="s">
        <v>3037</v>
      </c>
      <c r="G1320" s="294"/>
      <c r="H1320" s="297">
        <v>1638</v>
      </c>
      <c r="I1320" s="470" t="s">
        <v>44</v>
      </c>
      <c r="J1320" s="469" t="str">
        <f>IF(ISBLANK(INDEX('Policy Characteristics'!D:D,MATCH($C1320,'Policy Characteristics'!$C:$C,0))),"",INDEX('Policy Characteristics'!D:D,MATCH($C1320,'Policy Characteristics'!$C:$C,0)))</f>
        <v/>
      </c>
      <c r="K1320" s="446" t="str">
        <f>IF(ISBLANK(INDEX('Policy Characteristics'!E:E,MATCH($C1320,'Policy Characteristics'!$C:$C,0))),"",INDEX('Policy Characteristics'!E:E,MATCH($C1320,'Policy Characteristics'!$C:$C,0)))</f>
        <v>cross toggle whether carbon tax affects process emissions</v>
      </c>
      <c r="L1320" s="446">
        <f>IF(ISBLANK(INDEX('Policy Characteristics'!F:F,MATCH($C1320,'Policy Characteristics'!$C:$C,0))),"",INDEX('Policy Characteristics'!F:F,MATCH($C1320,'Policy Characteristics'!$C:$C,0)))</f>
        <v>0</v>
      </c>
      <c r="M1320" s="446">
        <f>IF(ISBLANK(INDEX('Policy Characteristics'!G:G,MATCH($C1320,'Policy Characteristics'!$C:$C,0))),"",INDEX('Policy Characteristics'!G:G,MATCH($C1320,'Policy Characteristics'!$C:$C,0)))</f>
        <v>1</v>
      </c>
      <c r="N1320" s="446">
        <f>IF(ISBLANK(INDEX('Policy Characteristics'!H:H,MATCH($C1320,'Policy Characteristics'!$C:$C,0))),"",INDEX('Policy Characteristics'!H:H,MATCH($C1320,'Policy Characteristics'!$C:$C,0)))</f>
        <v>1</v>
      </c>
      <c r="O1320" s="446" t="str">
        <f>IF(ISBLANK(INDEX('Policy Characteristics'!I:I,MATCH($C1320,'Policy Characteristics'!$C:$C,0))),"",INDEX('Policy Characteristics'!I:I,MATCH($C1320,'Policy Characteristics'!$C:$C,0)))</f>
        <v>on/off</v>
      </c>
      <c r="P1320" s="44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46" t="str">
        <f>IF(ISBLANK(INDEX('Policy Characteristics'!K:K,MATCH($C1320,'Policy Characteristics'!$C:$C,0))),"",INDEX('Policy Characteristics'!K:K,MATCH($C1320,'Policy Characteristics'!$C:$C,0)))</f>
        <v>fuels.html#carbon-tax</v>
      </c>
      <c r="R1320" s="446" t="str">
        <f>IF(ISBLANK(INDEX('Policy Characteristics'!L:L,MATCH($C1320,'Policy Characteristics'!$C:$C,0))),"",INDEX('Policy Characteristics'!L:L,MATCH($C1320,'Policy Characteristics'!$C:$C,0)))</f>
        <v>carbon-tax.html</v>
      </c>
    </row>
    <row r="1321" spans="1:18" s="295" customFormat="1" x14ac:dyDescent="0.75">
      <c r="A1321" s="446" t="str">
        <f>IF(ISBLANK(INDEX('Policy Characteristics'!A:A,MATCH($C1321,'Policy Characteristics'!$C:$C,0))),"",INDEX('Policy Characteristics'!A:A,MATCH($C1321,'Policy Characteristics'!$C:$C,0)))</f>
        <v>Cross-Sector</v>
      </c>
      <c r="B1321" s="467" t="str">
        <f>IF(ISBLANK(INDEX('Policy Characteristics'!B:B,MATCH($C1321,'Policy Characteristics'!$C:$C,0))),"",INDEX('Policy Characteristics'!B:B,MATCH($C1321,'Policy Characteristics'!$C:$C,0)))</f>
        <v>Exempt Process Emissions from C Tax</v>
      </c>
      <c r="C1321" s="446" t="str">
        <f t="shared" si="56"/>
        <v>BEPEfCT Boolean Exempt Process Emissions from Carbon Tax</v>
      </c>
      <c r="D1321" s="294" t="s">
        <v>3075</v>
      </c>
      <c r="E1321" s="294"/>
      <c r="F1321" t="s">
        <v>3038</v>
      </c>
      <c r="G1321" s="294"/>
      <c r="H1321" s="297">
        <v>1639</v>
      </c>
      <c r="I1321" s="470" t="s">
        <v>44</v>
      </c>
      <c r="J1321" s="469" t="str">
        <f>IF(ISBLANK(INDEX('Policy Characteristics'!D:D,MATCH($C1321,'Policy Characteristics'!$C:$C,0))),"",INDEX('Policy Characteristics'!D:D,MATCH($C1321,'Policy Characteristics'!$C:$C,0)))</f>
        <v/>
      </c>
      <c r="K1321" s="446" t="str">
        <f>IF(ISBLANK(INDEX('Policy Characteristics'!E:E,MATCH($C1321,'Policy Characteristics'!$C:$C,0))),"",INDEX('Policy Characteristics'!E:E,MATCH($C1321,'Policy Characteristics'!$C:$C,0)))</f>
        <v>cross toggle whether carbon tax affects process emissions</v>
      </c>
      <c r="L1321" s="446">
        <f>IF(ISBLANK(INDEX('Policy Characteristics'!F:F,MATCH($C1321,'Policy Characteristics'!$C:$C,0))),"",INDEX('Policy Characteristics'!F:F,MATCH($C1321,'Policy Characteristics'!$C:$C,0)))</f>
        <v>0</v>
      </c>
      <c r="M1321" s="446">
        <f>IF(ISBLANK(INDEX('Policy Characteristics'!G:G,MATCH($C1321,'Policy Characteristics'!$C:$C,0))),"",INDEX('Policy Characteristics'!G:G,MATCH($C1321,'Policy Characteristics'!$C:$C,0)))</f>
        <v>1</v>
      </c>
      <c r="N1321" s="446">
        <f>IF(ISBLANK(INDEX('Policy Characteristics'!H:H,MATCH($C1321,'Policy Characteristics'!$C:$C,0))),"",INDEX('Policy Characteristics'!H:H,MATCH($C1321,'Policy Characteristics'!$C:$C,0)))</f>
        <v>1</v>
      </c>
      <c r="O1321" s="446" t="str">
        <f>IF(ISBLANK(INDEX('Policy Characteristics'!I:I,MATCH($C1321,'Policy Characteristics'!$C:$C,0))),"",INDEX('Policy Characteristics'!I:I,MATCH($C1321,'Policy Characteristics'!$C:$C,0)))</f>
        <v>on/off</v>
      </c>
      <c r="P1321" s="44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46" t="str">
        <f>IF(ISBLANK(INDEX('Policy Characteristics'!K:K,MATCH($C1321,'Policy Characteristics'!$C:$C,0))),"",INDEX('Policy Characteristics'!K:K,MATCH($C1321,'Policy Characteristics'!$C:$C,0)))</f>
        <v>fuels.html#carbon-tax</v>
      </c>
      <c r="R1321" s="446" t="str">
        <f>IF(ISBLANK(INDEX('Policy Characteristics'!L:L,MATCH($C1321,'Policy Characteristics'!$C:$C,0))),"",INDEX('Policy Characteristics'!L:L,MATCH($C1321,'Policy Characteristics'!$C:$C,0)))</f>
        <v>carbon-tax.html</v>
      </c>
    </row>
    <row r="1322" spans="1:18" s="295" customFormat="1" x14ac:dyDescent="0.75">
      <c r="A1322" s="446" t="str">
        <f>IF(ISBLANK(INDEX('Policy Characteristics'!A:A,MATCH($C1322,'Policy Characteristics'!$C:$C,0))),"",INDEX('Policy Characteristics'!A:A,MATCH($C1322,'Policy Characteristics'!$C:$C,0)))</f>
        <v>Cross-Sector</v>
      </c>
      <c r="B1322" s="467" t="str">
        <f>IF(ISBLANK(INDEX('Policy Characteristics'!B:B,MATCH($C1322,'Policy Characteristics'!$C:$C,0))),"",INDEX('Policy Characteristics'!B:B,MATCH($C1322,'Policy Characteristics'!$C:$C,0)))</f>
        <v>Exempt Process Emissions from C Tax</v>
      </c>
      <c r="C1322" s="446" t="str">
        <f t="shared" si="56"/>
        <v>BEPEfCT Boolean Exempt Process Emissions from Carbon Tax</v>
      </c>
      <c r="D1322" s="294" t="s">
        <v>3076</v>
      </c>
      <c r="E1322" s="294"/>
      <c r="F1322" t="s">
        <v>3039</v>
      </c>
      <c r="G1322" s="294"/>
      <c r="H1322" s="297">
        <v>1640</v>
      </c>
      <c r="I1322" s="470" t="s">
        <v>44</v>
      </c>
      <c r="J1322" s="469" t="str">
        <f>IF(ISBLANK(INDEX('Policy Characteristics'!D:D,MATCH($C1322,'Policy Characteristics'!$C:$C,0))),"",INDEX('Policy Characteristics'!D:D,MATCH($C1322,'Policy Characteristics'!$C:$C,0)))</f>
        <v/>
      </c>
      <c r="K1322" s="446" t="str">
        <f>IF(ISBLANK(INDEX('Policy Characteristics'!E:E,MATCH($C1322,'Policy Characteristics'!$C:$C,0))),"",INDEX('Policy Characteristics'!E:E,MATCH($C1322,'Policy Characteristics'!$C:$C,0)))</f>
        <v>cross toggle whether carbon tax affects process emissions</v>
      </c>
      <c r="L1322" s="446">
        <f>IF(ISBLANK(INDEX('Policy Characteristics'!F:F,MATCH($C1322,'Policy Characteristics'!$C:$C,0))),"",INDEX('Policy Characteristics'!F:F,MATCH($C1322,'Policy Characteristics'!$C:$C,0)))</f>
        <v>0</v>
      </c>
      <c r="M1322" s="446">
        <f>IF(ISBLANK(INDEX('Policy Characteristics'!G:G,MATCH($C1322,'Policy Characteristics'!$C:$C,0))),"",INDEX('Policy Characteristics'!G:G,MATCH($C1322,'Policy Characteristics'!$C:$C,0)))</f>
        <v>1</v>
      </c>
      <c r="N1322" s="446">
        <f>IF(ISBLANK(INDEX('Policy Characteristics'!H:H,MATCH($C1322,'Policy Characteristics'!$C:$C,0))),"",INDEX('Policy Characteristics'!H:H,MATCH($C1322,'Policy Characteristics'!$C:$C,0)))</f>
        <v>1</v>
      </c>
      <c r="O1322" s="446" t="str">
        <f>IF(ISBLANK(INDEX('Policy Characteristics'!I:I,MATCH($C1322,'Policy Characteristics'!$C:$C,0))),"",INDEX('Policy Characteristics'!I:I,MATCH($C1322,'Policy Characteristics'!$C:$C,0)))</f>
        <v>on/off</v>
      </c>
      <c r="P1322" s="44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46" t="str">
        <f>IF(ISBLANK(INDEX('Policy Characteristics'!K:K,MATCH($C1322,'Policy Characteristics'!$C:$C,0))),"",INDEX('Policy Characteristics'!K:K,MATCH($C1322,'Policy Characteristics'!$C:$C,0)))</f>
        <v>fuels.html#carbon-tax</v>
      </c>
      <c r="R1322" s="446" t="str">
        <f>IF(ISBLANK(INDEX('Policy Characteristics'!L:L,MATCH($C1322,'Policy Characteristics'!$C:$C,0))),"",INDEX('Policy Characteristics'!L:L,MATCH($C1322,'Policy Characteristics'!$C:$C,0)))</f>
        <v>carbon-tax.html</v>
      </c>
    </row>
    <row r="1323" spans="1:18" s="295" customFormat="1" x14ac:dyDescent="0.75">
      <c r="A1323" s="446" t="str">
        <f>IF(ISBLANK(INDEX('Policy Characteristics'!A:A,MATCH($C1323,'Policy Characteristics'!$C:$C,0))),"",INDEX('Policy Characteristics'!A:A,MATCH($C1323,'Policy Characteristics'!$C:$C,0)))</f>
        <v>Cross-Sector</v>
      </c>
      <c r="B1323" s="467" t="str">
        <f>IF(ISBLANK(INDEX('Policy Characteristics'!B:B,MATCH($C1323,'Policy Characteristics'!$C:$C,0))),"",INDEX('Policy Characteristics'!B:B,MATCH($C1323,'Policy Characteristics'!$C:$C,0)))</f>
        <v>Exempt Process Emissions from C Tax</v>
      </c>
      <c r="C1323" s="446" t="str">
        <f t="shared" si="56"/>
        <v>BEPEfCT Boolean Exempt Process Emissions from Carbon Tax</v>
      </c>
      <c r="D1323" s="294" t="s">
        <v>3077</v>
      </c>
      <c r="E1323" s="294"/>
      <c r="F1323" t="s">
        <v>2580</v>
      </c>
      <c r="G1323" s="294"/>
      <c r="H1323" s="297">
        <v>1641</v>
      </c>
      <c r="I1323" s="470" t="s">
        <v>44</v>
      </c>
      <c r="J1323" s="469" t="str">
        <f>IF(ISBLANK(INDEX('Policy Characteristics'!D:D,MATCH($C1323,'Policy Characteristics'!$C:$C,0))),"",INDEX('Policy Characteristics'!D:D,MATCH($C1323,'Policy Characteristics'!$C:$C,0)))</f>
        <v/>
      </c>
      <c r="K1323" s="446" t="str">
        <f>IF(ISBLANK(INDEX('Policy Characteristics'!E:E,MATCH($C1323,'Policy Characteristics'!$C:$C,0))),"",INDEX('Policy Characteristics'!E:E,MATCH($C1323,'Policy Characteristics'!$C:$C,0)))</f>
        <v>cross toggle whether carbon tax affects process emissions</v>
      </c>
      <c r="L1323" s="446">
        <f>IF(ISBLANK(INDEX('Policy Characteristics'!F:F,MATCH($C1323,'Policy Characteristics'!$C:$C,0))),"",INDEX('Policy Characteristics'!F:F,MATCH($C1323,'Policy Characteristics'!$C:$C,0)))</f>
        <v>0</v>
      </c>
      <c r="M1323" s="446">
        <f>IF(ISBLANK(INDEX('Policy Characteristics'!G:G,MATCH($C1323,'Policy Characteristics'!$C:$C,0))),"",INDEX('Policy Characteristics'!G:G,MATCH($C1323,'Policy Characteristics'!$C:$C,0)))</f>
        <v>1</v>
      </c>
      <c r="N1323" s="446">
        <f>IF(ISBLANK(INDEX('Policy Characteristics'!H:H,MATCH($C1323,'Policy Characteristics'!$C:$C,0))),"",INDEX('Policy Characteristics'!H:H,MATCH($C1323,'Policy Characteristics'!$C:$C,0)))</f>
        <v>1</v>
      </c>
      <c r="O1323" s="446" t="str">
        <f>IF(ISBLANK(INDEX('Policy Characteristics'!I:I,MATCH($C1323,'Policy Characteristics'!$C:$C,0))),"",INDEX('Policy Characteristics'!I:I,MATCH($C1323,'Policy Characteristics'!$C:$C,0)))</f>
        <v>on/off</v>
      </c>
      <c r="P1323" s="44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46" t="str">
        <f>IF(ISBLANK(INDEX('Policy Characteristics'!K:K,MATCH($C1323,'Policy Characteristics'!$C:$C,0))),"",INDEX('Policy Characteristics'!K:K,MATCH($C1323,'Policy Characteristics'!$C:$C,0)))</f>
        <v>fuels.html#carbon-tax</v>
      </c>
      <c r="R1323" s="446" t="str">
        <f>IF(ISBLANK(INDEX('Policy Characteristics'!L:L,MATCH($C1323,'Policy Characteristics'!$C:$C,0))),"",INDEX('Policy Characteristics'!L:L,MATCH($C1323,'Policy Characteristics'!$C:$C,0)))</f>
        <v>carbon-tax.html</v>
      </c>
    </row>
    <row r="1324" spans="1:18" s="295" customFormat="1" x14ac:dyDescent="0.75">
      <c r="A1324" s="446" t="str">
        <f>IF(ISBLANK(INDEX('Policy Characteristics'!A:A,MATCH($C1324,'Policy Characteristics'!$C:$C,0))),"",INDEX('Policy Characteristics'!A:A,MATCH($C1324,'Policy Characteristics'!$C:$C,0)))</f>
        <v>Cross-Sector</v>
      </c>
      <c r="B1324" s="467" t="str">
        <f>IF(ISBLANK(INDEX('Policy Characteristics'!B:B,MATCH($C1324,'Policy Characteristics'!$C:$C,0))),"",INDEX('Policy Characteristics'!B:B,MATCH($C1324,'Policy Characteristics'!$C:$C,0)))</f>
        <v>Exempt Process Emissions from C Tax</v>
      </c>
      <c r="C1324" s="446" t="str">
        <f t="shared" si="56"/>
        <v>BEPEfCT Boolean Exempt Process Emissions from Carbon Tax</v>
      </c>
      <c r="D1324" s="294" t="s">
        <v>3078</v>
      </c>
      <c r="E1324" s="294"/>
      <c r="F1324" t="s">
        <v>3040</v>
      </c>
      <c r="G1324" s="294"/>
      <c r="H1324" s="297">
        <v>1642</v>
      </c>
      <c r="I1324" s="470" t="s">
        <v>44</v>
      </c>
      <c r="J1324" s="469" t="str">
        <f>IF(ISBLANK(INDEX('Policy Characteristics'!D:D,MATCH($C1324,'Policy Characteristics'!$C:$C,0))),"",INDEX('Policy Characteristics'!D:D,MATCH($C1324,'Policy Characteristics'!$C:$C,0)))</f>
        <v/>
      </c>
      <c r="K1324" s="446" t="str">
        <f>IF(ISBLANK(INDEX('Policy Characteristics'!E:E,MATCH($C1324,'Policy Characteristics'!$C:$C,0))),"",INDEX('Policy Characteristics'!E:E,MATCH($C1324,'Policy Characteristics'!$C:$C,0)))</f>
        <v>cross toggle whether carbon tax affects process emissions</v>
      </c>
      <c r="L1324" s="446">
        <f>IF(ISBLANK(INDEX('Policy Characteristics'!F:F,MATCH($C1324,'Policy Characteristics'!$C:$C,0))),"",INDEX('Policy Characteristics'!F:F,MATCH($C1324,'Policy Characteristics'!$C:$C,0)))</f>
        <v>0</v>
      </c>
      <c r="M1324" s="446">
        <f>IF(ISBLANK(INDEX('Policy Characteristics'!G:G,MATCH($C1324,'Policy Characteristics'!$C:$C,0))),"",INDEX('Policy Characteristics'!G:G,MATCH($C1324,'Policy Characteristics'!$C:$C,0)))</f>
        <v>1</v>
      </c>
      <c r="N1324" s="446">
        <f>IF(ISBLANK(INDEX('Policy Characteristics'!H:H,MATCH($C1324,'Policy Characteristics'!$C:$C,0))),"",INDEX('Policy Characteristics'!H:H,MATCH($C1324,'Policy Characteristics'!$C:$C,0)))</f>
        <v>1</v>
      </c>
      <c r="O1324" s="446" t="str">
        <f>IF(ISBLANK(INDEX('Policy Characteristics'!I:I,MATCH($C1324,'Policy Characteristics'!$C:$C,0))),"",INDEX('Policy Characteristics'!I:I,MATCH($C1324,'Policy Characteristics'!$C:$C,0)))</f>
        <v>on/off</v>
      </c>
      <c r="P1324" s="44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46" t="str">
        <f>IF(ISBLANK(INDEX('Policy Characteristics'!K:K,MATCH($C1324,'Policy Characteristics'!$C:$C,0))),"",INDEX('Policy Characteristics'!K:K,MATCH($C1324,'Policy Characteristics'!$C:$C,0)))</f>
        <v>fuels.html#carbon-tax</v>
      </c>
      <c r="R1324" s="446" t="str">
        <f>IF(ISBLANK(INDEX('Policy Characteristics'!L:L,MATCH($C1324,'Policy Characteristics'!$C:$C,0))),"",INDEX('Policy Characteristics'!L:L,MATCH($C1324,'Policy Characteristics'!$C:$C,0)))</f>
        <v>carbon-tax.html</v>
      </c>
    </row>
    <row r="1325" spans="1:18" s="295" customFormat="1" x14ac:dyDescent="0.75">
      <c r="A1325" s="446" t="str">
        <f>IF(ISBLANK(INDEX('Policy Characteristics'!A:A,MATCH($C1325,'Policy Characteristics'!$C:$C,0))),"",INDEX('Policy Characteristics'!A:A,MATCH($C1325,'Policy Characteristics'!$C:$C,0)))</f>
        <v>Cross-Sector</v>
      </c>
      <c r="B1325" s="467" t="str">
        <f>IF(ISBLANK(INDEX('Policy Characteristics'!B:B,MATCH($C1325,'Policy Characteristics'!$C:$C,0))),"",INDEX('Policy Characteristics'!B:B,MATCH($C1325,'Policy Characteristics'!$C:$C,0)))</f>
        <v>Exempt Process Emissions from C Tax</v>
      </c>
      <c r="C1325" s="446" t="str">
        <f t="shared" si="56"/>
        <v>BEPEfCT Boolean Exempt Process Emissions from Carbon Tax</v>
      </c>
      <c r="D1325" s="294" t="s">
        <v>3079</v>
      </c>
      <c r="E1325" s="294"/>
      <c r="F1325" t="s">
        <v>3041</v>
      </c>
      <c r="G1325" s="294"/>
      <c r="H1325" s="297">
        <v>1643</v>
      </c>
      <c r="I1325" s="470" t="s">
        <v>44</v>
      </c>
      <c r="J1325" s="469" t="str">
        <f>IF(ISBLANK(INDEX('Policy Characteristics'!D:D,MATCH($C1325,'Policy Characteristics'!$C:$C,0))),"",INDEX('Policy Characteristics'!D:D,MATCH($C1325,'Policy Characteristics'!$C:$C,0)))</f>
        <v/>
      </c>
      <c r="K1325" s="446" t="str">
        <f>IF(ISBLANK(INDEX('Policy Characteristics'!E:E,MATCH($C1325,'Policy Characteristics'!$C:$C,0))),"",INDEX('Policy Characteristics'!E:E,MATCH($C1325,'Policy Characteristics'!$C:$C,0)))</f>
        <v>cross toggle whether carbon tax affects process emissions</v>
      </c>
      <c r="L1325" s="446">
        <f>IF(ISBLANK(INDEX('Policy Characteristics'!F:F,MATCH($C1325,'Policy Characteristics'!$C:$C,0))),"",INDEX('Policy Characteristics'!F:F,MATCH($C1325,'Policy Characteristics'!$C:$C,0)))</f>
        <v>0</v>
      </c>
      <c r="M1325" s="446">
        <f>IF(ISBLANK(INDEX('Policy Characteristics'!G:G,MATCH($C1325,'Policy Characteristics'!$C:$C,0))),"",INDEX('Policy Characteristics'!G:G,MATCH($C1325,'Policy Characteristics'!$C:$C,0)))</f>
        <v>1</v>
      </c>
      <c r="N1325" s="446">
        <f>IF(ISBLANK(INDEX('Policy Characteristics'!H:H,MATCH($C1325,'Policy Characteristics'!$C:$C,0))),"",INDEX('Policy Characteristics'!H:H,MATCH($C1325,'Policy Characteristics'!$C:$C,0)))</f>
        <v>1</v>
      </c>
      <c r="O1325" s="446" t="str">
        <f>IF(ISBLANK(INDEX('Policy Characteristics'!I:I,MATCH($C1325,'Policy Characteristics'!$C:$C,0))),"",INDEX('Policy Characteristics'!I:I,MATCH($C1325,'Policy Characteristics'!$C:$C,0)))</f>
        <v>on/off</v>
      </c>
      <c r="P1325" s="44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46" t="str">
        <f>IF(ISBLANK(INDEX('Policy Characteristics'!K:K,MATCH($C1325,'Policy Characteristics'!$C:$C,0))),"",INDEX('Policy Characteristics'!K:K,MATCH($C1325,'Policy Characteristics'!$C:$C,0)))</f>
        <v>fuels.html#carbon-tax</v>
      </c>
      <c r="R1325" s="446" t="str">
        <f>IF(ISBLANK(INDEX('Policy Characteristics'!L:L,MATCH($C1325,'Policy Characteristics'!$C:$C,0))),"",INDEX('Policy Characteristics'!L:L,MATCH($C1325,'Policy Characteristics'!$C:$C,0)))</f>
        <v>carbon-tax.html</v>
      </c>
    </row>
    <row r="1326" spans="1:18" s="295" customFormat="1" x14ac:dyDescent="0.75">
      <c r="A1326" s="446" t="str">
        <f>IF(ISBLANK(INDEX('Policy Characteristics'!A:A,MATCH($C1326,'Policy Characteristics'!$C:$C,0))),"",INDEX('Policy Characteristics'!A:A,MATCH($C1326,'Policy Characteristics'!$C:$C,0)))</f>
        <v>Cross-Sector</v>
      </c>
      <c r="B1326" s="467" t="str">
        <f>IF(ISBLANK(INDEX('Policy Characteristics'!B:B,MATCH($C1326,'Policy Characteristics'!$C:$C,0))),"",INDEX('Policy Characteristics'!B:B,MATCH($C1326,'Policy Characteristics'!$C:$C,0)))</f>
        <v>Exempt Process Emissions from C Tax</v>
      </c>
      <c r="C1326" s="446" t="str">
        <f t="shared" si="56"/>
        <v>BEPEfCT Boolean Exempt Process Emissions from Carbon Tax</v>
      </c>
      <c r="D1326" s="294" t="s">
        <v>3080</v>
      </c>
      <c r="E1326" s="294"/>
      <c r="F1326" t="s">
        <v>3042</v>
      </c>
      <c r="G1326" s="294"/>
      <c r="H1326" s="297">
        <v>1644</v>
      </c>
      <c r="I1326" s="470" t="s">
        <v>44</v>
      </c>
      <c r="J1326" s="469" t="str">
        <f>IF(ISBLANK(INDEX('Policy Characteristics'!D:D,MATCH($C1326,'Policy Characteristics'!$C:$C,0))),"",INDEX('Policy Characteristics'!D:D,MATCH($C1326,'Policy Characteristics'!$C:$C,0)))</f>
        <v/>
      </c>
      <c r="K1326" s="446" t="str">
        <f>IF(ISBLANK(INDEX('Policy Characteristics'!E:E,MATCH($C1326,'Policy Characteristics'!$C:$C,0))),"",INDEX('Policy Characteristics'!E:E,MATCH($C1326,'Policy Characteristics'!$C:$C,0)))</f>
        <v>cross toggle whether carbon tax affects process emissions</v>
      </c>
      <c r="L1326" s="446">
        <f>IF(ISBLANK(INDEX('Policy Characteristics'!F:F,MATCH($C1326,'Policy Characteristics'!$C:$C,0))),"",INDEX('Policy Characteristics'!F:F,MATCH($C1326,'Policy Characteristics'!$C:$C,0)))</f>
        <v>0</v>
      </c>
      <c r="M1326" s="446">
        <f>IF(ISBLANK(INDEX('Policy Characteristics'!G:G,MATCH($C1326,'Policy Characteristics'!$C:$C,0))),"",INDEX('Policy Characteristics'!G:G,MATCH($C1326,'Policy Characteristics'!$C:$C,0)))</f>
        <v>1</v>
      </c>
      <c r="N1326" s="446">
        <f>IF(ISBLANK(INDEX('Policy Characteristics'!H:H,MATCH($C1326,'Policy Characteristics'!$C:$C,0))),"",INDEX('Policy Characteristics'!H:H,MATCH($C1326,'Policy Characteristics'!$C:$C,0)))</f>
        <v>1</v>
      </c>
      <c r="O1326" s="446" t="str">
        <f>IF(ISBLANK(INDEX('Policy Characteristics'!I:I,MATCH($C1326,'Policy Characteristics'!$C:$C,0))),"",INDEX('Policy Characteristics'!I:I,MATCH($C1326,'Policy Characteristics'!$C:$C,0)))</f>
        <v>on/off</v>
      </c>
      <c r="P1326" s="44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46" t="str">
        <f>IF(ISBLANK(INDEX('Policy Characteristics'!K:K,MATCH($C1326,'Policy Characteristics'!$C:$C,0))),"",INDEX('Policy Characteristics'!K:K,MATCH($C1326,'Policy Characteristics'!$C:$C,0)))</f>
        <v>fuels.html#carbon-tax</v>
      </c>
      <c r="R1326" s="446" t="str">
        <f>IF(ISBLANK(INDEX('Policy Characteristics'!L:L,MATCH($C1326,'Policy Characteristics'!$C:$C,0))),"",INDEX('Policy Characteristics'!L:L,MATCH($C1326,'Policy Characteristics'!$C:$C,0)))</f>
        <v>carbon-tax.html</v>
      </c>
    </row>
    <row r="1327" spans="1:18" s="295" customFormat="1" x14ac:dyDescent="0.75">
      <c r="A1327" s="446" t="str">
        <f>IF(ISBLANK(INDEX('Policy Characteristics'!A:A,MATCH($C1327,'Policy Characteristics'!$C:$C,0))),"",INDEX('Policy Characteristics'!A:A,MATCH($C1327,'Policy Characteristics'!$C:$C,0)))</f>
        <v>Cross-Sector</v>
      </c>
      <c r="B1327" s="467" t="str">
        <f>IF(ISBLANK(INDEX('Policy Characteristics'!B:B,MATCH($C1327,'Policy Characteristics'!$C:$C,0))),"",INDEX('Policy Characteristics'!B:B,MATCH($C1327,'Policy Characteristics'!$C:$C,0)))</f>
        <v>Exempt Process Emissions from C Tax</v>
      </c>
      <c r="C1327" s="446" t="str">
        <f t="shared" si="56"/>
        <v>BEPEfCT Boolean Exempt Process Emissions from Carbon Tax</v>
      </c>
      <c r="D1327" s="294" t="s">
        <v>3081</v>
      </c>
      <c r="E1327" s="294"/>
      <c r="F1327" t="s">
        <v>3043</v>
      </c>
      <c r="G1327" s="294"/>
      <c r="H1327" s="297">
        <v>1645</v>
      </c>
      <c r="I1327" s="470" t="s">
        <v>44</v>
      </c>
      <c r="J1327" s="469" t="str">
        <f>IF(ISBLANK(INDEX('Policy Characteristics'!D:D,MATCH($C1327,'Policy Characteristics'!$C:$C,0))),"",INDEX('Policy Characteristics'!D:D,MATCH($C1327,'Policy Characteristics'!$C:$C,0)))</f>
        <v/>
      </c>
      <c r="K1327" s="446" t="str">
        <f>IF(ISBLANK(INDEX('Policy Characteristics'!E:E,MATCH($C1327,'Policy Characteristics'!$C:$C,0))),"",INDEX('Policy Characteristics'!E:E,MATCH($C1327,'Policy Characteristics'!$C:$C,0)))</f>
        <v>cross toggle whether carbon tax affects process emissions</v>
      </c>
      <c r="L1327" s="446">
        <f>IF(ISBLANK(INDEX('Policy Characteristics'!F:F,MATCH($C1327,'Policy Characteristics'!$C:$C,0))),"",INDEX('Policy Characteristics'!F:F,MATCH($C1327,'Policy Characteristics'!$C:$C,0)))</f>
        <v>0</v>
      </c>
      <c r="M1327" s="446">
        <f>IF(ISBLANK(INDEX('Policy Characteristics'!G:G,MATCH($C1327,'Policy Characteristics'!$C:$C,0))),"",INDEX('Policy Characteristics'!G:G,MATCH($C1327,'Policy Characteristics'!$C:$C,0)))</f>
        <v>1</v>
      </c>
      <c r="N1327" s="446">
        <f>IF(ISBLANK(INDEX('Policy Characteristics'!H:H,MATCH($C1327,'Policy Characteristics'!$C:$C,0))),"",INDEX('Policy Characteristics'!H:H,MATCH($C1327,'Policy Characteristics'!$C:$C,0)))</f>
        <v>1</v>
      </c>
      <c r="O1327" s="446" t="str">
        <f>IF(ISBLANK(INDEX('Policy Characteristics'!I:I,MATCH($C1327,'Policy Characteristics'!$C:$C,0))),"",INDEX('Policy Characteristics'!I:I,MATCH($C1327,'Policy Characteristics'!$C:$C,0)))</f>
        <v>on/off</v>
      </c>
      <c r="P1327" s="44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46" t="str">
        <f>IF(ISBLANK(INDEX('Policy Characteristics'!K:K,MATCH($C1327,'Policy Characteristics'!$C:$C,0))),"",INDEX('Policy Characteristics'!K:K,MATCH($C1327,'Policy Characteristics'!$C:$C,0)))</f>
        <v>fuels.html#carbon-tax</v>
      </c>
      <c r="R1327" s="446" t="str">
        <f>IF(ISBLANK(INDEX('Policy Characteristics'!L:L,MATCH($C1327,'Policy Characteristics'!$C:$C,0))),"",INDEX('Policy Characteristics'!L:L,MATCH($C1327,'Policy Characteristics'!$C:$C,0)))</f>
        <v>carbon-tax.html</v>
      </c>
    </row>
    <row r="1328" spans="1:18" s="295" customFormat="1" x14ac:dyDescent="0.75">
      <c r="A1328" s="446" t="str">
        <f>IF(ISBLANK(INDEX('Policy Characteristics'!A:A,MATCH($C1328,'Policy Characteristics'!$C:$C,0))),"",INDEX('Policy Characteristics'!A:A,MATCH($C1328,'Policy Characteristics'!$C:$C,0)))</f>
        <v>Cross-Sector</v>
      </c>
      <c r="B1328" s="467" t="str">
        <f>IF(ISBLANK(INDEX('Policy Characteristics'!B:B,MATCH($C1328,'Policy Characteristics'!$C:$C,0))),"",INDEX('Policy Characteristics'!B:B,MATCH($C1328,'Policy Characteristics'!$C:$C,0)))</f>
        <v>Exempt Process Emissions from C Tax</v>
      </c>
      <c r="C1328" s="446" t="str">
        <f t="shared" si="56"/>
        <v>BEPEfCT Boolean Exempt Process Emissions from Carbon Tax</v>
      </c>
      <c r="D1328" s="294" t="s">
        <v>3082</v>
      </c>
      <c r="E1328" s="294"/>
      <c r="F1328" t="s">
        <v>3044</v>
      </c>
      <c r="G1328" s="294"/>
      <c r="H1328" s="297">
        <v>1646</v>
      </c>
      <c r="I1328" s="470" t="s">
        <v>44</v>
      </c>
      <c r="J1328" s="469" t="str">
        <f>IF(ISBLANK(INDEX('Policy Characteristics'!D:D,MATCH($C1328,'Policy Characteristics'!$C:$C,0))),"",INDEX('Policy Characteristics'!D:D,MATCH($C1328,'Policy Characteristics'!$C:$C,0)))</f>
        <v/>
      </c>
      <c r="K1328" s="446" t="str">
        <f>IF(ISBLANK(INDEX('Policy Characteristics'!E:E,MATCH($C1328,'Policy Characteristics'!$C:$C,0))),"",INDEX('Policy Characteristics'!E:E,MATCH($C1328,'Policy Characteristics'!$C:$C,0)))</f>
        <v>cross toggle whether carbon tax affects process emissions</v>
      </c>
      <c r="L1328" s="446">
        <f>IF(ISBLANK(INDEX('Policy Characteristics'!F:F,MATCH($C1328,'Policy Characteristics'!$C:$C,0))),"",INDEX('Policy Characteristics'!F:F,MATCH($C1328,'Policy Characteristics'!$C:$C,0)))</f>
        <v>0</v>
      </c>
      <c r="M1328" s="446">
        <f>IF(ISBLANK(INDEX('Policy Characteristics'!G:G,MATCH($C1328,'Policy Characteristics'!$C:$C,0))),"",INDEX('Policy Characteristics'!G:G,MATCH($C1328,'Policy Characteristics'!$C:$C,0)))</f>
        <v>1</v>
      </c>
      <c r="N1328" s="446">
        <f>IF(ISBLANK(INDEX('Policy Characteristics'!H:H,MATCH($C1328,'Policy Characteristics'!$C:$C,0))),"",INDEX('Policy Characteristics'!H:H,MATCH($C1328,'Policy Characteristics'!$C:$C,0)))</f>
        <v>1</v>
      </c>
      <c r="O1328" s="446" t="str">
        <f>IF(ISBLANK(INDEX('Policy Characteristics'!I:I,MATCH($C1328,'Policy Characteristics'!$C:$C,0))),"",INDEX('Policy Characteristics'!I:I,MATCH($C1328,'Policy Characteristics'!$C:$C,0)))</f>
        <v>on/off</v>
      </c>
      <c r="P1328" s="44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46" t="str">
        <f>IF(ISBLANK(INDEX('Policy Characteristics'!K:K,MATCH($C1328,'Policy Characteristics'!$C:$C,0))),"",INDEX('Policy Characteristics'!K:K,MATCH($C1328,'Policy Characteristics'!$C:$C,0)))</f>
        <v>fuels.html#carbon-tax</v>
      </c>
      <c r="R1328" s="446" t="str">
        <f>IF(ISBLANK(INDEX('Policy Characteristics'!L:L,MATCH($C1328,'Policy Characteristics'!$C:$C,0))),"",INDEX('Policy Characteristics'!L:L,MATCH($C1328,'Policy Characteristics'!$C:$C,0)))</f>
        <v>carbon-tax.html</v>
      </c>
    </row>
    <row r="1329" spans="1:18" s="295" customFormat="1" x14ac:dyDescent="0.75">
      <c r="A1329" s="446" t="str">
        <f>IF(ISBLANK(INDEX('Policy Characteristics'!A:A,MATCH($C1329,'Policy Characteristics'!$C:$C,0))),"",INDEX('Policy Characteristics'!A:A,MATCH($C1329,'Policy Characteristics'!$C:$C,0)))</f>
        <v>Cross-Sector</v>
      </c>
      <c r="B1329" s="467" t="str">
        <f>IF(ISBLANK(INDEX('Policy Characteristics'!B:B,MATCH($C1329,'Policy Characteristics'!$C:$C,0))),"",INDEX('Policy Characteristics'!B:B,MATCH($C1329,'Policy Characteristics'!$C:$C,0)))</f>
        <v>Exempt Process Emissions from C Tax</v>
      </c>
      <c r="C1329" s="446" t="str">
        <f t="shared" si="56"/>
        <v>BEPEfCT Boolean Exempt Process Emissions from Carbon Tax</v>
      </c>
      <c r="D1329" s="294" t="s">
        <v>3083</v>
      </c>
      <c r="E1329" s="294"/>
      <c r="F1329" t="s">
        <v>3045</v>
      </c>
      <c r="G1329" s="294"/>
      <c r="H1329" s="297">
        <v>1647</v>
      </c>
      <c r="I1329" s="470" t="s">
        <v>44</v>
      </c>
      <c r="J1329" s="469" t="str">
        <f>IF(ISBLANK(INDEX('Policy Characteristics'!D:D,MATCH($C1329,'Policy Characteristics'!$C:$C,0))),"",INDEX('Policy Characteristics'!D:D,MATCH($C1329,'Policy Characteristics'!$C:$C,0)))</f>
        <v/>
      </c>
      <c r="K1329" s="446" t="str">
        <f>IF(ISBLANK(INDEX('Policy Characteristics'!E:E,MATCH($C1329,'Policy Characteristics'!$C:$C,0))),"",INDEX('Policy Characteristics'!E:E,MATCH($C1329,'Policy Characteristics'!$C:$C,0)))</f>
        <v>cross toggle whether carbon tax affects process emissions</v>
      </c>
      <c r="L1329" s="446">
        <f>IF(ISBLANK(INDEX('Policy Characteristics'!F:F,MATCH($C1329,'Policy Characteristics'!$C:$C,0))),"",INDEX('Policy Characteristics'!F:F,MATCH($C1329,'Policy Characteristics'!$C:$C,0)))</f>
        <v>0</v>
      </c>
      <c r="M1329" s="446">
        <f>IF(ISBLANK(INDEX('Policy Characteristics'!G:G,MATCH($C1329,'Policy Characteristics'!$C:$C,0))),"",INDEX('Policy Characteristics'!G:G,MATCH($C1329,'Policy Characteristics'!$C:$C,0)))</f>
        <v>1</v>
      </c>
      <c r="N1329" s="446">
        <f>IF(ISBLANK(INDEX('Policy Characteristics'!H:H,MATCH($C1329,'Policy Characteristics'!$C:$C,0))),"",INDEX('Policy Characteristics'!H:H,MATCH($C1329,'Policy Characteristics'!$C:$C,0)))</f>
        <v>1</v>
      </c>
      <c r="O1329" s="446" t="str">
        <f>IF(ISBLANK(INDEX('Policy Characteristics'!I:I,MATCH($C1329,'Policy Characteristics'!$C:$C,0))),"",INDEX('Policy Characteristics'!I:I,MATCH($C1329,'Policy Characteristics'!$C:$C,0)))</f>
        <v>on/off</v>
      </c>
      <c r="P1329" s="44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46" t="str">
        <f>IF(ISBLANK(INDEX('Policy Characteristics'!K:K,MATCH($C1329,'Policy Characteristics'!$C:$C,0))),"",INDEX('Policy Characteristics'!K:K,MATCH($C1329,'Policy Characteristics'!$C:$C,0)))</f>
        <v>fuels.html#carbon-tax</v>
      </c>
      <c r="R1329" s="446" t="str">
        <f>IF(ISBLANK(INDEX('Policy Characteristics'!L:L,MATCH($C1329,'Policy Characteristics'!$C:$C,0))),"",INDEX('Policy Characteristics'!L:L,MATCH($C1329,'Policy Characteristics'!$C:$C,0)))</f>
        <v>carbon-tax.html</v>
      </c>
    </row>
    <row r="1330" spans="1:18" s="295" customFormat="1" x14ac:dyDescent="0.75">
      <c r="A1330" s="446" t="str">
        <f>IF(ISBLANK(INDEX('Policy Characteristics'!A:A,MATCH($C1330,'Policy Characteristics'!$C:$C,0))),"",INDEX('Policy Characteristics'!A:A,MATCH($C1330,'Policy Characteristics'!$C:$C,0)))</f>
        <v>Cross-Sector</v>
      </c>
      <c r="B1330" s="467" t="str">
        <f>IF(ISBLANK(INDEX('Policy Characteristics'!B:B,MATCH($C1330,'Policy Characteristics'!$C:$C,0))),"",INDEX('Policy Characteristics'!B:B,MATCH($C1330,'Policy Characteristics'!$C:$C,0)))</f>
        <v>Exempt Process Emissions from C Tax</v>
      </c>
      <c r="C1330" s="446" t="str">
        <f t="shared" si="56"/>
        <v>BEPEfCT Boolean Exempt Process Emissions from Carbon Tax</v>
      </c>
      <c r="D1330" s="294" t="s">
        <v>3084</v>
      </c>
      <c r="E1330" s="294"/>
      <c r="F1330" t="s">
        <v>3046</v>
      </c>
      <c r="G1330" s="294"/>
      <c r="H1330" s="297">
        <v>1648</v>
      </c>
      <c r="I1330" s="470" t="s">
        <v>44</v>
      </c>
      <c r="J1330" s="469" t="str">
        <f>IF(ISBLANK(INDEX('Policy Characteristics'!D:D,MATCH($C1330,'Policy Characteristics'!$C:$C,0))),"",INDEX('Policy Characteristics'!D:D,MATCH($C1330,'Policy Characteristics'!$C:$C,0)))</f>
        <v/>
      </c>
      <c r="K1330" s="446" t="str">
        <f>IF(ISBLANK(INDEX('Policy Characteristics'!E:E,MATCH($C1330,'Policy Characteristics'!$C:$C,0))),"",INDEX('Policy Characteristics'!E:E,MATCH($C1330,'Policy Characteristics'!$C:$C,0)))</f>
        <v>cross toggle whether carbon tax affects process emissions</v>
      </c>
      <c r="L1330" s="446">
        <f>IF(ISBLANK(INDEX('Policy Characteristics'!F:F,MATCH($C1330,'Policy Characteristics'!$C:$C,0))),"",INDEX('Policy Characteristics'!F:F,MATCH($C1330,'Policy Characteristics'!$C:$C,0)))</f>
        <v>0</v>
      </c>
      <c r="M1330" s="446">
        <f>IF(ISBLANK(INDEX('Policy Characteristics'!G:G,MATCH($C1330,'Policy Characteristics'!$C:$C,0))),"",INDEX('Policy Characteristics'!G:G,MATCH($C1330,'Policy Characteristics'!$C:$C,0)))</f>
        <v>1</v>
      </c>
      <c r="N1330" s="446">
        <f>IF(ISBLANK(INDEX('Policy Characteristics'!H:H,MATCH($C1330,'Policy Characteristics'!$C:$C,0))),"",INDEX('Policy Characteristics'!H:H,MATCH($C1330,'Policy Characteristics'!$C:$C,0)))</f>
        <v>1</v>
      </c>
      <c r="O1330" s="446" t="str">
        <f>IF(ISBLANK(INDEX('Policy Characteristics'!I:I,MATCH($C1330,'Policy Characteristics'!$C:$C,0))),"",INDEX('Policy Characteristics'!I:I,MATCH($C1330,'Policy Characteristics'!$C:$C,0)))</f>
        <v>on/off</v>
      </c>
      <c r="P1330" s="44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46" t="str">
        <f>IF(ISBLANK(INDEX('Policy Characteristics'!K:K,MATCH($C1330,'Policy Characteristics'!$C:$C,0))),"",INDEX('Policy Characteristics'!K:K,MATCH($C1330,'Policy Characteristics'!$C:$C,0)))</f>
        <v>fuels.html#carbon-tax</v>
      </c>
      <c r="R1330" s="446" t="str">
        <f>IF(ISBLANK(INDEX('Policy Characteristics'!L:L,MATCH($C1330,'Policy Characteristics'!$C:$C,0))),"",INDEX('Policy Characteristics'!L:L,MATCH($C1330,'Policy Characteristics'!$C:$C,0)))</f>
        <v>carbon-tax.html</v>
      </c>
    </row>
    <row r="1331" spans="1:18" s="295" customFormat="1" x14ac:dyDescent="0.75">
      <c r="A1331" s="446" t="str">
        <f>IF(ISBLANK(INDEX('Policy Characteristics'!A:A,MATCH($C1331,'Policy Characteristics'!$C:$C,0))),"",INDEX('Policy Characteristics'!A:A,MATCH($C1331,'Policy Characteristics'!$C:$C,0)))</f>
        <v>Cross-Sector</v>
      </c>
      <c r="B1331" s="467" t="str">
        <f>IF(ISBLANK(INDEX('Policy Characteristics'!B:B,MATCH($C1331,'Policy Characteristics'!$C:$C,0))),"",INDEX('Policy Characteristics'!B:B,MATCH($C1331,'Policy Characteristics'!$C:$C,0)))</f>
        <v>Exempt Process Emissions from C Tax</v>
      </c>
      <c r="C1331" s="446" t="str">
        <f t="shared" si="56"/>
        <v>BEPEfCT Boolean Exempt Process Emissions from Carbon Tax</v>
      </c>
      <c r="D1331" s="294" t="s">
        <v>3085</v>
      </c>
      <c r="E1331" s="294"/>
      <c r="F1331" t="s">
        <v>3047</v>
      </c>
      <c r="G1331" s="294"/>
      <c r="H1331" s="297">
        <v>1649</v>
      </c>
      <c r="I1331" s="470" t="s">
        <v>44</v>
      </c>
      <c r="J1331" s="469" t="str">
        <f>IF(ISBLANK(INDEX('Policy Characteristics'!D:D,MATCH($C1331,'Policy Characteristics'!$C:$C,0))),"",INDEX('Policy Characteristics'!D:D,MATCH($C1331,'Policy Characteristics'!$C:$C,0)))</f>
        <v/>
      </c>
      <c r="K1331" s="446" t="str">
        <f>IF(ISBLANK(INDEX('Policy Characteristics'!E:E,MATCH($C1331,'Policy Characteristics'!$C:$C,0))),"",INDEX('Policy Characteristics'!E:E,MATCH($C1331,'Policy Characteristics'!$C:$C,0)))</f>
        <v>cross toggle whether carbon tax affects process emissions</v>
      </c>
      <c r="L1331" s="446">
        <f>IF(ISBLANK(INDEX('Policy Characteristics'!F:F,MATCH($C1331,'Policy Characteristics'!$C:$C,0))),"",INDEX('Policy Characteristics'!F:F,MATCH($C1331,'Policy Characteristics'!$C:$C,0)))</f>
        <v>0</v>
      </c>
      <c r="M1331" s="446">
        <f>IF(ISBLANK(INDEX('Policy Characteristics'!G:G,MATCH($C1331,'Policy Characteristics'!$C:$C,0))),"",INDEX('Policy Characteristics'!G:G,MATCH($C1331,'Policy Characteristics'!$C:$C,0)))</f>
        <v>1</v>
      </c>
      <c r="N1331" s="446">
        <f>IF(ISBLANK(INDEX('Policy Characteristics'!H:H,MATCH($C1331,'Policy Characteristics'!$C:$C,0))),"",INDEX('Policy Characteristics'!H:H,MATCH($C1331,'Policy Characteristics'!$C:$C,0)))</f>
        <v>1</v>
      </c>
      <c r="O1331" s="446" t="str">
        <f>IF(ISBLANK(INDEX('Policy Characteristics'!I:I,MATCH($C1331,'Policy Characteristics'!$C:$C,0))),"",INDEX('Policy Characteristics'!I:I,MATCH($C1331,'Policy Characteristics'!$C:$C,0)))</f>
        <v>on/off</v>
      </c>
      <c r="P1331" s="44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46" t="str">
        <f>IF(ISBLANK(INDEX('Policy Characteristics'!K:K,MATCH($C1331,'Policy Characteristics'!$C:$C,0))),"",INDEX('Policy Characteristics'!K:K,MATCH($C1331,'Policy Characteristics'!$C:$C,0)))</f>
        <v>fuels.html#carbon-tax</v>
      </c>
      <c r="R1331" s="446" t="str">
        <f>IF(ISBLANK(INDEX('Policy Characteristics'!L:L,MATCH($C1331,'Policy Characteristics'!$C:$C,0))),"",INDEX('Policy Characteristics'!L:L,MATCH($C1331,'Policy Characteristics'!$C:$C,0)))</f>
        <v>carbon-tax.html</v>
      </c>
    </row>
    <row r="1332" spans="1:18" s="295" customFormat="1" x14ac:dyDescent="0.75">
      <c r="A1332" s="446" t="str">
        <f>IF(ISBLANK(INDEX('Policy Characteristics'!A:A,MATCH($C1332,'Policy Characteristics'!$C:$C,0))),"",INDEX('Policy Characteristics'!A:A,MATCH($C1332,'Policy Characteristics'!$C:$C,0)))</f>
        <v>Cross-Sector</v>
      </c>
      <c r="B1332" s="467" t="str">
        <f>IF(ISBLANK(INDEX('Policy Characteristics'!B:B,MATCH($C1332,'Policy Characteristics'!$C:$C,0))),"",INDEX('Policy Characteristics'!B:B,MATCH($C1332,'Policy Characteristics'!$C:$C,0)))</f>
        <v>Exempt Process Emissions from C Tax</v>
      </c>
      <c r="C1332" s="446" t="str">
        <f t="shared" si="56"/>
        <v>BEPEfCT Boolean Exempt Process Emissions from Carbon Tax</v>
      </c>
      <c r="D1332" s="294" t="s">
        <v>3086</v>
      </c>
      <c r="E1332" s="294"/>
      <c r="F1332" t="s">
        <v>3048</v>
      </c>
      <c r="G1332" s="294"/>
      <c r="H1332" s="297">
        <v>1650</v>
      </c>
      <c r="I1332" s="470" t="s">
        <v>43</v>
      </c>
      <c r="J1332" s="469" t="str">
        <f>IF(ISBLANK(INDEX('Policy Characteristics'!D:D,MATCH($C1332,'Policy Characteristics'!$C:$C,0))),"",INDEX('Policy Characteristics'!D:D,MATCH($C1332,'Policy Characteristics'!$C:$C,0)))</f>
        <v/>
      </c>
      <c r="K1332" s="446" t="str">
        <f>IF(ISBLANK(INDEX('Policy Characteristics'!E:E,MATCH($C1332,'Policy Characteristics'!$C:$C,0))),"",INDEX('Policy Characteristics'!E:E,MATCH($C1332,'Policy Characteristics'!$C:$C,0)))</f>
        <v>cross toggle whether carbon tax affects process emissions</v>
      </c>
      <c r="L1332" s="446">
        <f>IF(ISBLANK(INDEX('Policy Characteristics'!F:F,MATCH($C1332,'Policy Characteristics'!$C:$C,0))),"",INDEX('Policy Characteristics'!F:F,MATCH($C1332,'Policy Characteristics'!$C:$C,0)))</f>
        <v>0</v>
      </c>
      <c r="M1332" s="446">
        <f>IF(ISBLANK(INDEX('Policy Characteristics'!G:G,MATCH($C1332,'Policy Characteristics'!$C:$C,0))),"",INDEX('Policy Characteristics'!G:G,MATCH($C1332,'Policy Characteristics'!$C:$C,0)))</f>
        <v>1</v>
      </c>
      <c r="N1332" s="446">
        <f>IF(ISBLANK(INDEX('Policy Characteristics'!H:H,MATCH($C1332,'Policy Characteristics'!$C:$C,0))),"",INDEX('Policy Characteristics'!H:H,MATCH($C1332,'Policy Characteristics'!$C:$C,0)))</f>
        <v>1</v>
      </c>
      <c r="O1332" s="446" t="str">
        <f>IF(ISBLANK(INDEX('Policy Characteristics'!I:I,MATCH($C1332,'Policy Characteristics'!$C:$C,0))),"",INDEX('Policy Characteristics'!I:I,MATCH($C1332,'Policy Characteristics'!$C:$C,0)))</f>
        <v>on/off</v>
      </c>
      <c r="P1332" s="44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46" t="str">
        <f>IF(ISBLANK(INDEX('Policy Characteristics'!K:K,MATCH($C1332,'Policy Characteristics'!$C:$C,0))),"",INDEX('Policy Characteristics'!K:K,MATCH($C1332,'Policy Characteristics'!$C:$C,0)))</f>
        <v>fuels.html#carbon-tax</v>
      </c>
      <c r="R1332" s="446" t="str">
        <f>IF(ISBLANK(INDEX('Policy Characteristics'!L:L,MATCH($C1332,'Policy Characteristics'!$C:$C,0))),"",INDEX('Policy Characteristics'!L:L,MATCH($C1332,'Policy Characteristics'!$C:$C,0)))</f>
        <v>carbon-tax.html</v>
      </c>
    </row>
    <row r="1333" spans="1:18" s="295" customFormat="1" x14ac:dyDescent="0.75">
      <c r="A1333" s="446" t="str">
        <f>IF(ISBLANK(INDEX('Policy Characteristics'!A:A,MATCH($C1333,'Policy Characteristics'!$C:$C,0))),"",INDEX('Policy Characteristics'!A:A,MATCH($C1333,'Policy Characteristics'!$C:$C,0)))</f>
        <v>Cross-Sector</v>
      </c>
      <c r="B1333" s="467" t="str">
        <f>IF(ISBLANK(INDEX('Policy Characteristics'!B:B,MATCH($C1333,'Policy Characteristics'!$C:$C,0))),"",INDEX('Policy Characteristics'!B:B,MATCH($C1333,'Policy Characteristics'!$C:$C,0)))</f>
        <v>Exempt Process Emissions from C Tax</v>
      </c>
      <c r="C1333" s="446" t="str">
        <f t="shared" si="56"/>
        <v>BEPEfCT Boolean Exempt Process Emissions from Carbon Tax</v>
      </c>
      <c r="D1333" s="294" t="s">
        <v>3087</v>
      </c>
      <c r="E1333" s="294"/>
      <c r="F1333" t="s">
        <v>3090</v>
      </c>
      <c r="G1333" s="294"/>
      <c r="H1333" s="297">
        <v>1651</v>
      </c>
      <c r="I1333" s="470" t="s">
        <v>43</v>
      </c>
      <c r="J1333" s="469" t="str">
        <f>IF(ISBLANK(INDEX('Policy Characteristics'!D:D,MATCH($C1333,'Policy Characteristics'!$C:$C,0))),"",INDEX('Policy Characteristics'!D:D,MATCH($C1333,'Policy Characteristics'!$C:$C,0)))</f>
        <v/>
      </c>
      <c r="K1333" s="446" t="str">
        <f>IF(ISBLANK(INDEX('Policy Characteristics'!E:E,MATCH($C1333,'Policy Characteristics'!$C:$C,0))),"",INDEX('Policy Characteristics'!E:E,MATCH($C1333,'Policy Characteristics'!$C:$C,0)))</f>
        <v>cross toggle whether carbon tax affects process emissions</v>
      </c>
      <c r="L1333" s="446">
        <f>IF(ISBLANK(INDEX('Policy Characteristics'!F:F,MATCH($C1333,'Policy Characteristics'!$C:$C,0))),"",INDEX('Policy Characteristics'!F:F,MATCH($C1333,'Policy Characteristics'!$C:$C,0)))</f>
        <v>0</v>
      </c>
      <c r="M1333" s="446">
        <f>IF(ISBLANK(INDEX('Policy Characteristics'!G:G,MATCH($C1333,'Policy Characteristics'!$C:$C,0))),"",INDEX('Policy Characteristics'!G:G,MATCH($C1333,'Policy Characteristics'!$C:$C,0)))</f>
        <v>1</v>
      </c>
      <c r="N1333" s="446">
        <f>IF(ISBLANK(INDEX('Policy Characteristics'!H:H,MATCH($C1333,'Policy Characteristics'!$C:$C,0))),"",INDEX('Policy Characteristics'!H:H,MATCH($C1333,'Policy Characteristics'!$C:$C,0)))</f>
        <v>1</v>
      </c>
      <c r="O1333" s="446" t="str">
        <f>IF(ISBLANK(INDEX('Policy Characteristics'!I:I,MATCH($C1333,'Policy Characteristics'!$C:$C,0))),"",INDEX('Policy Characteristics'!I:I,MATCH($C1333,'Policy Characteristics'!$C:$C,0)))</f>
        <v>on/off</v>
      </c>
      <c r="P1333" s="44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46" t="str">
        <f>IF(ISBLANK(INDEX('Policy Characteristics'!K:K,MATCH($C1333,'Policy Characteristics'!$C:$C,0))),"",INDEX('Policy Characteristics'!K:K,MATCH($C1333,'Policy Characteristics'!$C:$C,0)))</f>
        <v>fuels.html#carbon-tax</v>
      </c>
      <c r="R1333" s="446" t="str">
        <f>IF(ISBLANK(INDEX('Policy Characteristics'!L:L,MATCH($C1333,'Policy Characteristics'!$C:$C,0))),"",INDEX('Policy Characteristics'!L:L,MATCH($C1333,'Policy Characteristics'!$C:$C,0)))</f>
        <v>carbon-tax.html</v>
      </c>
    </row>
    <row r="1334" spans="1:18" s="295" customFormat="1" x14ac:dyDescent="0.75">
      <c r="A1334" s="446" t="str">
        <f>IF(ISBLANK(INDEX('Policy Characteristics'!A:A,MATCH($C1334,'Policy Characteristics'!$C:$C,0))),"",INDEX('Policy Characteristics'!A:A,MATCH($C1334,'Policy Characteristics'!$C:$C,0)))</f>
        <v>Cross-Sector</v>
      </c>
      <c r="B1334" s="467" t="str">
        <f>IF(ISBLANK(INDEX('Policy Characteristics'!B:B,MATCH($C1334,'Policy Characteristics'!$C:$C,0))),"",INDEX('Policy Characteristics'!B:B,MATCH($C1334,'Policy Characteristics'!$C:$C,0)))</f>
        <v>Exempt Process Emissions from C Tax</v>
      </c>
      <c r="C1334" s="446" t="str">
        <f t="shared" si="56"/>
        <v>BEPEfCT Boolean Exempt Process Emissions from Carbon Tax</v>
      </c>
      <c r="D1334" s="294" t="s">
        <v>3088</v>
      </c>
      <c r="E1334" s="294"/>
      <c r="F1334" t="s">
        <v>3049</v>
      </c>
      <c r="G1334" s="294"/>
      <c r="H1334" s="297">
        <v>1652</v>
      </c>
      <c r="I1334" s="470" t="s">
        <v>44</v>
      </c>
      <c r="J1334" s="469" t="str">
        <f>IF(ISBLANK(INDEX('Policy Characteristics'!D:D,MATCH($C1334,'Policy Characteristics'!$C:$C,0))),"",INDEX('Policy Characteristics'!D:D,MATCH($C1334,'Policy Characteristics'!$C:$C,0)))</f>
        <v/>
      </c>
      <c r="K1334" s="446" t="str">
        <f>IF(ISBLANK(INDEX('Policy Characteristics'!E:E,MATCH($C1334,'Policy Characteristics'!$C:$C,0))),"",INDEX('Policy Characteristics'!E:E,MATCH($C1334,'Policy Characteristics'!$C:$C,0)))</f>
        <v>cross toggle whether carbon tax affects process emissions</v>
      </c>
      <c r="L1334" s="446">
        <f>IF(ISBLANK(INDEX('Policy Characteristics'!F:F,MATCH($C1334,'Policy Characteristics'!$C:$C,0))),"",INDEX('Policy Characteristics'!F:F,MATCH($C1334,'Policy Characteristics'!$C:$C,0)))</f>
        <v>0</v>
      </c>
      <c r="M1334" s="446">
        <f>IF(ISBLANK(INDEX('Policy Characteristics'!G:G,MATCH($C1334,'Policy Characteristics'!$C:$C,0))),"",INDEX('Policy Characteristics'!G:G,MATCH($C1334,'Policy Characteristics'!$C:$C,0)))</f>
        <v>1</v>
      </c>
      <c r="N1334" s="446">
        <f>IF(ISBLANK(INDEX('Policy Characteristics'!H:H,MATCH($C1334,'Policy Characteristics'!$C:$C,0))),"",INDEX('Policy Characteristics'!H:H,MATCH($C1334,'Policy Characteristics'!$C:$C,0)))</f>
        <v>1</v>
      </c>
      <c r="O1334" s="446" t="str">
        <f>IF(ISBLANK(INDEX('Policy Characteristics'!I:I,MATCH($C1334,'Policy Characteristics'!$C:$C,0))),"",INDEX('Policy Characteristics'!I:I,MATCH($C1334,'Policy Characteristics'!$C:$C,0)))</f>
        <v>on/off</v>
      </c>
      <c r="P1334" s="44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46" t="str">
        <f>IF(ISBLANK(INDEX('Policy Characteristics'!K:K,MATCH($C1334,'Policy Characteristics'!$C:$C,0))),"",INDEX('Policy Characteristics'!K:K,MATCH($C1334,'Policy Characteristics'!$C:$C,0)))</f>
        <v>fuels.html#carbon-tax</v>
      </c>
      <c r="R1334" s="446" t="str">
        <f>IF(ISBLANK(INDEX('Policy Characteristics'!L:L,MATCH($C1334,'Policy Characteristics'!$C:$C,0))),"",INDEX('Policy Characteristics'!L:L,MATCH($C1334,'Policy Characteristics'!$C:$C,0)))</f>
        <v>carbon-tax.html</v>
      </c>
    </row>
    <row r="1335" spans="1:18" s="295" customFormat="1" x14ac:dyDescent="0.75">
      <c r="A1335" s="446" t="str">
        <f>IF(ISBLANK(INDEX('Policy Characteristics'!A:A,MATCH($C1335,'Policy Characteristics'!$C:$C,0))),"",INDEX('Policy Characteristics'!A:A,MATCH($C1335,'Policy Characteristics'!$C:$C,0)))</f>
        <v>Cross-Sector</v>
      </c>
      <c r="B1335" s="467" t="str">
        <f>IF(ISBLANK(INDEX('Policy Characteristics'!B:B,MATCH($C1335,'Policy Characteristics'!$C:$C,0))),"",INDEX('Policy Characteristics'!B:B,MATCH($C1335,'Policy Characteristics'!$C:$C,0)))</f>
        <v>Toggle Carbon Tax Border Adjustment</v>
      </c>
      <c r="C1335" t="s">
        <v>3370</v>
      </c>
      <c r="D1335" s="294"/>
      <c r="E1335" s="294"/>
      <c r="F1335" s="294"/>
      <c r="G1335" s="294"/>
      <c r="H1335" s="297">
        <v>1627</v>
      </c>
      <c r="I1335" s="470" t="s">
        <v>43</v>
      </c>
      <c r="J1335" s="469" t="str">
        <f>IF(ISBLANK(INDEX('Policy Characteristics'!D:D,MATCH($C1335,'Policy Characteristics'!$C:$C,0))),"",INDEX('Policy Characteristics'!D:D,MATCH($C1335,'Policy Characteristics'!$C:$C,0)))</f>
        <v/>
      </c>
      <c r="K1335" s="446" t="str">
        <f>IF(ISBLANK(INDEX('Policy Characteristics'!E:E,MATCH($C1335,'Policy Characteristics'!$C:$C,0))),"",INDEX('Policy Characteristics'!E:E,MATCH($C1335,'Policy Characteristics'!$C:$C,0)))</f>
        <v/>
      </c>
      <c r="L1335" s="446">
        <f>IF(ISBLANK(INDEX('Policy Characteristics'!F:F,MATCH($C1335,'Policy Characteristics'!$C:$C,0))),"",INDEX('Policy Characteristics'!F:F,MATCH($C1335,'Policy Characteristics'!$C:$C,0)))</f>
        <v>0</v>
      </c>
      <c r="M1335" s="446">
        <f>IF(ISBLANK(INDEX('Policy Characteristics'!G:G,MATCH($C1335,'Policy Characteristics'!$C:$C,0))),"",INDEX('Policy Characteristics'!G:G,MATCH($C1335,'Policy Characteristics'!$C:$C,0)))</f>
        <v>1</v>
      </c>
      <c r="N1335" s="446">
        <f>IF(ISBLANK(INDEX('Policy Characteristics'!H:H,MATCH($C1335,'Policy Characteristics'!$C:$C,0))),"",INDEX('Policy Characteristics'!H:H,MATCH($C1335,'Policy Characteristics'!$C:$C,0)))</f>
        <v>1</v>
      </c>
      <c r="O1335" s="446" t="str">
        <f>IF(ISBLANK(INDEX('Policy Characteristics'!I:I,MATCH($C1335,'Policy Characteristics'!$C:$C,0))),"",INDEX('Policy Characteristics'!I:I,MATCH($C1335,'Policy Characteristics'!$C:$C,0)))</f>
        <v>on/off</v>
      </c>
      <c r="P1335" s="446"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46" t="str">
        <f>IF(ISBLANK(INDEX('Policy Characteristics'!K:K,MATCH($C1335,'Policy Characteristics'!$C:$C,0))),"",INDEX('Policy Characteristics'!K:K,MATCH($C1335,'Policy Characteristics'!$C:$C,0)))</f>
        <v>fuels.html#carbon-tax</v>
      </c>
      <c r="R1335" s="446" t="str">
        <f>IF(ISBLANK(INDEX('Policy Characteristics'!L:L,MATCH($C1335,'Policy Characteristics'!$C:$C,0))),"",INDEX('Policy Characteristics'!L:L,MATCH($C1335,'Policy Characteristics'!$C:$C,0)))</f>
        <v>carbon-tax.html</v>
      </c>
    </row>
    <row r="1336" spans="1:18" s="295" customFormat="1" x14ac:dyDescent="0.75">
      <c r="A1336" s="446" t="str">
        <f>IF(ISBLANK(INDEX('Policy Characteristics'!A:A,MATCH($C1336,'Policy Characteristics'!$C:$C,0))),"",INDEX('Policy Characteristics'!A:A,MATCH($C1336,'Policy Characteristics'!$C:$C,0)))</f>
        <v>Cross-Sector</v>
      </c>
      <c r="B1336" s="467" t="str">
        <f>IF(ISBLANK(INDEX('Policy Characteristics'!B:B,MATCH($C1336,'Policy Characteristics'!$C:$C,0))),"",INDEX('Policy Characteristics'!B:B,MATCH($C1336,'Policy Characteristics'!$C:$C,0)))</f>
        <v>Fixed Energy Prices</v>
      </c>
      <c r="C1336" s="295" t="s">
        <v>2713</v>
      </c>
      <c r="D1336" s="294" t="s">
        <v>52</v>
      </c>
      <c r="E1336" s="294"/>
      <c r="F1336" s="294" t="s">
        <v>93</v>
      </c>
      <c r="G1336" s="294"/>
      <c r="H1336" s="20">
        <v>720</v>
      </c>
      <c r="I1336" s="470" t="s">
        <v>44</v>
      </c>
      <c r="J1336" s="469" t="str">
        <f>IF(ISBLANK(INDEX('Policy Characteristics'!D:D,MATCH($C1336,'Policy Characteristics'!$C:$C,0))),"",INDEX('Policy Characteristics'!D:D,MATCH($C1336,'Policy Characteristics'!$C:$C,0)))</f>
        <v>Fixed Energy Prices</v>
      </c>
      <c r="K1336" s="446" t="str">
        <f>IF(ISBLANK(INDEX('Policy Characteristics'!E:E,MATCH($C1336,'Policy Characteristics'!$C:$C,0))),"",INDEX('Policy Characteristics'!E:E,MATCH($C1336,'Policy Characteristics'!$C:$C,0)))</f>
        <v>cross toggle whether policies affect energy prices</v>
      </c>
      <c r="L1336" s="446">
        <f>IF(ISBLANK(INDEX('Policy Characteristics'!F:F,MATCH($C1336,'Policy Characteristics'!$C:$C,0))),"",INDEX('Policy Characteristics'!F:F,MATCH($C1336,'Policy Characteristics'!$C:$C,0)))</f>
        <v>0</v>
      </c>
      <c r="M1336" s="446">
        <f>IF(ISBLANK(INDEX('Policy Characteristics'!G:G,MATCH($C1336,'Policy Characteristics'!$C:$C,0))),"",INDEX('Policy Characteristics'!G:G,MATCH($C1336,'Policy Characteristics'!$C:$C,0)))</f>
        <v>1</v>
      </c>
      <c r="N1336" s="446">
        <f>IF(ISBLANK(INDEX('Policy Characteristics'!H:H,MATCH($C1336,'Policy Characteristics'!$C:$C,0))),"",INDEX('Policy Characteristics'!H:H,MATCH($C1336,'Policy Characteristics'!$C:$C,0)))</f>
        <v>1</v>
      </c>
      <c r="O1336" s="446" t="str">
        <f>IF(ISBLANK(INDEX('Policy Characteristics'!I:I,MATCH($C1336,'Policy Characteristics'!$C:$C,0))),"",INDEX('Policy Characteristics'!I:I,MATCH($C1336,'Policy Characteristics'!$C:$C,0)))</f>
        <v>on/off</v>
      </c>
      <c r="P1336" s="446" t="str">
        <f>IF(ISBLANK(INDEX('Policy Characteristics'!J:J,MATCH($C1336,'Policy Characteristics'!$C:$C,0))),"",INDEX('Policy Characteristics'!J:J,MATCH($C1336,'Policy Characteristics'!$C:$C,0)))</f>
        <v/>
      </c>
      <c r="Q1336" s="446" t="str">
        <f>IF(ISBLANK(INDEX('Policy Characteristics'!K:K,MATCH($C1336,'Policy Characteristics'!$C:$C,0))),"",INDEX('Policy Characteristics'!K:K,MATCH($C1336,'Policy Characteristics'!$C:$C,0)))</f>
        <v/>
      </c>
      <c r="R1336" s="446" t="str">
        <f>IF(ISBLANK(INDEX('Policy Characteristics'!L:L,MATCH($C1336,'Policy Characteristics'!$C:$C,0))),"",INDEX('Policy Characteristics'!L:L,MATCH($C1336,'Policy Characteristics'!$C:$C,0)))</f>
        <v/>
      </c>
    </row>
    <row r="1337" spans="1:18" s="295" customFormat="1" x14ac:dyDescent="0.75">
      <c r="A1337" s="446" t="str">
        <f>IF(ISBLANK(INDEX('Policy Characteristics'!A:A,MATCH($C1337,'Policy Characteristics'!$C:$C,0))),"",INDEX('Policy Characteristics'!A:A,MATCH($C1337,'Policy Characteristics'!$C:$C,0)))</f>
        <v>Cross-Sector</v>
      </c>
      <c r="B1337" s="467" t="str">
        <f>IF(ISBLANK(INDEX('Policy Characteristics'!B:B,MATCH($C1337,'Policy Characteristics'!$C:$C,0))),"",INDEX('Policy Characteristics'!B:B,MATCH($C1337,'Policy Characteristics'!$C:$C,0)))</f>
        <v>Fixed Energy Prices</v>
      </c>
      <c r="C1337" s="446" t="str">
        <f t="shared" ref="C1337:C1338" si="57">C$1336</f>
        <v>Toggle Whether Policies Affect Energy Prices</v>
      </c>
      <c r="D1337" s="294" t="s">
        <v>75</v>
      </c>
      <c r="E1337" s="294"/>
      <c r="F1337" s="294" t="s">
        <v>99</v>
      </c>
      <c r="G1337" s="294"/>
      <c r="H1337" s="20">
        <v>721</v>
      </c>
      <c r="I1337" s="470" t="s">
        <v>44</v>
      </c>
      <c r="J1337" s="469" t="str">
        <f>IF(ISBLANK(INDEX('Policy Characteristics'!D:D,MATCH($C1337,'Policy Characteristics'!$C:$C,0))),"",INDEX('Policy Characteristics'!D:D,MATCH($C1337,'Policy Characteristics'!$C:$C,0)))</f>
        <v>Fixed Energy Prices</v>
      </c>
      <c r="K1337" s="446" t="str">
        <f>IF(ISBLANK(INDEX('Policy Characteristics'!E:E,MATCH($C1337,'Policy Characteristics'!$C:$C,0))),"",INDEX('Policy Characteristics'!E:E,MATCH($C1337,'Policy Characteristics'!$C:$C,0)))</f>
        <v>cross toggle whether policies affect energy prices</v>
      </c>
      <c r="L1337" s="446">
        <f>IF(ISBLANK(INDEX('Policy Characteristics'!F:F,MATCH($C1337,'Policy Characteristics'!$C:$C,0))),"",INDEX('Policy Characteristics'!F:F,MATCH($C1337,'Policy Characteristics'!$C:$C,0)))</f>
        <v>0</v>
      </c>
      <c r="M1337" s="446">
        <f>IF(ISBLANK(INDEX('Policy Characteristics'!G:G,MATCH($C1337,'Policy Characteristics'!$C:$C,0))),"",INDEX('Policy Characteristics'!G:G,MATCH($C1337,'Policy Characteristics'!$C:$C,0)))</f>
        <v>1</v>
      </c>
      <c r="N1337" s="446">
        <f>IF(ISBLANK(INDEX('Policy Characteristics'!H:H,MATCH($C1337,'Policy Characteristics'!$C:$C,0))),"",INDEX('Policy Characteristics'!H:H,MATCH($C1337,'Policy Characteristics'!$C:$C,0)))</f>
        <v>1</v>
      </c>
      <c r="O1337" s="446" t="str">
        <f>IF(ISBLANK(INDEX('Policy Characteristics'!I:I,MATCH($C1337,'Policy Characteristics'!$C:$C,0))),"",INDEX('Policy Characteristics'!I:I,MATCH($C1337,'Policy Characteristics'!$C:$C,0)))</f>
        <v>on/off</v>
      </c>
      <c r="P1337" s="446" t="str">
        <f>IF(ISBLANK(INDEX('Policy Characteristics'!J:J,MATCH($C1337,'Policy Characteristics'!$C:$C,0))),"",INDEX('Policy Characteristics'!J:J,MATCH($C1337,'Policy Characteristics'!$C:$C,0)))</f>
        <v/>
      </c>
      <c r="Q1337" s="446" t="str">
        <f>IF(ISBLANK(INDEX('Policy Characteristics'!K:K,MATCH($C1337,'Policy Characteristics'!$C:$C,0))),"",INDEX('Policy Characteristics'!K:K,MATCH($C1337,'Policy Characteristics'!$C:$C,0)))</f>
        <v/>
      </c>
      <c r="R1337" s="446" t="str">
        <f>IF(ISBLANK(INDEX('Policy Characteristics'!L:L,MATCH($C1337,'Policy Characteristics'!$C:$C,0))),"",INDEX('Policy Characteristics'!L:L,MATCH($C1337,'Policy Characteristics'!$C:$C,0)))</f>
        <v/>
      </c>
    </row>
    <row r="1338" spans="1:18" s="295" customFormat="1" x14ac:dyDescent="0.75">
      <c r="A1338" s="446" t="str">
        <f>IF(ISBLANK(INDEX('Policy Characteristics'!A:A,MATCH($C1338,'Policy Characteristics'!$C:$C,0))),"",INDEX('Policy Characteristics'!A:A,MATCH($C1338,'Policy Characteristics'!$C:$C,0)))</f>
        <v>Cross-Sector</v>
      </c>
      <c r="B1338" s="467" t="str">
        <f>IF(ISBLANK(INDEX('Policy Characteristics'!B:B,MATCH($C1338,'Policy Characteristics'!$C:$C,0))),"",INDEX('Policy Characteristics'!B:B,MATCH($C1338,'Policy Characteristics'!$C:$C,0)))</f>
        <v>Fixed Energy Prices</v>
      </c>
      <c r="C1338" s="446" t="str">
        <f t="shared" si="57"/>
        <v>Toggle Whether Policies Affect Energy Prices</v>
      </c>
      <c r="D1338" s="294" t="s">
        <v>2467</v>
      </c>
      <c r="E1338" s="294"/>
      <c r="F1338" s="294" t="s">
        <v>2471</v>
      </c>
      <c r="G1338" s="294"/>
      <c r="H1338" s="20">
        <v>722</v>
      </c>
      <c r="I1338" s="470" t="s">
        <v>44</v>
      </c>
      <c r="J1338" s="469" t="str">
        <f>IF(ISBLANK(INDEX('Policy Characteristics'!D:D,MATCH($C1338,'Policy Characteristics'!$C:$C,0))),"",INDEX('Policy Characteristics'!D:D,MATCH($C1338,'Policy Characteristics'!$C:$C,0)))</f>
        <v>Fixed Energy Prices</v>
      </c>
      <c r="K1338" s="446" t="str">
        <f>IF(ISBLANK(INDEX('Policy Characteristics'!E:E,MATCH($C1338,'Policy Characteristics'!$C:$C,0))),"",INDEX('Policy Characteristics'!E:E,MATCH($C1338,'Policy Characteristics'!$C:$C,0)))</f>
        <v>cross toggle whether policies affect energy prices</v>
      </c>
      <c r="L1338" s="446">
        <f>IF(ISBLANK(INDEX('Policy Characteristics'!F:F,MATCH($C1338,'Policy Characteristics'!$C:$C,0))),"",INDEX('Policy Characteristics'!F:F,MATCH($C1338,'Policy Characteristics'!$C:$C,0)))</f>
        <v>0</v>
      </c>
      <c r="M1338" s="446">
        <f>IF(ISBLANK(INDEX('Policy Characteristics'!G:G,MATCH($C1338,'Policy Characteristics'!$C:$C,0))),"",INDEX('Policy Characteristics'!G:G,MATCH($C1338,'Policy Characteristics'!$C:$C,0)))</f>
        <v>1</v>
      </c>
      <c r="N1338" s="446">
        <f>IF(ISBLANK(INDEX('Policy Characteristics'!H:H,MATCH($C1338,'Policy Characteristics'!$C:$C,0))),"",INDEX('Policy Characteristics'!H:H,MATCH($C1338,'Policy Characteristics'!$C:$C,0)))</f>
        <v>1</v>
      </c>
      <c r="O1338" s="446" t="str">
        <f>IF(ISBLANK(INDEX('Policy Characteristics'!I:I,MATCH($C1338,'Policy Characteristics'!$C:$C,0))),"",INDEX('Policy Characteristics'!I:I,MATCH($C1338,'Policy Characteristics'!$C:$C,0)))</f>
        <v>on/off</v>
      </c>
      <c r="P1338" s="446" t="str">
        <f>IF(ISBLANK(INDEX('Policy Characteristics'!J:J,MATCH($C1338,'Policy Characteristics'!$C:$C,0))),"",INDEX('Policy Characteristics'!J:J,MATCH($C1338,'Policy Characteristics'!$C:$C,0)))</f>
        <v/>
      </c>
      <c r="Q1338" s="446" t="str">
        <f>IF(ISBLANK(INDEX('Policy Characteristics'!K:K,MATCH($C1338,'Policy Characteristics'!$C:$C,0))),"",INDEX('Policy Characteristics'!K:K,MATCH($C1338,'Policy Characteristics'!$C:$C,0)))</f>
        <v/>
      </c>
      <c r="R1338" s="446" t="str">
        <f>IF(ISBLANK(INDEX('Policy Characteristics'!L:L,MATCH($C1338,'Policy Characteristics'!$C:$C,0))),"",INDEX('Policy Characteristics'!L:L,MATCH($C1338,'Policy Characteristics'!$C:$C,0)))</f>
        <v/>
      </c>
    </row>
    <row r="1339" spans="1:18" s="295" customFormat="1" x14ac:dyDescent="0.75">
      <c r="A1339" s="446" t="str">
        <f>IF(ISBLANK(INDEX('Policy Characteristics'!A:A,MATCH($C1339,'Policy Characteristics'!$C:$C,0))),"",INDEX('Policy Characteristics'!A:A,MATCH($C1339,'Policy Characteristics'!$C:$C,0)))</f>
        <v>Cross-Sector</v>
      </c>
      <c r="B1339" s="467" t="str">
        <f>IF(ISBLANK(INDEX('Policy Characteristics'!B:B,MATCH($C1339,'Policy Characteristics'!$C:$C,0))),"",INDEX('Policy Characteristics'!B:B,MATCH($C1339,'Policy Characteristics'!$C:$C,0)))</f>
        <v>Fixed Energy Prices</v>
      </c>
      <c r="C1339" s="295" t="s">
        <v>2713</v>
      </c>
      <c r="D1339" s="294" t="s">
        <v>450</v>
      </c>
      <c r="E1339" s="339"/>
      <c r="F1339" s="294" t="s">
        <v>447</v>
      </c>
      <c r="G1339" s="294"/>
      <c r="H1339" s="297">
        <v>836</v>
      </c>
      <c r="I1339" s="470" t="s">
        <v>44</v>
      </c>
      <c r="J1339" s="469" t="str">
        <f>IF(ISBLANK(INDEX('Policy Characteristics'!D:D,MATCH($C1339,'Policy Characteristics'!$C:$C,0))),"",INDEX('Policy Characteristics'!D:D,MATCH($C1339,'Policy Characteristics'!$C:$C,0)))</f>
        <v>Fixed Energy Prices</v>
      </c>
      <c r="K1339" s="446" t="str">
        <f>IF(ISBLANK(INDEX('Policy Characteristics'!E:E,MATCH($C1339,'Policy Characteristics'!$C:$C,0))),"",INDEX('Policy Characteristics'!E:E,MATCH($C1339,'Policy Characteristics'!$C:$C,0)))</f>
        <v>cross toggle whether policies affect energy prices</v>
      </c>
      <c r="L1339" s="446">
        <f>IF(ISBLANK(INDEX('Policy Characteristics'!F:F,MATCH($C1339,'Policy Characteristics'!$C:$C,0))),"",INDEX('Policy Characteristics'!F:F,MATCH($C1339,'Policy Characteristics'!$C:$C,0)))</f>
        <v>0</v>
      </c>
      <c r="M1339" s="446">
        <f>IF(ISBLANK(INDEX('Policy Characteristics'!G:G,MATCH($C1339,'Policy Characteristics'!$C:$C,0))),"",INDEX('Policy Characteristics'!G:G,MATCH($C1339,'Policy Characteristics'!$C:$C,0)))</f>
        <v>1</v>
      </c>
      <c r="N1339" s="446">
        <f>IF(ISBLANK(INDEX('Policy Characteristics'!H:H,MATCH($C1339,'Policy Characteristics'!$C:$C,0))),"",INDEX('Policy Characteristics'!H:H,MATCH($C1339,'Policy Characteristics'!$C:$C,0)))</f>
        <v>1</v>
      </c>
      <c r="O1339" s="446" t="str">
        <f>IF(ISBLANK(INDEX('Policy Characteristics'!I:I,MATCH($C1339,'Policy Characteristics'!$C:$C,0))),"",INDEX('Policy Characteristics'!I:I,MATCH($C1339,'Policy Characteristics'!$C:$C,0)))</f>
        <v>on/off</v>
      </c>
      <c r="P1339" s="446" t="str">
        <f>IF(ISBLANK(INDEX('Policy Characteristics'!J:J,MATCH($C1339,'Policy Characteristics'!$C:$C,0))),"",INDEX('Policy Characteristics'!J:J,MATCH($C1339,'Policy Characteristics'!$C:$C,0)))</f>
        <v/>
      </c>
      <c r="Q1339" s="446" t="str">
        <f>IF(ISBLANK(INDEX('Policy Characteristics'!K:K,MATCH($C1339,'Policy Characteristics'!$C:$C,0))),"",INDEX('Policy Characteristics'!K:K,MATCH($C1339,'Policy Characteristics'!$C:$C,0)))</f>
        <v/>
      </c>
      <c r="R1339" s="446" t="str">
        <f>IF(ISBLANK(INDEX('Policy Characteristics'!L:L,MATCH($C1339,'Policy Characteristics'!$C:$C,0))),"",INDEX('Policy Characteristics'!L:L,MATCH($C1339,'Policy Characteristics'!$C:$C,0)))</f>
        <v/>
      </c>
    </row>
    <row r="1340" spans="1:18" s="295" customFormat="1" x14ac:dyDescent="0.75">
      <c r="A1340" s="446" t="str">
        <f>IF(ISBLANK(INDEX('Policy Characteristics'!A:A,MATCH($C1340,'Policy Characteristics'!$C:$C,0))),"",INDEX('Policy Characteristics'!A:A,MATCH($C1340,'Policy Characteristics'!$C:$C,0)))</f>
        <v>Cross-Sector</v>
      </c>
      <c r="B1340" s="467" t="str">
        <f>IF(ISBLANK(INDEX('Policy Characteristics'!B:B,MATCH($C1340,'Policy Characteristics'!$C:$C,0))),"",INDEX('Policy Characteristics'!B:B,MATCH($C1340,'Policy Characteristics'!$C:$C,0)))</f>
        <v>Fixed Energy Prices</v>
      </c>
      <c r="C1340" s="446" t="str">
        <f t="shared" ref="C1340:C1350" si="58">C$1339</f>
        <v>Toggle Whether Policies Affect Energy Prices</v>
      </c>
      <c r="D1340" s="294" t="s">
        <v>46</v>
      </c>
      <c r="E1340" s="339"/>
      <c r="F1340" s="294" t="s">
        <v>87</v>
      </c>
      <c r="G1340" s="294"/>
      <c r="H1340" s="20">
        <v>837</v>
      </c>
      <c r="I1340" s="470" t="s">
        <v>44</v>
      </c>
      <c r="J1340" s="469" t="str">
        <f>IF(ISBLANK(INDEX('Policy Characteristics'!D:D,MATCH($C1340,'Policy Characteristics'!$C:$C,0))),"",INDEX('Policy Characteristics'!D:D,MATCH($C1340,'Policy Characteristics'!$C:$C,0)))</f>
        <v>Fixed Energy Prices</v>
      </c>
      <c r="K1340" s="446" t="str">
        <f>IF(ISBLANK(INDEX('Policy Characteristics'!E:E,MATCH($C1340,'Policy Characteristics'!$C:$C,0))),"",INDEX('Policy Characteristics'!E:E,MATCH($C1340,'Policy Characteristics'!$C:$C,0)))</f>
        <v>cross toggle whether policies affect energy prices</v>
      </c>
      <c r="L1340" s="446">
        <f>IF(ISBLANK(INDEX('Policy Characteristics'!F:F,MATCH($C1340,'Policy Characteristics'!$C:$C,0))),"",INDEX('Policy Characteristics'!F:F,MATCH($C1340,'Policy Characteristics'!$C:$C,0)))</f>
        <v>0</v>
      </c>
      <c r="M1340" s="446">
        <f>IF(ISBLANK(INDEX('Policy Characteristics'!G:G,MATCH($C1340,'Policy Characteristics'!$C:$C,0))),"",INDEX('Policy Characteristics'!G:G,MATCH($C1340,'Policy Characteristics'!$C:$C,0)))</f>
        <v>1</v>
      </c>
      <c r="N1340" s="446">
        <f>IF(ISBLANK(INDEX('Policy Characteristics'!H:H,MATCH($C1340,'Policy Characteristics'!$C:$C,0))),"",INDEX('Policy Characteristics'!H:H,MATCH($C1340,'Policy Characteristics'!$C:$C,0)))</f>
        <v>1</v>
      </c>
      <c r="O1340" s="446" t="str">
        <f>IF(ISBLANK(INDEX('Policy Characteristics'!I:I,MATCH($C1340,'Policy Characteristics'!$C:$C,0))),"",INDEX('Policy Characteristics'!I:I,MATCH($C1340,'Policy Characteristics'!$C:$C,0)))</f>
        <v>on/off</v>
      </c>
      <c r="P1340" s="446" t="str">
        <f>IF(ISBLANK(INDEX('Policy Characteristics'!J:J,MATCH($C1340,'Policy Characteristics'!$C:$C,0))),"",INDEX('Policy Characteristics'!J:J,MATCH($C1340,'Policy Characteristics'!$C:$C,0)))</f>
        <v/>
      </c>
      <c r="Q1340" s="446" t="str">
        <f>IF(ISBLANK(INDEX('Policy Characteristics'!K:K,MATCH($C1340,'Policy Characteristics'!$C:$C,0))),"",INDEX('Policy Characteristics'!K:K,MATCH($C1340,'Policy Characteristics'!$C:$C,0)))</f>
        <v/>
      </c>
      <c r="R1340" s="446" t="str">
        <f>IF(ISBLANK(INDEX('Policy Characteristics'!L:L,MATCH($C1340,'Policy Characteristics'!$C:$C,0))),"",INDEX('Policy Characteristics'!L:L,MATCH($C1340,'Policy Characteristics'!$C:$C,0)))</f>
        <v/>
      </c>
    </row>
    <row r="1341" spans="1:18" s="295" customFormat="1" x14ac:dyDescent="0.75">
      <c r="A1341" s="446" t="str">
        <f>IF(ISBLANK(INDEX('Policy Characteristics'!A:A,MATCH($C1341,'Policy Characteristics'!$C:$C,0))),"",INDEX('Policy Characteristics'!A:A,MATCH($C1341,'Policy Characteristics'!$C:$C,0)))</f>
        <v>Cross-Sector</v>
      </c>
      <c r="B1341" s="467" t="str">
        <f>IF(ISBLANK(INDEX('Policy Characteristics'!B:B,MATCH($C1341,'Policy Characteristics'!$C:$C,0))),"",INDEX('Policy Characteristics'!B:B,MATCH($C1341,'Policy Characteristics'!$C:$C,0)))</f>
        <v>Fixed Energy Prices</v>
      </c>
      <c r="C1341" s="446" t="str">
        <f t="shared" si="58"/>
        <v>Toggle Whether Policies Affect Energy Prices</v>
      </c>
      <c r="D1341" s="294" t="s">
        <v>51</v>
      </c>
      <c r="E1341" s="339"/>
      <c r="F1341" s="294" t="s">
        <v>92</v>
      </c>
      <c r="G1341" s="294"/>
      <c r="H1341" s="297">
        <v>838</v>
      </c>
      <c r="I1341" s="470" t="s">
        <v>44</v>
      </c>
      <c r="J1341" s="469" t="str">
        <f>IF(ISBLANK(INDEX('Policy Characteristics'!D:D,MATCH($C1341,'Policy Characteristics'!$C:$C,0))),"",INDEX('Policy Characteristics'!D:D,MATCH($C1341,'Policy Characteristics'!$C:$C,0)))</f>
        <v>Fixed Energy Prices</v>
      </c>
      <c r="K1341" s="446" t="str">
        <f>IF(ISBLANK(INDEX('Policy Characteristics'!E:E,MATCH($C1341,'Policy Characteristics'!$C:$C,0))),"",INDEX('Policy Characteristics'!E:E,MATCH($C1341,'Policy Characteristics'!$C:$C,0)))</f>
        <v>cross toggle whether policies affect energy prices</v>
      </c>
      <c r="L1341" s="446">
        <f>IF(ISBLANK(INDEX('Policy Characteristics'!F:F,MATCH($C1341,'Policy Characteristics'!$C:$C,0))),"",INDEX('Policy Characteristics'!F:F,MATCH($C1341,'Policy Characteristics'!$C:$C,0)))</f>
        <v>0</v>
      </c>
      <c r="M1341" s="446">
        <f>IF(ISBLANK(INDEX('Policy Characteristics'!G:G,MATCH($C1341,'Policy Characteristics'!$C:$C,0))),"",INDEX('Policy Characteristics'!G:G,MATCH($C1341,'Policy Characteristics'!$C:$C,0)))</f>
        <v>1</v>
      </c>
      <c r="N1341" s="446">
        <f>IF(ISBLANK(INDEX('Policy Characteristics'!H:H,MATCH($C1341,'Policy Characteristics'!$C:$C,0))),"",INDEX('Policy Characteristics'!H:H,MATCH($C1341,'Policy Characteristics'!$C:$C,0)))</f>
        <v>1</v>
      </c>
      <c r="O1341" s="446" t="str">
        <f>IF(ISBLANK(INDEX('Policy Characteristics'!I:I,MATCH($C1341,'Policy Characteristics'!$C:$C,0))),"",INDEX('Policy Characteristics'!I:I,MATCH($C1341,'Policy Characteristics'!$C:$C,0)))</f>
        <v>on/off</v>
      </c>
      <c r="P1341" s="446" t="str">
        <f>IF(ISBLANK(INDEX('Policy Characteristics'!J:J,MATCH($C1341,'Policy Characteristics'!$C:$C,0))),"",INDEX('Policy Characteristics'!J:J,MATCH($C1341,'Policy Characteristics'!$C:$C,0)))</f>
        <v/>
      </c>
      <c r="Q1341" s="446" t="str">
        <f>IF(ISBLANK(INDEX('Policy Characteristics'!K:K,MATCH($C1341,'Policy Characteristics'!$C:$C,0))),"",INDEX('Policy Characteristics'!K:K,MATCH($C1341,'Policy Characteristics'!$C:$C,0)))</f>
        <v/>
      </c>
      <c r="R1341" s="446" t="str">
        <f>IF(ISBLANK(INDEX('Policy Characteristics'!L:L,MATCH($C1341,'Policy Characteristics'!$C:$C,0))),"",INDEX('Policy Characteristics'!L:L,MATCH($C1341,'Policy Characteristics'!$C:$C,0)))</f>
        <v/>
      </c>
    </row>
    <row r="1342" spans="1:18" s="295" customFormat="1" x14ac:dyDescent="0.75">
      <c r="A1342" s="446" t="str">
        <f>IF(ISBLANK(INDEX('Policy Characteristics'!A:A,MATCH($C1342,'Policy Characteristics'!$C:$C,0))),"",INDEX('Policy Characteristics'!A:A,MATCH($C1342,'Policy Characteristics'!$C:$C,0)))</f>
        <v>Cross-Sector</v>
      </c>
      <c r="B1342" s="467" t="str">
        <f>IF(ISBLANK(INDEX('Policy Characteristics'!B:B,MATCH($C1342,'Policy Characteristics'!$C:$C,0))),"",INDEX('Policy Characteristics'!B:B,MATCH($C1342,'Policy Characteristics'!$C:$C,0)))</f>
        <v>Fixed Energy Prices</v>
      </c>
      <c r="C1342" s="446" t="str">
        <f t="shared" si="58"/>
        <v>Toggle Whether Policies Affect Energy Prices</v>
      </c>
      <c r="D1342" s="294" t="s">
        <v>53</v>
      </c>
      <c r="E1342" s="339"/>
      <c r="F1342" s="294" t="s">
        <v>95</v>
      </c>
      <c r="G1342" s="294"/>
      <c r="H1342" s="20">
        <v>839</v>
      </c>
      <c r="I1342" s="470" t="s">
        <v>44</v>
      </c>
      <c r="J1342" s="469" t="str">
        <f>IF(ISBLANK(INDEX('Policy Characteristics'!D:D,MATCH($C1342,'Policy Characteristics'!$C:$C,0))),"",INDEX('Policy Characteristics'!D:D,MATCH($C1342,'Policy Characteristics'!$C:$C,0)))</f>
        <v>Fixed Energy Prices</v>
      </c>
      <c r="K1342" s="446" t="str">
        <f>IF(ISBLANK(INDEX('Policy Characteristics'!E:E,MATCH($C1342,'Policy Characteristics'!$C:$C,0))),"",INDEX('Policy Characteristics'!E:E,MATCH($C1342,'Policy Characteristics'!$C:$C,0)))</f>
        <v>cross toggle whether policies affect energy prices</v>
      </c>
      <c r="L1342" s="446">
        <f>IF(ISBLANK(INDEX('Policy Characteristics'!F:F,MATCH($C1342,'Policy Characteristics'!$C:$C,0))),"",INDEX('Policy Characteristics'!F:F,MATCH($C1342,'Policy Characteristics'!$C:$C,0)))</f>
        <v>0</v>
      </c>
      <c r="M1342" s="446">
        <f>IF(ISBLANK(INDEX('Policy Characteristics'!G:G,MATCH($C1342,'Policy Characteristics'!$C:$C,0))),"",INDEX('Policy Characteristics'!G:G,MATCH($C1342,'Policy Characteristics'!$C:$C,0)))</f>
        <v>1</v>
      </c>
      <c r="N1342" s="446">
        <f>IF(ISBLANK(INDEX('Policy Characteristics'!H:H,MATCH($C1342,'Policy Characteristics'!$C:$C,0))),"",INDEX('Policy Characteristics'!H:H,MATCH($C1342,'Policy Characteristics'!$C:$C,0)))</f>
        <v>1</v>
      </c>
      <c r="O1342" s="446" t="str">
        <f>IF(ISBLANK(INDEX('Policy Characteristics'!I:I,MATCH($C1342,'Policy Characteristics'!$C:$C,0))),"",INDEX('Policy Characteristics'!I:I,MATCH($C1342,'Policy Characteristics'!$C:$C,0)))</f>
        <v>on/off</v>
      </c>
      <c r="P1342" s="446" t="str">
        <f>IF(ISBLANK(INDEX('Policy Characteristics'!J:J,MATCH($C1342,'Policy Characteristics'!$C:$C,0))),"",INDEX('Policy Characteristics'!J:J,MATCH($C1342,'Policy Characteristics'!$C:$C,0)))</f>
        <v/>
      </c>
      <c r="Q1342" s="446" t="str">
        <f>IF(ISBLANK(INDEX('Policy Characteristics'!K:K,MATCH($C1342,'Policy Characteristics'!$C:$C,0))),"",INDEX('Policy Characteristics'!K:K,MATCH($C1342,'Policy Characteristics'!$C:$C,0)))</f>
        <v/>
      </c>
      <c r="R1342" s="446" t="str">
        <f>IF(ISBLANK(INDEX('Policy Characteristics'!L:L,MATCH($C1342,'Policy Characteristics'!$C:$C,0))),"",INDEX('Policy Characteristics'!L:L,MATCH($C1342,'Policy Characteristics'!$C:$C,0)))</f>
        <v/>
      </c>
    </row>
    <row r="1343" spans="1:18" s="295" customFormat="1" x14ac:dyDescent="0.75">
      <c r="A1343" s="446" t="str">
        <f>IF(ISBLANK(INDEX('Policy Characteristics'!A:A,MATCH($C1343,'Policy Characteristics'!$C:$C,0))),"",INDEX('Policy Characteristics'!A:A,MATCH($C1343,'Policy Characteristics'!$C:$C,0)))</f>
        <v>Cross-Sector</v>
      </c>
      <c r="B1343" s="467" t="str">
        <f>IF(ISBLANK(INDEX('Policy Characteristics'!B:B,MATCH($C1343,'Policy Characteristics'!$C:$C,0))),"",INDEX('Policy Characteristics'!B:B,MATCH($C1343,'Policy Characteristics'!$C:$C,0)))</f>
        <v>Fixed Energy Prices</v>
      </c>
      <c r="C1343" s="446" t="str">
        <f t="shared" si="58"/>
        <v>Toggle Whether Policies Affect Energy Prices</v>
      </c>
      <c r="D1343" s="294" t="s">
        <v>54</v>
      </c>
      <c r="E1343" s="339"/>
      <c r="F1343" s="294" t="s">
        <v>96</v>
      </c>
      <c r="G1343" s="294"/>
      <c r="H1343" s="297">
        <v>840</v>
      </c>
      <c r="I1343" s="470" t="s">
        <v>44</v>
      </c>
      <c r="J1343" s="469" t="str">
        <f>IF(ISBLANK(INDEX('Policy Characteristics'!D:D,MATCH($C1343,'Policy Characteristics'!$C:$C,0))),"",INDEX('Policy Characteristics'!D:D,MATCH($C1343,'Policy Characteristics'!$C:$C,0)))</f>
        <v>Fixed Energy Prices</v>
      </c>
      <c r="K1343" s="446" t="str">
        <f>IF(ISBLANK(INDEX('Policy Characteristics'!E:E,MATCH($C1343,'Policy Characteristics'!$C:$C,0))),"",INDEX('Policy Characteristics'!E:E,MATCH($C1343,'Policy Characteristics'!$C:$C,0)))</f>
        <v>cross toggle whether policies affect energy prices</v>
      </c>
      <c r="L1343" s="446">
        <f>IF(ISBLANK(INDEX('Policy Characteristics'!F:F,MATCH($C1343,'Policy Characteristics'!$C:$C,0))),"",INDEX('Policy Characteristics'!F:F,MATCH($C1343,'Policy Characteristics'!$C:$C,0)))</f>
        <v>0</v>
      </c>
      <c r="M1343" s="446">
        <f>IF(ISBLANK(INDEX('Policy Characteristics'!G:G,MATCH($C1343,'Policy Characteristics'!$C:$C,0))),"",INDEX('Policy Characteristics'!G:G,MATCH($C1343,'Policy Characteristics'!$C:$C,0)))</f>
        <v>1</v>
      </c>
      <c r="N1343" s="446">
        <f>IF(ISBLANK(INDEX('Policy Characteristics'!H:H,MATCH($C1343,'Policy Characteristics'!$C:$C,0))),"",INDEX('Policy Characteristics'!H:H,MATCH($C1343,'Policy Characteristics'!$C:$C,0)))</f>
        <v>1</v>
      </c>
      <c r="O1343" s="446" t="str">
        <f>IF(ISBLANK(INDEX('Policy Characteristics'!I:I,MATCH($C1343,'Policy Characteristics'!$C:$C,0))),"",INDEX('Policy Characteristics'!I:I,MATCH($C1343,'Policy Characteristics'!$C:$C,0)))</f>
        <v>on/off</v>
      </c>
      <c r="P1343" s="446" t="str">
        <f>IF(ISBLANK(INDEX('Policy Characteristics'!J:J,MATCH($C1343,'Policy Characteristics'!$C:$C,0))),"",INDEX('Policy Characteristics'!J:J,MATCH($C1343,'Policy Characteristics'!$C:$C,0)))</f>
        <v/>
      </c>
      <c r="Q1343" s="446" t="str">
        <f>IF(ISBLANK(INDEX('Policy Characteristics'!K:K,MATCH($C1343,'Policy Characteristics'!$C:$C,0))),"",INDEX('Policy Characteristics'!K:K,MATCH($C1343,'Policy Characteristics'!$C:$C,0)))</f>
        <v/>
      </c>
      <c r="R1343" s="446" t="str">
        <f>IF(ISBLANK(INDEX('Policy Characteristics'!L:L,MATCH($C1343,'Policy Characteristics'!$C:$C,0))),"",INDEX('Policy Characteristics'!L:L,MATCH($C1343,'Policy Characteristics'!$C:$C,0)))</f>
        <v/>
      </c>
    </row>
    <row r="1344" spans="1:18" s="295" customFormat="1" x14ac:dyDescent="0.75">
      <c r="A1344" s="446" t="str">
        <f>IF(ISBLANK(INDEX('Policy Characteristics'!A:A,MATCH($C1344,'Policy Characteristics'!$C:$C,0))),"",INDEX('Policy Characteristics'!A:A,MATCH($C1344,'Policy Characteristics'!$C:$C,0)))</f>
        <v>Cross-Sector</v>
      </c>
      <c r="B1344" s="467" t="str">
        <f>IF(ISBLANK(INDEX('Policy Characteristics'!B:B,MATCH($C1344,'Policy Characteristics'!$C:$C,0))),"",INDEX('Policy Characteristics'!B:B,MATCH($C1344,'Policy Characteristics'!$C:$C,0)))</f>
        <v>Fixed Energy Prices</v>
      </c>
      <c r="C1344" s="446" t="str">
        <f t="shared" si="58"/>
        <v>Toggle Whether Policies Affect Energy Prices</v>
      </c>
      <c r="D1344" s="294" t="s">
        <v>55</v>
      </c>
      <c r="E1344" s="339"/>
      <c r="F1344" s="294" t="s">
        <v>97</v>
      </c>
      <c r="G1344" s="294"/>
      <c r="H1344" s="20">
        <v>841</v>
      </c>
      <c r="I1344" s="470" t="s">
        <v>44</v>
      </c>
      <c r="J1344" s="469" t="str">
        <f>IF(ISBLANK(INDEX('Policy Characteristics'!D:D,MATCH($C1344,'Policy Characteristics'!$C:$C,0))),"",INDEX('Policy Characteristics'!D:D,MATCH($C1344,'Policy Characteristics'!$C:$C,0)))</f>
        <v>Fixed Energy Prices</v>
      </c>
      <c r="K1344" s="446" t="str">
        <f>IF(ISBLANK(INDEX('Policy Characteristics'!E:E,MATCH($C1344,'Policy Characteristics'!$C:$C,0))),"",INDEX('Policy Characteristics'!E:E,MATCH($C1344,'Policy Characteristics'!$C:$C,0)))</f>
        <v>cross toggle whether policies affect energy prices</v>
      </c>
      <c r="L1344" s="446">
        <f>IF(ISBLANK(INDEX('Policy Characteristics'!F:F,MATCH($C1344,'Policy Characteristics'!$C:$C,0))),"",INDEX('Policy Characteristics'!F:F,MATCH($C1344,'Policy Characteristics'!$C:$C,0)))</f>
        <v>0</v>
      </c>
      <c r="M1344" s="446">
        <f>IF(ISBLANK(INDEX('Policy Characteristics'!G:G,MATCH($C1344,'Policy Characteristics'!$C:$C,0))),"",INDEX('Policy Characteristics'!G:G,MATCH($C1344,'Policy Characteristics'!$C:$C,0)))</f>
        <v>1</v>
      </c>
      <c r="N1344" s="446">
        <f>IF(ISBLANK(INDEX('Policy Characteristics'!H:H,MATCH($C1344,'Policy Characteristics'!$C:$C,0))),"",INDEX('Policy Characteristics'!H:H,MATCH($C1344,'Policy Characteristics'!$C:$C,0)))</f>
        <v>1</v>
      </c>
      <c r="O1344" s="446" t="str">
        <f>IF(ISBLANK(INDEX('Policy Characteristics'!I:I,MATCH($C1344,'Policy Characteristics'!$C:$C,0))),"",INDEX('Policy Characteristics'!I:I,MATCH($C1344,'Policy Characteristics'!$C:$C,0)))</f>
        <v>on/off</v>
      </c>
      <c r="P1344" s="446" t="str">
        <f>IF(ISBLANK(INDEX('Policy Characteristics'!J:J,MATCH($C1344,'Policy Characteristics'!$C:$C,0))),"",INDEX('Policy Characteristics'!J:J,MATCH($C1344,'Policy Characteristics'!$C:$C,0)))</f>
        <v/>
      </c>
      <c r="Q1344" s="446" t="str">
        <f>IF(ISBLANK(INDEX('Policy Characteristics'!K:K,MATCH($C1344,'Policy Characteristics'!$C:$C,0))),"",INDEX('Policy Characteristics'!K:K,MATCH($C1344,'Policy Characteristics'!$C:$C,0)))</f>
        <v/>
      </c>
      <c r="R1344" s="446" t="str">
        <f>IF(ISBLANK(INDEX('Policy Characteristics'!L:L,MATCH($C1344,'Policy Characteristics'!$C:$C,0))),"",INDEX('Policy Characteristics'!L:L,MATCH($C1344,'Policy Characteristics'!$C:$C,0)))</f>
        <v/>
      </c>
    </row>
    <row r="1345" spans="1:18" s="295" customFormat="1" x14ac:dyDescent="0.75">
      <c r="A1345" s="446" t="str">
        <f>IF(ISBLANK(INDEX('Policy Characteristics'!A:A,MATCH($C1345,'Policy Characteristics'!$C:$C,0))),"",INDEX('Policy Characteristics'!A:A,MATCH($C1345,'Policy Characteristics'!$C:$C,0)))</f>
        <v>Cross-Sector</v>
      </c>
      <c r="B1345" s="467" t="str">
        <f>IF(ISBLANK(INDEX('Policy Characteristics'!B:B,MATCH($C1345,'Policy Characteristics'!$C:$C,0))),"",INDEX('Policy Characteristics'!B:B,MATCH($C1345,'Policy Characteristics'!$C:$C,0)))</f>
        <v>Fixed Energy Prices</v>
      </c>
      <c r="C1345" s="446" t="str">
        <f t="shared" si="58"/>
        <v>Toggle Whether Policies Affect Energy Prices</v>
      </c>
      <c r="D1345" s="294" t="s">
        <v>56</v>
      </c>
      <c r="E1345" s="339"/>
      <c r="F1345" s="294" t="s">
        <v>98</v>
      </c>
      <c r="G1345" s="294"/>
      <c r="H1345" s="297">
        <v>842</v>
      </c>
      <c r="I1345" s="470" t="s">
        <v>44</v>
      </c>
      <c r="J1345" s="469" t="str">
        <f>IF(ISBLANK(INDEX('Policy Characteristics'!D:D,MATCH($C1345,'Policy Characteristics'!$C:$C,0))),"",INDEX('Policy Characteristics'!D:D,MATCH($C1345,'Policy Characteristics'!$C:$C,0)))</f>
        <v>Fixed Energy Prices</v>
      </c>
      <c r="K1345" s="446" t="str">
        <f>IF(ISBLANK(INDEX('Policy Characteristics'!E:E,MATCH($C1345,'Policy Characteristics'!$C:$C,0))),"",INDEX('Policy Characteristics'!E:E,MATCH($C1345,'Policy Characteristics'!$C:$C,0)))</f>
        <v>cross toggle whether policies affect energy prices</v>
      </c>
      <c r="L1345" s="446">
        <f>IF(ISBLANK(INDEX('Policy Characteristics'!F:F,MATCH($C1345,'Policy Characteristics'!$C:$C,0))),"",INDEX('Policy Characteristics'!F:F,MATCH($C1345,'Policy Characteristics'!$C:$C,0)))</f>
        <v>0</v>
      </c>
      <c r="M1345" s="446">
        <f>IF(ISBLANK(INDEX('Policy Characteristics'!G:G,MATCH($C1345,'Policy Characteristics'!$C:$C,0))),"",INDEX('Policy Characteristics'!G:G,MATCH($C1345,'Policy Characteristics'!$C:$C,0)))</f>
        <v>1</v>
      </c>
      <c r="N1345" s="446">
        <f>IF(ISBLANK(INDEX('Policy Characteristics'!H:H,MATCH($C1345,'Policy Characteristics'!$C:$C,0))),"",INDEX('Policy Characteristics'!H:H,MATCH($C1345,'Policy Characteristics'!$C:$C,0)))</f>
        <v>1</v>
      </c>
      <c r="O1345" s="446" t="str">
        <f>IF(ISBLANK(INDEX('Policy Characteristics'!I:I,MATCH($C1345,'Policy Characteristics'!$C:$C,0))),"",INDEX('Policy Characteristics'!I:I,MATCH($C1345,'Policy Characteristics'!$C:$C,0)))</f>
        <v>on/off</v>
      </c>
      <c r="P1345" s="446" t="str">
        <f>IF(ISBLANK(INDEX('Policy Characteristics'!J:J,MATCH($C1345,'Policy Characteristics'!$C:$C,0))),"",INDEX('Policy Characteristics'!J:J,MATCH($C1345,'Policy Characteristics'!$C:$C,0)))</f>
        <v/>
      </c>
      <c r="Q1345" s="446" t="str">
        <f>IF(ISBLANK(INDEX('Policy Characteristics'!K:K,MATCH($C1345,'Policy Characteristics'!$C:$C,0))),"",INDEX('Policy Characteristics'!K:K,MATCH($C1345,'Policy Characteristics'!$C:$C,0)))</f>
        <v/>
      </c>
      <c r="R1345" s="446" t="str">
        <f>IF(ISBLANK(INDEX('Policy Characteristics'!L:L,MATCH($C1345,'Policy Characteristics'!$C:$C,0))),"",INDEX('Policy Characteristics'!L:L,MATCH($C1345,'Policy Characteristics'!$C:$C,0)))</f>
        <v/>
      </c>
    </row>
    <row r="1346" spans="1:18" s="295" customFormat="1" x14ac:dyDescent="0.75">
      <c r="A1346" s="446" t="str">
        <f>IF(ISBLANK(INDEX('Policy Characteristics'!A:A,MATCH($C1346,'Policy Characteristics'!$C:$C,0))),"",INDEX('Policy Characteristics'!A:A,MATCH($C1346,'Policy Characteristics'!$C:$C,0)))</f>
        <v>Cross-Sector</v>
      </c>
      <c r="B1346" s="467" t="str">
        <f>IF(ISBLANK(INDEX('Policy Characteristics'!B:B,MATCH($C1346,'Policy Characteristics'!$C:$C,0))),"",INDEX('Policy Characteristics'!B:B,MATCH($C1346,'Policy Characteristics'!$C:$C,0)))</f>
        <v>Fixed Energy Prices</v>
      </c>
      <c r="C1346" s="446" t="str">
        <f t="shared" si="58"/>
        <v>Toggle Whether Policies Affect Energy Prices</v>
      </c>
      <c r="D1346" s="294" t="s">
        <v>2472</v>
      </c>
      <c r="E1346" s="339"/>
      <c r="F1346" s="294" t="s">
        <v>2473</v>
      </c>
      <c r="G1346" s="294"/>
      <c r="H1346" s="20">
        <v>843</v>
      </c>
      <c r="I1346" s="470" t="s">
        <v>44</v>
      </c>
      <c r="J1346" s="469" t="str">
        <f>IF(ISBLANK(INDEX('Policy Characteristics'!D:D,MATCH($C1346,'Policy Characteristics'!$C:$C,0))),"",INDEX('Policy Characteristics'!D:D,MATCH($C1346,'Policy Characteristics'!$C:$C,0)))</f>
        <v>Fixed Energy Prices</v>
      </c>
      <c r="K1346" s="446" t="str">
        <f>IF(ISBLANK(INDEX('Policy Characteristics'!E:E,MATCH($C1346,'Policy Characteristics'!$C:$C,0))),"",INDEX('Policy Characteristics'!E:E,MATCH($C1346,'Policy Characteristics'!$C:$C,0)))</f>
        <v>cross toggle whether policies affect energy prices</v>
      </c>
      <c r="L1346" s="446">
        <f>IF(ISBLANK(INDEX('Policy Characteristics'!F:F,MATCH($C1346,'Policy Characteristics'!$C:$C,0))),"",INDEX('Policy Characteristics'!F:F,MATCH($C1346,'Policy Characteristics'!$C:$C,0)))</f>
        <v>0</v>
      </c>
      <c r="M1346" s="446">
        <f>IF(ISBLANK(INDEX('Policy Characteristics'!G:G,MATCH($C1346,'Policy Characteristics'!$C:$C,0))),"",INDEX('Policy Characteristics'!G:G,MATCH($C1346,'Policy Characteristics'!$C:$C,0)))</f>
        <v>1</v>
      </c>
      <c r="N1346" s="446">
        <f>IF(ISBLANK(INDEX('Policy Characteristics'!H:H,MATCH($C1346,'Policy Characteristics'!$C:$C,0))),"",INDEX('Policy Characteristics'!H:H,MATCH($C1346,'Policy Characteristics'!$C:$C,0)))</f>
        <v>1</v>
      </c>
      <c r="O1346" s="446" t="str">
        <f>IF(ISBLANK(INDEX('Policy Characteristics'!I:I,MATCH($C1346,'Policy Characteristics'!$C:$C,0))),"",INDEX('Policy Characteristics'!I:I,MATCH($C1346,'Policy Characteristics'!$C:$C,0)))</f>
        <v>on/off</v>
      </c>
      <c r="P1346" s="446" t="str">
        <f>IF(ISBLANK(INDEX('Policy Characteristics'!J:J,MATCH($C1346,'Policy Characteristics'!$C:$C,0))),"",INDEX('Policy Characteristics'!J:J,MATCH($C1346,'Policy Characteristics'!$C:$C,0)))</f>
        <v/>
      </c>
      <c r="Q1346" s="446" t="str">
        <f>IF(ISBLANK(INDEX('Policy Characteristics'!K:K,MATCH($C1346,'Policy Characteristics'!$C:$C,0))),"",INDEX('Policy Characteristics'!K:K,MATCH($C1346,'Policy Characteristics'!$C:$C,0)))</f>
        <v/>
      </c>
      <c r="R1346" s="446" t="str">
        <f>IF(ISBLANK(INDEX('Policy Characteristics'!L:L,MATCH($C1346,'Policy Characteristics'!$C:$C,0))),"",INDEX('Policy Characteristics'!L:L,MATCH($C1346,'Policy Characteristics'!$C:$C,0)))</f>
        <v/>
      </c>
    </row>
    <row r="1347" spans="1:18" s="295" customFormat="1" x14ac:dyDescent="0.75">
      <c r="A1347" s="446" t="str">
        <f>IF(ISBLANK(INDEX('Policy Characteristics'!A:A,MATCH($C1347,'Policy Characteristics'!$C:$C,0))),"",INDEX('Policy Characteristics'!A:A,MATCH($C1347,'Policy Characteristics'!$C:$C,0)))</f>
        <v>Cross-Sector</v>
      </c>
      <c r="B1347" s="467" t="str">
        <f>IF(ISBLANK(INDEX('Policy Characteristics'!B:B,MATCH($C1347,'Policy Characteristics'!$C:$C,0))),"",INDEX('Policy Characteristics'!B:B,MATCH($C1347,'Policy Characteristics'!$C:$C,0)))</f>
        <v>Fixed Energy Prices</v>
      </c>
      <c r="C1347" s="446" t="str">
        <f t="shared" si="58"/>
        <v>Toggle Whether Policies Affect Energy Prices</v>
      </c>
      <c r="D1347" s="294" t="s">
        <v>443</v>
      </c>
      <c r="E1347" s="339"/>
      <c r="F1347" s="294" t="s">
        <v>444</v>
      </c>
      <c r="G1347" s="294"/>
      <c r="H1347" s="297">
        <v>844</v>
      </c>
      <c r="I1347" s="470" t="s">
        <v>44</v>
      </c>
      <c r="J1347" s="469" t="str">
        <f>IF(ISBLANK(INDEX('Policy Characteristics'!D:D,MATCH($C1347,'Policy Characteristics'!$C:$C,0))),"",INDEX('Policy Characteristics'!D:D,MATCH($C1347,'Policy Characteristics'!$C:$C,0)))</f>
        <v>Fixed Energy Prices</v>
      </c>
      <c r="K1347" s="446" t="str">
        <f>IF(ISBLANK(INDEX('Policy Characteristics'!E:E,MATCH($C1347,'Policy Characteristics'!$C:$C,0))),"",INDEX('Policy Characteristics'!E:E,MATCH($C1347,'Policy Characteristics'!$C:$C,0)))</f>
        <v>cross toggle whether policies affect energy prices</v>
      </c>
      <c r="L1347" s="446">
        <f>IF(ISBLANK(INDEX('Policy Characteristics'!F:F,MATCH($C1347,'Policy Characteristics'!$C:$C,0))),"",INDEX('Policy Characteristics'!F:F,MATCH($C1347,'Policy Characteristics'!$C:$C,0)))</f>
        <v>0</v>
      </c>
      <c r="M1347" s="446">
        <f>IF(ISBLANK(INDEX('Policy Characteristics'!G:G,MATCH($C1347,'Policy Characteristics'!$C:$C,0))),"",INDEX('Policy Characteristics'!G:G,MATCH($C1347,'Policy Characteristics'!$C:$C,0)))</f>
        <v>1</v>
      </c>
      <c r="N1347" s="446">
        <f>IF(ISBLANK(INDEX('Policy Characteristics'!H:H,MATCH($C1347,'Policy Characteristics'!$C:$C,0))),"",INDEX('Policy Characteristics'!H:H,MATCH($C1347,'Policy Characteristics'!$C:$C,0)))</f>
        <v>1</v>
      </c>
      <c r="O1347" s="446" t="str">
        <f>IF(ISBLANK(INDEX('Policy Characteristics'!I:I,MATCH($C1347,'Policy Characteristics'!$C:$C,0))),"",INDEX('Policy Characteristics'!I:I,MATCH($C1347,'Policy Characteristics'!$C:$C,0)))</f>
        <v>on/off</v>
      </c>
      <c r="P1347" s="446" t="str">
        <f>IF(ISBLANK(INDEX('Policy Characteristics'!J:J,MATCH($C1347,'Policy Characteristics'!$C:$C,0))),"",INDEX('Policy Characteristics'!J:J,MATCH($C1347,'Policy Characteristics'!$C:$C,0)))</f>
        <v/>
      </c>
      <c r="Q1347" s="446" t="str">
        <f>IF(ISBLANK(INDEX('Policy Characteristics'!K:K,MATCH($C1347,'Policy Characteristics'!$C:$C,0))),"",INDEX('Policy Characteristics'!K:K,MATCH($C1347,'Policy Characteristics'!$C:$C,0)))</f>
        <v/>
      </c>
      <c r="R1347" s="446" t="str">
        <f>IF(ISBLANK(INDEX('Policy Characteristics'!L:L,MATCH($C1347,'Policy Characteristics'!$C:$C,0))),"",INDEX('Policy Characteristics'!L:L,MATCH($C1347,'Policy Characteristics'!$C:$C,0)))</f>
        <v/>
      </c>
    </row>
    <row r="1348" spans="1:18" s="295" customFormat="1" x14ac:dyDescent="0.75">
      <c r="A1348" s="446" t="str">
        <f>IF(ISBLANK(INDEX('Policy Characteristics'!A:A,MATCH($C1348,'Policy Characteristics'!$C:$C,0))),"",INDEX('Policy Characteristics'!A:A,MATCH($C1348,'Policy Characteristics'!$C:$C,0)))</f>
        <v>Cross-Sector</v>
      </c>
      <c r="B1348" s="467" t="str">
        <f>IF(ISBLANK(INDEX('Policy Characteristics'!B:B,MATCH($C1348,'Policy Characteristics'!$C:$C,0))),"",INDEX('Policy Characteristics'!B:B,MATCH($C1348,'Policy Characteristics'!$C:$C,0)))</f>
        <v>Fixed Energy Prices</v>
      </c>
      <c r="C1348" s="446" t="str">
        <f t="shared" si="58"/>
        <v>Toggle Whether Policies Affect Energy Prices</v>
      </c>
      <c r="D1348" s="294" t="s">
        <v>2464</v>
      </c>
      <c r="E1348" s="339"/>
      <c r="F1348" s="294" t="s">
        <v>2468</v>
      </c>
      <c r="G1348" s="294"/>
      <c r="H1348" s="20">
        <v>845</v>
      </c>
      <c r="I1348" s="470" t="s">
        <v>44</v>
      </c>
      <c r="J1348" s="469" t="str">
        <f>IF(ISBLANK(INDEX('Policy Characteristics'!D:D,MATCH($C1348,'Policy Characteristics'!$C:$C,0))),"",INDEX('Policy Characteristics'!D:D,MATCH($C1348,'Policy Characteristics'!$C:$C,0)))</f>
        <v>Fixed Energy Prices</v>
      </c>
      <c r="K1348" s="446" t="str">
        <f>IF(ISBLANK(INDEX('Policy Characteristics'!E:E,MATCH($C1348,'Policy Characteristics'!$C:$C,0))),"",INDEX('Policy Characteristics'!E:E,MATCH($C1348,'Policy Characteristics'!$C:$C,0)))</f>
        <v>cross toggle whether policies affect energy prices</v>
      </c>
      <c r="L1348" s="446">
        <f>IF(ISBLANK(INDEX('Policy Characteristics'!F:F,MATCH($C1348,'Policy Characteristics'!$C:$C,0))),"",INDEX('Policy Characteristics'!F:F,MATCH($C1348,'Policy Characteristics'!$C:$C,0)))</f>
        <v>0</v>
      </c>
      <c r="M1348" s="446">
        <f>IF(ISBLANK(INDEX('Policy Characteristics'!G:G,MATCH($C1348,'Policy Characteristics'!$C:$C,0))),"",INDEX('Policy Characteristics'!G:G,MATCH($C1348,'Policy Characteristics'!$C:$C,0)))</f>
        <v>1</v>
      </c>
      <c r="N1348" s="446">
        <f>IF(ISBLANK(INDEX('Policy Characteristics'!H:H,MATCH($C1348,'Policy Characteristics'!$C:$C,0))),"",INDEX('Policy Characteristics'!H:H,MATCH($C1348,'Policy Characteristics'!$C:$C,0)))</f>
        <v>1</v>
      </c>
      <c r="O1348" s="446" t="str">
        <f>IF(ISBLANK(INDEX('Policy Characteristics'!I:I,MATCH($C1348,'Policy Characteristics'!$C:$C,0))),"",INDEX('Policy Characteristics'!I:I,MATCH($C1348,'Policy Characteristics'!$C:$C,0)))</f>
        <v>on/off</v>
      </c>
      <c r="P1348" s="446" t="str">
        <f>IF(ISBLANK(INDEX('Policy Characteristics'!J:J,MATCH($C1348,'Policy Characteristics'!$C:$C,0))),"",INDEX('Policy Characteristics'!J:J,MATCH($C1348,'Policy Characteristics'!$C:$C,0)))</f>
        <v/>
      </c>
      <c r="Q1348" s="446" t="str">
        <f>IF(ISBLANK(INDEX('Policy Characteristics'!K:K,MATCH($C1348,'Policy Characteristics'!$C:$C,0))),"",INDEX('Policy Characteristics'!K:K,MATCH($C1348,'Policy Characteristics'!$C:$C,0)))</f>
        <v/>
      </c>
      <c r="R1348" s="446" t="str">
        <f>IF(ISBLANK(INDEX('Policy Characteristics'!L:L,MATCH($C1348,'Policy Characteristics'!$C:$C,0))),"",INDEX('Policy Characteristics'!L:L,MATCH($C1348,'Policy Characteristics'!$C:$C,0)))</f>
        <v/>
      </c>
    </row>
    <row r="1349" spans="1:18" s="295" customFormat="1" x14ac:dyDescent="0.75">
      <c r="A1349" s="446" t="str">
        <f>IF(ISBLANK(INDEX('Policy Characteristics'!A:A,MATCH($C1349,'Policy Characteristics'!$C:$C,0))),"",INDEX('Policy Characteristics'!A:A,MATCH($C1349,'Policy Characteristics'!$C:$C,0)))</f>
        <v>Cross-Sector</v>
      </c>
      <c r="B1349" s="467" t="str">
        <f>IF(ISBLANK(INDEX('Policy Characteristics'!B:B,MATCH($C1349,'Policy Characteristics'!$C:$C,0))),"",INDEX('Policy Characteristics'!B:B,MATCH($C1349,'Policy Characteristics'!$C:$C,0)))</f>
        <v>Fixed Energy Prices</v>
      </c>
      <c r="C1349" s="446" t="str">
        <f t="shared" si="58"/>
        <v>Toggle Whether Policies Affect Energy Prices</v>
      </c>
      <c r="D1349" s="294" t="s">
        <v>2474</v>
      </c>
      <c r="E1349" s="339"/>
      <c r="F1349" s="294" t="s">
        <v>2475</v>
      </c>
      <c r="G1349" s="294"/>
      <c r="H1349" s="297">
        <v>846</v>
      </c>
      <c r="I1349" s="470" t="s">
        <v>44</v>
      </c>
      <c r="J1349" s="469" t="str">
        <f>IF(ISBLANK(INDEX('Policy Characteristics'!D:D,MATCH($C1349,'Policy Characteristics'!$C:$C,0))),"",INDEX('Policy Characteristics'!D:D,MATCH($C1349,'Policy Characteristics'!$C:$C,0)))</f>
        <v>Fixed Energy Prices</v>
      </c>
      <c r="K1349" s="446" t="str">
        <f>IF(ISBLANK(INDEX('Policy Characteristics'!E:E,MATCH($C1349,'Policy Characteristics'!$C:$C,0))),"",INDEX('Policy Characteristics'!E:E,MATCH($C1349,'Policy Characteristics'!$C:$C,0)))</f>
        <v>cross toggle whether policies affect energy prices</v>
      </c>
      <c r="L1349" s="446">
        <f>IF(ISBLANK(INDEX('Policy Characteristics'!F:F,MATCH($C1349,'Policy Characteristics'!$C:$C,0))),"",INDEX('Policy Characteristics'!F:F,MATCH($C1349,'Policy Characteristics'!$C:$C,0)))</f>
        <v>0</v>
      </c>
      <c r="M1349" s="446">
        <f>IF(ISBLANK(INDEX('Policy Characteristics'!G:G,MATCH($C1349,'Policy Characteristics'!$C:$C,0))),"",INDEX('Policy Characteristics'!G:G,MATCH($C1349,'Policy Characteristics'!$C:$C,0)))</f>
        <v>1</v>
      </c>
      <c r="N1349" s="446">
        <f>IF(ISBLANK(INDEX('Policy Characteristics'!H:H,MATCH($C1349,'Policy Characteristics'!$C:$C,0))),"",INDEX('Policy Characteristics'!H:H,MATCH($C1349,'Policy Characteristics'!$C:$C,0)))</f>
        <v>1</v>
      </c>
      <c r="O1349" s="446" t="str">
        <f>IF(ISBLANK(INDEX('Policy Characteristics'!I:I,MATCH($C1349,'Policy Characteristics'!$C:$C,0))),"",INDEX('Policy Characteristics'!I:I,MATCH($C1349,'Policy Characteristics'!$C:$C,0)))</f>
        <v>on/off</v>
      </c>
      <c r="P1349" s="446" t="str">
        <f>IF(ISBLANK(INDEX('Policy Characteristics'!J:J,MATCH($C1349,'Policy Characteristics'!$C:$C,0))),"",INDEX('Policy Characteristics'!J:J,MATCH($C1349,'Policy Characteristics'!$C:$C,0)))</f>
        <v/>
      </c>
      <c r="Q1349" s="446" t="str">
        <f>IF(ISBLANK(INDEX('Policy Characteristics'!K:K,MATCH($C1349,'Policy Characteristics'!$C:$C,0))),"",INDEX('Policy Characteristics'!K:K,MATCH($C1349,'Policy Characteristics'!$C:$C,0)))</f>
        <v/>
      </c>
      <c r="R1349" s="446" t="str">
        <f>IF(ISBLANK(INDEX('Policy Characteristics'!L:L,MATCH($C1349,'Policy Characteristics'!$C:$C,0))),"",INDEX('Policy Characteristics'!L:L,MATCH($C1349,'Policy Characteristics'!$C:$C,0)))</f>
        <v/>
      </c>
    </row>
    <row r="1350" spans="1:18" s="295" customFormat="1" x14ac:dyDescent="0.75">
      <c r="A1350" s="446" t="str">
        <f>IF(ISBLANK(INDEX('Policy Characteristics'!A:A,MATCH($C1350,'Policy Characteristics'!$C:$C,0))),"",INDEX('Policy Characteristics'!A:A,MATCH($C1350,'Policy Characteristics'!$C:$C,0)))</f>
        <v>Cross-Sector</v>
      </c>
      <c r="B1350" s="467" t="str">
        <f>IF(ISBLANK(INDEX('Policy Characteristics'!B:B,MATCH($C1350,'Policy Characteristics'!$C:$C,0))),"",INDEX('Policy Characteristics'!B:B,MATCH($C1350,'Policy Characteristics'!$C:$C,0)))</f>
        <v>Fixed Energy Prices</v>
      </c>
      <c r="C1350" s="446" t="str">
        <f t="shared" si="58"/>
        <v>Toggle Whether Policies Affect Energy Prices</v>
      </c>
      <c r="D1350" s="294" t="s">
        <v>2465</v>
      </c>
      <c r="E1350" s="339"/>
      <c r="F1350" s="294" t="s">
        <v>2469</v>
      </c>
      <c r="G1350" s="294"/>
      <c r="H1350" s="20">
        <v>847</v>
      </c>
      <c r="I1350" s="470" t="s">
        <v>44</v>
      </c>
      <c r="J1350" s="469" t="str">
        <f>IF(ISBLANK(INDEX('Policy Characteristics'!D:D,MATCH($C1350,'Policy Characteristics'!$C:$C,0))),"",INDEX('Policy Characteristics'!D:D,MATCH($C1350,'Policy Characteristics'!$C:$C,0)))</f>
        <v>Fixed Energy Prices</v>
      </c>
      <c r="K1350" s="446" t="str">
        <f>IF(ISBLANK(INDEX('Policy Characteristics'!E:E,MATCH($C1350,'Policy Characteristics'!$C:$C,0))),"",INDEX('Policy Characteristics'!E:E,MATCH($C1350,'Policy Characteristics'!$C:$C,0)))</f>
        <v>cross toggle whether policies affect energy prices</v>
      </c>
      <c r="L1350" s="446">
        <f>IF(ISBLANK(INDEX('Policy Characteristics'!F:F,MATCH($C1350,'Policy Characteristics'!$C:$C,0))),"",INDEX('Policy Characteristics'!F:F,MATCH($C1350,'Policy Characteristics'!$C:$C,0)))</f>
        <v>0</v>
      </c>
      <c r="M1350" s="446">
        <f>IF(ISBLANK(INDEX('Policy Characteristics'!G:G,MATCH($C1350,'Policy Characteristics'!$C:$C,0))),"",INDEX('Policy Characteristics'!G:G,MATCH($C1350,'Policy Characteristics'!$C:$C,0)))</f>
        <v>1</v>
      </c>
      <c r="N1350" s="446">
        <f>IF(ISBLANK(INDEX('Policy Characteristics'!H:H,MATCH($C1350,'Policy Characteristics'!$C:$C,0))),"",INDEX('Policy Characteristics'!H:H,MATCH($C1350,'Policy Characteristics'!$C:$C,0)))</f>
        <v>1</v>
      </c>
      <c r="O1350" s="446" t="str">
        <f>IF(ISBLANK(INDEX('Policy Characteristics'!I:I,MATCH($C1350,'Policy Characteristics'!$C:$C,0))),"",INDEX('Policy Characteristics'!I:I,MATCH($C1350,'Policy Characteristics'!$C:$C,0)))</f>
        <v>on/off</v>
      </c>
      <c r="P1350" s="446" t="str">
        <f>IF(ISBLANK(INDEX('Policy Characteristics'!J:J,MATCH($C1350,'Policy Characteristics'!$C:$C,0))),"",INDEX('Policy Characteristics'!J:J,MATCH($C1350,'Policy Characteristics'!$C:$C,0)))</f>
        <v/>
      </c>
      <c r="Q1350" s="446" t="str">
        <f>IF(ISBLANK(INDEX('Policy Characteristics'!K:K,MATCH($C1350,'Policy Characteristics'!$C:$C,0))),"",INDEX('Policy Characteristics'!K:K,MATCH($C1350,'Policy Characteristics'!$C:$C,0)))</f>
        <v/>
      </c>
      <c r="R1350" s="446" t="str">
        <f>IF(ISBLANK(INDEX('Policy Characteristics'!L:L,MATCH($C1350,'Policy Characteristics'!$C:$C,0))),"",INDEX('Policy Characteristics'!L:L,MATCH($C1350,'Policy Characteristics'!$C:$C,0)))</f>
        <v/>
      </c>
    </row>
    <row r="1351" spans="1:18" s="295" customFormat="1" x14ac:dyDescent="0.75">
      <c r="A1351" s="446" t="str">
        <f>IF(ISBLANK(INDEX('Policy Characteristics'!A:A,MATCH($C1351,'Policy Characteristics'!$C:$C,0))),"",INDEX('Policy Characteristics'!A:A,MATCH($C1351,'Policy Characteristics'!$C:$C,0)))</f>
        <v>Cross-Sector</v>
      </c>
      <c r="B1351" s="467" t="str">
        <f>IF(ISBLANK(INDEX('Policy Characteristics'!B:B,MATCH($C1351,'Policy Characteristics'!$C:$C,0))),"",INDEX('Policy Characteristics'!B:B,MATCH($C1351,'Policy Characteristics'!$C:$C,0)))</f>
        <v>Fuel Price Deregulation</v>
      </c>
      <c r="C1351" s="295" t="s">
        <v>2757</v>
      </c>
      <c r="D1351" s="294" t="s">
        <v>450</v>
      </c>
      <c r="E1351" s="339"/>
      <c r="F1351" s="294" t="s">
        <v>447</v>
      </c>
      <c r="G1351" s="294"/>
      <c r="H1351" s="20">
        <v>723</v>
      </c>
      <c r="I1351" s="470" t="s">
        <v>44</v>
      </c>
      <c r="J1351" s="469" t="str">
        <f>IF(ISBLANK(INDEX('Policy Characteristics'!D:D,MATCH($C1351,'Policy Characteristics'!$C:$C,0))),"",INDEX('Policy Characteristics'!D:D,MATCH($C1351,'Policy Characteristics'!$C:$C,0)))</f>
        <v>Fuel Price Deregulation</v>
      </c>
      <c r="K1351" s="446" t="str">
        <f>IF(ISBLANK(INDEX('Policy Characteristics'!E:E,MATCH($C1351,'Policy Characteristics'!$C:$C,0))),"",INDEX('Policy Characteristics'!E:E,MATCH($C1351,'Policy Characteristics'!$C:$C,0)))</f>
        <v>cross fuel price deregulation</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1</v>
      </c>
      <c r="N1351" s="242">
        <f>IF(ISBLANK(INDEX('Policy Characteristics'!H:H,MATCH($C1351,'Policy Characteristics'!$C:$C,0))),"",INDEX('Policy Characteristics'!H:H,MATCH($C1351,'Policy Characteristics'!$C:$C,0)))</f>
        <v>0.01</v>
      </c>
      <c r="O1351" s="446" t="str">
        <f>IF(ISBLANK(INDEX('Policy Characteristics'!I:I,MATCH($C1351,'Policy Characteristics'!$C:$C,0))),"",INDEX('Policy Characteristics'!I:I,MATCH($C1351,'Policy Characteristics'!$C:$C,0)))</f>
        <v>% of price deregulated</v>
      </c>
      <c r="P1351" s="44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46" t="str">
        <f>IF(ISBLANK(INDEX('Policy Characteristics'!K:K,MATCH($C1351,'Policy Characteristics'!$C:$C,0))),"",INDEX('Policy Characteristics'!K:K,MATCH($C1351,'Policy Characteristics'!$C:$C,0)))</f>
        <v>fuels.html#fuel-price-deregulation</v>
      </c>
      <c r="R1351" s="446" t="str">
        <f>IF(ISBLANK(INDEX('Policy Characteristics'!L:L,MATCH($C1351,'Policy Characteristics'!$C:$C,0))),"",INDEX('Policy Characteristics'!L:L,MATCH($C1351,'Policy Characteristics'!$C:$C,0)))</f>
        <v/>
      </c>
    </row>
    <row r="1352" spans="1:18" s="295" customFormat="1" x14ac:dyDescent="0.75">
      <c r="A1352" s="446" t="str">
        <f>IF(ISBLANK(INDEX('Policy Characteristics'!A:A,MATCH($C1352,'Policy Characteristics'!$C:$C,0))),"",INDEX('Policy Characteristics'!A:A,MATCH($C1352,'Policy Characteristics'!$C:$C,0)))</f>
        <v>Cross-Sector</v>
      </c>
      <c r="B1352" s="467" t="str">
        <f>IF(ISBLANK(INDEX('Policy Characteristics'!B:B,MATCH($C1352,'Policy Characteristics'!$C:$C,0))),"",INDEX('Policy Characteristics'!B:B,MATCH($C1352,'Policy Characteristics'!$C:$C,0)))</f>
        <v>Fuel Price Deregulation</v>
      </c>
      <c r="C1352" s="446" t="str">
        <f t="shared" ref="C1352:C1365" si="59">C$1351</f>
        <v>Fuel Price Deregulation</v>
      </c>
      <c r="D1352" s="294" t="s">
        <v>46</v>
      </c>
      <c r="E1352" s="339"/>
      <c r="F1352" s="294" t="s">
        <v>87</v>
      </c>
      <c r="G1352" s="294"/>
      <c r="H1352" s="20">
        <v>724</v>
      </c>
      <c r="I1352" s="470" t="s">
        <v>44</v>
      </c>
      <c r="J1352" s="469" t="str">
        <f>IF(ISBLANK(INDEX('Policy Characteristics'!D:D,MATCH($C1352,'Policy Characteristics'!$C:$C,0))),"",INDEX('Policy Characteristics'!D:D,MATCH($C1352,'Policy Characteristics'!$C:$C,0)))</f>
        <v>Fuel Price Deregulation</v>
      </c>
      <c r="K1352" s="446" t="str">
        <f>IF(ISBLANK(INDEX('Policy Characteristics'!E:E,MATCH($C1352,'Policy Characteristics'!$C:$C,0))),"",INDEX('Policy Characteristics'!E:E,MATCH($C1352,'Policy Characteristics'!$C:$C,0)))</f>
        <v>cross fuel price deregulation</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1</v>
      </c>
      <c r="N1352" s="242">
        <f>IF(ISBLANK(INDEX('Policy Characteristics'!H:H,MATCH($C1352,'Policy Characteristics'!$C:$C,0))),"",INDEX('Policy Characteristics'!H:H,MATCH($C1352,'Policy Characteristics'!$C:$C,0)))</f>
        <v>0.01</v>
      </c>
      <c r="O1352" s="446" t="str">
        <f>IF(ISBLANK(INDEX('Policy Characteristics'!I:I,MATCH($C1352,'Policy Characteristics'!$C:$C,0))),"",INDEX('Policy Characteristics'!I:I,MATCH($C1352,'Policy Characteristics'!$C:$C,0)))</f>
        <v>% of price deregulated</v>
      </c>
      <c r="P1352" s="44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46" t="str">
        <f>IF(ISBLANK(INDEX('Policy Characteristics'!K:K,MATCH($C1352,'Policy Characteristics'!$C:$C,0))),"",INDEX('Policy Characteristics'!K:K,MATCH($C1352,'Policy Characteristics'!$C:$C,0)))</f>
        <v>fuels.html#fuel-price-deregulation</v>
      </c>
      <c r="R1352" s="446" t="str">
        <f>IF(ISBLANK(INDEX('Policy Characteristics'!L:L,MATCH($C1352,'Policy Characteristics'!$C:$C,0))),"",INDEX('Policy Characteristics'!L:L,MATCH($C1352,'Policy Characteristics'!$C:$C,0)))</f>
        <v/>
      </c>
    </row>
    <row r="1353" spans="1:18" s="295" customFormat="1" x14ac:dyDescent="0.75">
      <c r="A1353" s="446" t="str">
        <f>IF(ISBLANK(INDEX('Policy Characteristics'!A:A,MATCH($C1353,'Policy Characteristics'!$C:$C,0))),"",INDEX('Policy Characteristics'!A:A,MATCH($C1353,'Policy Characteristics'!$C:$C,0)))</f>
        <v>Cross-Sector</v>
      </c>
      <c r="B1353" s="467" t="str">
        <f>IF(ISBLANK(INDEX('Policy Characteristics'!B:B,MATCH($C1353,'Policy Characteristics'!$C:$C,0))),"",INDEX('Policy Characteristics'!B:B,MATCH($C1353,'Policy Characteristics'!$C:$C,0)))</f>
        <v>Fuel Price Deregulation</v>
      </c>
      <c r="C1353" s="446" t="str">
        <f t="shared" si="59"/>
        <v>Fuel Price Deregulation</v>
      </c>
      <c r="D1353" s="294" t="s">
        <v>47</v>
      </c>
      <c r="E1353" s="339"/>
      <c r="F1353" s="294" t="s">
        <v>88</v>
      </c>
      <c r="G1353" s="294"/>
      <c r="H1353" s="20">
        <v>725</v>
      </c>
      <c r="I1353" s="470" t="s">
        <v>44</v>
      </c>
      <c r="J1353" s="469" t="str">
        <f>IF(ISBLANK(INDEX('Policy Characteristics'!D:D,MATCH($C1353,'Policy Characteristics'!$C:$C,0))),"",INDEX('Policy Characteristics'!D:D,MATCH($C1353,'Policy Characteristics'!$C:$C,0)))</f>
        <v>Fuel Price Deregulation</v>
      </c>
      <c r="K1353" s="446" t="str">
        <f>IF(ISBLANK(INDEX('Policy Characteristics'!E:E,MATCH($C1353,'Policy Characteristics'!$C:$C,0))),"",INDEX('Policy Characteristics'!E:E,MATCH($C1353,'Policy Characteristics'!$C:$C,0)))</f>
        <v>cross fuel price deregulation</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1</v>
      </c>
      <c r="N1353" s="242">
        <f>IF(ISBLANK(INDEX('Policy Characteristics'!H:H,MATCH($C1353,'Policy Characteristics'!$C:$C,0))),"",INDEX('Policy Characteristics'!H:H,MATCH($C1353,'Policy Characteristics'!$C:$C,0)))</f>
        <v>0.01</v>
      </c>
      <c r="O1353" s="446" t="str">
        <f>IF(ISBLANK(INDEX('Policy Characteristics'!I:I,MATCH($C1353,'Policy Characteristics'!$C:$C,0))),"",INDEX('Policy Characteristics'!I:I,MATCH($C1353,'Policy Characteristics'!$C:$C,0)))</f>
        <v>% of price deregulated</v>
      </c>
      <c r="P1353" s="44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46" t="str">
        <f>IF(ISBLANK(INDEX('Policy Characteristics'!K:K,MATCH($C1353,'Policy Characteristics'!$C:$C,0))),"",INDEX('Policy Characteristics'!K:K,MATCH($C1353,'Policy Characteristics'!$C:$C,0)))</f>
        <v>fuels.html#fuel-price-deregulation</v>
      </c>
      <c r="R1353" s="446" t="str">
        <f>IF(ISBLANK(INDEX('Policy Characteristics'!L:L,MATCH($C1353,'Policy Characteristics'!$C:$C,0))),"",INDEX('Policy Characteristics'!L:L,MATCH($C1353,'Policy Characteristics'!$C:$C,0)))</f>
        <v/>
      </c>
    </row>
    <row r="1354" spans="1:18" s="295" customFormat="1" x14ac:dyDescent="0.75">
      <c r="A1354" s="446" t="str">
        <f>IF(ISBLANK(INDEX('Policy Characteristics'!A:A,MATCH($C1354,'Policy Characteristics'!$C:$C,0))),"",INDEX('Policy Characteristics'!A:A,MATCH($C1354,'Policy Characteristics'!$C:$C,0)))</f>
        <v>Cross-Sector</v>
      </c>
      <c r="B1354" s="467" t="str">
        <f>IF(ISBLANK(INDEX('Policy Characteristics'!B:B,MATCH($C1354,'Policy Characteristics'!$C:$C,0))),"",INDEX('Policy Characteristics'!B:B,MATCH($C1354,'Policy Characteristics'!$C:$C,0)))</f>
        <v>Fuel Price Deregulation</v>
      </c>
      <c r="C1354" s="446" t="str">
        <f t="shared" si="59"/>
        <v>Fuel Price Deregulation</v>
      </c>
      <c r="D1354" s="294" t="s">
        <v>51</v>
      </c>
      <c r="E1354" s="339"/>
      <c r="F1354" s="294" t="s">
        <v>92</v>
      </c>
      <c r="G1354" s="294"/>
      <c r="H1354" s="20">
        <v>726</v>
      </c>
      <c r="I1354" s="470" t="s">
        <v>44</v>
      </c>
      <c r="J1354" s="469" t="str">
        <f>IF(ISBLANK(INDEX('Policy Characteristics'!D:D,MATCH($C1354,'Policy Characteristics'!$C:$C,0))),"",INDEX('Policy Characteristics'!D:D,MATCH($C1354,'Policy Characteristics'!$C:$C,0)))</f>
        <v>Fuel Price Deregulation</v>
      </c>
      <c r="K1354" s="446" t="str">
        <f>IF(ISBLANK(INDEX('Policy Characteristics'!E:E,MATCH($C1354,'Policy Characteristics'!$C:$C,0))),"",INDEX('Policy Characteristics'!E:E,MATCH($C1354,'Policy Characteristics'!$C:$C,0)))</f>
        <v>cross fuel price deregulation</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1</v>
      </c>
      <c r="N1354" s="242">
        <f>IF(ISBLANK(INDEX('Policy Characteristics'!H:H,MATCH($C1354,'Policy Characteristics'!$C:$C,0))),"",INDEX('Policy Characteristics'!H:H,MATCH($C1354,'Policy Characteristics'!$C:$C,0)))</f>
        <v>0.01</v>
      </c>
      <c r="O1354" s="446" t="str">
        <f>IF(ISBLANK(INDEX('Policy Characteristics'!I:I,MATCH($C1354,'Policy Characteristics'!$C:$C,0))),"",INDEX('Policy Characteristics'!I:I,MATCH($C1354,'Policy Characteristics'!$C:$C,0)))</f>
        <v>% of price deregulated</v>
      </c>
      <c r="P1354" s="44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46" t="str">
        <f>IF(ISBLANK(INDEX('Policy Characteristics'!K:K,MATCH($C1354,'Policy Characteristics'!$C:$C,0))),"",INDEX('Policy Characteristics'!K:K,MATCH($C1354,'Policy Characteristics'!$C:$C,0)))</f>
        <v>fuels.html#fuel-price-deregulation</v>
      </c>
      <c r="R1354" s="446" t="str">
        <f>IF(ISBLANK(INDEX('Policy Characteristics'!L:L,MATCH($C1354,'Policy Characteristics'!$C:$C,0))),"",INDEX('Policy Characteristics'!L:L,MATCH($C1354,'Policy Characteristics'!$C:$C,0)))</f>
        <v/>
      </c>
    </row>
    <row r="1355" spans="1:18" s="295" customFormat="1" x14ac:dyDescent="0.75">
      <c r="A1355" s="446" t="str">
        <f>IF(ISBLANK(INDEX('Policy Characteristics'!A:A,MATCH($C1355,'Policy Characteristics'!$C:$C,0))),"",INDEX('Policy Characteristics'!A:A,MATCH($C1355,'Policy Characteristics'!$C:$C,0)))</f>
        <v>Cross-Sector</v>
      </c>
      <c r="B1355" s="467" t="str">
        <f>IF(ISBLANK(INDEX('Policy Characteristics'!B:B,MATCH($C1355,'Policy Characteristics'!$C:$C,0))),"",INDEX('Policy Characteristics'!B:B,MATCH($C1355,'Policy Characteristics'!$C:$C,0)))</f>
        <v>Fuel Price Deregulation</v>
      </c>
      <c r="C1355" s="446" t="str">
        <f t="shared" si="59"/>
        <v>Fuel Price Deregulation</v>
      </c>
      <c r="D1355" s="294" t="s">
        <v>53</v>
      </c>
      <c r="E1355" s="339"/>
      <c r="F1355" s="294" t="s">
        <v>95</v>
      </c>
      <c r="G1355" s="294"/>
      <c r="H1355" s="20">
        <v>727</v>
      </c>
      <c r="I1355" s="470" t="s">
        <v>44</v>
      </c>
      <c r="J1355" s="469" t="str">
        <f>IF(ISBLANK(INDEX('Policy Characteristics'!D:D,MATCH($C1355,'Policy Characteristics'!$C:$C,0))),"",INDEX('Policy Characteristics'!D:D,MATCH($C1355,'Policy Characteristics'!$C:$C,0)))</f>
        <v>Fuel Price Deregulation</v>
      </c>
      <c r="K1355" s="446" t="str">
        <f>IF(ISBLANK(INDEX('Policy Characteristics'!E:E,MATCH($C1355,'Policy Characteristics'!$C:$C,0))),"",INDEX('Policy Characteristics'!E:E,MATCH($C1355,'Policy Characteristics'!$C:$C,0)))</f>
        <v>cross fuel price deregulation</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1</v>
      </c>
      <c r="N1355" s="242">
        <f>IF(ISBLANK(INDEX('Policy Characteristics'!H:H,MATCH($C1355,'Policy Characteristics'!$C:$C,0))),"",INDEX('Policy Characteristics'!H:H,MATCH($C1355,'Policy Characteristics'!$C:$C,0)))</f>
        <v>0.01</v>
      </c>
      <c r="O1355" s="446" t="str">
        <f>IF(ISBLANK(INDEX('Policy Characteristics'!I:I,MATCH($C1355,'Policy Characteristics'!$C:$C,0))),"",INDEX('Policy Characteristics'!I:I,MATCH($C1355,'Policy Characteristics'!$C:$C,0)))</f>
        <v>% of price deregulated</v>
      </c>
      <c r="P1355" s="44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46" t="str">
        <f>IF(ISBLANK(INDEX('Policy Characteristics'!K:K,MATCH($C1355,'Policy Characteristics'!$C:$C,0))),"",INDEX('Policy Characteristics'!K:K,MATCH($C1355,'Policy Characteristics'!$C:$C,0)))</f>
        <v>fuels.html#fuel-price-deregulation</v>
      </c>
      <c r="R1355" s="446" t="str">
        <f>IF(ISBLANK(INDEX('Policy Characteristics'!L:L,MATCH($C1355,'Policy Characteristics'!$C:$C,0))),"",INDEX('Policy Characteristics'!L:L,MATCH($C1355,'Policy Characteristics'!$C:$C,0)))</f>
        <v/>
      </c>
    </row>
    <row r="1356" spans="1:18" s="295" customFormat="1" x14ac:dyDescent="0.75">
      <c r="A1356" s="446" t="str">
        <f>IF(ISBLANK(INDEX('Policy Characteristics'!A:A,MATCH($C1356,'Policy Characteristics'!$C:$C,0))),"",INDEX('Policy Characteristics'!A:A,MATCH($C1356,'Policy Characteristics'!$C:$C,0)))</f>
        <v>Cross-Sector</v>
      </c>
      <c r="B1356" s="467" t="str">
        <f>IF(ISBLANK(INDEX('Policy Characteristics'!B:B,MATCH($C1356,'Policy Characteristics'!$C:$C,0))),"",INDEX('Policy Characteristics'!B:B,MATCH($C1356,'Policy Characteristics'!$C:$C,0)))</f>
        <v>Fuel Price Deregulation</v>
      </c>
      <c r="C1356" s="446" t="str">
        <f t="shared" si="59"/>
        <v>Fuel Price Deregulation</v>
      </c>
      <c r="D1356" s="294" t="s">
        <v>54</v>
      </c>
      <c r="E1356" s="339"/>
      <c r="F1356" s="294" t="s">
        <v>96</v>
      </c>
      <c r="G1356" s="294"/>
      <c r="H1356" s="20">
        <v>728</v>
      </c>
      <c r="I1356" s="470" t="s">
        <v>44</v>
      </c>
      <c r="J1356" s="469" t="str">
        <f>IF(ISBLANK(INDEX('Policy Characteristics'!D:D,MATCH($C1356,'Policy Characteristics'!$C:$C,0))),"",INDEX('Policy Characteristics'!D:D,MATCH($C1356,'Policy Characteristics'!$C:$C,0)))</f>
        <v>Fuel Price Deregulation</v>
      </c>
      <c r="K1356" s="446" t="str">
        <f>IF(ISBLANK(INDEX('Policy Characteristics'!E:E,MATCH($C1356,'Policy Characteristics'!$C:$C,0))),"",INDEX('Policy Characteristics'!E:E,MATCH($C1356,'Policy Characteristics'!$C:$C,0)))</f>
        <v>cross fuel price deregulation</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1</v>
      </c>
      <c r="N1356" s="242">
        <f>IF(ISBLANK(INDEX('Policy Characteristics'!H:H,MATCH($C1356,'Policy Characteristics'!$C:$C,0))),"",INDEX('Policy Characteristics'!H:H,MATCH($C1356,'Policy Characteristics'!$C:$C,0)))</f>
        <v>0.01</v>
      </c>
      <c r="O1356" s="446" t="str">
        <f>IF(ISBLANK(INDEX('Policy Characteristics'!I:I,MATCH($C1356,'Policy Characteristics'!$C:$C,0))),"",INDEX('Policy Characteristics'!I:I,MATCH($C1356,'Policy Characteristics'!$C:$C,0)))</f>
        <v>% of price deregulated</v>
      </c>
      <c r="P1356" s="44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46" t="str">
        <f>IF(ISBLANK(INDEX('Policy Characteristics'!K:K,MATCH($C1356,'Policy Characteristics'!$C:$C,0))),"",INDEX('Policy Characteristics'!K:K,MATCH($C1356,'Policy Characteristics'!$C:$C,0)))</f>
        <v>fuels.html#fuel-price-deregulation</v>
      </c>
      <c r="R1356" s="446" t="str">
        <f>IF(ISBLANK(INDEX('Policy Characteristics'!L:L,MATCH($C1356,'Policy Characteristics'!$C:$C,0))),"",INDEX('Policy Characteristics'!L:L,MATCH($C1356,'Policy Characteristics'!$C:$C,0)))</f>
        <v/>
      </c>
    </row>
    <row r="1357" spans="1:18" s="295" customFormat="1" x14ac:dyDescent="0.75">
      <c r="A1357" s="446" t="str">
        <f>IF(ISBLANK(INDEX('Policy Characteristics'!A:A,MATCH($C1357,'Policy Characteristics'!$C:$C,0))),"",INDEX('Policy Characteristics'!A:A,MATCH($C1357,'Policy Characteristics'!$C:$C,0)))</f>
        <v>Cross-Sector</v>
      </c>
      <c r="B1357" s="467" t="str">
        <f>IF(ISBLANK(INDEX('Policy Characteristics'!B:B,MATCH($C1357,'Policy Characteristics'!$C:$C,0))),"",INDEX('Policy Characteristics'!B:B,MATCH($C1357,'Policy Characteristics'!$C:$C,0)))</f>
        <v>Fuel Price Deregulation</v>
      </c>
      <c r="C1357" s="446" t="str">
        <f t="shared" si="59"/>
        <v>Fuel Price Deregulation</v>
      </c>
      <c r="D1357" s="294" t="s">
        <v>55</v>
      </c>
      <c r="E1357" s="339"/>
      <c r="F1357" s="294" t="s">
        <v>97</v>
      </c>
      <c r="G1357" s="294"/>
      <c r="H1357" s="20">
        <v>729</v>
      </c>
      <c r="I1357" s="470" t="s">
        <v>44</v>
      </c>
      <c r="J1357" s="469" t="str">
        <f>IF(ISBLANK(INDEX('Policy Characteristics'!D:D,MATCH($C1357,'Policy Characteristics'!$C:$C,0))),"",INDEX('Policy Characteristics'!D:D,MATCH($C1357,'Policy Characteristics'!$C:$C,0)))</f>
        <v>Fuel Price Deregulation</v>
      </c>
      <c r="K1357" s="446" t="str">
        <f>IF(ISBLANK(INDEX('Policy Characteristics'!E:E,MATCH($C1357,'Policy Characteristics'!$C:$C,0))),"",INDEX('Policy Characteristics'!E:E,MATCH($C1357,'Policy Characteristics'!$C:$C,0)))</f>
        <v>cross fuel price deregulation</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1</v>
      </c>
      <c r="N1357" s="242">
        <f>IF(ISBLANK(INDEX('Policy Characteristics'!H:H,MATCH($C1357,'Policy Characteristics'!$C:$C,0))),"",INDEX('Policy Characteristics'!H:H,MATCH($C1357,'Policy Characteristics'!$C:$C,0)))</f>
        <v>0.01</v>
      </c>
      <c r="O1357" s="446" t="str">
        <f>IF(ISBLANK(INDEX('Policy Characteristics'!I:I,MATCH($C1357,'Policy Characteristics'!$C:$C,0))),"",INDEX('Policy Characteristics'!I:I,MATCH($C1357,'Policy Characteristics'!$C:$C,0)))</f>
        <v>% of price deregulated</v>
      </c>
      <c r="P1357" s="44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46" t="str">
        <f>IF(ISBLANK(INDEX('Policy Characteristics'!K:K,MATCH($C1357,'Policy Characteristics'!$C:$C,0))),"",INDEX('Policy Characteristics'!K:K,MATCH($C1357,'Policy Characteristics'!$C:$C,0)))</f>
        <v>fuels.html#fuel-price-deregulation</v>
      </c>
      <c r="R1357" s="446" t="str">
        <f>IF(ISBLANK(INDEX('Policy Characteristics'!L:L,MATCH($C1357,'Policy Characteristics'!$C:$C,0))),"",INDEX('Policy Characteristics'!L:L,MATCH($C1357,'Policy Characteristics'!$C:$C,0)))</f>
        <v/>
      </c>
    </row>
    <row r="1358" spans="1:18" s="295" customFormat="1" x14ac:dyDescent="0.75">
      <c r="A1358" s="446" t="str">
        <f>IF(ISBLANK(INDEX('Policy Characteristics'!A:A,MATCH($C1358,'Policy Characteristics'!$C:$C,0))),"",INDEX('Policy Characteristics'!A:A,MATCH($C1358,'Policy Characteristics'!$C:$C,0)))</f>
        <v>Cross-Sector</v>
      </c>
      <c r="B1358" s="467" t="str">
        <f>IF(ISBLANK(INDEX('Policy Characteristics'!B:B,MATCH($C1358,'Policy Characteristics'!$C:$C,0))),"",INDEX('Policy Characteristics'!B:B,MATCH($C1358,'Policy Characteristics'!$C:$C,0)))</f>
        <v>Fuel Price Deregulation</v>
      </c>
      <c r="C1358" s="446" t="str">
        <f t="shared" si="59"/>
        <v>Fuel Price Deregulation</v>
      </c>
      <c r="D1358" s="294" t="s">
        <v>56</v>
      </c>
      <c r="E1358" s="339"/>
      <c r="F1358" s="294" t="s">
        <v>98</v>
      </c>
      <c r="G1358" s="294"/>
      <c r="H1358" s="20">
        <v>730</v>
      </c>
      <c r="I1358" s="470" t="s">
        <v>44</v>
      </c>
      <c r="J1358" s="469" t="str">
        <f>IF(ISBLANK(INDEX('Policy Characteristics'!D:D,MATCH($C1358,'Policy Characteristics'!$C:$C,0))),"",INDEX('Policy Characteristics'!D:D,MATCH($C1358,'Policy Characteristics'!$C:$C,0)))</f>
        <v>Fuel Price Deregulation</v>
      </c>
      <c r="K1358" s="446" t="str">
        <f>IF(ISBLANK(INDEX('Policy Characteristics'!E:E,MATCH($C1358,'Policy Characteristics'!$C:$C,0))),"",INDEX('Policy Characteristics'!E:E,MATCH($C1358,'Policy Characteristics'!$C:$C,0)))</f>
        <v>cross fuel price deregulation</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1</v>
      </c>
      <c r="N1358" s="242">
        <f>IF(ISBLANK(INDEX('Policy Characteristics'!H:H,MATCH($C1358,'Policy Characteristics'!$C:$C,0))),"",INDEX('Policy Characteristics'!H:H,MATCH($C1358,'Policy Characteristics'!$C:$C,0)))</f>
        <v>0.01</v>
      </c>
      <c r="O1358" s="446" t="str">
        <f>IF(ISBLANK(INDEX('Policy Characteristics'!I:I,MATCH($C1358,'Policy Characteristics'!$C:$C,0))),"",INDEX('Policy Characteristics'!I:I,MATCH($C1358,'Policy Characteristics'!$C:$C,0)))</f>
        <v>% of price deregulated</v>
      </c>
      <c r="P1358" s="44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46" t="str">
        <f>IF(ISBLANK(INDEX('Policy Characteristics'!K:K,MATCH($C1358,'Policy Characteristics'!$C:$C,0))),"",INDEX('Policy Characteristics'!K:K,MATCH($C1358,'Policy Characteristics'!$C:$C,0)))</f>
        <v>fuels.html#fuel-price-deregulation</v>
      </c>
      <c r="R1358" s="446" t="str">
        <f>IF(ISBLANK(INDEX('Policy Characteristics'!L:L,MATCH($C1358,'Policy Characteristics'!$C:$C,0))),"",INDEX('Policy Characteristics'!L:L,MATCH($C1358,'Policy Characteristics'!$C:$C,0)))</f>
        <v/>
      </c>
    </row>
    <row r="1359" spans="1:18" s="295" customFormat="1" x14ac:dyDescent="0.75">
      <c r="A1359" s="446" t="str">
        <f>IF(ISBLANK(INDEX('Policy Characteristics'!A:A,MATCH($C1359,'Policy Characteristics'!$C:$C,0))),"",INDEX('Policy Characteristics'!A:A,MATCH($C1359,'Policy Characteristics'!$C:$C,0)))</f>
        <v>Cross-Sector</v>
      </c>
      <c r="B1359" s="467" t="str">
        <f>IF(ISBLANK(INDEX('Policy Characteristics'!B:B,MATCH($C1359,'Policy Characteristics'!$C:$C,0))),"",INDEX('Policy Characteristics'!B:B,MATCH($C1359,'Policy Characteristics'!$C:$C,0)))</f>
        <v>Fuel Price Deregulation</v>
      </c>
      <c r="C1359" s="446" t="str">
        <f t="shared" si="59"/>
        <v>Fuel Price Deregulation</v>
      </c>
      <c r="D1359" s="294" t="s">
        <v>2472</v>
      </c>
      <c r="E1359" s="339"/>
      <c r="F1359" s="294" t="s">
        <v>2473</v>
      </c>
      <c r="G1359" s="294"/>
      <c r="H1359" s="20">
        <v>731</v>
      </c>
      <c r="I1359" s="470" t="s">
        <v>44</v>
      </c>
      <c r="J1359" s="469" t="str">
        <f>IF(ISBLANK(INDEX('Policy Characteristics'!D:D,MATCH($C1359,'Policy Characteristics'!$C:$C,0))),"",INDEX('Policy Characteristics'!D:D,MATCH($C1359,'Policy Characteristics'!$C:$C,0)))</f>
        <v>Fuel Price Deregulation</v>
      </c>
      <c r="K1359" s="446" t="str">
        <f>IF(ISBLANK(INDEX('Policy Characteristics'!E:E,MATCH($C1359,'Policy Characteristics'!$C:$C,0))),"",INDEX('Policy Characteristics'!E:E,MATCH($C1359,'Policy Characteristics'!$C:$C,0)))</f>
        <v>cross fuel price deregulation</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1</v>
      </c>
      <c r="N1359" s="242">
        <f>IF(ISBLANK(INDEX('Policy Characteristics'!H:H,MATCH($C1359,'Policy Characteristics'!$C:$C,0))),"",INDEX('Policy Characteristics'!H:H,MATCH($C1359,'Policy Characteristics'!$C:$C,0)))</f>
        <v>0.01</v>
      </c>
      <c r="O1359" s="446" t="str">
        <f>IF(ISBLANK(INDEX('Policy Characteristics'!I:I,MATCH($C1359,'Policy Characteristics'!$C:$C,0))),"",INDEX('Policy Characteristics'!I:I,MATCH($C1359,'Policy Characteristics'!$C:$C,0)))</f>
        <v>% of price deregulated</v>
      </c>
      <c r="P1359" s="44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46" t="str">
        <f>IF(ISBLANK(INDEX('Policy Characteristics'!K:K,MATCH($C1359,'Policy Characteristics'!$C:$C,0))),"",INDEX('Policy Characteristics'!K:K,MATCH($C1359,'Policy Characteristics'!$C:$C,0)))</f>
        <v>fuels.html#fuel-price-deregulation</v>
      </c>
      <c r="R1359" s="446" t="str">
        <f>IF(ISBLANK(INDEX('Policy Characteristics'!L:L,MATCH($C1359,'Policy Characteristics'!$C:$C,0))),"",INDEX('Policy Characteristics'!L:L,MATCH($C1359,'Policy Characteristics'!$C:$C,0)))</f>
        <v/>
      </c>
    </row>
    <row r="1360" spans="1:18" s="295" customFormat="1" x14ac:dyDescent="0.75">
      <c r="A1360" s="446" t="str">
        <f>IF(ISBLANK(INDEX('Policy Characteristics'!A:A,MATCH($C1360,'Policy Characteristics'!$C:$C,0))),"",INDEX('Policy Characteristics'!A:A,MATCH($C1360,'Policy Characteristics'!$C:$C,0)))</f>
        <v>Cross-Sector</v>
      </c>
      <c r="B1360" s="467" t="str">
        <f>IF(ISBLANK(INDEX('Policy Characteristics'!B:B,MATCH($C1360,'Policy Characteristics'!$C:$C,0))),"",INDEX('Policy Characteristics'!B:B,MATCH($C1360,'Policy Characteristics'!$C:$C,0)))</f>
        <v>Fuel Price Deregulation</v>
      </c>
      <c r="C1360" s="446" t="str">
        <f t="shared" si="59"/>
        <v>Fuel Price Deregulation</v>
      </c>
      <c r="D1360" s="294" t="s">
        <v>443</v>
      </c>
      <c r="E1360" s="339"/>
      <c r="F1360" s="294" t="s">
        <v>444</v>
      </c>
      <c r="G1360" s="294"/>
      <c r="H1360" s="20">
        <v>732</v>
      </c>
      <c r="I1360" s="470" t="s">
        <v>44</v>
      </c>
      <c r="J1360" s="469" t="str">
        <f>IF(ISBLANK(INDEX('Policy Characteristics'!D:D,MATCH($C1360,'Policy Characteristics'!$C:$C,0))),"",INDEX('Policy Characteristics'!D:D,MATCH($C1360,'Policy Characteristics'!$C:$C,0)))</f>
        <v>Fuel Price Deregulation</v>
      </c>
      <c r="K1360" s="446" t="str">
        <f>IF(ISBLANK(INDEX('Policy Characteristics'!E:E,MATCH($C1360,'Policy Characteristics'!$C:$C,0))),"",INDEX('Policy Characteristics'!E:E,MATCH($C1360,'Policy Characteristics'!$C:$C,0)))</f>
        <v>cross fuel price deregulation</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1</v>
      </c>
      <c r="N1360" s="242">
        <f>IF(ISBLANK(INDEX('Policy Characteristics'!H:H,MATCH($C1360,'Policy Characteristics'!$C:$C,0))),"",INDEX('Policy Characteristics'!H:H,MATCH($C1360,'Policy Characteristics'!$C:$C,0)))</f>
        <v>0.01</v>
      </c>
      <c r="O1360" s="446" t="str">
        <f>IF(ISBLANK(INDEX('Policy Characteristics'!I:I,MATCH($C1360,'Policy Characteristics'!$C:$C,0))),"",INDEX('Policy Characteristics'!I:I,MATCH($C1360,'Policy Characteristics'!$C:$C,0)))</f>
        <v>% of price deregulated</v>
      </c>
      <c r="P1360" s="44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46" t="str">
        <f>IF(ISBLANK(INDEX('Policy Characteristics'!K:K,MATCH($C1360,'Policy Characteristics'!$C:$C,0))),"",INDEX('Policy Characteristics'!K:K,MATCH($C1360,'Policy Characteristics'!$C:$C,0)))</f>
        <v>fuels.html#fuel-price-deregulation</v>
      </c>
      <c r="R1360" s="446" t="str">
        <f>IF(ISBLANK(INDEX('Policy Characteristics'!L:L,MATCH($C1360,'Policy Characteristics'!$C:$C,0))),"",INDEX('Policy Characteristics'!L:L,MATCH($C1360,'Policy Characteristics'!$C:$C,0)))</f>
        <v/>
      </c>
    </row>
    <row r="1361" spans="1:18" s="295" customFormat="1" x14ac:dyDescent="0.75">
      <c r="A1361" s="446" t="str">
        <f>IF(ISBLANK(INDEX('Policy Characteristics'!A:A,MATCH($C1361,'Policy Characteristics'!$C:$C,0))),"",INDEX('Policy Characteristics'!A:A,MATCH($C1361,'Policy Characteristics'!$C:$C,0)))</f>
        <v>Cross-Sector</v>
      </c>
      <c r="B1361" s="467" t="str">
        <f>IF(ISBLANK(INDEX('Policy Characteristics'!B:B,MATCH($C1361,'Policy Characteristics'!$C:$C,0))),"",INDEX('Policy Characteristics'!B:B,MATCH($C1361,'Policy Characteristics'!$C:$C,0)))</f>
        <v>Fuel Price Deregulation</v>
      </c>
      <c r="C1361" s="446" t="str">
        <f t="shared" si="59"/>
        <v>Fuel Price Deregulation</v>
      </c>
      <c r="D1361" s="294" t="s">
        <v>2464</v>
      </c>
      <c r="E1361" s="339"/>
      <c r="F1361" s="294" t="s">
        <v>2468</v>
      </c>
      <c r="G1361" s="294"/>
      <c r="H1361" s="20">
        <v>733</v>
      </c>
      <c r="I1361" s="470" t="s">
        <v>44</v>
      </c>
      <c r="J1361" s="469" t="str">
        <f>IF(ISBLANK(INDEX('Policy Characteristics'!D:D,MATCH($C1361,'Policy Characteristics'!$C:$C,0))),"",INDEX('Policy Characteristics'!D:D,MATCH($C1361,'Policy Characteristics'!$C:$C,0)))</f>
        <v>Fuel Price Deregulation</v>
      </c>
      <c r="K1361" s="446" t="str">
        <f>IF(ISBLANK(INDEX('Policy Characteristics'!E:E,MATCH($C1361,'Policy Characteristics'!$C:$C,0))),"",INDEX('Policy Characteristics'!E:E,MATCH($C1361,'Policy Characteristics'!$C:$C,0)))</f>
        <v>cross fuel price deregulation</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1</v>
      </c>
      <c r="N1361" s="242">
        <f>IF(ISBLANK(INDEX('Policy Characteristics'!H:H,MATCH($C1361,'Policy Characteristics'!$C:$C,0))),"",INDEX('Policy Characteristics'!H:H,MATCH($C1361,'Policy Characteristics'!$C:$C,0)))</f>
        <v>0.01</v>
      </c>
      <c r="O1361" s="446" t="str">
        <f>IF(ISBLANK(INDEX('Policy Characteristics'!I:I,MATCH($C1361,'Policy Characteristics'!$C:$C,0))),"",INDEX('Policy Characteristics'!I:I,MATCH($C1361,'Policy Characteristics'!$C:$C,0)))</f>
        <v>% of price deregulated</v>
      </c>
      <c r="P1361" s="44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46" t="str">
        <f>IF(ISBLANK(INDEX('Policy Characteristics'!K:K,MATCH($C1361,'Policy Characteristics'!$C:$C,0))),"",INDEX('Policy Characteristics'!K:K,MATCH($C1361,'Policy Characteristics'!$C:$C,0)))</f>
        <v>fuels.html#fuel-price-deregulation</v>
      </c>
      <c r="R1361" s="446" t="str">
        <f>IF(ISBLANK(INDEX('Policy Characteristics'!L:L,MATCH($C1361,'Policy Characteristics'!$C:$C,0))),"",INDEX('Policy Characteristics'!L:L,MATCH($C1361,'Policy Characteristics'!$C:$C,0)))</f>
        <v/>
      </c>
    </row>
    <row r="1362" spans="1:18" s="295" customFormat="1" x14ac:dyDescent="0.75">
      <c r="A1362" s="446" t="str">
        <f>IF(ISBLANK(INDEX('Policy Characteristics'!A:A,MATCH($C1362,'Policy Characteristics'!$C:$C,0))),"",INDEX('Policy Characteristics'!A:A,MATCH($C1362,'Policy Characteristics'!$C:$C,0)))</f>
        <v>Cross-Sector</v>
      </c>
      <c r="B1362" s="467" t="str">
        <f>IF(ISBLANK(INDEX('Policy Characteristics'!B:B,MATCH($C1362,'Policy Characteristics'!$C:$C,0))),"",INDEX('Policy Characteristics'!B:B,MATCH($C1362,'Policy Characteristics'!$C:$C,0)))</f>
        <v>Fuel Price Deregulation</v>
      </c>
      <c r="C1362" s="446" t="str">
        <f t="shared" si="59"/>
        <v>Fuel Price Deregulation</v>
      </c>
      <c r="D1362" s="294" t="s">
        <v>2474</v>
      </c>
      <c r="E1362" s="339"/>
      <c r="F1362" s="294" t="s">
        <v>2475</v>
      </c>
      <c r="G1362" s="294"/>
      <c r="H1362" s="20">
        <v>734</v>
      </c>
      <c r="I1362" s="470" t="s">
        <v>44</v>
      </c>
      <c r="J1362" s="469" t="str">
        <f>IF(ISBLANK(INDEX('Policy Characteristics'!D:D,MATCH($C1362,'Policy Characteristics'!$C:$C,0))),"",INDEX('Policy Characteristics'!D:D,MATCH($C1362,'Policy Characteristics'!$C:$C,0)))</f>
        <v>Fuel Price Deregulation</v>
      </c>
      <c r="K1362" s="446" t="str">
        <f>IF(ISBLANK(INDEX('Policy Characteristics'!E:E,MATCH($C1362,'Policy Characteristics'!$C:$C,0))),"",INDEX('Policy Characteristics'!E:E,MATCH($C1362,'Policy Characteristics'!$C:$C,0)))</f>
        <v>cross fuel price deregulation</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1</v>
      </c>
      <c r="N1362" s="242">
        <f>IF(ISBLANK(INDEX('Policy Characteristics'!H:H,MATCH($C1362,'Policy Characteristics'!$C:$C,0))),"",INDEX('Policy Characteristics'!H:H,MATCH($C1362,'Policy Characteristics'!$C:$C,0)))</f>
        <v>0.01</v>
      </c>
      <c r="O1362" s="446" t="str">
        <f>IF(ISBLANK(INDEX('Policy Characteristics'!I:I,MATCH($C1362,'Policy Characteristics'!$C:$C,0))),"",INDEX('Policy Characteristics'!I:I,MATCH($C1362,'Policy Characteristics'!$C:$C,0)))</f>
        <v>% of price deregulated</v>
      </c>
      <c r="P1362" s="44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46" t="str">
        <f>IF(ISBLANK(INDEX('Policy Characteristics'!K:K,MATCH($C1362,'Policy Characteristics'!$C:$C,0))),"",INDEX('Policy Characteristics'!K:K,MATCH($C1362,'Policy Characteristics'!$C:$C,0)))</f>
        <v>fuels.html#fuel-price-deregulation</v>
      </c>
      <c r="R1362" s="446" t="str">
        <f>IF(ISBLANK(INDEX('Policy Characteristics'!L:L,MATCH($C1362,'Policy Characteristics'!$C:$C,0))),"",INDEX('Policy Characteristics'!L:L,MATCH($C1362,'Policy Characteristics'!$C:$C,0)))</f>
        <v/>
      </c>
    </row>
    <row r="1363" spans="1:18" s="295" customFormat="1" x14ac:dyDescent="0.75">
      <c r="A1363" s="446" t="str">
        <f>IF(ISBLANK(INDEX('Policy Characteristics'!A:A,MATCH($C1363,'Policy Characteristics'!$C:$C,0))),"",INDEX('Policy Characteristics'!A:A,MATCH($C1363,'Policy Characteristics'!$C:$C,0)))</f>
        <v>Cross-Sector</v>
      </c>
      <c r="B1363" s="467" t="str">
        <f>IF(ISBLANK(INDEX('Policy Characteristics'!B:B,MATCH($C1363,'Policy Characteristics'!$C:$C,0))),"",INDEX('Policy Characteristics'!B:B,MATCH($C1363,'Policy Characteristics'!$C:$C,0)))</f>
        <v>Fuel Price Deregulation</v>
      </c>
      <c r="C1363" s="446" t="str">
        <f t="shared" si="59"/>
        <v>Fuel Price Deregulation</v>
      </c>
      <c r="D1363" s="294" t="s">
        <v>2465</v>
      </c>
      <c r="E1363" s="339"/>
      <c r="F1363" s="294" t="s">
        <v>2469</v>
      </c>
      <c r="G1363" s="294"/>
      <c r="H1363" s="20">
        <v>735</v>
      </c>
      <c r="I1363" s="470" t="s">
        <v>44</v>
      </c>
      <c r="J1363" s="469" t="str">
        <f>IF(ISBLANK(INDEX('Policy Characteristics'!D:D,MATCH($C1363,'Policy Characteristics'!$C:$C,0))),"",INDEX('Policy Characteristics'!D:D,MATCH($C1363,'Policy Characteristics'!$C:$C,0)))</f>
        <v>Fuel Price Deregulation</v>
      </c>
      <c r="K1363" s="446" t="str">
        <f>IF(ISBLANK(INDEX('Policy Characteristics'!E:E,MATCH($C1363,'Policy Characteristics'!$C:$C,0))),"",INDEX('Policy Characteristics'!E:E,MATCH($C1363,'Policy Characteristics'!$C:$C,0)))</f>
        <v>cross fuel price deregulation</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1</v>
      </c>
      <c r="N1363" s="242">
        <f>IF(ISBLANK(INDEX('Policy Characteristics'!H:H,MATCH($C1363,'Policy Characteristics'!$C:$C,0))),"",INDEX('Policy Characteristics'!H:H,MATCH($C1363,'Policy Characteristics'!$C:$C,0)))</f>
        <v>0.01</v>
      </c>
      <c r="O1363" s="446" t="str">
        <f>IF(ISBLANK(INDEX('Policy Characteristics'!I:I,MATCH($C1363,'Policy Characteristics'!$C:$C,0))),"",INDEX('Policy Characteristics'!I:I,MATCH($C1363,'Policy Characteristics'!$C:$C,0)))</f>
        <v>% of price deregulated</v>
      </c>
      <c r="P1363" s="44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46" t="str">
        <f>IF(ISBLANK(INDEX('Policy Characteristics'!K:K,MATCH($C1363,'Policy Characteristics'!$C:$C,0))),"",INDEX('Policy Characteristics'!K:K,MATCH($C1363,'Policy Characteristics'!$C:$C,0)))</f>
        <v>fuels.html#fuel-price-deregulation</v>
      </c>
      <c r="R1363" s="446" t="str">
        <f>IF(ISBLANK(INDEX('Policy Characteristics'!L:L,MATCH($C1363,'Policy Characteristics'!$C:$C,0))),"",INDEX('Policy Characteristics'!L:L,MATCH($C1363,'Policy Characteristics'!$C:$C,0)))</f>
        <v/>
      </c>
    </row>
    <row r="1364" spans="1:18" s="295" customFormat="1" x14ac:dyDescent="0.75">
      <c r="A1364" s="446" t="str">
        <f>IF(ISBLANK(INDEX('Policy Characteristics'!A:A,MATCH($C1364,'Policy Characteristics'!$C:$C,0))),"",INDEX('Policy Characteristics'!A:A,MATCH($C1364,'Policy Characteristics'!$C:$C,0)))</f>
        <v>Cross-Sector</v>
      </c>
      <c r="B1364" s="467" t="str">
        <f>IF(ISBLANK(INDEX('Policy Characteristics'!B:B,MATCH($C1364,'Policy Characteristics'!$C:$C,0))),"",INDEX('Policy Characteristics'!B:B,MATCH($C1364,'Policy Characteristics'!$C:$C,0)))</f>
        <v>Fuel Price Deregulation</v>
      </c>
      <c r="C1364" s="446" t="str">
        <f t="shared" si="59"/>
        <v>Fuel Price Deregulation</v>
      </c>
      <c r="D1364" s="294" t="s">
        <v>2466</v>
      </c>
      <c r="E1364" s="339"/>
      <c r="F1364" s="294" t="s">
        <v>2470</v>
      </c>
      <c r="G1364" s="294"/>
      <c r="H1364" s="20">
        <v>736</v>
      </c>
      <c r="I1364" s="470" t="s">
        <v>44</v>
      </c>
      <c r="J1364" s="469" t="str">
        <f>IF(ISBLANK(INDEX('Policy Characteristics'!D:D,MATCH($C1364,'Policy Characteristics'!$C:$C,0))),"",INDEX('Policy Characteristics'!D:D,MATCH($C1364,'Policy Characteristics'!$C:$C,0)))</f>
        <v>Fuel Price Deregulation</v>
      </c>
      <c r="K1364" s="446" t="str">
        <f>IF(ISBLANK(INDEX('Policy Characteristics'!E:E,MATCH($C1364,'Policy Characteristics'!$C:$C,0))),"",INDEX('Policy Characteristics'!E:E,MATCH($C1364,'Policy Characteristics'!$C:$C,0)))</f>
        <v>cross fuel price deregulation</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1</v>
      </c>
      <c r="N1364" s="242">
        <f>IF(ISBLANK(INDEX('Policy Characteristics'!H:H,MATCH($C1364,'Policy Characteristics'!$C:$C,0))),"",INDEX('Policy Characteristics'!H:H,MATCH($C1364,'Policy Characteristics'!$C:$C,0)))</f>
        <v>0.01</v>
      </c>
      <c r="O1364" s="446" t="str">
        <f>IF(ISBLANK(INDEX('Policy Characteristics'!I:I,MATCH($C1364,'Policy Characteristics'!$C:$C,0))),"",INDEX('Policy Characteristics'!I:I,MATCH($C1364,'Policy Characteristics'!$C:$C,0)))</f>
        <v>% of price deregulated</v>
      </c>
      <c r="P1364" s="44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46" t="str">
        <f>IF(ISBLANK(INDEX('Policy Characteristics'!K:K,MATCH($C1364,'Policy Characteristics'!$C:$C,0))),"",INDEX('Policy Characteristics'!K:K,MATCH($C1364,'Policy Characteristics'!$C:$C,0)))</f>
        <v>fuels.html#fuel-price-deregulation</v>
      </c>
      <c r="R1364" s="446" t="str">
        <f>IF(ISBLANK(INDEX('Policy Characteristics'!L:L,MATCH($C1364,'Policy Characteristics'!$C:$C,0))),"",INDEX('Policy Characteristics'!L:L,MATCH($C1364,'Policy Characteristics'!$C:$C,0)))</f>
        <v/>
      </c>
    </row>
    <row r="1365" spans="1:18" s="295" customFormat="1" x14ac:dyDescent="0.75">
      <c r="A1365" s="446" t="str">
        <f>IF(ISBLANK(INDEX('Policy Characteristics'!A:A,MATCH($C1365,'Policy Characteristics'!$C:$C,0))),"",INDEX('Policy Characteristics'!A:A,MATCH($C1365,'Policy Characteristics'!$C:$C,0)))</f>
        <v>Cross-Sector</v>
      </c>
      <c r="B1365" s="467" t="str">
        <f>IF(ISBLANK(INDEX('Policy Characteristics'!B:B,MATCH($C1365,'Policy Characteristics'!$C:$C,0))),"",INDEX('Policy Characteristics'!B:B,MATCH($C1365,'Policy Characteristics'!$C:$C,0)))</f>
        <v>Fuel Price Deregulation</v>
      </c>
      <c r="C1365" s="446" t="str">
        <f t="shared" si="59"/>
        <v>Fuel Price Deregulation</v>
      </c>
      <c r="D1365" s="294" t="s">
        <v>2467</v>
      </c>
      <c r="E1365" s="339"/>
      <c r="F1365" s="294" t="s">
        <v>2471</v>
      </c>
      <c r="G1365" s="294"/>
      <c r="H1365" s="20">
        <v>737</v>
      </c>
      <c r="I1365" s="470" t="s">
        <v>44</v>
      </c>
      <c r="J1365" s="469" t="str">
        <f>IF(ISBLANK(INDEX('Policy Characteristics'!D:D,MATCH($C1365,'Policy Characteristics'!$C:$C,0))),"",INDEX('Policy Characteristics'!D:D,MATCH($C1365,'Policy Characteristics'!$C:$C,0)))</f>
        <v>Fuel Price Deregulation</v>
      </c>
      <c r="K1365" s="446" t="str">
        <f>IF(ISBLANK(INDEX('Policy Characteristics'!E:E,MATCH($C1365,'Policy Characteristics'!$C:$C,0))),"",INDEX('Policy Characteristics'!E:E,MATCH($C1365,'Policy Characteristics'!$C:$C,0)))</f>
        <v>cross fuel price deregulation</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1</v>
      </c>
      <c r="N1365" s="242">
        <f>IF(ISBLANK(INDEX('Policy Characteristics'!H:H,MATCH($C1365,'Policy Characteristics'!$C:$C,0))),"",INDEX('Policy Characteristics'!H:H,MATCH($C1365,'Policy Characteristics'!$C:$C,0)))</f>
        <v>0.01</v>
      </c>
      <c r="O1365" s="446" t="str">
        <f>IF(ISBLANK(INDEX('Policy Characteristics'!I:I,MATCH($C1365,'Policy Characteristics'!$C:$C,0))),"",INDEX('Policy Characteristics'!I:I,MATCH($C1365,'Policy Characteristics'!$C:$C,0)))</f>
        <v>% of price deregulated</v>
      </c>
      <c r="P1365" s="44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46" t="str">
        <f>IF(ISBLANK(INDEX('Policy Characteristics'!K:K,MATCH($C1365,'Policy Characteristics'!$C:$C,0))),"",INDEX('Policy Characteristics'!K:K,MATCH($C1365,'Policy Characteristics'!$C:$C,0)))</f>
        <v>fuels.html#fuel-price-deregulation</v>
      </c>
      <c r="R1365" s="446" t="str">
        <f>IF(ISBLANK(INDEX('Policy Characteristics'!L:L,MATCH($C1365,'Policy Characteristics'!$C:$C,0))),"",INDEX('Policy Characteristics'!L:L,MATCH($C1365,'Policy Characteristics'!$C:$C,0)))</f>
        <v/>
      </c>
    </row>
    <row r="1366" spans="1:18" s="446" customFormat="1" x14ac:dyDescent="0.75">
      <c r="A1366" s="446" t="str">
        <f>IF(ISBLANK(INDEX('Policy Characteristics'!A:A,MATCH($C1366,'Policy Characteristics'!$C:$C,0))),"",INDEX('Policy Characteristics'!A:A,MATCH($C1366,'Policy Characteristics'!$C:$C,0)))</f>
        <v>Cross-Sector</v>
      </c>
      <c r="B1366" s="467" t="str">
        <f>IF(ISBLANK(INDEX('Policy Characteristics'!B:B,MATCH($C1366,'Policy Characteristics'!$C:$C,0))),"",INDEX('Policy Characteristics'!B:B,MATCH($C1366,'Policy Characteristics'!$C:$C,0)))</f>
        <v>Fuel Taxes or Subsidies</v>
      </c>
      <c r="C1366" t="s">
        <v>3271</v>
      </c>
      <c r="D1366" s="339" t="s">
        <v>52</v>
      </c>
      <c r="E1366" s="339"/>
      <c r="F1366" s="339" t="s">
        <v>93</v>
      </c>
      <c r="G1366" s="339"/>
      <c r="H1366" s="20">
        <v>78</v>
      </c>
      <c r="I1366" s="468" t="s">
        <v>43</v>
      </c>
      <c r="J1366" s="469" t="str">
        <f>IF(ISBLANK(INDEX('Policy Characteristics'!D:D,MATCH($C1366,'Policy Characteristics'!$C:$C,0))),"",INDEX('Policy Characteristics'!D:D,MATCH($C1366,'Policy Characteristics'!$C:$C,0)))</f>
        <v>Fuel Taxes or Subsidies</v>
      </c>
      <c r="K1366" s="446" t="str">
        <f>IF(ISBLANK(INDEX('Policy Characteristics'!E:E,MATCH($C1366,'Policy Characteristics'!$C:$C,0))),"",INDEX('Policy Characteristics'!E:E,MATCH($C1366,'Policy Characteristics'!$C:$C,0)))</f>
        <v>cross fuel tax</v>
      </c>
      <c r="L1366" s="242">
        <f>IF(ISBLANK(INDEX('Policy Characteristics'!F:F,MATCH($C1366,'Policy Characteristics'!$C:$C,0))),"",INDEX('Policy Characteristics'!F:F,MATCH($C1366,'Policy Characteristics'!$C:$C,0)))</f>
        <v>-0.5</v>
      </c>
      <c r="M1366" s="242">
        <f>IF(ISBLANK(INDEX('Policy Characteristics'!G:G,MATCH($C1366,'Policy Characteristics'!$C:$C,0))),"",INDEX('Policy Characteristics'!G:G,MATCH($C1366,'Policy Characteristics'!$C:$C,0)))</f>
        <v>0.5</v>
      </c>
      <c r="N1366" s="242">
        <f>IF(ISBLANK(INDEX('Policy Characteristics'!H:H,MATCH($C1366,'Policy Characteristics'!$C:$C,0))),"",INDEX('Policy Characteristics'!H:H,MATCH($C1366,'Policy Characteristics'!$C:$C,0)))</f>
        <v>0.01</v>
      </c>
      <c r="O1366" s="446" t="str">
        <f>IF(ISBLANK(INDEX('Policy Characteristics'!I:I,MATCH($C1366,'Policy Characteristics'!$C:$C,0))),"",INDEX('Policy Characteristics'!I:I,MATCH($C1366,'Policy Characteristics'!$C:$C,0)))</f>
        <v>% of BAU price</v>
      </c>
      <c r="P1366" s="44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46" t="str">
        <f>IF(ISBLANK(INDEX('Policy Characteristics'!K:K,MATCH($C1366,'Policy Characteristics'!$C:$C,0))),"",INDEX('Policy Characteristics'!K:K,MATCH($C1366,'Policy Characteristics'!$C:$C,0)))</f>
        <v>fuels.html#fuel-taxes</v>
      </c>
      <c r="R1366" s="446" t="str">
        <f>IF(ISBLANK(INDEX('Policy Characteristics'!L:L,MATCH($C1366,'Policy Characteristics'!$C:$C,0))),"",INDEX('Policy Characteristics'!L:L,MATCH($C1366,'Policy Characteristics'!$C:$C,0)))</f>
        <v>fuel-taxes.html</v>
      </c>
    </row>
    <row r="1367" spans="1:18" s="446" customFormat="1" x14ac:dyDescent="0.75">
      <c r="A1367" s="446" t="str">
        <f>IF(ISBLANK(INDEX('Policy Characteristics'!A:A,MATCH($C1367,'Policy Characteristics'!$C:$C,0))),"",INDEX('Policy Characteristics'!A:A,MATCH($C1367,'Policy Characteristics'!$C:$C,0)))</f>
        <v>Cross-Sector</v>
      </c>
      <c r="B1367" s="467" t="str">
        <f>IF(ISBLANK(INDEX('Policy Characteristics'!B:B,MATCH($C1367,'Policy Characteristics'!$C:$C,0))),"",INDEX('Policy Characteristics'!B:B,MATCH($C1367,'Policy Characteristics'!$C:$C,0)))</f>
        <v>Fuel Taxes or Subsidies</v>
      </c>
      <c r="C1367" s="298" t="str">
        <f t="shared" ref="C1367:C1379" si="60">C$1366</f>
        <v>Additional Fuel Tax or Subsidy Rate by Fuel</v>
      </c>
      <c r="D1367" s="294" t="s">
        <v>450</v>
      </c>
      <c r="E1367" s="294"/>
      <c r="F1367" s="294" t="s">
        <v>447</v>
      </c>
      <c r="G1367" s="445"/>
      <c r="H1367" s="20">
        <v>79</v>
      </c>
      <c r="I1367" s="470" t="s">
        <v>43</v>
      </c>
      <c r="J1367" s="469" t="str">
        <f>IF(ISBLANK(INDEX('Policy Characteristics'!D:D,MATCH($C1367,'Policy Characteristics'!$C:$C,0))),"",INDEX('Policy Characteristics'!D:D,MATCH($C1367,'Policy Characteristics'!$C:$C,0)))</f>
        <v>Fuel Taxes or Subsidies</v>
      </c>
      <c r="K1367" s="446" t="str">
        <f>IF(ISBLANK(INDEX('Policy Characteristics'!E:E,MATCH($C1367,'Policy Characteristics'!$C:$C,0))),"",INDEX('Policy Characteristics'!E:E,MATCH($C1367,'Policy Characteristics'!$C:$C,0)))</f>
        <v>cross fuel tax</v>
      </c>
      <c r="L1367" s="242">
        <f>IF(ISBLANK(INDEX('Policy Characteristics'!F:F,MATCH($C1367,'Policy Characteristics'!$C:$C,0))),"",INDEX('Policy Characteristics'!F:F,MATCH($C1367,'Policy Characteristics'!$C:$C,0)))</f>
        <v>-0.5</v>
      </c>
      <c r="M1367" s="242">
        <f>IF(ISBLANK(INDEX('Policy Characteristics'!G:G,MATCH($C1367,'Policy Characteristics'!$C:$C,0))),"",INDEX('Policy Characteristics'!G:G,MATCH($C1367,'Policy Characteristics'!$C:$C,0)))</f>
        <v>0.5</v>
      </c>
      <c r="N1367" s="242">
        <f>IF(ISBLANK(INDEX('Policy Characteristics'!H:H,MATCH($C1367,'Policy Characteristics'!$C:$C,0))),"",INDEX('Policy Characteristics'!H:H,MATCH($C1367,'Policy Characteristics'!$C:$C,0)))</f>
        <v>0.01</v>
      </c>
      <c r="O1367" s="446" t="str">
        <f>IF(ISBLANK(INDEX('Policy Characteristics'!I:I,MATCH($C1367,'Policy Characteristics'!$C:$C,0))),"",INDEX('Policy Characteristics'!I:I,MATCH($C1367,'Policy Characteristics'!$C:$C,0)))</f>
        <v>% of BAU price</v>
      </c>
      <c r="P1367" s="44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46" t="str">
        <f>IF(ISBLANK(INDEX('Policy Characteristics'!K:K,MATCH($C1367,'Policy Characteristics'!$C:$C,0))),"",INDEX('Policy Characteristics'!K:K,MATCH($C1367,'Policy Characteristics'!$C:$C,0)))</f>
        <v>fuels.html#fuel-taxes</v>
      </c>
      <c r="R1367" s="446" t="str">
        <f>IF(ISBLANK(INDEX('Policy Characteristics'!L:L,MATCH($C1367,'Policy Characteristics'!$C:$C,0))),"",INDEX('Policy Characteristics'!L:L,MATCH($C1367,'Policy Characteristics'!$C:$C,0)))</f>
        <v>fuel-taxes.html</v>
      </c>
    </row>
    <row r="1368" spans="1:18" s="446" customFormat="1" x14ac:dyDescent="0.75">
      <c r="A1368" s="446" t="str">
        <f>IF(ISBLANK(INDEX('Policy Characteristics'!A:A,MATCH($C1368,'Policy Characteristics'!$C:$C,0))),"",INDEX('Policy Characteristics'!A:A,MATCH($C1368,'Policy Characteristics'!$C:$C,0)))</f>
        <v>Cross-Sector</v>
      </c>
      <c r="B1368" s="467" t="str">
        <f>IF(ISBLANK(INDEX('Policy Characteristics'!B:B,MATCH($C1368,'Policy Characteristics'!$C:$C,0))),"",INDEX('Policy Characteristics'!B:B,MATCH($C1368,'Policy Characteristics'!$C:$C,0)))</f>
        <v>Fuel Taxes or Subsidies</v>
      </c>
      <c r="C1368" s="298" t="str">
        <f t="shared" si="60"/>
        <v>Additional Fuel Tax or Subsidy Rate by Fuel</v>
      </c>
      <c r="D1368" s="294" t="s">
        <v>46</v>
      </c>
      <c r="E1368" s="294"/>
      <c r="F1368" s="294" t="s">
        <v>87</v>
      </c>
      <c r="G1368" s="445"/>
      <c r="H1368" s="20">
        <v>80</v>
      </c>
      <c r="I1368" s="470" t="s">
        <v>43</v>
      </c>
      <c r="J1368" s="469" t="str">
        <f>IF(ISBLANK(INDEX('Policy Characteristics'!D:D,MATCH($C1368,'Policy Characteristics'!$C:$C,0))),"",INDEX('Policy Characteristics'!D:D,MATCH($C1368,'Policy Characteristics'!$C:$C,0)))</f>
        <v>Fuel Taxes or Subsidies</v>
      </c>
      <c r="K1368" s="446" t="str">
        <f>IF(ISBLANK(INDEX('Policy Characteristics'!E:E,MATCH($C1368,'Policy Characteristics'!$C:$C,0))),"",INDEX('Policy Characteristics'!E:E,MATCH($C1368,'Policy Characteristics'!$C:$C,0)))</f>
        <v>cross fuel tax</v>
      </c>
      <c r="L1368" s="242">
        <f>IF(ISBLANK(INDEX('Policy Characteristics'!F:F,MATCH($C1368,'Policy Characteristics'!$C:$C,0))),"",INDEX('Policy Characteristics'!F:F,MATCH($C1368,'Policy Characteristics'!$C:$C,0)))</f>
        <v>-0.5</v>
      </c>
      <c r="M1368" s="242">
        <f>IF(ISBLANK(INDEX('Policy Characteristics'!G:G,MATCH($C1368,'Policy Characteristics'!$C:$C,0))),"",INDEX('Policy Characteristics'!G:G,MATCH($C1368,'Policy Characteristics'!$C:$C,0)))</f>
        <v>0.5</v>
      </c>
      <c r="N1368" s="242">
        <f>IF(ISBLANK(INDEX('Policy Characteristics'!H:H,MATCH($C1368,'Policy Characteristics'!$C:$C,0))),"",INDEX('Policy Characteristics'!H:H,MATCH($C1368,'Policy Characteristics'!$C:$C,0)))</f>
        <v>0.01</v>
      </c>
      <c r="O1368" s="446" t="str">
        <f>IF(ISBLANK(INDEX('Policy Characteristics'!I:I,MATCH($C1368,'Policy Characteristics'!$C:$C,0))),"",INDEX('Policy Characteristics'!I:I,MATCH($C1368,'Policy Characteristics'!$C:$C,0)))</f>
        <v>% of BAU price</v>
      </c>
      <c r="P1368" s="44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46" t="str">
        <f>IF(ISBLANK(INDEX('Policy Characteristics'!K:K,MATCH($C1368,'Policy Characteristics'!$C:$C,0))),"",INDEX('Policy Characteristics'!K:K,MATCH($C1368,'Policy Characteristics'!$C:$C,0)))</f>
        <v>fuels.html#fuel-taxes</v>
      </c>
      <c r="R1368" s="446" t="str">
        <f>IF(ISBLANK(INDEX('Policy Characteristics'!L:L,MATCH($C1368,'Policy Characteristics'!$C:$C,0))),"",INDEX('Policy Characteristics'!L:L,MATCH($C1368,'Policy Characteristics'!$C:$C,0)))</f>
        <v>fuel-taxes.html</v>
      </c>
    </row>
    <row r="1369" spans="1:18" s="446" customFormat="1" x14ac:dyDescent="0.75">
      <c r="A1369" s="446" t="str">
        <f>IF(ISBLANK(INDEX('Policy Characteristics'!A:A,MATCH($C1369,'Policy Characteristics'!$C:$C,0))),"",INDEX('Policy Characteristics'!A:A,MATCH($C1369,'Policy Characteristics'!$C:$C,0)))</f>
        <v>Cross-Sector</v>
      </c>
      <c r="B1369" s="467" t="str">
        <f>IF(ISBLANK(INDEX('Policy Characteristics'!B:B,MATCH($C1369,'Policy Characteristics'!$C:$C,0))),"",INDEX('Policy Characteristics'!B:B,MATCH($C1369,'Policy Characteristics'!$C:$C,0)))</f>
        <v>Fuel Taxes or Subsidies</v>
      </c>
      <c r="C1369" s="298" t="str">
        <f t="shared" si="60"/>
        <v>Additional Fuel Tax or Subsidy Rate by Fuel</v>
      </c>
      <c r="D1369" s="294" t="s">
        <v>47</v>
      </c>
      <c r="E1369" s="294"/>
      <c r="F1369" s="294" t="s">
        <v>88</v>
      </c>
      <c r="G1369" s="445"/>
      <c r="H1369" s="20">
        <v>738</v>
      </c>
      <c r="I1369" s="470" t="s">
        <v>44</v>
      </c>
      <c r="J1369" s="469" t="str">
        <f>IF(ISBLANK(INDEX('Policy Characteristics'!D:D,MATCH($C1369,'Policy Characteristics'!$C:$C,0))),"",INDEX('Policy Characteristics'!D:D,MATCH($C1369,'Policy Characteristics'!$C:$C,0)))</f>
        <v>Fuel Taxes or Subsidies</v>
      </c>
      <c r="K1369" s="446" t="str">
        <f>IF(ISBLANK(INDEX('Policy Characteristics'!E:E,MATCH($C1369,'Policy Characteristics'!$C:$C,0))),"",INDEX('Policy Characteristics'!E:E,MATCH($C1369,'Policy Characteristics'!$C:$C,0)))</f>
        <v>cross fuel tax</v>
      </c>
      <c r="L1369" s="242">
        <f>IF(ISBLANK(INDEX('Policy Characteristics'!F:F,MATCH($C1369,'Policy Characteristics'!$C:$C,0))),"",INDEX('Policy Characteristics'!F:F,MATCH($C1369,'Policy Characteristics'!$C:$C,0)))</f>
        <v>-0.5</v>
      </c>
      <c r="M1369" s="242">
        <f>IF(ISBLANK(INDEX('Policy Characteristics'!G:G,MATCH($C1369,'Policy Characteristics'!$C:$C,0))),"",INDEX('Policy Characteristics'!G:G,MATCH($C1369,'Policy Characteristics'!$C:$C,0)))</f>
        <v>0.5</v>
      </c>
      <c r="N1369" s="242">
        <f>IF(ISBLANK(INDEX('Policy Characteristics'!H:H,MATCH($C1369,'Policy Characteristics'!$C:$C,0))),"",INDEX('Policy Characteristics'!H:H,MATCH($C1369,'Policy Characteristics'!$C:$C,0)))</f>
        <v>0.01</v>
      </c>
      <c r="O1369" s="446" t="str">
        <f>IF(ISBLANK(INDEX('Policy Characteristics'!I:I,MATCH($C1369,'Policy Characteristics'!$C:$C,0))),"",INDEX('Policy Characteristics'!I:I,MATCH($C1369,'Policy Characteristics'!$C:$C,0)))</f>
        <v>% of BAU price</v>
      </c>
      <c r="P1369" s="44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46" t="str">
        <f>IF(ISBLANK(INDEX('Policy Characteristics'!K:K,MATCH($C1369,'Policy Characteristics'!$C:$C,0))),"",INDEX('Policy Characteristics'!K:K,MATCH($C1369,'Policy Characteristics'!$C:$C,0)))</f>
        <v>fuels.html#fuel-taxes</v>
      </c>
      <c r="R1369" s="446" t="str">
        <f>IF(ISBLANK(INDEX('Policy Characteristics'!L:L,MATCH($C1369,'Policy Characteristics'!$C:$C,0))),"",INDEX('Policy Characteristics'!L:L,MATCH($C1369,'Policy Characteristics'!$C:$C,0)))</f>
        <v>fuel-taxes.html</v>
      </c>
    </row>
    <row r="1370" spans="1:18" s="446" customFormat="1" x14ac:dyDescent="0.75">
      <c r="A1370" s="446" t="str">
        <f>IF(ISBLANK(INDEX('Policy Characteristics'!A:A,MATCH($C1370,'Policy Characteristics'!$C:$C,0))),"",INDEX('Policy Characteristics'!A:A,MATCH($C1370,'Policy Characteristics'!$C:$C,0)))</f>
        <v>Cross-Sector</v>
      </c>
      <c r="B1370" s="467" t="str">
        <f>IF(ISBLANK(INDEX('Policy Characteristics'!B:B,MATCH($C1370,'Policy Characteristics'!$C:$C,0))),"",INDEX('Policy Characteristics'!B:B,MATCH($C1370,'Policy Characteristics'!$C:$C,0)))</f>
        <v>Fuel Taxes or Subsidies</v>
      </c>
      <c r="C1370" s="298" t="str">
        <f t="shared" si="60"/>
        <v>Additional Fuel Tax or Subsidy Rate by Fuel</v>
      </c>
      <c r="D1370" s="294" t="s">
        <v>51</v>
      </c>
      <c r="E1370" s="294"/>
      <c r="F1370" s="294" t="s">
        <v>92</v>
      </c>
      <c r="G1370" s="445"/>
      <c r="H1370" s="20">
        <v>739</v>
      </c>
      <c r="I1370" s="470" t="s">
        <v>44</v>
      </c>
      <c r="J1370" s="469" t="str">
        <f>IF(ISBLANK(INDEX('Policy Characteristics'!D:D,MATCH($C1370,'Policy Characteristics'!$C:$C,0))),"",INDEX('Policy Characteristics'!D:D,MATCH($C1370,'Policy Characteristics'!$C:$C,0)))</f>
        <v>Fuel Taxes or Subsidies</v>
      </c>
      <c r="K1370" s="446" t="str">
        <f>IF(ISBLANK(INDEX('Policy Characteristics'!E:E,MATCH($C1370,'Policy Characteristics'!$C:$C,0))),"",INDEX('Policy Characteristics'!E:E,MATCH($C1370,'Policy Characteristics'!$C:$C,0)))</f>
        <v>cross fuel tax</v>
      </c>
      <c r="L1370" s="242">
        <f>IF(ISBLANK(INDEX('Policy Characteristics'!F:F,MATCH($C1370,'Policy Characteristics'!$C:$C,0))),"",INDEX('Policy Characteristics'!F:F,MATCH($C1370,'Policy Characteristics'!$C:$C,0)))</f>
        <v>-0.5</v>
      </c>
      <c r="M1370" s="242">
        <f>IF(ISBLANK(INDEX('Policy Characteristics'!G:G,MATCH($C1370,'Policy Characteristics'!$C:$C,0))),"",INDEX('Policy Characteristics'!G:G,MATCH($C1370,'Policy Characteristics'!$C:$C,0)))</f>
        <v>0.5</v>
      </c>
      <c r="N1370" s="242">
        <f>IF(ISBLANK(INDEX('Policy Characteristics'!H:H,MATCH($C1370,'Policy Characteristics'!$C:$C,0))),"",INDEX('Policy Characteristics'!H:H,MATCH($C1370,'Policy Characteristics'!$C:$C,0)))</f>
        <v>0.01</v>
      </c>
      <c r="O1370" s="446" t="str">
        <f>IF(ISBLANK(INDEX('Policy Characteristics'!I:I,MATCH($C1370,'Policy Characteristics'!$C:$C,0))),"",INDEX('Policy Characteristics'!I:I,MATCH($C1370,'Policy Characteristics'!$C:$C,0)))</f>
        <v>% of BAU price</v>
      </c>
      <c r="P1370" s="44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46" t="str">
        <f>IF(ISBLANK(INDEX('Policy Characteristics'!K:K,MATCH($C1370,'Policy Characteristics'!$C:$C,0))),"",INDEX('Policy Characteristics'!K:K,MATCH($C1370,'Policy Characteristics'!$C:$C,0)))</f>
        <v>fuels.html#fuel-taxes</v>
      </c>
      <c r="R1370" s="446" t="str">
        <f>IF(ISBLANK(INDEX('Policy Characteristics'!L:L,MATCH($C1370,'Policy Characteristics'!$C:$C,0))),"",INDEX('Policy Characteristics'!L:L,MATCH($C1370,'Policy Characteristics'!$C:$C,0)))</f>
        <v>fuel-taxes.html</v>
      </c>
    </row>
    <row r="1371" spans="1:18" s="446" customFormat="1" x14ac:dyDescent="0.75">
      <c r="A1371" s="446" t="str">
        <f>IF(ISBLANK(INDEX('Policy Characteristics'!A:A,MATCH($C1371,'Policy Characteristics'!$C:$C,0))),"",INDEX('Policy Characteristics'!A:A,MATCH($C1371,'Policy Characteristics'!$C:$C,0)))</f>
        <v>Cross-Sector</v>
      </c>
      <c r="B1371" s="467" t="str">
        <f>IF(ISBLANK(INDEX('Policy Characteristics'!B:B,MATCH($C1371,'Policy Characteristics'!$C:$C,0))),"",INDEX('Policy Characteristics'!B:B,MATCH($C1371,'Policy Characteristics'!$C:$C,0)))</f>
        <v>Fuel Taxes or Subsidies</v>
      </c>
      <c r="C1371" s="298" t="str">
        <f t="shared" si="60"/>
        <v>Additional Fuel Tax or Subsidy Rate by Fuel</v>
      </c>
      <c r="D1371" s="294" t="s">
        <v>53</v>
      </c>
      <c r="E1371" s="294"/>
      <c r="F1371" s="294" t="s">
        <v>95</v>
      </c>
      <c r="G1371" s="445"/>
      <c r="H1371" s="20">
        <v>81</v>
      </c>
      <c r="I1371" s="470" t="s">
        <v>43</v>
      </c>
      <c r="J1371" s="469" t="str">
        <f>IF(ISBLANK(INDEX('Policy Characteristics'!D:D,MATCH($C1371,'Policy Characteristics'!$C:$C,0))),"",INDEX('Policy Characteristics'!D:D,MATCH($C1371,'Policy Characteristics'!$C:$C,0)))</f>
        <v>Fuel Taxes or Subsidies</v>
      </c>
      <c r="K1371" s="446" t="str">
        <f>IF(ISBLANK(INDEX('Policy Characteristics'!E:E,MATCH($C1371,'Policy Characteristics'!$C:$C,0))),"",INDEX('Policy Characteristics'!E:E,MATCH($C1371,'Policy Characteristics'!$C:$C,0)))</f>
        <v>cross fuel tax</v>
      </c>
      <c r="L1371" s="242">
        <f>IF(ISBLANK(INDEX('Policy Characteristics'!F:F,MATCH($C1371,'Policy Characteristics'!$C:$C,0))),"",INDEX('Policy Characteristics'!F:F,MATCH($C1371,'Policy Characteristics'!$C:$C,0)))</f>
        <v>-0.5</v>
      </c>
      <c r="M1371" s="242">
        <f>IF(ISBLANK(INDEX('Policy Characteristics'!G:G,MATCH($C1371,'Policy Characteristics'!$C:$C,0))),"",INDEX('Policy Characteristics'!G:G,MATCH($C1371,'Policy Characteristics'!$C:$C,0)))</f>
        <v>0.5</v>
      </c>
      <c r="N1371" s="242">
        <f>IF(ISBLANK(INDEX('Policy Characteristics'!H:H,MATCH($C1371,'Policy Characteristics'!$C:$C,0))),"",INDEX('Policy Characteristics'!H:H,MATCH($C1371,'Policy Characteristics'!$C:$C,0)))</f>
        <v>0.01</v>
      </c>
      <c r="O1371" s="446" t="str">
        <f>IF(ISBLANK(INDEX('Policy Characteristics'!I:I,MATCH($C1371,'Policy Characteristics'!$C:$C,0))),"",INDEX('Policy Characteristics'!I:I,MATCH($C1371,'Policy Characteristics'!$C:$C,0)))</f>
        <v>% of BAU price</v>
      </c>
      <c r="P1371" s="44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46" t="str">
        <f>IF(ISBLANK(INDEX('Policy Characteristics'!K:K,MATCH($C1371,'Policy Characteristics'!$C:$C,0))),"",INDEX('Policy Characteristics'!K:K,MATCH($C1371,'Policy Characteristics'!$C:$C,0)))</f>
        <v>fuels.html#fuel-taxes</v>
      </c>
      <c r="R1371" s="446" t="str">
        <f>IF(ISBLANK(INDEX('Policy Characteristics'!L:L,MATCH($C1371,'Policy Characteristics'!$C:$C,0))),"",INDEX('Policy Characteristics'!L:L,MATCH($C1371,'Policy Characteristics'!$C:$C,0)))</f>
        <v>fuel-taxes.html</v>
      </c>
    </row>
    <row r="1372" spans="1:18" s="446" customFormat="1" x14ac:dyDescent="0.75">
      <c r="A1372" s="446" t="str">
        <f>IF(ISBLANK(INDEX('Policy Characteristics'!A:A,MATCH($C1372,'Policy Characteristics'!$C:$C,0))),"",INDEX('Policy Characteristics'!A:A,MATCH($C1372,'Policy Characteristics'!$C:$C,0)))</f>
        <v>Cross-Sector</v>
      </c>
      <c r="B1372" s="467" t="str">
        <f>IF(ISBLANK(INDEX('Policy Characteristics'!B:B,MATCH($C1372,'Policy Characteristics'!$C:$C,0))),"",INDEX('Policy Characteristics'!B:B,MATCH($C1372,'Policy Characteristics'!$C:$C,0)))</f>
        <v>Fuel Taxes or Subsidies</v>
      </c>
      <c r="C1372" s="298" t="str">
        <f t="shared" si="60"/>
        <v>Additional Fuel Tax or Subsidy Rate by Fuel</v>
      </c>
      <c r="D1372" s="294" t="s">
        <v>54</v>
      </c>
      <c r="E1372" s="294"/>
      <c r="F1372" s="294" t="s">
        <v>96</v>
      </c>
      <c r="G1372" s="445"/>
      <c r="H1372" s="20">
        <v>82</v>
      </c>
      <c r="I1372" s="470" t="s">
        <v>43</v>
      </c>
      <c r="J1372" s="469" t="str">
        <f>IF(ISBLANK(INDEX('Policy Characteristics'!D:D,MATCH($C1372,'Policy Characteristics'!$C:$C,0))),"",INDEX('Policy Characteristics'!D:D,MATCH($C1372,'Policy Characteristics'!$C:$C,0)))</f>
        <v>Fuel Taxes or Subsidies</v>
      </c>
      <c r="K1372" s="446" t="str">
        <f>IF(ISBLANK(INDEX('Policy Characteristics'!E:E,MATCH($C1372,'Policy Characteristics'!$C:$C,0))),"",INDEX('Policy Characteristics'!E:E,MATCH($C1372,'Policy Characteristics'!$C:$C,0)))</f>
        <v>cross fuel tax</v>
      </c>
      <c r="L1372" s="242">
        <f>IF(ISBLANK(INDEX('Policy Characteristics'!F:F,MATCH($C1372,'Policy Characteristics'!$C:$C,0))),"",INDEX('Policy Characteristics'!F:F,MATCH($C1372,'Policy Characteristics'!$C:$C,0)))</f>
        <v>-0.5</v>
      </c>
      <c r="M1372" s="242">
        <f>IF(ISBLANK(INDEX('Policy Characteristics'!G:G,MATCH($C1372,'Policy Characteristics'!$C:$C,0))),"",INDEX('Policy Characteristics'!G:G,MATCH($C1372,'Policy Characteristics'!$C:$C,0)))</f>
        <v>0.5</v>
      </c>
      <c r="N1372" s="242">
        <f>IF(ISBLANK(INDEX('Policy Characteristics'!H:H,MATCH($C1372,'Policy Characteristics'!$C:$C,0))),"",INDEX('Policy Characteristics'!H:H,MATCH($C1372,'Policy Characteristics'!$C:$C,0)))</f>
        <v>0.01</v>
      </c>
      <c r="O1372" s="446" t="str">
        <f>IF(ISBLANK(INDEX('Policy Characteristics'!I:I,MATCH($C1372,'Policy Characteristics'!$C:$C,0))),"",INDEX('Policy Characteristics'!I:I,MATCH($C1372,'Policy Characteristics'!$C:$C,0)))</f>
        <v>% of BAU price</v>
      </c>
      <c r="P1372" s="44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46" t="str">
        <f>IF(ISBLANK(INDEX('Policy Characteristics'!K:K,MATCH($C1372,'Policy Characteristics'!$C:$C,0))),"",INDEX('Policy Characteristics'!K:K,MATCH($C1372,'Policy Characteristics'!$C:$C,0)))</f>
        <v>fuels.html#fuel-taxes</v>
      </c>
      <c r="R1372" s="446" t="str">
        <f>IF(ISBLANK(INDEX('Policy Characteristics'!L:L,MATCH($C1372,'Policy Characteristics'!$C:$C,0))),"",INDEX('Policy Characteristics'!L:L,MATCH($C1372,'Policy Characteristics'!$C:$C,0)))</f>
        <v>fuel-taxes.html</v>
      </c>
    </row>
    <row r="1373" spans="1:18" s="446" customFormat="1" x14ac:dyDescent="0.75">
      <c r="A1373" s="446" t="str">
        <f>IF(ISBLANK(INDEX('Policy Characteristics'!A:A,MATCH($C1373,'Policy Characteristics'!$C:$C,0))),"",INDEX('Policy Characteristics'!A:A,MATCH($C1373,'Policy Characteristics'!$C:$C,0)))</f>
        <v>Cross-Sector</v>
      </c>
      <c r="B1373" s="467" t="str">
        <f>IF(ISBLANK(INDEX('Policy Characteristics'!B:B,MATCH($C1373,'Policy Characteristics'!$C:$C,0))),"",INDEX('Policy Characteristics'!B:B,MATCH($C1373,'Policy Characteristics'!$C:$C,0)))</f>
        <v>Fuel Taxes or Subsidies</v>
      </c>
      <c r="C1373" s="298" t="str">
        <f t="shared" si="60"/>
        <v>Additional Fuel Tax or Subsidy Rate by Fuel</v>
      </c>
      <c r="D1373" s="294" t="s">
        <v>55</v>
      </c>
      <c r="E1373" s="294"/>
      <c r="F1373" s="294" t="s">
        <v>97</v>
      </c>
      <c r="G1373" s="445"/>
      <c r="H1373" s="20">
        <v>740</v>
      </c>
      <c r="I1373" s="470" t="s">
        <v>44</v>
      </c>
      <c r="J1373" s="469" t="str">
        <f>IF(ISBLANK(INDEX('Policy Characteristics'!D:D,MATCH($C1373,'Policy Characteristics'!$C:$C,0))),"",INDEX('Policy Characteristics'!D:D,MATCH($C1373,'Policy Characteristics'!$C:$C,0)))</f>
        <v>Fuel Taxes or Subsidies</v>
      </c>
      <c r="K1373" s="446" t="str">
        <f>IF(ISBLANK(INDEX('Policy Characteristics'!E:E,MATCH($C1373,'Policy Characteristics'!$C:$C,0))),"",INDEX('Policy Characteristics'!E:E,MATCH($C1373,'Policy Characteristics'!$C:$C,0)))</f>
        <v>cross fuel tax</v>
      </c>
      <c r="L1373" s="242">
        <f>IF(ISBLANK(INDEX('Policy Characteristics'!F:F,MATCH($C1373,'Policy Characteristics'!$C:$C,0))),"",INDEX('Policy Characteristics'!F:F,MATCH($C1373,'Policy Characteristics'!$C:$C,0)))</f>
        <v>-0.5</v>
      </c>
      <c r="M1373" s="242">
        <f>IF(ISBLANK(INDEX('Policy Characteristics'!G:G,MATCH($C1373,'Policy Characteristics'!$C:$C,0))),"",INDEX('Policy Characteristics'!G:G,MATCH($C1373,'Policy Characteristics'!$C:$C,0)))</f>
        <v>0.5</v>
      </c>
      <c r="N1373" s="242">
        <f>IF(ISBLANK(INDEX('Policy Characteristics'!H:H,MATCH($C1373,'Policy Characteristics'!$C:$C,0))),"",INDEX('Policy Characteristics'!H:H,MATCH($C1373,'Policy Characteristics'!$C:$C,0)))</f>
        <v>0.01</v>
      </c>
      <c r="O1373" s="446" t="str">
        <f>IF(ISBLANK(INDEX('Policy Characteristics'!I:I,MATCH($C1373,'Policy Characteristics'!$C:$C,0))),"",INDEX('Policy Characteristics'!I:I,MATCH($C1373,'Policy Characteristics'!$C:$C,0)))</f>
        <v>% of BAU price</v>
      </c>
      <c r="P1373" s="44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46" t="str">
        <f>IF(ISBLANK(INDEX('Policy Characteristics'!K:K,MATCH($C1373,'Policy Characteristics'!$C:$C,0))),"",INDEX('Policy Characteristics'!K:K,MATCH($C1373,'Policy Characteristics'!$C:$C,0)))</f>
        <v>fuels.html#fuel-taxes</v>
      </c>
      <c r="R1373" s="446" t="str">
        <f>IF(ISBLANK(INDEX('Policy Characteristics'!L:L,MATCH($C1373,'Policy Characteristics'!$C:$C,0))),"",INDEX('Policy Characteristics'!L:L,MATCH($C1373,'Policy Characteristics'!$C:$C,0)))</f>
        <v>fuel-taxes.html</v>
      </c>
    </row>
    <row r="1374" spans="1:18" s="446" customFormat="1" x14ac:dyDescent="0.75">
      <c r="A1374" s="446" t="str">
        <f>IF(ISBLANK(INDEX('Policy Characteristics'!A:A,MATCH($C1374,'Policy Characteristics'!$C:$C,0))),"",INDEX('Policy Characteristics'!A:A,MATCH($C1374,'Policy Characteristics'!$C:$C,0)))</f>
        <v>Cross-Sector</v>
      </c>
      <c r="B1374" s="467" t="str">
        <f>IF(ISBLANK(INDEX('Policy Characteristics'!B:B,MATCH($C1374,'Policy Characteristics'!$C:$C,0))),"",INDEX('Policy Characteristics'!B:B,MATCH($C1374,'Policy Characteristics'!$C:$C,0)))</f>
        <v>Fuel Taxes or Subsidies</v>
      </c>
      <c r="C1374" s="298" t="str">
        <f t="shared" si="60"/>
        <v>Additional Fuel Tax or Subsidy Rate by Fuel</v>
      </c>
      <c r="D1374" s="294" t="s">
        <v>56</v>
      </c>
      <c r="E1374" s="294"/>
      <c r="F1374" s="294" t="s">
        <v>98</v>
      </c>
      <c r="G1374" s="445"/>
      <c r="H1374" s="20">
        <v>741</v>
      </c>
      <c r="I1374" s="470" t="s">
        <v>44</v>
      </c>
      <c r="J1374" s="469" t="str">
        <f>IF(ISBLANK(INDEX('Policy Characteristics'!D:D,MATCH($C1374,'Policy Characteristics'!$C:$C,0))),"",INDEX('Policy Characteristics'!D:D,MATCH($C1374,'Policy Characteristics'!$C:$C,0)))</f>
        <v>Fuel Taxes or Subsidies</v>
      </c>
      <c r="K1374" s="446" t="str">
        <f>IF(ISBLANK(INDEX('Policy Characteristics'!E:E,MATCH($C1374,'Policy Characteristics'!$C:$C,0))),"",INDEX('Policy Characteristics'!E:E,MATCH($C1374,'Policy Characteristics'!$C:$C,0)))</f>
        <v>cross fuel tax</v>
      </c>
      <c r="L1374" s="242">
        <f>IF(ISBLANK(INDEX('Policy Characteristics'!F:F,MATCH($C1374,'Policy Characteristics'!$C:$C,0))),"",INDEX('Policy Characteristics'!F:F,MATCH($C1374,'Policy Characteristics'!$C:$C,0)))</f>
        <v>-0.5</v>
      </c>
      <c r="M1374" s="242">
        <f>IF(ISBLANK(INDEX('Policy Characteristics'!G:G,MATCH($C1374,'Policy Characteristics'!$C:$C,0))),"",INDEX('Policy Characteristics'!G:G,MATCH($C1374,'Policy Characteristics'!$C:$C,0)))</f>
        <v>0.5</v>
      </c>
      <c r="N1374" s="242">
        <f>IF(ISBLANK(INDEX('Policy Characteristics'!H:H,MATCH($C1374,'Policy Characteristics'!$C:$C,0))),"",INDEX('Policy Characteristics'!H:H,MATCH($C1374,'Policy Characteristics'!$C:$C,0)))</f>
        <v>0.01</v>
      </c>
      <c r="O1374" s="446" t="str">
        <f>IF(ISBLANK(INDEX('Policy Characteristics'!I:I,MATCH($C1374,'Policy Characteristics'!$C:$C,0))),"",INDEX('Policy Characteristics'!I:I,MATCH($C1374,'Policy Characteristics'!$C:$C,0)))</f>
        <v>% of BAU price</v>
      </c>
      <c r="P1374" s="44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46" t="str">
        <f>IF(ISBLANK(INDEX('Policy Characteristics'!K:K,MATCH($C1374,'Policy Characteristics'!$C:$C,0))),"",INDEX('Policy Characteristics'!K:K,MATCH($C1374,'Policy Characteristics'!$C:$C,0)))</f>
        <v>fuels.html#fuel-taxes</v>
      </c>
      <c r="R1374" s="446" t="str">
        <f>IF(ISBLANK(INDEX('Policy Characteristics'!L:L,MATCH($C1374,'Policy Characteristics'!$C:$C,0))),"",INDEX('Policy Characteristics'!L:L,MATCH($C1374,'Policy Characteristics'!$C:$C,0)))</f>
        <v>fuel-taxes.html</v>
      </c>
    </row>
    <row r="1375" spans="1:18" x14ac:dyDescent="0.75">
      <c r="A1375" s="446" t="str">
        <f>IF(ISBLANK(INDEX('Policy Characteristics'!A:A,MATCH($C1375,'Policy Characteristics'!$C:$C,0))),"",INDEX('Policy Characteristics'!A:A,MATCH($C1375,'Policy Characteristics'!$C:$C,0)))</f>
        <v>Cross-Sector</v>
      </c>
      <c r="B1375" s="467" t="str">
        <f>IF(ISBLANK(INDEX('Policy Characteristics'!B:B,MATCH($C1375,'Policy Characteristics'!$C:$C,0))),"",INDEX('Policy Characteristics'!B:B,MATCH($C1375,'Policy Characteristics'!$C:$C,0)))</f>
        <v>Fuel Taxes or Subsidies</v>
      </c>
      <c r="C1375" s="298" t="str">
        <f t="shared" si="60"/>
        <v>Additional Fuel Tax or Subsidy Rate by Fuel</v>
      </c>
      <c r="D1375" s="294" t="s">
        <v>2472</v>
      </c>
      <c r="E1375" s="294"/>
      <c r="F1375" s="294" t="s">
        <v>2473</v>
      </c>
      <c r="G1375" s="445"/>
      <c r="H1375" s="20">
        <v>742</v>
      </c>
      <c r="I1375" s="470" t="s">
        <v>44</v>
      </c>
      <c r="J1375" s="469" t="str">
        <f>IF(ISBLANK(INDEX('Policy Characteristics'!D:D,MATCH($C1375,'Policy Characteristics'!$C:$C,0))),"",INDEX('Policy Characteristics'!D:D,MATCH($C1375,'Policy Characteristics'!$C:$C,0)))</f>
        <v>Fuel Taxes or Subsidies</v>
      </c>
      <c r="K1375" s="446" t="str">
        <f>IF(ISBLANK(INDEX('Policy Characteristics'!E:E,MATCH($C1375,'Policy Characteristics'!$C:$C,0))),"",INDEX('Policy Characteristics'!E:E,MATCH($C1375,'Policy Characteristics'!$C:$C,0)))</f>
        <v>cross fuel tax</v>
      </c>
      <c r="L1375" s="242">
        <f>IF(ISBLANK(INDEX('Policy Characteristics'!F:F,MATCH($C1375,'Policy Characteristics'!$C:$C,0))),"",INDEX('Policy Characteristics'!F:F,MATCH($C1375,'Policy Characteristics'!$C:$C,0)))</f>
        <v>-0.5</v>
      </c>
      <c r="M1375" s="242">
        <f>IF(ISBLANK(INDEX('Policy Characteristics'!G:G,MATCH($C1375,'Policy Characteristics'!$C:$C,0))),"",INDEX('Policy Characteristics'!G:G,MATCH($C1375,'Policy Characteristics'!$C:$C,0)))</f>
        <v>0.5</v>
      </c>
      <c r="N1375" s="242">
        <f>IF(ISBLANK(INDEX('Policy Characteristics'!H:H,MATCH($C1375,'Policy Characteristics'!$C:$C,0))),"",INDEX('Policy Characteristics'!H:H,MATCH($C1375,'Policy Characteristics'!$C:$C,0)))</f>
        <v>0.01</v>
      </c>
      <c r="O1375" s="446" t="str">
        <f>IF(ISBLANK(INDEX('Policy Characteristics'!I:I,MATCH($C1375,'Policy Characteristics'!$C:$C,0))),"",INDEX('Policy Characteristics'!I:I,MATCH($C1375,'Policy Characteristics'!$C:$C,0)))</f>
        <v>% of BAU price</v>
      </c>
      <c r="P1375" s="44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46" t="str">
        <f>IF(ISBLANK(INDEX('Policy Characteristics'!K:K,MATCH($C1375,'Policy Characteristics'!$C:$C,0))),"",INDEX('Policy Characteristics'!K:K,MATCH($C1375,'Policy Characteristics'!$C:$C,0)))</f>
        <v>fuels.html#fuel-taxes</v>
      </c>
      <c r="R1375" s="446" t="str">
        <f>IF(ISBLANK(INDEX('Policy Characteristics'!L:L,MATCH($C1375,'Policy Characteristics'!$C:$C,0))),"",INDEX('Policy Characteristics'!L:L,MATCH($C1375,'Policy Characteristics'!$C:$C,0)))</f>
        <v>fuel-taxes.html</v>
      </c>
    </row>
    <row r="1376" spans="1:18" x14ac:dyDescent="0.75">
      <c r="A1376" s="446" t="str">
        <f>IF(ISBLANK(INDEX('Policy Characteristics'!A:A,MATCH($C1376,'Policy Characteristics'!$C:$C,0))),"",INDEX('Policy Characteristics'!A:A,MATCH($C1376,'Policy Characteristics'!$C:$C,0)))</f>
        <v>Cross-Sector</v>
      </c>
      <c r="B1376" s="467" t="str">
        <f>IF(ISBLANK(INDEX('Policy Characteristics'!B:B,MATCH($C1376,'Policy Characteristics'!$C:$C,0))),"",INDEX('Policy Characteristics'!B:B,MATCH($C1376,'Policy Characteristics'!$C:$C,0)))</f>
        <v>Fuel Taxes or Subsidies</v>
      </c>
      <c r="C1376" s="298" t="str">
        <f t="shared" si="60"/>
        <v>Additional Fuel Tax or Subsidy Rate by Fuel</v>
      </c>
      <c r="D1376" s="294" t="s">
        <v>75</v>
      </c>
      <c r="E1376" s="294"/>
      <c r="F1376" s="294" t="s">
        <v>99</v>
      </c>
      <c r="G1376" s="445"/>
      <c r="H1376" s="20">
        <v>743</v>
      </c>
      <c r="I1376" s="470" t="s">
        <v>44</v>
      </c>
      <c r="J1376" s="469" t="str">
        <f>IF(ISBLANK(INDEX('Policy Characteristics'!D:D,MATCH($C1376,'Policy Characteristics'!$C:$C,0))),"",INDEX('Policy Characteristics'!D:D,MATCH($C1376,'Policy Characteristics'!$C:$C,0)))</f>
        <v>Fuel Taxes or Subsidies</v>
      </c>
      <c r="K1376" s="446" t="str">
        <f>IF(ISBLANK(INDEX('Policy Characteristics'!E:E,MATCH($C1376,'Policy Characteristics'!$C:$C,0))),"",INDEX('Policy Characteristics'!E:E,MATCH($C1376,'Policy Characteristics'!$C:$C,0)))</f>
        <v>cross fuel tax</v>
      </c>
      <c r="L1376" s="242">
        <f>IF(ISBLANK(INDEX('Policy Characteristics'!F:F,MATCH($C1376,'Policy Characteristics'!$C:$C,0))),"",INDEX('Policy Characteristics'!F:F,MATCH($C1376,'Policy Characteristics'!$C:$C,0)))</f>
        <v>-0.5</v>
      </c>
      <c r="M1376" s="242">
        <f>IF(ISBLANK(INDEX('Policy Characteristics'!G:G,MATCH($C1376,'Policy Characteristics'!$C:$C,0))),"",INDEX('Policy Characteristics'!G:G,MATCH($C1376,'Policy Characteristics'!$C:$C,0)))</f>
        <v>0.5</v>
      </c>
      <c r="N1376" s="242">
        <f>IF(ISBLANK(INDEX('Policy Characteristics'!H:H,MATCH($C1376,'Policy Characteristics'!$C:$C,0))),"",INDEX('Policy Characteristics'!H:H,MATCH($C1376,'Policy Characteristics'!$C:$C,0)))</f>
        <v>0.01</v>
      </c>
      <c r="O1376" s="446" t="str">
        <f>IF(ISBLANK(INDEX('Policy Characteristics'!I:I,MATCH($C1376,'Policy Characteristics'!$C:$C,0))),"",INDEX('Policy Characteristics'!I:I,MATCH($C1376,'Policy Characteristics'!$C:$C,0)))</f>
        <v>% of BAU price</v>
      </c>
      <c r="P1376" s="44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46" t="str">
        <f>IF(ISBLANK(INDEX('Policy Characteristics'!K:K,MATCH($C1376,'Policy Characteristics'!$C:$C,0))),"",INDEX('Policy Characteristics'!K:K,MATCH($C1376,'Policy Characteristics'!$C:$C,0)))</f>
        <v>fuels.html#fuel-taxes</v>
      </c>
      <c r="R1376" s="446" t="str">
        <f>IF(ISBLANK(INDEX('Policy Characteristics'!L:L,MATCH($C1376,'Policy Characteristics'!$C:$C,0))),"",INDEX('Policy Characteristics'!L:L,MATCH($C1376,'Policy Characteristics'!$C:$C,0)))</f>
        <v>fuel-taxes.html</v>
      </c>
    </row>
    <row r="1377" spans="1:18" x14ac:dyDescent="0.75">
      <c r="A1377" s="446" t="str">
        <f>IF(ISBLANK(INDEX('Policy Characteristics'!A:A,MATCH($C1377,'Policy Characteristics'!$C:$C,0))),"",INDEX('Policy Characteristics'!A:A,MATCH($C1377,'Policy Characteristics'!$C:$C,0)))</f>
        <v>Cross-Sector</v>
      </c>
      <c r="B1377" s="467" t="str">
        <f>IF(ISBLANK(INDEX('Policy Characteristics'!B:B,MATCH($C1377,'Policy Characteristics'!$C:$C,0))),"",INDEX('Policy Characteristics'!B:B,MATCH($C1377,'Policy Characteristics'!$C:$C,0)))</f>
        <v>Fuel Taxes or Subsidies</v>
      </c>
      <c r="C1377" s="298" t="str">
        <f t="shared" si="60"/>
        <v>Additional Fuel Tax or Subsidy Rate by Fuel</v>
      </c>
      <c r="D1377" s="294" t="s">
        <v>443</v>
      </c>
      <c r="E1377" s="294"/>
      <c r="F1377" s="294" t="s">
        <v>444</v>
      </c>
      <c r="G1377" s="445"/>
      <c r="H1377" s="20">
        <v>744</v>
      </c>
      <c r="I1377" s="470" t="s">
        <v>44</v>
      </c>
      <c r="J1377" s="469" t="str">
        <f>IF(ISBLANK(INDEX('Policy Characteristics'!D:D,MATCH($C1377,'Policy Characteristics'!$C:$C,0))),"",INDEX('Policy Characteristics'!D:D,MATCH($C1377,'Policy Characteristics'!$C:$C,0)))</f>
        <v>Fuel Taxes or Subsidies</v>
      </c>
      <c r="K1377" s="446" t="str">
        <f>IF(ISBLANK(INDEX('Policy Characteristics'!E:E,MATCH($C1377,'Policy Characteristics'!$C:$C,0))),"",INDEX('Policy Characteristics'!E:E,MATCH($C1377,'Policy Characteristics'!$C:$C,0)))</f>
        <v>cross fuel tax</v>
      </c>
      <c r="L1377" s="242">
        <f>IF(ISBLANK(INDEX('Policy Characteristics'!F:F,MATCH($C1377,'Policy Characteristics'!$C:$C,0))),"",INDEX('Policy Characteristics'!F:F,MATCH($C1377,'Policy Characteristics'!$C:$C,0)))</f>
        <v>-0.5</v>
      </c>
      <c r="M1377" s="242">
        <f>IF(ISBLANK(INDEX('Policy Characteristics'!G:G,MATCH($C1377,'Policy Characteristics'!$C:$C,0))),"",INDEX('Policy Characteristics'!G:G,MATCH($C1377,'Policy Characteristics'!$C:$C,0)))</f>
        <v>0.5</v>
      </c>
      <c r="N1377" s="242">
        <f>IF(ISBLANK(INDEX('Policy Characteristics'!H:H,MATCH($C1377,'Policy Characteristics'!$C:$C,0))),"",INDEX('Policy Characteristics'!H:H,MATCH($C1377,'Policy Characteristics'!$C:$C,0)))</f>
        <v>0.01</v>
      </c>
      <c r="O1377" s="446" t="str">
        <f>IF(ISBLANK(INDEX('Policy Characteristics'!I:I,MATCH($C1377,'Policy Characteristics'!$C:$C,0))),"",INDEX('Policy Characteristics'!I:I,MATCH($C1377,'Policy Characteristics'!$C:$C,0)))</f>
        <v>% of BAU price</v>
      </c>
      <c r="P1377" s="44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46" t="str">
        <f>IF(ISBLANK(INDEX('Policy Characteristics'!K:K,MATCH($C1377,'Policy Characteristics'!$C:$C,0))),"",INDEX('Policy Characteristics'!K:K,MATCH($C1377,'Policy Characteristics'!$C:$C,0)))</f>
        <v>fuels.html#fuel-taxes</v>
      </c>
      <c r="R1377" s="446" t="str">
        <f>IF(ISBLANK(INDEX('Policy Characteristics'!L:L,MATCH($C1377,'Policy Characteristics'!$C:$C,0))),"",INDEX('Policy Characteristics'!L:L,MATCH($C1377,'Policy Characteristics'!$C:$C,0)))</f>
        <v>fuel-taxes.html</v>
      </c>
    </row>
    <row r="1378" spans="1:18" x14ac:dyDescent="0.75">
      <c r="A1378" s="446" t="str">
        <f>IF(ISBLANK(INDEX('Policy Characteristics'!A:A,MATCH($C1378,'Policy Characteristics'!$C:$C,0))),"",INDEX('Policy Characteristics'!A:A,MATCH($C1378,'Policy Characteristics'!$C:$C,0)))</f>
        <v>Cross-Sector</v>
      </c>
      <c r="B1378" s="467" t="str">
        <f>IF(ISBLANK(INDEX('Policy Characteristics'!B:B,MATCH($C1378,'Policy Characteristics'!$C:$C,0))),"",INDEX('Policy Characteristics'!B:B,MATCH($C1378,'Policy Characteristics'!$C:$C,0)))</f>
        <v>Fuel Taxes or Subsidies</v>
      </c>
      <c r="C1378" s="298" t="str">
        <f t="shared" si="60"/>
        <v>Additional Fuel Tax or Subsidy Rate by Fuel</v>
      </c>
      <c r="D1378" s="294" t="s">
        <v>2464</v>
      </c>
      <c r="E1378" s="294"/>
      <c r="F1378" s="294" t="s">
        <v>2468</v>
      </c>
      <c r="G1378" s="445"/>
      <c r="H1378" s="20">
        <v>745</v>
      </c>
      <c r="I1378" s="470" t="s">
        <v>44</v>
      </c>
      <c r="J1378" s="469" t="str">
        <f>IF(ISBLANK(INDEX('Policy Characteristics'!D:D,MATCH($C1378,'Policy Characteristics'!$C:$C,0))),"",INDEX('Policy Characteristics'!D:D,MATCH($C1378,'Policy Characteristics'!$C:$C,0)))</f>
        <v>Fuel Taxes or Subsidies</v>
      </c>
      <c r="K1378" s="446" t="str">
        <f>IF(ISBLANK(INDEX('Policy Characteristics'!E:E,MATCH($C1378,'Policy Characteristics'!$C:$C,0))),"",INDEX('Policy Characteristics'!E:E,MATCH($C1378,'Policy Characteristics'!$C:$C,0)))</f>
        <v>cross fuel tax</v>
      </c>
      <c r="L1378" s="242">
        <f>IF(ISBLANK(INDEX('Policy Characteristics'!F:F,MATCH($C1378,'Policy Characteristics'!$C:$C,0))),"",INDEX('Policy Characteristics'!F:F,MATCH($C1378,'Policy Characteristics'!$C:$C,0)))</f>
        <v>-0.5</v>
      </c>
      <c r="M1378" s="242">
        <f>IF(ISBLANK(INDEX('Policy Characteristics'!G:G,MATCH($C1378,'Policy Characteristics'!$C:$C,0))),"",INDEX('Policy Characteristics'!G:G,MATCH($C1378,'Policy Characteristics'!$C:$C,0)))</f>
        <v>0.5</v>
      </c>
      <c r="N1378" s="242">
        <f>IF(ISBLANK(INDEX('Policy Characteristics'!H:H,MATCH($C1378,'Policy Characteristics'!$C:$C,0))),"",INDEX('Policy Characteristics'!H:H,MATCH($C1378,'Policy Characteristics'!$C:$C,0)))</f>
        <v>0.01</v>
      </c>
      <c r="O1378" s="446" t="str">
        <f>IF(ISBLANK(INDEX('Policy Characteristics'!I:I,MATCH($C1378,'Policy Characteristics'!$C:$C,0))),"",INDEX('Policy Characteristics'!I:I,MATCH($C1378,'Policy Characteristics'!$C:$C,0)))</f>
        <v>% of BAU price</v>
      </c>
      <c r="P1378" s="44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46" t="str">
        <f>IF(ISBLANK(INDEX('Policy Characteristics'!K:K,MATCH($C1378,'Policy Characteristics'!$C:$C,0))),"",INDEX('Policy Characteristics'!K:K,MATCH($C1378,'Policy Characteristics'!$C:$C,0)))</f>
        <v>fuels.html#fuel-taxes</v>
      </c>
      <c r="R1378" s="446" t="str">
        <f>IF(ISBLANK(INDEX('Policy Characteristics'!L:L,MATCH($C1378,'Policy Characteristics'!$C:$C,0))),"",INDEX('Policy Characteristics'!L:L,MATCH($C1378,'Policy Characteristics'!$C:$C,0)))</f>
        <v>fuel-taxes.html</v>
      </c>
    </row>
    <row r="1379" spans="1:18" x14ac:dyDescent="0.75">
      <c r="A1379" s="446" t="str">
        <f>IF(ISBLANK(INDEX('Policy Characteristics'!A:A,MATCH($C1379,'Policy Characteristics'!$C:$C,0))),"",INDEX('Policy Characteristics'!A:A,MATCH($C1379,'Policy Characteristics'!$C:$C,0)))</f>
        <v>Cross-Sector</v>
      </c>
      <c r="B1379" s="467" t="str">
        <f>IF(ISBLANK(INDEX('Policy Characteristics'!B:B,MATCH($C1379,'Policy Characteristics'!$C:$C,0))),"",INDEX('Policy Characteristics'!B:B,MATCH($C1379,'Policy Characteristics'!$C:$C,0)))</f>
        <v>Fuel Taxes or Subsidies</v>
      </c>
      <c r="C1379" s="298" t="str">
        <f t="shared" si="60"/>
        <v>Additional Fuel Tax or Subsidy Rate by Fuel</v>
      </c>
      <c r="D1379" s="294" t="s">
        <v>2474</v>
      </c>
      <c r="E1379" s="294"/>
      <c r="F1379" s="294" t="s">
        <v>2475</v>
      </c>
      <c r="G1379" s="445"/>
      <c r="H1379" s="20">
        <v>746</v>
      </c>
      <c r="I1379" s="470" t="s">
        <v>44</v>
      </c>
      <c r="J1379" s="469" t="str">
        <f>IF(ISBLANK(INDEX('Policy Characteristics'!D:D,MATCH($C1379,'Policy Characteristics'!$C:$C,0))),"",INDEX('Policy Characteristics'!D:D,MATCH($C1379,'Policy Characteristics'!$C:$C,0)))</f>
        <v>Fuel Taxes or Subsidies</v>
      </c>
      <c r="K1379" s="446" t="str">
        <f>IF(ISBLANK(INDEX('Policy Characteristics'!E:E,MATCH($C1379,'Policy Characteristics'!$C:$C,0))),"",INDEX('Policy Characteristics'!E:E,MATCH($C1379,'Policy Characteristics'!$C:$C,0)))</f>
        <v>cross fuel tax</v>
      </c>
      <c r="L1379" s="242">
        <f>IF(ISBLANK(INDEX('Policy Characteristics'!F:F,MATCH($C1379,'Policy Characteristics'!$C:$C,0))),"",INDEX('Policy Characteristics'!F:F,MATCH($C1379,'Policy Characteristics'!$C:$C,0)))</f>
        <v>-0.5</v>
      </c>
      <c r="M1379" s="242">
        <f>IF(ISBLANK(INDEX('Policy Characteristics'!G:G,MATCH($C1379,'Policy Characteristics'!$C:$C,0))),"",INDEX('Policy Characteristics'!G:G,MATCH($C1379,'Policy Characteristics'!$C:$C,0)))</f>
        <v>0.5</v>
      </c>
      <c r="N1379" s="242">
        <f>IF(ISBLANK(INDEX('Policy Characteristics'!H:H,MATCH($C1379,'Policy Characteristics'!$C:$C,0))),"",INDEX('Policy Characteristics'!H:H,MATCH($C1379,'Policy Characteristics'!$C:$C,0)))</f>
        <v>0.01</v>
      </c>
      <c r="O1379" s="446" t="str">
        <f>IF(ISBLANK(INDEX('Policy Characteristics'!I:I,MATCH($C1379,'Policy Characteristics'!$C:$C,0))),"",INDEX('Policy Characteristics'!I:I,MATCH($C1379,'Policy Characteristics'!$C:$C,0)))</f>
        <v>% of BAU price</v>
      </c>
      <c r="P1379" s="44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46" t="str">
        <f>IF(ISBLANK(INDEX('Policy Characteristics'!K:K,MATCH($C1379,'Policy Characteristics'!$C:$C,0))),"",INDEX('Policy Characteristics'!K:K,MATCH($C1379,'Policy Characteristics'!$C:$C,0)))</f>
        <v>fuels.html#fuel-taxes</v>
      </c>
      <c r="R1379" s="446" t="str">
        <f>IF(ISBLANK(INDEX('Policy Characteristics'!L:L,MATCH($C1379,'Policy Characteristics'!$C:$C,0))),"",INDEX('Policy Characteristics'!L:L,MATCH($C1379,'Policy Characteristics'!$C:$C,0)))</f>
        <v>fuel-taxes.html</v>
      </c>
    </row>
    <row r="1380" spans="1:18" x14ac:dyDescent="0.75">
      <c r="A1380" s="446" t="str">
        <f>IF(ISBLANK(INDEX('Policy Characteristics'!A:A,MATCH($C1380,'Policy Characteristics'!$C:$C,0))),"",INDEX('Policy Characteristics'!A:A,MATCH($C1380,'Policy Characteristics'!$C:$C,0)))</f>
        <v>Cross-Sector</v>
      </c>
      <c r="B1380" s="467" t="str">
        <f>IF(ISBLANK(INDEX('Policy Characteristics'!B:B,MATCH($C1380,'Policy Characteristics'!$C:$C,0))),"",INDEX('Policy Characteristics'!B:B,MATCH($C1380,'Policy Characteristics'!$C:$C,0)))</f>
        <v>Fuel Taxes or Subsidies</v>
      </c>
      <c r="C1380" s="298" t="str">
        <f t="shared" ref="C1380:C1382" si="61">C$1366</f>
        <v>Additional Fuel Tax or Subsidy Rate by Fuel</v>
      </c>
      <c r="D1380" s="294" t="s">
        <v>2465</v>
      </c>
      <c r="E1380" s="294"/>
      <c r="F1380" s="294" t="s">
        <v>2469</v>
      </c>
      <c r="G1380" s="445"/>
      <c r="H1380" s="20">
        <v>747</v>
      </c>
      <c r="I1380" s="470" t="s">
        <v>44</v>
      </c>
      <c r="J1380" s="469" t="str">
        <f>IF(ISBLANK(INDEX('Policy Characteristics'!D:D,MATCH($C1380,'Policy Characteristics'!$C:$C,0))),"",INDEX('Policy Characteristics'!D:D,MATCH($C1380,'Policy Characteristics'!$C:$C,0)))</f>
        <v>Fuel Taxes or Subsidies</v>
      </c>
      <c r="K1380" s="446" t="str">
        <f>IF(ISBLANK(INDEX('Policy Characteristics'!E:E,MATCH($C1380,'Policy Characteristics'!$C:$C,0))),"",INDEX('Policy Characteristics'!E:E,MATCH($C1380,'Policy Characteristics'!$C:$C,0)))</f>
        <v>cross fuel tax</v>
      </c>
      <c r="L1380" s="242">
        <f>IF(ISBLANK(INDEX('Policy Characteristics'!F:F,MATCH($C1380,'Policy Characteristics'!$C:$C,0))),"",INDEX('Policy Characteristics'!F:F,MATCH($C1380,'Policy Characteristics'!$C:$C,0)))</f>
        <v>-0.5</v>
      </c>
      <c r="M1380" s="242">
        <f>IF(ISBLANK(INDEX('Policy Characteristics'!G:G,MATCH($C1380,'Policy Characteristics'!$C:$C,0))),"",INDEX('Policy Characteristics'!G:G,MATCH($C1380,'Policy Characteristics'!$C:$C,0)))</f>
        <v>0.5</v>
      </c>
      <c r="N1380" s="242">
        <f>IF(ISBLANK(INDEX('Policy Characteristics'!H:H,MATCH($C1380,'Policy Characteristics'!$C:$C,0))),"",INDEX('Policy Characteristics'!H:H,MATCH($C1380,'Policy Characteristics'!$C:$C,0)))</f>
        <v>0.01</v>
      </c>
      <c r="O1380" s="446" t="str">
        <f>IF(ISBLANK(INDEX('Policy Characteristics'!I:I,MATCH($C1380,'Policy Characteristics'!$C:$C,0))),"",INDEX('Policy Characteristics'!I:I,MATCH($C1380,'Policy Characteristics'!$C:$C,0)))</f>
        <v>% of BAU price</v>
      </c>
      <c r="P1380" s="44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46" t="str">
        <f>IF(ISBLANK(INDEX('Policy Characteristics'!K:K,MATCH($C1380,'Policy Characteristics'!$C:$C,0))),"",INDEX('Policy Characteristics'!K:K,MATCH($C1380,'Policy Characteristics'!$C:$C,0)))</f>
        <v>fuels.html#fuel-taxes</v>
      </c>
      <c r="R1380" s="446" t="str">
        <f>IF(ISBLANK(INDEX('Policy Characteristics'!L:L,MATCH($C1380,'Policy Characteristics'!$C:$C,0))),"",INDEX('Policy Characteristics'!L:L,MATCH($C1380,'Policy Characteristics'!$C:$C,0)))</f>
        <v>fuel-taxes.html</v>
      </c>
    </row>
    <row r="1381" spans="1:18" x14ac:dyDescent="0.75">
      <c r="A1381" s="446" t="str">
        <f>IF(ISBLANK(INDEX('Policy Characteristics'!A:A,MATCH($C1381,'Policy Characteristics'!$C:$C,0))),"",INDEX('Policy Characteristics'!A:A,MATCH($C1381,'Policy Characteristics'!$C:$C,0)))</f>
        <v>Cross-Sector</v>
      </c>
      <c r="B1381" s="467" t="str">
        <f>IF(ISBLANK(INDEX('Policy Characteristics'!B:B,MATCH($C1381,'Policy Characteristics'!$C:$C,0))),"",INDEX('Policy Characteristics'!B:B,MATCH($C1381,'Policy Characteristics'!$C:$C,0)))</f>
        <v>Fuel Taxes or Subsidies</v>
      </c>
      <c r="C1381" s="298" t="str">
        <f t="shared" si="61"/>
        <v>Additional Fuel Tax or Subsidy Rate by Fuel</v>
      </c>
      <c r="D1381" s="294" t="s">
        <v>2466</v>
      </c>
      <c r="E1381" s="294"/>
      <c r="F1381" s="294" t="s">
        <v>2470</v>
      </c>
      <c r="G1381" s="445"/>
      <c r="H1381" s="20">
        <v>748</v>
      </c>
      <c r="I1381" s="470" t="s">
        <v>44</v>
      </c>
      <c r="J1381" s="469" t="str">
        <f>IF(ISBLANK(INDEX('Policy Characteristics'!D:D,MATCH($C1381,'Policy Characteristics'!$C:$C,0))),"",INDEX('Policy Characteristics'!D:D,MATCH($C1381,'Policy Characteristics'!$C:$C,0)))</f>
        <v>Fuel Taxes or Subsidies</v>
      </c>
      <c r="K1381" s="446" t="str">
        <f>IF(ISBLANK(INDEX('Policy Characteristics'!E:E,MATCH($C1381,'Policy Characteristics'!$C:$C,0))),"",INDEX('Policy Characteristics'!E:E,MATCH($C1381,'Policy Characteristics'!$C:$C,0)))</f>
        <v>cross fuel tax</v>
      </c>
      <c r="L1381" s="242">
        <f>IF(ISBLANK(INDEX('Policy Characteristics'!F:F,MATCH($C1381,'Policy Characteristics'!$C:$C,0))),"",INDEX('Policy Characteristics'!F:F,MATCH($C1381,'Policy Characteristics'!$C:$C,0)))</f>
        <v>-0.5</v>
      </c>
      <c r="M1381" s="242">
        <f>IF(ISBLANK(INDEX('Policy Characteristics'!G:G,MATCH($C1381,'Policy Characteristics'!$C:$C,0))),"",INDEX('Policy Characteristics'!G:G,MATCH($C1381,'Policy Characteristics'!$C:$C,0)))</f>
        <v>0.5</v>
      </c>
      <c r="N1381" s="242">
        <f>IF(ISBLANK(INDEX('Policy Characteristics'!H:H,MATCH($C1381,'Policy Characteristics'!$C:$C,0))),"",INDEX('Policy Characteristics'!H:H,MATCH($C1381,'Policy Characteristics'!$C:$C,0)))</f>
        <v>0.01</v>
      </c>
      <c r="O1381" s="446" t="str">
        <f>IF(ISBLANK(INDEX('Policy Characteristics'!I:I,MATCH($C1381,'Policy Characteristics'!$C:$C,0))),"",INDEX('Policy Characteristics'!I:I,MATCH($C1381,'Policy Characteristics'!$C:$C,0)))</f>
        <v>% of BAU price</v>
      </c>
      <c r="P1381" s="44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46" t="str">
        <f>IF(ISBLANK(INDEX('Policy Characteristics'!K:K,MATCH($C1381,'Policy Characteristics'!$C:$C,0))),"",INDEX('Policy Characteristics'!K:K,MATCH($C1381,'Policy Characteristics'!$C:$C,0)))</f>
        <v>fuels.html#fuel-taxes</v>
      </c>
      <c r="R1381" s="446" t="str">
        <f>IF(ISBLANK(INDEX('Policy Characteristics'!L:L,MATCH($C1381,'Policy Characteristics'!$C:$C,0))),"",INDEX('Policy Characteristics'!L:L,MATCH($C1381,'Policy Characteristics'!$C:$C,0)))</f>
        <v>fuel-taxes.html</v>
      </c>
    </row>
    <row r="1382" spans="1:18" x14ac:dyDescent="0.75">
      <c r="A1382" s="446" t="str">
        <f>IF(ISBLANK(INDEX('Policy Characteristics'!A:A,MATCH($C1382,'Policy Characteristics'!$C:$C,0))),"",INDEX('Policy Characteristics'!A:A,MATCH($C1382,'Policy Characteristics'!$C:$C,0)))</f>
        <v>Cross-Sector</v>
      </c>
      <c r="B1382" s="467" t="str">
        <f>IF(ISBLANK(INDEX('Policy Characteristics'!B:B,MATCH($C1382,'Policy Characteristics'!$C:$C,0))),"",INDEX('Policy Characteristics'!B:B,MATCH($C1382,'Policy Characteristics'!$C:$C,0)))</f>
        <v>Fuel Taxes or Subsidies</v>
      </c>
      <c r="C1382" s="298" t="str">
        <f t="shared" si="61"/>
        <v>Additional Fuel Tax or Subsidy Rate by Fuel</v>
      </c>
      <c r="D1382" s="294" t="s">
        <v>2467</v>
      </c>
      <c r="E1382" s="294"/>
      <c r="F1382" s="294" t="s">
        <v>2471</v>
      </c>
      <c r="G1382" s="445"/>
      <c r="H1382" s="20">
        <v>749</v>
      </c>
      <c r="I1382" s="470" t="s">
        <v>44</v>
      </c>
      <c r="J1382" s="469" t="str">
        <f>IF(ISBLANK(INDEX('Policy Characteristics'!D:D,MATCH($C1382,'Policy Characteristics'!$C:$C,0))),"",INDEX('Policy Characteristics'!D:D,MATCH($C1382,'Policy Characteristics'!$C:$C,0)))</f>
        <v>Fuel Taxes or Subsidies</v>
      </c>
      <c r="K1382" s="446" t="str">
        <f>IF(ISBLANK(INDEX('Policy Characteristics'!E:E,MATCH($C1382,'Policy Characteristics'!$C:$C,0))),"",INDEX('Policy Characteristics'!E:E,MATCH($C1382,'Policy Characteristics'!$C:$C,0)))</f>
        <v>cross fuel tax</v>
      </c>
      <c r="L1382" s="242">
        <f>IF(ISBLANK(INDEX('Policy Characteristics'!F:F,MATCH($C1382,'Policy Characteristics'!$C:$C,0))),"",INDEX('Policy Characteristics'!F:F,MATCH($C1382,'Policy Characteristics'!$C:$C,0)))</f>
        <v>-0.5</v>
      </c>
      <c r="M1382" s="242">
        <f>IF(ISBLANK(INDEX('Policy Characteristics'!G:G,MATCH($C1382,'Policy Characteristics'!$C:$C,0))),"",INDEX('Policy Characteristics'!G:G,MATCH($C1382,'Policy Characteristics'!$C:$C,0)))</f>
        <v>0.5</v>
      </c>
      <c r="N1382" s="242">
        <f>IF(ISBLANK(INDEX('Policy Characteristics'!H:H,MATCH($C1382,'Policy Characteristics'!$C:$C,0))),"",INDEX('Policy Characteristics'!H:H,MATCH($C1382,'Policy Characteristics'!$C:$C,0)))</f>
        <v>0.01</v>
      </c>
      <c r="O1382" s="446" t="str">
        <f>IF(ISBLANK(INDEX('Policy Characteristics'!I:I,MATCH($C1382,'Policy Characteristics'!$C:$C,0))),"",INDEX('Policy Characteristics'!I:I,MATCH($C1382,'Policy Characteristics'!$C:$C,0)))</f>
        <v>% of BAU price</v>
      </c>
      <c r="P1382" s="44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46" t="str">
        <f>IF(ISBLANK(INDEX('Policy Characteristics'!K:K,MATCH($C1382,'Policy Characteristics'!$C:$C,0))),"",INDEX('Policy Characteristics'!K:K,MATCH($C1382,'Policy Characteristics'!$C:$C,0)))</f>
        <v>fuels.html#fuel-taxes</v>
      </c>
      <c r="R1382" s="446" t="str">
        <f>IF(ISBLANK(INDEX('Policy Characteristics'!L:L,MATCH($C1382,'Policy Characteristics'!$C:$C,0))),"",INDEX('Policy Characteristics'!L:L,MATCH($C1382,'Policy Characteristics'!$C:$C,0)))</f>
        <v>fuel-taxes.html</v>
      </c>
    </row>
    <row r="1383" spans="1:18" x14ac:dyDescent="0.75">
      <c r="A1383" s="446" t="str">
        <f>IF(ISBLANK(INDEX('Policy Characteristics'!A:A,MATCH($C1383,'Policy Characteristics'!$C:$C,0))),"",INDEX('Policy Characteristics'!A:A,MATCH($C1383,'Policy Characteristics'!$C:$C,0)))</f>
        <v>Research and Development</v>
      </c>
      <c r="B1383" s="467" t="str">
        <f>IF(ISBLANK(INDEX('Policy Characteristics'!B:B,MATCH($C1383,'Policy Characteristics'!$C:$C,0))),"",INDEX('Policy Characteristics'!B:B,MATCH($C1383,'Policy Characteristics'!$C:$C,0)))</f>
        <v>Capital Cost Reduction</v>
      </c>
      <c r="C1383" t="s">
        <v>289</v>
      </c>
      <c r="D1383" s="339" t="s">
        <v>115</v>
      </c>
      <c r="E1383" s="339"/>
      <c r="F1383" s="339" t="s">
        <v>316</v>
      </c>
      <c r="G1383" s="339"/>
      <c r="H1383" s="20">
        <v>85</v>
      </c>
      <c r="I1383" s="468" t="s">
        <v>43</v>
      </c>
      <c r="J1383" s="469" t="str">
        <f>IF(ISBLANK(INDEX('Policy Characteristics'!D:D,MATCH($C1383,'Policy Characteristics'!$C:$C,0))),"",INDEX('Policy Characteristics'!D:D,MATCH($C1383,'Policy Characteristics'!$C:$C,0)))</f>
        <v>R&amp;D Capital Cost Reductions</v>
      </c>
      <c r="K1383" s="446" t="str">
        <f>IF(ISBLANK(INDEX('Policy Characteristics'!E:E,MATCH($C1383,'Policy Characteristics'!$C:$C,0))),"",INDEX('Policy Characteristics'!E:E,MATCH($C1383,'Policy Characteristics'!$C:$C,0)))</f>
        <v>RnD building capital cost reduction</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0.4</v>
      </c>
      <c r="N1383" s="242">
        <f>IF(ISBLANK(INDEX('Policy Characteristics'!H:H,MATCH($C1383,'Policy Characteristics'!$C:$C,0))),"",INDEX('Policy Characteristics'!H:H,MATCH($C1383,'Policy Characteristics'!$C:$C,0)))</f>
        <v>0.01</v>
      </c>
      <c r="O1383" s="446" t="str">
        <f>IF(ISBLANK(INDEX('Policy Characteristics'!I:I,MATCH($C1383,'Policy Characteristics'!$C:$C,0))),"",INDEX('Policy Characteristics'!I:I,MATCH($C1383,'Policy Characteristics'!$C:$C,0)))</f>
        <v>% reduction in cost</v>
      </c>
      <c r="P1383" s="44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46" t="str">
        <f>IF(ISBLANK(INDEX('Policy Characteristics'!K:K,MATCH($C1383,'Policy Characteristics'!$C:$C,0))),"",INDEX('Policy Characteristics'!K:K,MATCH($C1383,'Policy Characteristics'!$C:$C,0)))</f>
        <v>architectural-design.html#rnd</v>
      </c>
      <c r="R1383" s="446" t="str">
        <f>IF(ISBLANK(INDEX('Policy Characteristics'!L:L,MATCH($C1383,'Policy Characteristics'!$C:$C,0))),"",INDEX('Policy Characteristics'!L:L,MATCH($C1383,'Policy Characteristics'!$C:$C,0)))</f>
        <v>research-and-development.html</v>
      </c>
    </row>
    <row r="1384" spans="1:18" x14ac:dyDescent="0.75">
      <c r="A1384" s="446" t="str">
        <f>IF(ISBLANK(INDEX('Policy Characteristics'!A:A,MATCH($C1384,'Policy Characteristics'!$C:$C,0))),"",INDEX('Policy Characteristics'!A:A,MATCH($C1384,'Policy Characteristics'!$C:$C,0)))</f>
        <v>Research and Development</v>
      </c>
      <c r="B1384" s="467" t="str">
        <f>IF(ISBLANK(INDEX('Policy Characteristics'!B:B,MATCH($C1384,'Policy Characteristics'!$C:$C,0))),"",INDEX('Policy Characteristics'!B:B,MATCH($C1384,'Policy Characteristics'!$C:$C,0)))</f>
        <v>Capital Cost Reduction</v>
      </c>
      <c r="C1384" s="446" t="str">
        <f t="shared" ref="C1384:C1388" si="62">C$1383</f>
        <v>RnD Building Capital Cost Perc Reduction</v>
      </c>
      <c r="D1384" s="339" t="s">
        <v>116</v>
      </c>
      <c r="E1384" s="339"/>
      <c r="F1384" s="339" t="s">
        <v>317</v>
      </c>
      <c r="G1384" s="339"/>
      <c r="H1384" s="20">
        <v>86</v>
      </c>
      <c r="I1384" s="468" t="s">
        <v>43</v>
      </c>
      <c r="J1384" s="469" t="str">
        <f>IF(ISBLANK(INDEX('Policy Characteristics'!D:D,MATCH($C1384,'Policy Characteristics'!$C:$C,0))),"",INDEX('Policy Characteristics'!D:D,MATCH($C1384,'Policy Characteristics'!$C:$C,0)))</f>
        <v>R&amp;D Capital Cost Reductions</v>
      </c>
      <c r="K1384" s="446" t="str">
        <f>IF(ISBLANK(INDEX('Policy Characteristics'!E:E,MATCH($C1384,'Policy Characteristics'!$C:$C,0))),"",INDEX('Policy Characteristics'!E:E,MATCH($C1384,'Policy Characteristics'!$C:$C,0)))</f>
        <v>RnD building capital cost reduction</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0.4</v>
      </c>
      <c r="N1384" s="242">
        <f>IF(ISBLANK(INDEX('Policy Characteristics'!H:H,MATCH($C1384,'Policy Characteristics'!$C:$C,0))),"",INDEX('Policy Characteristics'!H:H,MATCH($C1384,'Policy Characteristics'!$C:$C,0)))</f>
        <v>0.01</v>
      </c>
      <c r="O1384" s="446" t="str">
        <f>IF(ISBLANK(INDEX('Policy Characteristics'!I:I,MATCH($C1384,'Policy Characteristics'!$C:$C,0))),"",INDEX('Policy Characteristics'!I:I,MATCH($C1384,'Policy Characteristics'!$C:$C,0)))</f>
        <v>% reduction in cost</v>
      </c>
      <c r="P1384" s="44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46" t="str">
        <f>IF(ISBLANK(INDEX('Policy Characteristics'!K:K,MATCH($C1384,'Policy Characteristics'!$C:$C,0))),"",INDEX('Policy Characteristics'!K:K,MATCH($C1384,'Policy Characteristics'!$C:$C,0)))</f>
        <v>architectural-design.html#rnd</v>
      </c>
      <c r="R1384" s="446" t="str">
        <f>IF(ISBLANK(INDEX('Policy Characteristics'!L:L,MATCH($C1384,'Policy Characteristics'!$C:$C,0))),"",INDEX('Policy Characteristics'!L:L,MATCH($C1384,'Policy Characteristics'!$C:$C,0)))</f>
        <v>research-and-development.html</v>
      </c>
    </row>
    <row r="1385" spans="1:18" x14ac:dyDescent="0.75">
      <c r="A1385" s="446" t="str">
        <f>IF(ISBLANK(INDEX('Policy Characteristics'!A:A,MATCH($C1385,'Policy Characteristics'!$C:$C,0))),"",INDEX('Policy Characteristics'!A:A,MATCH($C1385,'Policy Characteristics'!$C:$C,0)))</f>
        <v>Research and Development</v>
      </c>
      <c r="B1385" s="467" t="str">
        <f>IF(ISBLANK(INDEX('Policy Characteristics'!B:B,MATCH($C1385,'Policy Characteristics'!$C:$C,0))),"",INDEX('Policy Characteristics'!B:B,MATCH($C1385,'Policy Characteristics'!$C:$C,0)))</f>
        <v>Capital Cost Reduction</v>
      </c>
      <c r="C1385" s="446" t="str">
        <f t="shared" si="62"/>
        <v>RnD Building Capital Cost Perc Reduction</v>
      </c>
      <c r="D1385" s="339" t="s">
        <v>117</v>
      </c>
      <c r="E1385" s="339"/>
      <c r="F1385" s="339" t="s">
        <v>318</v>
      </c>
      <c r="G1385" s="339"/>
      <c r="H1385" s="20">
        <v>87</v>
      </c>
      <c r="I1385" s="468" t="s">
        <v>43</v>
      </c>
      <c r="J1385" s="469" t="str">
        <f>IF(ISBLANK(INDEX('Policy Characteristics'!D:D,MATCH($C1385,'Policy Characteristics'!$C:$C,0))),"",INDEX('Policy Characteristics'!D:D,MATCH($C1385,'Policy Characteristics'!$C:$C,0)))</f>
        <v>R&amp;D Capital Cost Reductions</v>
      </c>
      <c r="K1385" s="446" t="str">
        <f>IF(ISBLANK(INDEX('Policy Characteristics'!E:E,MATCH($C1385,'Policy Characteristics'!$C:$C,0))),"",INDEX('Policy Characteristics'!E:E,MATCH($C1385,'Policy Characteristics'!$C:$C,0)))</f>
        <v>RnD building capital cost reduction</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0.4</v>
      </c>
      <c r="N1385" s="242">
        <f>IF(ISBLANK(INDEX('Policy Characteristics'!H:H,MATCH($C1385,'Policy Characteristics'!$C:$C,0))),"",INDEX('Policy Characteristics'!H:H,MATCH($C1385,'Policy Characteristics'!$C:$C,0)))</f>
        <v>0.01</v>
      </c>
      <c r="O1385" s="446" t="str">
        <f>IF(ISBLANK(INDEX('Policy Characteristics'!I:I,MATCH($C1385,'Policy Characteristics'!$C:$C,0))),"",INDEX('Policy Characteristics'!I:I,MATCH($C1385,'Policy Characteristics'!$C:$C,0)))</f>
        <v>% reduction in cost</v>
      </c>
      <c r="P1385" s="44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46" t="str">
        <f>IF(ISBLANK(INDEX('Policy Characteristics'!K:K,MATCH($C1385,'Policy Characteristics'!$C:$C,0))),"",INDEX('Policy Characteristics'!K:K,MATCH($C1385,'Policy Characteristics'!$C:$C,0)))</f>
        <v>architectural-design.html#rnd</v>
      </c>
      <c r="R1385" s="446" t="str">
        <f>IF(ISBLANK(INDEX('Policy Characteristics'!L:L,MATCH($C1385,'Policy Characteristics'!$C:$C,0))),"",INDEX('Policy Characteristics'!L:L,MATCH($C1385,'Policy Characteristics'!$C:$C,0)))</f>
        <v>research-and-development.html</v>
      </c>
    </row>
    <row r="1386" spans="1:18" x14ac:dyDescent="0.75">
      <c r="A1386" s="446" t="str">
        <f>IF(ISBLANK(INDEX('Policy Characteristics'!A:A,MATCH($C1386,'Policy Characteristics'!$C:$C,0))),"",INDEX('Policy Characteristics'!A:A,MATCH($C1386,'Policy Characteristics'!$C:$C,0)))</f>
        <v>Research and Development</v>
      </c>
      <c r="B1386" s="467" t="str">
        <f>IF(ISBLANK(INDEX('Policy Characteristics'!B:B,MATCH($C1386,'Policy Characteristics'!$C:$C,0))),"",INDEX('Policy Characteristics'!B:B,MATCH($C1386,'Policy Characteristics'!$C:$C,0)))</f>
        <v>Capital Cost Reduction</v>
      </c>
      <c r="C1386" s="446" t="str">
        <f t="shared" si="62"/>
        <v>RnD Building Capital Cost Perc Reduction</v>
      </c>
      <c r="D1386" s="339" t="s">
        <v>118</v>
      </c>
      <c r="E1386" s="339"/>
      <c r="F1386" s="339" t="s">
        <v>319</v>
      </c>
      <c r="G1386" s="339"/>
      <c r="H1386" s="20">
        <v>88</v>
      </c>
      <c r="I1386" s="468" t="s">
        <v>43</v>
      </c>
      <c r="J1386" s="469" t="str">
        <f>IF(ISBLANK(INDEX('Policy Characteristics'!D:D,MATCH($C1386,'Policy Characteristics'!$C:$C,0))),"",INDEX('Policy Characteristics'!D:D,MATCH($C1386,'Policy Characteristics'!$C:$C,0)))</f>
        <v>R&amp;D Capital Cost Reductions</v>
      </c>
      <c r="K1386" s="446" t="str">
        <f>IF(ISBLANK(INDEX('Policy Characteristics'!E:E,MATCH($C1386,'Policy Characteristics'!$C:$C,0))),"",INDEX('Policy Characteristics'!E:E,MATCH($C1386,'Policy Characteristics'!$C:$C,0)))</f>
        <v>RnD building capital cost reduction</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0.4</v>
      </c>
      <c r="N1386" s="242">
        <f>IF(ISBLANK(INDEX('Policy Characteristics'!H:H,MATCH($C1386,'Policy Characteristics'!$C:$C,0))),"",INDEX('Policy Characteristics'!H:H,MATCH($C1386,'Policy Characteristics'!$C:$C,0)))</f>
        <v>0.01</v>
      </c>
      <c r="O1386" s="446" t="str">
        <f>IF(ISBLANK(INDEX('Policy Characteristics'!I:I,MATCH($C1386,'Policy Characteristics'!$C:$C,0))),"",INDEX('Policy Characteristics'!I:I,MATCH($C1386,'Policy Characteristics'!$C:$C,0)))</f>
        <v>% reduction in cost</v>
      </c>
      <c r="P1386" s="44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46" t="str">
        <f>IF(ISBLANK(INDEX('Policy Characteristics'!K:K,MATCH($C1386,'Policy Characteristics'!$C:$C,0))),"",INDEX('Policy Characteristics'!K:K,MATCH($C1386,'Policy Characteristics'!$C:$C,0)))</f>
        <v>architectural-design.html#rnd</v>
      </c>
      <c r="R1386" s="446" t="str">
        <f>IF(ISBLANK(INDEX('Policy Characteristics'!L:L,MATCH($C1386,'Policy Characteristics'!$C:$C,0))),"",INDEX('Policy Characteristics'!L:L,MATCH($C1386,'Policy Characteristics'!$C:$C,0)))</f>
        <v>research-and-development.html</v>
      </c>
    </row>
    <row r="1387" spans="1:18" x14ac:dyDescent="0.75">
      <c r="A1387" s="446" t="str">
        <f>IF(ISBLANK(INDEX('Policy Characteristics'!A:A,MATCH($C1387,'Policy Characteristics'!$C:$C,0))),"",INDEX('Policy Characteristics'!A:A,MATCH($C1387,'Policy Characteristics'!$C:$C,0)))</f>
        <v>Research and Development</v>
      </c>
      <c r="B1387" s="467" t="str">
        <f>IF(ISBLANK(INDEX('Policy Characteristics'!B:B,MATCH($C1387,'Policy Characteristics'!$C:$C,0))),"",INDEX('Policy Characteristics'!B:B,MATCH($C1387,'Policy Characteristics'!$C:$C,0)))</f>
        <v>Capital Cost Reduction</v>
      </c>
      <c r="C1387" s="446" t="str">
        <f t="shared" si="62"/>
        <v>RnD Building Capital Cost Perc Reduction</v>
      </c>
      <c r="D1387" s="339" t="s">
        <v>119</v>
      </c>
      <c r="E1387" s="339"/>
      <c r="F1387" s="339" t="s">
        <v>320</v>
      </c>
      <c r="G1387" s="339"/>
      <c r="H1387" s="20">
        <v>89</v>
      </c>
      <c r="I1387" s="468" t="s">
        <v>43</v>
      </c>
      <c r="J1387" s="469" t="str">
        <f>IF(ISBLANK(INDEX('Policy Characteristics'!D:D,MATCH($C1387,'Policy Characteristics'!$C:$C,0))),"",INDEX('Policy Characteristics'!D:D,MATCH($C1387,'Policy Characteristics'!$C:$C,0)))</f>
        <v>R&amp;D Capital Cost Reductions</v>
      </c>
      <c r="K1387" s="446" t="str">
        <f>IF(ISBLANK(INDEX('Policy Characteristics'!E:E,MATCH($C1387,'Policy Characteristics'!$C:$C,0))),"",INDEX('Policy Characteristics'!E:E,MATCH($C1387,'Policy Characteristics'!$C:$C,0)))</f>
        <v>RnD building capital cost reduction</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0.4</v>
      </c>
      <c r="N1387" s="242">
        <f>IF(ISBLANK(INDEX('Policy Characteristics'!H:H,MATCH($C1387,'Policy Characteristics'!$C:$C,0))),"",INDEX('Policy Characteristics'!H:H,MATCH($C1387,'Policy Characteristics'!$C:$C,0)))</f>
        <v>0.01</v>
      </c>
      <c r="O1387" s="446" t="str">
        <f>IF(ISBLANK(INDEX('Policy Characteristics'!I:I,MATCH($C1387,'Policy Characteristics'!$C:$C,0))),"",INDEX('Policy Characteristics'!I:I,MATCH($C1387,'Policy Characteristics'!$C:$C,0)))</f>
        <v>% reduction in cost</v>
      </c>
      <c r="P1387" s="44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46" t="str">
        <f>IF(ISBLANK(INDEX('Policy Characteristics'!K:K,MATCH($C1387,'Policy Characteristics'!$C:$C,0))),"",INDEX('Policy Characteristics'!K:K,MATCH($C1387,'Policy Characteristics'!$C:$C,0)))</f>
        <v>architectural-design.html#rnd</v>
      </c>
      <c r="R1387" s="446" t="str">
        <f>IF(ISBLANK(INDEX('Policy Characteristics'!L:L,MATCH($C1387,'Policy Characteristics'!$C:$C,0))),"",INDEX('Policy Characteristics'!L:L,MATCH($C1387,'Policy Characteristics'!$C:$C,0)))</f>
        <v>research-and-development.html</v>
      </c>
    </row>
    <row r="1388" spans="1:18" x14ac:dyDescent="0.75">
      <c r="A1388" s="446" t="str">
        <f>IF(ISBLANK(INDEX('Policy Characteristics'!A:A,MATCH($C1388,'Policy Characteristics'!$C:$C,0))),"",INDEX('Policy Characteristics'!A:A,MATCH($C1388,'Policy Characteristics'!$C:$C,0)))</f>
        <v>Research and Development</v>
      </c>
      <c r="B1388" s="467" t="str">
        <f>IF(ISBLANK(INDEX('Policy Characteristics'!B:B,MATCH($C1388,'Policy Characteristics'!$C:$C,0))),"",INDEX('Policy Characteristics'!B:B,MATCH($C1388,'Policy Characteristics'!$C:$C,0)))</f>
        <v>Capital Cost Reduction</v>
      </c>
      <c r="C1388" s="446" t="str">
        <f t="shared" si="62"/>
        <v>RnD Building Capital Cost Perc Reduction</v>
      </c>
      <c r="D1388" s="339" t="s">
        <v>120</v>
      </c>
      <c r="E1388" s="339"/>
      <c r="F1388" s="339" t="s">
        <v>321</v>
      </c>
      <c r="G1388" s="339"/>
      <c r="H1388" s="20">
        <v>90</v>
      </c>
      <c r="I1388" s="468" t="s">
        <v>43</v>
      </c>
      <c r="J1388" s="469" t="str">
        <f>IF(ISBLANK(INDEX('Policy Characteristics'!D:D,MATCH($C1388,'Policy Characteristics'!$C:$C,0))),"",INDEX('Policy Characteristics'!D:D,MATCH($C1388,'Policy Characteristics'!$C:$C,0)))</f>
        <v>R&amp;D Capital Cost Reductions</v>
      </c>
      <c r="K1388" s="446" t="str">
        <f>IF(ISBLANK(INDEX('Policy Characteristics'!E:E,MATCH($C1388,'Policy Characteristics'!$C:$C,0))),"",INDEX('Policy Characteristics'!E:E,MATCH($C1388,'Policy Characteristics'!$C:$C,0)))</f>
        <v>RnD building capital cost reduction</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0.4</v>
      </c>
      <c r="N1388" s="242">
        <f>IF(ISBLANK(INDEX('Policy Characteristics'!H:H,MATCH($C1388,'Policy Characteristics'!$C:$C,0))),"",INDEX('Policy Characteristics'!H:H,MATCH($C1388,'Policy Characteristics'!$C:$C,0)))</f>
        <v>0.01</v>
      </c>
      <c r="O1388" s="446" t="str">
        <f>IF(ISBLANK(INDEX('Policy Characteristics'!I:I,MATCH($C1388,'Policy Characteristics'!$C:$C,0))),"",INDEX('Policy Characteristics'!I:I,MATCH($C1388,'Policy Characteristics'!$C:$C,0)))</f>
        <v>% reduction in cost</v>
      </c>
      <c r="P1388" s="44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46" t="str">
        <f>IF(ISBLANK(INDEX('Policy Characteristics'!K:K,MATCH($C1388,'Policy Characteristics'!$C:$C,0))),"",INDEX('Policy Characteristics'!K:K,MATCH($C1388,'Policy Characteristics'!$C:$C,0)))</f>
        <v>architectural-design.html#rnd</v>
      </c>
      <c r="R1388" s="446" t="str">
        <f>IF(ISBLANK(INDEX('Policy Characteristics'!L:L,MATCH($C1388,'Policy Characteristics'!$C:$C,0))),"",INDEX('Policy Characteristics'!L:L,MATCH($C1388,'Policy Characteristics'!$C:$C,0)))</f>
        <v>research-and-development.html</v>
      </c>
    </row>
    <row r="1389" spans="1:18" x14ac:dyDescent="0.75">
      <c r="A1389" s="446" t="str">
        <f>IF(ISBLANK(INDEX('Policy Characteristics'!A:A,MATCH($C1389,'Policy Characteristics'!$C:$C,0))),"",INDEX('Policy Characteristics'!A:A,MATCH($C1389,'Policy Characteristics'!$C:$C,0)))</f>
        <v>Research and Development</v>
      </c>
      <c r="B1389" s="467" t="str">
        <f>IF(ISBLANK(INDEX('Policy Characteristics'!B:B,MATCH($C1389,'Policy Characteristics'!$C:$C,0))),"",INDEX('Policy Characteristics'!B:B,MATCH($C1389,'Policy Characteristics'!$C:$C,0)))</f>
        <v>Capital Cost Reduction</v>
      </c>
      <c r="C1389" t="s">
        <v>290</v>
      </c>
      <c r="D1389" s="339"/>
      <c r="E1389" s="339"/>
      <c r="F1389" s="339" t="s">
        <v>26</v>
      </c>
      <c r="G1389" s="339"/>
      <c r="H1389" s="20">
        <v>91</v>
      </c>
      <c r="I1389" s="468" t="s">
        <v>43</v>
      </c>
      <c r="J1389" s="469" t="str">
        <f>IF(ISBLANK(INDEX('Policy Characteristics'!D:D,MATCH($C1389,'Policy Characteristics'!$C:$C,0))),"",INDEX('Policy Characteristics'!D:D,MATCH($C1389,'Policy Characteristics'!$C:$C,0)))</f>
        <v>R&amp;D Capital Cost Reductions</v>
      </c>
      <c r="K1389" s="446" t="str">
        <f>IF(ISBLANK(INDEX('Policy Characteristics'!E:E,MATCH($C1389,'Policy Characteristics'!$C:$C,0))),"",INDEX('Policy Characteristics'!E:E,MATCH($C1389,'Policy Characteristics'!$C:$C,0)))</f>
        <v>RnD CCS capital cost reduction</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0.4</v>
      </c>
      <c r="N1389" s="242">
        <f>IF(ISBLANK(INDEX('Policy Characteristics'!H:H,MATCH($C1389,'Policy Characteristics'!$C:$C,0))),"",INDEX('Policy Characteristics'!H:H,MATCH($C1389,'Policy Characteristics'!$C:$C,0)))</f>
        <v>0.01</v>
      </c>
      <c r="O1389" s="446" t="str">
        <f>IF(ISBLANK(INDEX('Policy Characteristics'!I:I,MATCH($C1389,'Policy Characteristics'!$C:$C,0))),"",INDEX('Policy Characteristics'!I:I,MATCH($C1389,'Policy Characteristics'!$C:$C,0)))</f>
        <v>% reduction in cost</v>
      </c>
      <c r="P1389" s="44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46" t="str">
        <f>IF(ISBLANK(INDEX('Policy Characteristics'!K:K,MATCH($C1389,'Policy Characteristics'!$C:$C,0))),"",INDEX('Policy Characteristics'!K:K,MATCH($C1389,'Policy Characteristics'!$C:$C,0)))</f>
        <v>architectural-design.html#rnd</v>
      </c>
      <c r="R1389" s="446" t="str">
        <f>IF(ISBLANK(INDEX('Policy Characteristics'!L:L,MATCH($C1389,'Policy Characteristics'!$C:$C,0))),"",INDEX('Policy Characteristics'!L:L,MATCH($C1389,'Policy Characteristics'!$C:$C,0)))</f>
        <v>research-and-development.html</v>
      </c>
    </row>
    <row r="1390" spans="1:18" x14ac:dyDescent="0.75">
      <c r="A1390" s="446" t="str">
        <f>IF(ISBLANK(INDEX('Policy Characteristics'!A:A,MATCH($C1390,'Policy Characteristics'!$C:$C,0))),"",INDEX('Policy Characteristics'!A:A,MATCH($C1390,'Policy Characteristics'!$C:$C,0)))</f>
        <v>Research and Development</v>
      </c>
      <c r="B1390" s="467" t="str">
        <f>IF(ISBLANK(INDEX('Policy Characteristics'!B:B,MATCH($C1390,'Policy Characteristics'!$C:$C,0))),"",INDEX('Policy Characteristics'!B:B,MATCH($C1390,'Policy Characteristics'!$C:$C,0)))</f>
        <v>Capital Cost Reduction</v>
      </c>
      <c r="C1390" t="s">
        <v>291</v>
      </c>
      <c r="D1390" s="339" t="s">
        <v>448</v>
      </c>
      <c r="E1390" s="339"/>
      <c r="F1390" s="339" t="s">
        <v>451</v>
      </c>
      <c r="G1390" s="339"/>
      <c r="H1390" s="20">
        <v>92</v>
      </c>
      <c r="I1390" s="468" t="s">
        <v>43</v>
      </c>
      <c r="J1390" s="469" t="str">
        <f>IF(ISBLANK(INDEX('Policy Characteristics'!D:D,MATCH($C1390,'Policy Characteristics'!$C:$C,0))),"",INDEX('Policy Characteristics'!D:D,MATCH($C1390,'Policy Characteristics'!$C:$C,0)))</f>
        <v>R&amp;D Capital Cost Reductions</v>
      </c>
      <c r="K1390" s="446" t="str">
        <f>IF(ISBLANK(INDEX('Policy Characteristics'!E:E,MATCH($C1390,'Policy Characteristics'!$C:$C,0))),"",INDEX('Policy Characteristics'!E:E,MATCH($C1390,'Policy Characteristics'!$C:$C,0)))</f>
        <v>RnD electricity capital cost reduction</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0.4</v>
      </c>
      <c r="N1390" s="242">
        <f>IF(ISBLANK(INDEX('Policy Characteristics'!H:H,MATCH($C1390,'Policy Characteristics'!$C:$C,0))),"",INDEX('Policy Characteristics'!H:H,MATCH($C1390,'Policy Characteristics'!$C:$C,0)))</f>
        <v>0.01</v>
      </c>
      <c r="O1390" s="446" t="str">
        <f>IF(ISBLANK(INDEX('Policy Characteristics'!I:I,MATCH($C1390,'Policy Characteristics'!$C:$C,0))),"",INDEX('Policy Characteristics'!I:I,MATCH($C1390,'Policy Characteristics'!$C:$C,0)))</f>
        <v>% reduction in cost</v>
      </c>
      <c r="P1390" s="44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46" t="str">
        <f>IF(ISBLANK(INDEX('Policy Characteristics'!K:K,MATCH($C1390,'Policy Characteristics'!$C:$C,0))),"",INDEX('Policy Characteristics'!K:K,MATCH($C1390,'Policy Characteristics'!$C:$C,0)))</f>
        <v>architectural-design.html#rnd</v>
      </c>
      <c r="R1390" s="446" t="str">
        <f>IF(ISBLANK(INDEX('Policy Characteristics'!L:L,MATCH($C1390,'Policy Characteristics'!$C:$C,0))),"",INDEX('Policy Characteristics'!L:L,MATCH($C1390,'Policy Characteristics'!$C:$C,0)))</f>
        <v>research-and-development.html</v>
      </c>
    </row>
    <row r="1391" spans="1:18" x14ac:dyDescent="0.75">
      <c r="A1391" s="446" t="str">
        <f>IF(ISBLANK(INDEX('Policy Characteristics'!A:A,MATCH($C1391,'Policy Characteristics'!$C:$C,0))),"",INDEX('Policy Characteristics'!A:A,MATCH($C1391,'Policy Characteristics'!$C:$C,0)))</f>
        <v>Research and Development</v>
      </c>
      <c r="B1391" s="467" t="str">
        <f>IF(ISBLANK(INDEX('Policy Characteristics'!B:B,MATCH($C1391,'Policy Characteristics'!$C:$C,0))),"",INDEX('Policy Characteristics'!B:B,MATCH($C1391,'Policy Characteristics'!$C:$C,0)))</f>
        <v>Capital Cost Reduction</v>
      </c>
      <c r="C1391" s="446" t="str">
        <f t="shared" ref="C1391:C1413" si="63">C$1390</f>
        <v>RnD Electricity Capital Cost Perc Reduction</v>
      </c>
      <c r="D1391" s="294" t="s">
        <v>3488</v>
      </c>
      <c r="E1391" s="339"/>
      <c r="F1391" s="294" t="s">
        <v>3501</v>
      </c>
      <c r="G1391" s="339"/>
      <c r="H1391" s="20">
        <v>93</v>
      </c>
      <c r="I1391" s="468" t="s">
        <v>43</v>
      </c>
      <c r="J1391" s="469" t="str">
        <f>IF(ISBLANK(INDEX('Policy Characteristics'!D:D,MATCH($C1391,'Policy Characteristics'!$C:$C,0))),"",INDEX('Policy Characteristics'!D:D,MATCH($C1391,'Policy Characteristics'!$C:$C,0)))</f>
        <v>R&amp;D Capital Cost Reductions</v>
      </c>
      <c r="K1391" s="446" t="str">
        <f>IF(ISBLANK(INDEX('Policy Characteristics'!E:E,MATCH($C1391,'Policy Characteristics'!$C:$C,0))),"",INDEX('Policy Characteristics'!E:E,MATCH($C1391,'Policy Characteristics'!$C:$C,0)))</f>
        <v>RnD electricity capital cost reduction</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0.4</v>
      </c>
      <c r="N1391" s="242">
        <f>IF(ISBLANK(INDEX('Policy Characteristics'!H:H,MATCH($C1391,'Policy Characteristics'!$C:$C,0))),"",INDEX('Policy Characteristics'!H:H,MATCH($C1391,'Policy Characteristics'!$C:$C,0)))</f>
        <v>0.01</v>
      </c>
      <c r="O1391" s="446" t="str">
        <f>IF(ISBLANK(INDEX('Policy Characteristics'!I:I,MATCH($C1391,'Policy Characteristics'!$C:$C,0))),"",INDEX('Policy Characteristics'!I:I,MATCH($C1391,'Policy Characteristics'!$C:$C,0)))</f>
        <v>% reduction in cost</v>
      </c>
      <c r="P1391" s="44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46" t="str">
        <f>IF(ISBLANK(INDEX('Policy Characteristics'!K:K,MATCH($C1391,'Policy Characteristics'!$C:$C,0))),"",INDEX('Policy Characteristics'!K:K,MATCH($C1391,'Policy Characteristics'!$C:$C,0)))</f>
        <v>architectural-design.html#rnd</v>
      </c>
      <c r="R1391" s="446" t="str">
        <f>IF(ISBLANK(INDEX('Policy Characteristics'!L:L,MATCH($C1391,'Policy Characteristics'!$C:$C,0))),"",INDEX('Policy Characteristics'!L:L,MATCH($C1391,'Policy Characteristics'!$C:$C,0)))</f>
        <v>research-and-development.html</v>
      </c>
    </row>
    <row r="1392" spans="1:18" x14ac:dyDescent="0.75">
      <c r="A1392" s="446" t="str">
        <f>IF(ISBLANK(INDEX('Policy Characteristics'!A:A,MATCH($C1392,'Policy Characteristics'!$C:$C,0))),"",INDEX('Policy Characteristics'!A:A,MATCH($C1392,'Policy Characteristics'!$C:$C,0)))</f>
        <v>Research and Development</v>
      </c>
      <c r="B1392" s="467" t="str">
        <f>IF(ISBLANK(INDEX('Policy Characteristics'!B:B,MATCH($C1392,'Policy Characteristics'!$C:$C,0))),"",INDEX('Policy Characteristics'!B:B,MATCH($C1392,'Policy Characteristics'!$C:$C,0)))</f>
        <v>Capital Cost Reduction</v>
      </c>
      <c r="C1392" s="446" t="str">
        <f t="shared" si="63"/>
        <v>RnD Electricity Capital Cost Perc Reduction</v>
      </c>
      <c r="D1392" s="294" t="s">
        <v>3489</v>
      </c>
      <c r="E1392" s="339"/>
      <c r="F1392" s="294" t="s">
        <v>3502</v>
      </c>
      <c r="G1392" s="339"/>
      <c r="H1392" s="20">
        <v>1810</v>
      </c>
      <c r="I1392" s="468" t="s">
        <v>43</v>
      </c>
      <c r="J1392" s="469" t="str">
        <f>IF(ISBLANK(INDEX('Policy Characteristics'!D:D,MATCH($C1392,'Policy Characteristics'!$C:$C,0))),"",INDEX('Policy Characteristics'!D:D,MATCH($C1392,'Policy Characteristics'!$C:$C,0)))</f>
        <v>R&amp;D Capital Cost Reductions</v>
      </c>
      <c r="K1392" s="446" t="str">
        <f>IF(ISBLANK(INDEX('Policy Characteristics'!E:E,MATCH($C1392,'Policy Characteristics'!$C:$C,0))),"",INDEX('Policy Characteristics'!E:E,MATCH($C1392,'Policy Characteristics'!$C:$C,0)))</f>
        <v>RnD electricity capital cost reduction</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0.4</v>
      </c>
      <c r="N1392" s="242">
        <f>IF(ISBLANK(INDEX('Policy Characteristics'!H:H,MATCH($C1392,'Policy Characteristics'!$C:$C,0))),"",INDEX('Policy Characteristics'!H:H,MATCH($C1392,'Policy Characteristics'!$C:$C,0)))</f>
        <v>0.01</v>
      </c>
      <c r="O1392" s="446" t="str">
        <f>IF(ISBLANK(INDEX('Policy Characteristics'!I:I,MATCH($C1392,'Policy Characteristics'!$C:$C,0))),"",INDEX('Policy Characteristics'!I:I,MATCH($C1392,'Policy Characteristics'!$C:$C,0)))</f>
        <v>% reduction in cost</v>
      </c>
      <c r="P1392" s="44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46" t="str">
        <f>IF(ISBLANK(INDEX('Policy Characteristics'!K:K,MATCH($C1392,'Policy Characteristics'!$C:$C,0))),"",INDEX('Policy Characteristics'!K:K,MATCH($C1392,'Policy Characteristics'!$C:$C,0)))</f>
        <v>architectural-design.html#rnd</v>
      </c>
      <c r="R1392" s="446" t="str">
        <f>IF(ISBLANK(INDEX('Policy Characteristics'!L:L,MATCH($C1392,'Policy Characteristics'!$C:$C,0))),"",INDEX('Policy Characteristics'!L:L,MATCH($C1392,'Policy Characteristics'!$C:$C,0)))</f>
        <v>research-and-development.html</v>
      </c>
    </row>
    <row r="1393" spans="1:18" x14ac:dyDescent="0.75">
      <c r="A1393" s="446" t="str">
        <f>IF(ISBLANK(INDEX('Policy Characteristics'!A:A,MATCH($C1393,'Policy Characteristics'!$C:$C,0))),"",INDEX('Policy Characteristics'!A:A,MATCH($C1393,'Policy Characteristics'!$C:$C,0)))</f>
        <v>Research and Development</v>
      </c>
      <c r="B1393" s="467" t="str">
        <f>IF(ISBLANK(INDEX('Policy Characteristics'!B:B,MATCH($C1393,'Policy Characteristics'!$C:$C,0))),"",INDEX('Policy Characteristics'!B:B,MATCH($C1393,'Policy Characteristics'!$C:$C,0)))</f>
        <v>Capital Cost Reduction</v>
      </c>
      <c r="C1393" s="446" t="str">
        <f t="shared" si="63"/>
        <v>RnD Electricity Capital Cost Perc Reduction</v>
      </c>
      <c r="D1393" s="294" t="s">
        <v>76</v>
      </c>
      <c r="E1393" s="339"/>
      <c r="F1393" s="294" t="s">
        <v>3503</v>
      </c>
      <c r="G1393" s="339"/>
      <c r="H1393" s="20">
        <v>94</v>
      </c>
      <c r="I1393" s="468" t="s">
        <v>43</v>
      </c>
      <c r="J1393" s="469" t="str">
        <f>IF(ISBLANK(INDEX('Policy Characteristics'!D:D,MATCH($C1393,'Policy Characteristics'!$C:$C,0))),"",INDEX('Policy Characteristics'!D:D,MATCH($C1393,'Policy Characteristics'!$C:$C,0)))</f>
        <v>R&amp;D Capital Cost Reductions</v>
      </c>
      <c r="K1393" s="446" t="str">
        <f>IF(ISBLANK(INDEX('Policy Characteristics'!E:E,MATCH($C1393,'Policy Characteristics'!$C:$C,0))),"",INDEX('Policy Characteristics'!E:E,MATCH($C1393,'Policy Characteristics'!$C:$C,0)))</f>
        <v>RnD electricity capital cost reduction</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0.4</v>
      </c>
      <c r="N1393" s="242">
        <f>IF(ISBLANK(INDEX('Policy Characteristics'!H:H,MATCH($C1393,'Policy Characteristics'!$C:$C,0))),"",INDEX('Policy Characteristics'!H:H,MATCH($C1393,'Policy Characteristics'!$C:$C,0)))</f>
        <v>0.01</v>
      </c>
      <c r="O1393" s="446" t="str">
        <f>IF(ISBLANK(INDEX('Policy Characteristics'!I:I,MATCH($C1393,'Policy Characteristics'!$C:$C,0))),"",INDEX('Policy Characteristics'!I:I,MATCH($C1393,'Policy Characteristics'!$C:$C,0)))</f>
        <v>% reduction in cost</v>
      </c>
      <c r="P1393" s="44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46" t="str">
        <f>IF(ISBLANK(INDEX('Policy Characteristics'!K:K,MATCH($C1393,'Policy Characteristics'!$C:$C,0))),"",INDEX('Policy Characteristics'!K:K,MATCH($C1393,'Policy Characteristics'!$C:$C,0)))</f>
        <v>architectural-design.html#rnd</v>
      </c>
      <c r="R1393" s="446" t="str">
        <f>IF(ISBLANK(INDEX('Policy Characteristics'!L:L,MATCH($C1393,'Policy Characteristics'!$C:$C,0))),"",INDEX('Policy Characteristics'!L:L,MATCH($C1393,'Policy Characteristics'!$C:$C,0)))</f>
        <v>research-and-development.html</v>
      </c>
    </row>
    <row r="1394" spans="1:18" x14ac:dyDescent="0.75">
      <c r="A1394" s="446" t="str">
        <f>IF(ISBLANK(INDEX('Policy Characteristics'!A:A,MATCH($C1394,'Policy Characteristics'!$C:$C,0))),"",INDEX('Policy Characteristics'!A:A,MATCH($C1394,'Policy Characteristics'!$C:$C,0)))</f>
        <v>Research and Development</v>
      </c>
      <c r="B1394" s="467" t="str">
        <f>IF(ISBLANK(INDEX('Policy Characteristics'!B:B,MATCH($C1394,'Policy Characteristics'!$C:$C,0))),"",INDEX('Policy Characteristics'!B:B,MATCH($C1394,'Policy Characteristics'!$C:$C,0)))</f>
        <v>Capital Cost Reduction</v>
      </c>
      <c r="C1394" s="446" t="str">
        <f t="shared" si="63"/>
        <v>RnD Electricity Capital Cost Perc Reduction</v>
      </c>
      <c r="D1394" s="294" t="s">
        <v>77</v>
      </c>
      <c r="E1394" s="339"/>
      <c r="F1394" s="294" t="s">
        <v>322</v>
      </c>
      <c r="G1394" s="339"/>
      <c r="H1394" s="20">
        <v>95</v>
      </c>
      <c r="I1394" s="468" t="s">
        <v>43</v>
      </c>
      <c r="J1394" s="469" t="str">
        <f>IF(ISBLANK(INDEX('Policy Characteristics'!D:D,MATCH($C1394,'Policy Characteristics'!$C:$C,0))),"",INDEX('Policy Characteristics'!D:D,MATCH($C1394,'Policy Characteristics'!$C:$C,0)))</f>
        <v>R&amp;D Capital Cost Reductions</v>
      </c>
      <c r="K1394" s="446" t="str">
        <f>IF(ISBLANK(INDEX('Policy Characteristics'!E:E,MATCH($C1394,'Policy Characteristics'!$C:$C,0))),"",INDEX('Policy Characteristics'!E:E,MATCH($C1394,'Policy Characteristics'!$C:$C,0)))</f>
        <v>RnD electricity capital cost reduction</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0.4</v>
      </c>
      <c r="N1394" s="242">
        <f>IF(ISBLANK(INDEX('Policy Characteristics'!H:H,MATCH($C1394,'Policy Characteristics'!$C:$C,0))),"",INDEX('Policy Characteristics'!H:H,MATCH($C1394,'Policy Characteristics'!$C:$C,0)))</f>
        <v>0.01</v>
      </c>
      <c r="O1394" s="446" t="str">
        <f>IF(ISBLANK(INDEX('Policy Characteristics'!I:I,MATCH($C1394,'Policy Characteristics'!$C:$C,0))),"",INDEX('Policy Characteristics'!I:I,MATCH($C1394,'Policy Characteristics'!$C:$C,0)))</f>
        <v>% reduction in cost</v>
      </c>
      <c r="P1394" s="44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46" t="str">
        <f>IF(ISBLANK(INDEX('Policy Characteristics'!K:K,MATCH($C1394,'Policy Characteristics'!$C:$C,0))),"",INDEX('Policy Characteristics'!K:K,MATCH($C1394,'Policy Characteristics'!$C:$C,0)))</f>
        <v>architectural-design.html#rnd</v>
      </c>
      <c r="R1394" s="446" t="str">
        <f>IF(ISBLANK(INDEX('Policy Characteristics'!L:L,MATCH($C1394,'Policy Characteristics'!$C:$C,0))),"",INDEX('Policy Characteristics'!L:L,MATCH($C1394,'Policy Characteristics'!$C:$C,0)))</f>
        <v>research-and-development.html</v>
      </c>
    </row>
    <row r="1395" spans="1:18" x14ac:dyDescent="0.75">
      <c r="A1395" s="446" t="str">
        <f>IF(ISBLANK(INDEX('Policy Characteristics'!A:A,MATCH($C1395,'Policy Characteristics'!$C:$C,0))),"",INDEX('Policy Characteristics'!A:A,MATCH($C1395,'Policy Characteristics'!$C:$C,0)))</f>
        <v>Research and Development</v>
      </c>
      <c r="B1395" s="467" t="str">
        <f>IF(ISBLANK(INDEX('Policy Characteristics'!B:B,MATCH($C1395,'Policy Characteristics'!$C:$C,0))),"",INDEX('Policy Characteristics'!B:B,MATCH($C1395,'Policy Characteristics'!$C:$C,0)))</f>
        <v>Capital Cost Reduction</v>
      </c>
      <c r="C1395" s="446" t="str">
        <f t="shared" si="63"/>
        <v>RnD Electricity Capital Cost Perc Reduction</v>
      </c>
      <c r="D1395" s="294" t="s">
        <v>449</v>
      </c>
      <c r="E1395" s="339"/>
      <c r="F1395" s="294" t="s">
        <v>453</v>
      </c>
      <c r="G1395" s="339"/>
      <c r="H1395" s="20">
        <v>96</v>
      </c>
      <c r="I1395" s="468" t="s">
        <v>43</v>
      </c>
      <c r="J1395" s="469" t="str">
        <f>IF(ISBLANK(INDEX('Policy Characteristics'!D:D,MATCH($C1395,'Policy Characteristics'!$C:$C,0))),"",INDEX('Policy Characteristics'!D:D,MATCH($C1395,'Policy Characteristics'!$C:$C,0)))</f>
        <v>R&amp;D Capital Cost Reductions</v>
      </c>
      <c r="K1395" s="446" t="str">
        <f>IF(ISBLANK(INDEX('Policy Characteristics'!E:E,MATCH($C1395,'Policy Characteristics'!$C:$C,0))),"",INDEX('Policy Characteristics'!E:E,MATCH($C1395,'Policy Characteristics'!$C:$C,0)))</f>
        <v>RnD electricity capital cost reduction</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0.4</v>
      </c>
      <c r="N1395" s="242">
        <f>IF(ISBLANK(INDEX('Policy Characteristics'!H:H,MATCH($C1395,'Policy Characteristics'!$C:$C,0))),"",INDEX('Policy Characteristics'!H:H,MATCH($C1395,'Policy Characteristics'!$C:$C,0)))</f>
        <v>0.01</v>
      </c>
      <c r="O1395" s="446" t="str">
        <f>IF(ISBLANK(INDEX('Policy Characteristics'!I:I,MATCH($C1395,'Policy Characteristics'!$C:$C,0))),"",INDEX('Policy Characteristics'!I:I,MATCH($C1395,'Policy Characteristics'!$C:$C,0)))</f>
        <v>% reduction in cost</v>
      </c>
      <c r="P1395" s="44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46" t="str">
        <f>IF(ISBLANK(INDEX('Policy Characteristics'!K:K,MATCH($C1395,'Policy Characteristics'!$C:$C,0))),"",INDEX('Policy Characteristics'!K:K,MATCH($C1395,'Policy Characteristics'!$C:$C,0)))</f>
        <v>architectural-design.html#rnd</v>
      </c>
      <c r="R1395" s="446" t="str">
        <f>IF(ISBLANK(INDEX('Policy Characteristics'!L:L,MATCH($C1395,'Policy Characteristics'!$C:$C,0))),"",INDEX('Policy Characteristics'!L:L,MATCH($C1395,'Policy Characteristics'!$C:$C,0)))</f>
        <v>research-and-development.html</v>
      </c>
    </row>
    <row r="1396" spans="1:18" x14ac:dyDescent="0.75">
      <c r="A1396" s="446" t="str">
        <f>IF(ISBLANK(INDEX('Policy Characteristics'!A:A,MATCH($C1396,'Policy Characteristics'!$C:$C,0))),"",INDEX('Policy Characteristics'!A:A,MATCH($C1396,'Policy Characteristics'!$C:$C,0)))</f>
        <v>Research and Development</v>
      </c>
      <c r="B1396" s="467" t="str">
        <f>IF(ISBLANK(INDEX('Policy Characteristics'!B:B,MATCH($C1396,'Policy Characteristics'!$C:$C,0))),"",INDEX('Policy Characteristics'!B:B,MATCH($C1396,'Policy Characteristics'!$C:$C,0)))</f>
        <v>Capital Cost Reduction</v>
      </c>
      <c r="C1396" s="446" t="str">
        <f t="shared" si="63"/>
        <v>RnD Electricity Capital Cost Perc Reduction</v>
      </c>
      <c r="D1396" s="294" t="s">
        <v>78</v>
      </c>
      <c r="E1396" s="339"/>
      <c r="F1396" s="294" t="s">
        <v>323</v>
      </c>
      <c r="G1396" s="339"/>
      <c r="H1396" s="20">
        <v>97</v>
      </c>
      <c r="I1396" s="468" t="s">
        <v>43</v>
      </c>
      <c r="J1396" s="469" t="str">
        <f>IF(ISBLANK(INDEX('Policy Characteristics'!D:D,MATCH($C1396,'Policy Characteristics'!$C:$C,0))),"",INDEX('Policy Characteristics'!D:D,MATCH($C1396,'Policy Characteristics'!$C:$C,0)))</f>
        <v>R&amp;D Capital Cost Reductions</v>
      </c>
      <c r="K1396" s="446" t="str">
        <f>IF(ISBLANK(INDEX('Policy Characteristics'!E:E,MATCH($C1396,'Policy Characteristics'!$C:$C,0))),"",INDEX('Policy Characteristics'!E:E,MATCH($C1396,'Policy Characteristics'!$C:$C,0)))</f>
        <v>RnD electricity capital cost reduction</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0.4</v>
      </c>
      <c r="N1396" s="242">
        <f>IF(ISBLANK(INDEX('Policy Characteristics'!H:H,MATCH($C1396,'Policy Characteristics'!$C:$C,0))),"",INDEX('Policy Characteristics'!H:H,MATCH($C1396,'Policy Characteristics'!$C:$C,0)))</f>
        <v>0.01</v>
      </c>
      <c r="O1396" s="446" t="str">
        <f>IF(ISBLANK(INDEX('Policy Characteristics'!I:I,MATCH($C1396,'Policy Characteristics'!$C:$C,0))),"",INDEX('Policy Characteristics'!I:I,MATCH($C1396,'Policy Characteristics'!$C:$C,0)))</f>
        <v>% reduction in cost</v>
      </c>
      <c r="P1396" s="44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46" t="str">
        <f>IF(ISBLANK(INDEX('Policy Characteristics'!K:K,MATCH($C1396,'Policy Characteristics'!$C:$C,0))),"",INDEX('Policy Characteristics'!K:K,MATCH($C1396,'Policy Characteristics'!$C:$C,0)))</f>
        <v>architectural-design.html#rnd</v>
      </c>
      <c r="R1396" s="446" t="str">
        <f>IF(ISBLANK(INDEX('Policy Characteristics'!L:L,MATCH($C1396,'Policy Characteristics'!$C:$C,0))),"",INDEX('Policy Characteristics'!L:L,MATCH($C1396,'Policy Characteristics'!$C:$C,0)))</f>
        <v>research-and-development.html</v>
      </c>
    </row>
    <row r="1397" spans="1:18" x14ac:dyDescent="0.75">
      <c r="A1397" s="446" t="str">
        <f>IF(ISBLANK(INDEX('Policy Characteristics'!A:A,MATCH($C1397,'Policy Characteristics'!$C:$C,0))),"",INDEX('Policy Characteristics'!A:A,MATCH($C1397,'Policy Characteristics'!$C:$C,0)))</f>
        <v>Research and Development</v>
      </c>
      <c r="B1397" s="467" t="str">
        <f>IF(ISBLANK(INDEX('Policy Characteristics'!B:B,MATCH($C1397,'Policy Characteristics'!$C:$C,0))),"",INDEX('Policy Characteristics'!B:B,MATCH($C1397,'Policy Characteristics'!$C:$C,0)))</f>
        <v>Capital Cost Reduction</v>
      </c>
      <c r="C1397" s="446" t="str">
        <f t="shared" si="63"/>
        <v>RnD Electricity Capital Cost Perc Reduction</v>
      </c>
      <c r="D1397" s="294" t="s">
        <v>79</v>
      </c>
      <c r="E1397" s="339"/>
      <c r="F1397" s="294" t="s">
        <v>324</v>
      </c>
      <c r="G1397" s="339"/>
      <c r="H1397" s="20">
        <v>98</v>
      </c>
      <c r="I1397" s="468" t="s">
        <v>43</v>
      </c>
      <c r="J1397" s="469" t="str">
        <f>IF(ISBLANK(INDEX('Policy Characteristics'!D:D,MATCH($C1397,'Policy Characteristics'!$C:$C,0))),"",INDEX('Policy Characteristics'!D:D,MATCH($C1397,'Policy Characteristics'!$C:$C,0)))</f>
        <v>R&amp;D Capital Cost Reductions</v>
      </c>
      <c r="K1397" s="446" t="str">
        <f>IF(ISBLANK(INDEX('Policy Characteristics'!E:E,MATCH($C1397,'Policy Characteristics'!$C:$C,0))),"",INDEX('Policy Characteristics'!E:E,MATCH($C1397,'Policy Characteristics'!$C:$C,0)))</f>
        <v>RnD electricity capital cost reduction</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0.4</v>
      </c>
      <c r="N1397" s="242">
        <f>IF(ISBLANK(INDEX('Policy Characteristics'!H:H,MATCH($C1397,'Policy Characteristics'!$C:$C,0))),"",INDEX('Policy Characteristics'!H:H,MATCH($C1397,'Policy Characteristics'!$C:$C,0)))</f>
        <v>0.01</v>
      </c>
      <c r="O1397" s="446" t="str">
        <f>IF(ISBLANK(INDEX('Policy Characteristics'!I:I,MATCH($C1397,'Policy Characteristics'!$C:$C,0))),"",INDEX('Policy Characteristics'!I:I,MATCH($C1397,'Policy Characteristics'!$C:$C,0)))</f>
        <v>% reduction in cost</v>
      </c>
      <c r="P1397" s="44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46" t="str">
        <f>IF(ISBLANK(INDEX('Policy Characteristics'!K:K,MATCH($C1397,'Policy Characteristics'!$C:$C,0))),"",INDEX('Policy Characteristics'!K:K,MATCH($C1397,'Policy Characteristics'!$C:$C,0)))</f>
        <v>architectural-design.html#rnd</v>
      </c>
      <c r="R1397" s="446" t="str">
        <f>IF(ISBLANK(INDEX('Policy Characteristics'!L:L,MATCH($C1397,'Policy Characteristics'!$C:$C,0))),"",INDEX('Policy Characteristics'!L:L,MATCH($C1397,'Policy Characteristics'!$C:$C,0)))</f>
        <v>research-and-development.html</v>
      </c>
    </row>
    <row r="1398" spans="1:18" x14ac:dyDescent="0.75">
      <c r="A1398" s="446" t="str">
        <f>IF(ISBLANK(INDEX('Policy Characteristics'!A:A,MATCH($C1398,'Policy Characteristics'!$C:$C,0))),"",INDEX('Policy Characteristics'!A:A,MATCH($C1398,'Policy Characteristics'!$C:$C,0)))</f>
        <v>Research and Development</v>
      </c>
      <c r="B1398" s="467" t="str">
        <f>IF(ISBLANK(INDEX('Policy Characteristics'!B:B,MATCH($C1398,'Policy Characteristics'!$C:$C,0))),"",INDEX('Policy Characteristics'!B:B,MATCH($C1398,'Policy Characteristics'!$C:$C,0)))</f>
        <v>Capital Cost Reduction</v>
      </c>
      <c r="C1398" s="446" t="str">
        <f t="shared" si="63"/>
        <v>RnD Electricity Capital Cost Perc Reduction</v>
      </c>
      <c r="D1398" s="294" t="s">
        <v>80</v>
      </c>
      <c r="E1398" s="339"/>
      <c r="F1398" s="294" t="s">
        <v>325</v>
      </c>
      <c r="G1398" s="339"/>
      <c r="H1398" s="20">
        <v>99</v>
      </c>
      <c r="I1398" s="468" t="s">
        <v>43</v>
      </c>
      <c r="J1398" s="469" t="str">
        <f>IF(ISBLANK(INDEX('Policy Characteristics'!D:D,MATCH($C1398,'Policy Characteristics'!$C:$C,0))),"",INDEX('Policy Characteristics'!D:D,MATCH($C1398,'Policy Characteristics'!$C:$C,0)))</f>
        <v>R&amp;D Capital Cost Reductions</v>
      </c>
      <c r="K1398" s="446" t="str">
        <f>IF(ISBLANK(INDEX('Policy Characteristics'!E:E,MATCH($C1398,'Policy Characteristics'!$C:$C,0))),"",INDEX('Policy Characteristics'!E:E,MATCH($C1398,'Policy Characteristics'!$C:$C,0)))</f>
        <v>RnD electricity capital cost reduction</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0.4</v>
      </c>
      <c r="N1398" s="242">
        <f>IF(ISBLANK(INDEX('Policy Characteristics'!H:H,MATCH($C1398,'Policy Characteristics'!$C:$C,0))),"",INDEX('Policy Characteristics'!H:H,MATCH($C1398,'Policy Characteristics'!$C:$C,0)))</f>
        <v>0.01</v>
      </c>
      <c r="O1398" s="446" t="str">
        <f>IF(ISBLANK(INDEX('Policy Characteristics'!I:I,MATCH($C1398,'Policy Characteristics'!$C:$C,0))),"",INDEX('Policy Characteristics'!I:I,MATCH($C1398,'Policy Characteristics'!$C:$C,0)))</f>
        <v>% reduction in cost</v>
      </c>
      <c r="P1398" s="44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46" t="str">
        <f>IF(ISBLANK(INDEX('Policy Characteristics'!K:K,MATCH($C1398,'Policy Characteristics'!$C:$C,0))),"",INDEX('Policy Characteristics'!K:K,MATCH($C1398,'Policy Characteristics'!$C:$C,0)))</f>
        <v>architectural-design.html#rnd</v>
      </c>
      <c r="R1398" s="446" t="str">
        <f>IF(ISBLANK(INDEX('Policy Characteristics'!L:L,MATCH($C1398,'Policy Characteristics'!$C:$C,0))),"",INDEX('Policy Characteristics'!L:L,MATCH($C1398,'Policy Characteristics'!$C:$C,0)))</f>
        <v>research-and-development.html</v>
      </c>
    </row>
    <row r="1399" spans="1:18" x14ac:dyDescent="0.75">
      <c r="A1399" s="446" t="str">
        <f>IF(ISBLANK(INDEX('Policy Characteristics'!A:A,MATCH($C1399,'Policy Characteristics'!$C:$C,0))),"",INDEX('Policy Characteristics'!A:A,MATCH($C1399,'Policy Characteristics'!$C:$C,0)))</f>
        <v>Research and Development</v>
      </c>
      <c r="B1399" s="467" t="str">
        <f>IF(ISBLANK(INDEX('Policy Characteristics'!B:B,MATCH($C1399,'Policy Characteristics'!$C:$C,0))),"",INDEX('Policy Characteristics'!B:B,MATCH($C1399,'Policy Characteristics'!$C:$C,0)))</f>
        <v>Capital Cost Reduction</v>
      </c>
      <c r="C1399" s="446" t="str">
        <f t="shared" si="63"/>
        <v>RnD Electricity Capital Cost Perc Reduction</v>
      </c>
      <c r="D1399" s="294" t="s">
        <v>2424</v>
      </c>
      <c r="E1399" s="339"/>
      <c r="F1399" s="294" t="s">
        <v>3504</v>
      </c>
      <c r="G1399" s="339"/>
      <c r="H1399" s="20">
        <v>192</v>
      </c>
      <c r="I1399" s="468" t="s">
        <v>43</v>
      </c>
      <c r="J1399" s="469" t="str">
        <f>IF(ISBLANK(INDEX('Policy Characteristics'!D:D,MATCH($C1399,'Policy Characteristics'!$C:$C,0))),"",INDEX('Policy Characteristics'!D:D,MATCH($C1399,'Policy Characteristics'!$C:$C,0)))</f>
        <v>R&amp;D Capital Cost Reductions</v>
      </c>
      <c r="K1399" s="446" t="str">
        <f>IF(ISBLANK(INDEX('Policy Characteristics'!E:E,MATCH($C1399,'Policy Characteristics'!$C:$C,0))),"",INDEX('Policy Characteristics'!E:E,MATCH($C1399,'Policy Characteristics'!$C:$C,0)))</f>
        <v>RnD electricity capital cost reduction</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0.4</v>
      </c>
      <c r="N1399" s="242">
        <f>IF(ISBLANK(INDEX('Policy Characteristics'!H:H,MATCH($C1399,'Policy Characteristics'!$C:$C,0))),"",INDEX('Policy Characteristics'!H:H,MATCH($C1399,'Policy Characteristics'!$C:$C,0)))</f>
        <v>0.01</v>
      </c>
      <c r="O1399" s="446" t="str">
        <f>IF(ISBLANK(INDEX('Policy Characteristics'!I:I,MATCH($C1399,'Policy Characteristics'!$C:$C,0))),"",INDEX('Policy Characteristics'!I:I,MATCH($C1399,'Policy Characteristics'!$C:$C,0)))</f>
        <v>% reduction in cost</v>
      </c>
      <c r="P1399" s="44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46" t="str">
        <f>IF(ISBLANK(INDEX('Policy Characteristics'!K:K,MATCH($C1399,'Policy Characteristics'!$C:$C,0))),"",INDEX('Policy Characteristics'!K:K,MATCH($C1399,'Policy Characteristics'!$C:$C,0)))</f>
        <v>architectural-design.html#rnd</v>
      </c>
      <c r="R1399" s="446" t="str">
        <f>IF(ISBLANK(INDEX('Policy Characteristics'!L:L,MATCH($C1399,'Policy Characteristics'!$C:$C,0))),"",INDEX('Policy Characteristics'!L:L,MATCH($C1399,'Policy Characteristics'!$C:$C,0)))</f>
        <v>research-and-development.html</v>
      </c>
    </row>
    <row r="1400" spans="1:18" x14ac:dyDescent="0.75">
      <c r="A1400" s="446" t="str">
        <f>IF(ISBLANK(INDEX('Policy Characteristics'!A:A,MATCH($C1400,'Policy Characteristics'!$C:$C,0))),"",INDEX('Policy Characteristics'!A:A,MATCH($C1400,'Policy Characteristics'!$C:$C,0)))</f>
        <v>Research and Development</v>
      </c>
      <c r="B1400" s="467" t="str">
        <f>IF(ISBLANK(INDEX('Policy Characteristics'!B:B,MATCH($C1400,'Policy Characteristics'!$C:$C,0))),"",INDEX('Policy Characteristics'!B:B,MATCH($C1400,'Policy Characteristics'!$C:$C,0)))</f>
        <v>Capital Cost Reduction</v>
      </c>
      <c r="C1400" s="446" t="str">
        <f t="shared" si="63"/>
        <v>RnD Electricity Capital Cost Perc Reduction</v>
      </c>
      <c r="D1400" s="294" t="s">
        <v>309</v>
      </c>
      <c r="E1400" s="339"/>
      <c r="F1400" s="294" t="s">
        <v>3505</v>
      </c>
      <c r="G1400" s="339"/>
      <c r="H1400" s="20">
        <v>180</v>
      </c>
      <c r="I1400" s="468" t="s">
        <v>43</v>
      </c>
      <c r="J1400" s="469" t="str">
        <f>IF(ISBLANK(INDEX('Policy Characteristics'!D:D,MATCH($C1400,'Policy Characteristics'!$C:$C,0))),"",INDEX('Policy Characteristics'!D:D,MATCH($C1400,'Policy Characteristics'!$C:$C,0)))</f>
        <v>R&amp;D Capital Cost Reductions</v>
      </c>
      <c r="K1400" s="446" t="str">
        <f>IF(ISBLANK(INDEX('Policy Characteristics'!E:E,MATCH($C1400,'Policy Characteristics'!$C:$C,0))),"",INDEX('Policy Characteristics'!E:E,MATCH($C1400,'Policy Characteristics'!$C:$C,0)))</f>
        <v>RnD electricity capital cost reduction</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0.4</v>
      </c>
      <c r="N1400" s="242">
        <f>IF(ISBLANK(INDEX('Policy Characteristics'!H:H,MATCH($C1400,'Policy Characteristics'!$C:$C,0))),"",INDEX('Policy Characteristics'!H:H,MATCH($C1400,'Policy Characteristics'!$C:$C,0)))</f>
        <v>0.01</v>
      </c>
      <c r="O1400" s="446" t="str">
        <f>IF(ISBLANK(INDEX('Policy Characteristics'!I:I,MATCH($C1400,'Policy Characteristics'!$C:$C,0))),"",INDEX('Policy Characteristics'!I:I,MATCH($C1400,'Policy Characteristics'!$C:$C,0)))</f>
        <v>% reduction in cost</v>
      </c>
      <c r="P1400" s="44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46" t="str">
        <f>IF(ISBLANK(INDEX('Policy Characteristics'!K:K,MATCH($C1400,'Policy Characteristics'!$C:$C,0))),"",INDEX('Policy Characteristics'!K:K,MATCH($C1400,'Policy Characteristics'!$C:$C,0)))</f>
        <v>architectural-design.html#rnd</v>
      </c>
      <c r="R1400" s="446" t="str">
        <f>IF(ISBLANK(INDEX('Policy Characteristics'!L:L,MATCH($C1400,'Policy Characteristics'!$C:$C,0))),"",INDEX('Policy Characteristics'!L:L,MATCH($C1400,'Policy Characteristics'!$C:$C,0)))</f>
        <v>research-and-development.html</v>
      </c>
    </row>
    <row r="1401" spans="1:18" x14ac:dyDescent="0.75">
      <c r="A1401" s="446" t="str">
        <f>IF(ISBLANK(INDEX('Policy Characteristics'!A:A,MATCH($C1401,'Policy Characteristics'!$C:$C,0))),"",INDEX('Policy Characteristics'!A:A,MATCH($C1401,'Policy Characteristics'!$C:$C,0)))</f>
        <v>Research and Development</v>
      </c>
      <c r="B1401" s="467" t="str">
        <f>IF(ISBLANK(INDEX('Policy Characteristics'!B:B,MATCH($C1401,'Policy Characteristics'!$C:$C,0))),"",INDEX('Policy Characteristics'!B:B,MATCH($C1401,'Policy Characteristics'!$C:$C,0)))</f>
        <v>Capital Cost Reduction</v>
      </c>
      <c r="C1401" s="446" t="str">
        <f t="shared" si="63"/>
        <v>RnD Electricity Capital Cost Perc Reduction</v>
      </c>
      <c r="D1401" s="294" t="s">
        <v>310</v>
      </c>
      <c r="E1401" s="339"/>
      <c r="F1401" s="294" t="s">
        <v>2258</v>
      </c>
      <c r="G1401" s="339"/>
      <c r="H1401" s="20">
        <v>183</v>
      </c>
      <c r="I1401" s="468" t="s">
        <v>43</v>
      </c>
      <c r="J1401" s="469" t="str">
        <f>IF(ISBLANK(INDEX('Policy Characteristics'!D:D,MATCH($C1401,'Policy Characteristics'!$C:$C,0))),"",INDEX('Policy Characteristics'!D:D,MATCH($C1401,'Policy Characteristics'!$C:$C,0)))</f>
        <v>R&amp;D Capital Cost Reductions</v>
      </c>
      <c r="K1401" s="446" t="str">
        <f>IF(ISBLANK(INDEX('Policy Characteristics'!E:E,MATCH($C1401,'Policy Characteristics'!$C:$C,0))),"",INDEX('Policy Characteristics'!E:E,MATCH($C1401,'Policy Characteristics'!$C:$C,0)))</f>
        <v>RnD electricity capital cost reduction</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0.4</v>
      </c>
      <c r="N1401" s="242">
        <f>IF(ISBLANK(INDEX('Policy Characteristics'!H:H,MATCH($C1401,'Policy Characteristics'!$C:$C,0))),"",INDEX('Policy Characteristics'!H:H,MATCH($C1401,'Policy Characteristics'!$C:$C,0)))</f>
        <v>0.01</v>
      </c>
      <c r="O1401" s="446" t="str">
        <f>IF(ISBLANK(INDEX('Policy Characteristics'!I:I,MATCH($C1401,'Policy Characteristics'!$C:$C,0))),"",INDEX('Policy Characteristics'!I:I,MATCH($C1401,'Policy Characteristics'!$C:$C,0)))</f>
        <v>% reduction in cost</v>
      </c>
      <c r="P1401" s="44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46" t="str">
        <f>IF(ISBLANK(INDEX('Policy Characteristics'!K:K,MATCH($C1401,'Policy Characteristics'!$C:$C,0))),"",INDEX('Policy Characteristics'!K:K,MATCH($C1401,'Policy Characteristics'!$C:$C,0)))</f>
        <v>architectural-design.html#rnd</v>
      </c>
      <c r="R1401" s="446" t="str">
        <f>IF(ISBLANK(INDEX('Policy Characteristics'!L:L,MATCH($C1401,'Policy Characteristics'!$C:$C,0))),"",INDEX('Policy Characteristics'!L:L,MATCH($C1401,'Policy Characteristics'!$C:$C,0)))</f>
        <v>research-and-development.html</v>
      </c>
    </row>
    <row r="1402" spans="1:18" x14ac:dyDescent="0.75">
      <c r="A1402" s="446" t="str">
        <f>IF(ISBLANK(INDEX('Policy Characteristics'!A:A,MATCH($C1402,'Policy Characteristics'!$C:$C,0))),"",INDEX('Policy Characteristics'!A:A,MATCH($C1402,'Policy Characteristics'!$C:$C,0)))</f>
        <v>Research and Development</v>
      </c>
      <c r="B1402" s="467" t="str">
        <f>IF(ISBLANK(INDEX('Policy Characteristics'!B:B,MATCH($C1402,'Policy Characteristics'!$C:$C,0))),"",INDEX('Policy Characteristics'!B:B,MATCH($C1402,'Policy Characteristics'!$C:$C,0)))</f>
        <v>Capital Cost Reduction</v>
      </c>
      <c r="C1402" s="446" t="str">
        <f t="shared" si="63"/>
        <v>RnD Electricity Capital Cost Perc Reduction</v>
      </c>
      <c r="D1402" s="294" t="s">
        <v>445</v>
      </c>
      <c r="E1402" s="339"/>
      <c r="F1402" s="294" t="s">
        <v>446</v>
      </c>
      <c r="G1402" s="339"/>
      <c r="H1402" s="20">
        <v>1811</v>
      </c>
      <c r="I1402" s="468" t="s">
        <v>43</v>
      </c>
      <c r="J1402" s="469" t="str">
        <f>IF(ISBLANK(INDEX('Policy Characteristics'!D:D,MATCH($C1402,'Policy Characteristics'!$C:$C,0))),"",INDEX('Policy Characteristics'!D:D,MATCH($C1402,'Policy Characteristics'!$C:$C,0)))</f>
        <v>R&amp;D Capital Cost Reductions</v>
      </c>
      <c r="K1402" s="446" t="str">
        <f>IF(ISBLANK(INDEX('Policy Characteristics'!E:E,MATCH($C1402,'Policy Characteristics'!$C:$C,0))),"",INDEX('Policy Characteristics'!E:E,MATCH($C1402,'Policy Characteristics'!$C:$C,0)))</f>
        <v>RnD electricity capital cost reduction</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0.4</v>
      </c>
      <c r="N1402" s="242">
        <f>IF(ISBLANK(INDEX('Policy Characteristics'!H:H,MATCH($C1402,'Policy Characteristics'!$C:$C,0))),"",INDEX('Policy Characteristics'!H:H,MATCH($C1402,'Policy Characteristics'!$C:$C,0)))</f>
        <v>0.01</v>
      </c>
      <c r="O1402" s="446" t="str">
        <f>IF(ISBLANK(INDEX('Policy Characteristics'!I:I,MATCH($C1402,'Policy Characteristics'!$C:$C,0))),"",INDEX('Policy Characteristics'!I:I,MATCH($C1402,'Policy Characteristics'!$C:$C,0)))</f>
        <v>% reduction in cost</v>
      </c>
      <c r="P1402" s="44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46" t="str">
        <f>IF(ISBLANK(INDEX('Policy Characteristics'!K:K,MATCH($C1402,'Policy Characteristics'!$C:$C,0))),"",INDEX('Policy Characteristics'!K:K,MATCH($C1402,'Policy Characteristics'!$C:$C,0)))</f>
        <v>architectural-design.html#rnd</v>
      </c>
      <c r="R1402" s="446" t="str">
        <f>IF(ISBLANK(INDEX('Policy Characteristics'!L:L,MATCH($C1402,'Policy Characteristics'!$C:$C,0))),"",INDEX('Policy Characteristics'!L:L,MATCH($C1402,'Policy Characteristics'!$C:$C,0)))</f>
        <v>research-and-development.html</v>
      </c>
    </row>
    <row r="1403" spans="1:18" x14ac:dyDescent="0.75">
      <c r="A1403" s="446" t="str">
        <f>IF(ISBLANK(INDEX('Policy Characteristics'!A:A,MATCH($C1403,'Policy Characteristics'!$C:$C,0))),"",INDEX('Policy Characteristics'!A:A,MATCH($C1403,'Policy Characteristics'!$C:$C,0)))</f>
        <v>Research and Development</v>
      </c>
      <c r="B1403" s="467" t="str">
        <f>IF(ISBLANK(INDEX('Policy Characteristics'!B:B,MATCH($C1403,'Policy Characteristics'!$C:$C,0))),"",INDEX('Policy Characteristics'!B:B,MATCH($C1403,'Policy Characteristics'!$C:$C,0)))</f>
        <v>Capital Cost Reduction</v>
      </c>
      <c r="C1403" s="446" t="str">
        <f t="shared" si="63"/>
        <v>RnD Electricity Capital Cost Perc Reduction</v>
      </c>
      <c r="D1403" s="294" t="s">
        <v>454</v>
      </c>
      <c r="E1403" s="339"/>
      <c r="F1403" s="294" t="s">
        <v>456</v>
      </c>
      <c r="G1403" s="339"/>
      <c r="H1403" s="20">
        <v>1812</v>
      </c>
      <c r="I1403" s="468" t="s">
        <v>43</v>
      </c>
      <c r="J1403" s="469" t="str">
        <f>IF(ISBLANK(INDEX('Policy Characteristics'!D:D,MATCH($C1403,'Policy Characteristics'!$C:$C,0))),"",INDEX('Policy Characteristics'!D:D,MATCH($C1403,'Policy Characteristics'!$C:$C,0)))</f>
        <v>R&amp;D Capital Cost Reductions</v>
      </c>
      <c r="K1403" s="446" t="str">
        <f>IF(ISBLANK(INDEX('Policy Characteristics'!E:E,MATCH($C1403,'Policy Characteristics'!$C:$C,0))),"",INDEX('Policy Characteristics'!E:E,MATCH($C1403,'Policy Characteristics'!$C:$C,0)))</f>
        <v>RnD electricity capital cost reduction</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0.4</v>
      </c>
      <c r="N1403" s="242">
        <f>IF(ISBLANK(INDEX('Policy Characteristics'!H:H,MATCH($C1403,'Policy Characteristics'!$C:$C,0))),"",INDEX('Policy Characteristics'!H:H,MATCH($C1403,'Policy Characteristics'!$C:$C,0)))</f>
        <v>0.01</v>
      </c>
      <c r="O1403" s="446" t="str">
        <f>IF(ISBLANK(INDEX('Policy Characteristics'!I:I,MATCH($C1403,'Policy Characteristics'!$C:$C,0))),"",INDEX('Policy Characteristics'!I:I,MATCH($C1403,'Policy Characteristics'!$C:$C,0)))</f>
        <v>% reduction in cost</v>
      </c>
      <c r="P1403" s="44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46" t="str">
        <f>IF(ISBLANK(INDEX('Policy Characteristics'!K:K,MATCH($C1403,'Policy Characteristics'!$C:$C,0))),"",INDEX('Policy Characteristics'!K:K,MATCH($C1403,'Policy Characteristics'!$C:$C,0)))</f>
        <v>architectural-design.html#rnd</v>
      </c>
      <c r="R1403" s="446" t="str">
        <f>IF(ISBLANK(INDEX('Policy Characteristics'!L:L,MATCH($C1403,'Policy Characteristics'!$C:$C,0))),"",INDEX('Policy Characteristics'!L:L,MATCH($C1403,'Policy Characteristics'!$C:$C,0)))</f>
        <v>research-and-development.html</v>
      </c>
    </row>
    <row r="1404" spans="1:18" x14ac:dyDescent="0.75">
      <c r="A1404" s="446" t="str">
        <f>IF(ISBLANK(INDEX('Policy Characteristics'!A:A,MATCH($C1404,'Policy Characteristics'!$C:$C,0))),"",INDEX('Policy Characteristics'!A:A,MATCH($C1404,'Policy Characteristics'!$C:$C,0)))</f>
        <v>Research and Development</v>
      </c>
      <c r="B1404" s="467" t="str">
        <f>IF(ISBLANK(INDEX('Policy Characteristics'!B:B,MATCH($C1404,'Policy Characteristics'!$C:$C,0))),"",INDEX('Policy Characteristics'!B:B,MATCH($C1404,'Policy Characteristics'!$C:$C,0)))</f>
        <v>Capital Cost Reduction</v>
      </c>
      <c r="C1404" s="446" t="str">
        <f t="shared" si="63"/>
        <v>RnD Electricity Capital Cost Perc Reduction</v>
      </c>
      <c r="D1404" s="294" t="s">
        <v>2749</v>
      </c>
      <c r="E1404" s="339"/>
      <c r="F1404" s="294" t="s">
        <v>3506</v>
      </c>
      <c r="G1404" s="339"/>
      <c r="H1404" s="20">
        <v>1813</v>
      </c>
      <c r="I1404" s="468" t="s">
        <v>44</v>
      </c>
      <c r="J1404" s="469" t="str">
        <f>IF(ISBLANK(INDEX('Policy Characteristics'!D:D,MATCH($C1404,'Policy Characteristics'!$C:$C,0))),"",INDEX('Policy Characteristics'!D:D,MATCH($C1404,'Policy Characteristics'!$C:$C,0)))</f>
        <v>R&amp;D Capital Cost Reductions</v>
      </c>
      <c r="K1404" s="446" t="str">
        <f>IF(ISBLANK(INDEX('Policy Characteristics'!E:E,MATCH($C1404,'Policy Characteristics'!$C:$C,0))),"",INDEX('Policy Characteristics'!E:E,MATCH($C1404,'Policy Characteristics'!$C:$C,0)))</f>
        <v>RnD electricity capital cost reduction</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0.4</v>
      </c>
      <c r="N1404" s="242">
        <f>IF(ISBLANK(INDEX('Policy Characteristics'!H:H,MATCH($C1404,'Policy Characteristics'!$C:$C,0))),"",INDEX('Policy Characteristics'!H:H,MATCH($C1404,'Policy Characteristics'!$C:$C,0)))</f>
        <v>0.01</v>
      </c>
      <c r="O1404" s="446" t="str">
        <f>IF(ISBLANK(INDEX('Policy Characteristics'!I:I,MATCH($C1404,'Policy Characteristics'!$C:$C,0))),"",INDEX('Policy Characteristics'!I:I,MATCH($C1404,'Policy Characteristics'!$C:$C,0)))</f>
        <v>% reduction in cost</v>
      </c>
      <c r="P1404" s="44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46" t="str">
        <f>IF(ISBLANK(INDEX('Policy Characteristics'!K:K,MATCH($C1404,'Policy Characteristics'!$C:$C,0))),"",INDEX('Policy Characteristics'!K:K,MATCH($C1404,'Policy Characteristics'!$C:$C,0)))</f>
        <v>architectural-design.html#rnd</v>
      </c>
      <c r="R1404" s="446" t="str">
        <f>IF(ISBLANK(INDEX('Policy Characteristics'!L:L,MATCH($C1404,'Policy Characteristics'!$C:$C,0))),"",INDEX('Policy Characteristics'!L:L,MATCH($C1404,'Policy Characteristics'!$C:$C,0)))</f>
        <v>research-and-development.html</v>
      </c>
    </row>
    <row r="1405" spans="1:18" x14ac:dyDescent="0.75">
      <c r="A1405" s="446" t="str">
        <f>IF(ISBLANK(INDEX('Policy Characteristics'!A:A,MATCH($C1405,'Policy Characteristics'!$C:$C,0))),"",INDEX('Policy Characteristics'!A:A,MATCH($C1405,'Policy Characteristics'!$C:$C,0)))</f>
        <v>Research and Development</v>
      </c>
      <c r="B1405" s="467" t="str">
        <f>IF(ISBLANK(INDEX('Policy Characteristics'!B:B,MATCH($C1405,'Policy Characteristics'!$C:$C,0))),"",INDEX('Policy Characteristics'!B:B,MATCH($C1405,'Policy Characteristics'!$C:$C,0)))</f>
        <v>Capital Cost Reduction</v>
      </c>
      <c r="C1405" s="446" t="str">
        <f t="shared" si="63"/>
        <v>RnD Electricity Capital Cost Perc Reduction</v>
      </c>
      <c r="D1405" s="294" t="s">
        <v>2750</v>
      </c>
      <c r="E1405" s="339"/>
      <c r="F1405" s="294" t="s">
        <v>3507</v>
      </c>
      <c r="G1405" s="339"/>
      <c r="H1405" s="20">
        <v>1814</v>
      </c>
      <c r="I1405" s="468" t="s">
        <v>44</v>
      </c>
      <c r="J1405" s="469" t="str">
        <f>IF(ISBLANK(INDEX('Policy Characteristics'!D:D,MATCH($C1405,'Policy Characteristics'!$C:$C,0))),"",INDEX('Policy Characteristics'!D:D,MATCH($C1405,'Policy Characteristics'!$C:$C,0)))</f>
        <v>R&amp;D Capital Cost Reductions</v>
      </c>
      <c r="K1405" s="446" t="str">
        <f>IF(ISBLANK(INDEX('Policy Characteristics'!E:E,MATCH($C1405,'Policy Characteristics'!$C:$C,0))),"",INDEX('Policy Characteristics'!E:E,MATCH($C1405,'Policy Characteristics'!$C:$C,0)))</f>
        <v>RnD electricity capital cost reduction</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0.4</v>
      </c>
      <c r="N1405" s="242">
        <f>IF(ISBLANK(INDEX('Policy Characteristics'!H:H,MATCH($C1405,'Policy Characteristics'!$C:$C,0))),"",INDEX('Policy Characteristics'!H:H,MATCH($C1405,'Policy Characteristics'!$C:$C,0)))</f>
        <v>0.01</v>
      </c>
      <c r="O1405" s="446" t="str">
        <f>IF(ISBLANK(INDEX('Policy Characteristics'!I:I,MATCH($C1405,'Policy Characteristics'!$C:$C,0))),"",INDEX('Policy Characteristics'!I:I,MATCH($C1405,'Policy Characteristics'!$C:$C,0)))</f>
        <v>% reduction in cost</v>
      </c>
      <c r="P1405" s="44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46" t="str">
        <f>IF(ISBLANK(INDEX('Policy Characteristics'!K:K,MATCH($C1405,'Policy Characteristics'!$C:$C,0))),"",INDEX('Policy Characteristics'!K:K,MATCH($C1405,'Policy Characteristics'!$C:$C,0)))</f>
        <v>architectural-design.html#rnd</v>
      </c>
      <c r="R1405" s="446" t="str">
        <f>IF(ISBLANK(INDEX('Policy Characteristics'!L:L,MATCH($C1405,'Policy Characteristics'!$C:$C,0))),"",INDEX('Policy Characteristics'!L:L,MATCH($C1405,'Policy Characteristics'!$C:$C,0)))</f>
        <v>research-and-development.html</v>
      </c>
    </row>
    <row r="1406" spans="1:18" x14ac:dyDescent="0.75">
      <c r="A1406" s="446" t="str">
        <f>IF(ISBLANK(INDEX('Policy Characteristics'!A:A,MATCH($C1406,'Policy Characteristics'!$C:$C,0))),"",INDEX('Policy Characteristics'!A:A,MATCH($C1406,'Policy Characteristics'!$C:$C,0)))</f>
        <v>Research and Development</v>
      </c>
      <c r="B1406" s="467" t="str">
        <f>IF(ISBLANK(INDEX('Policy Characteristics'!B:B,MATCH($C1406,'Policy Characteristics'!$C:$C,0))),"",INDEX('Policy Characteristics'!B:B,MATCH($C1406,'Policy Characteristics'!$C:$C,0)))</f>
        <v>Capital Cost Reduction</v>
      </c>
      <c r="C1406" s="446" t="str">
        <f t="shared" si="63"/>
        <v>RnD Electricity Capital Cost Perc Reduction</v>
      </c>
      <c r="D1406" s="294" t="s">
        <v>2751</v>
      </c>
      <c r="E1406" s="339"/>
      <c r="F1406" s="294" t="s">
        <v>3508</v>
      </c>
      <c r="G1406" s="339"/>
      <c r="H1406" s="20">
        <v>1815</v>
      </c>
      <c r="I1406" s="468" t="s">
        <v>43</v>
      </c>
      <c r="J1406" s="469" t="str">
        <f>IF(ISBLANK(INDEX('Policy Characteristics'!D:D,MATCH($C1406,'Policy Characteristics'!$C:$C,0))),"",INDEX('Policy Characteristics'!D:D,MATCH($C1406,'Policy Characteristics'!$C:$C,0)))</f>
        <v>R&amp;D Capital Cost Reductions</v>
      </c>
      <c r="K1406" s="446" t="str">
        <f>IF(ISBLANK(INDEX('Policy Characteristics'!E:E,MATCH($C1406,'Policy Characteristics'!$C:$C,0))),"",INDEX('Policy Characteristics'!E:E,MATCH($C1406,'Policy Characteristics'!$C:$C,0)))</f>
        <v>RnD electricity capital cost reduction</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0.4</v>
      </c>
      <c r="N1406" s="242">
        <f>IF(ISBLANK(INDEX('Policy Characteristics'!H:H,MATCH($C1406,'Policy Characteristics'!$C:$C,0))),"",INDEX('Policy Characteristics'!H:H,MATCH($C1406,'Policy Characteristics'!$C:$C,0)))</f>
        <v>0.01</v>
      </c>
      <c r="O1406" s="446" t="str">
        <f>IF(ISBLANK(INDEX('Policy Characteristics'!I:I,MATCH($C1406,'Policy Characteristics'!$C:$C,0))),"",INDEX('Policy Characteristics'!I:I,MATCH($C1406,'Policy Characteristics'!$C:$C,0)))</f>
        <v>% reduction in cost</v>
      </c>
      <c r="P1406" s="44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46" t="str">
        <f>IF(ISBLANK(INDEX('Policy Characteristics'!K:K,MATCH($C1406,'Policy Characteristics'!$C:$C,0))),"",INDEX('Policy Characteristics'!K:K,MATCH($C1406,'Policy Characteristics'!$C:$C,0)))</f>
        <v>architectural-design.html#rnd</v>
      </c>
      <c r="R1406" s="446" t="str">
        <f>IF(ISBLANK(INDEX('Policy Characteristics'!L:L,MATCH($C1406,'Policy Characteristics'!$C:$C,0))),"",INDEX('Policy Characteristics'!L:L,MATCH($C1406,'Policy Characteristics'!$C:$C,0)))</f>
        <v>research-and-development.html</v>
      </c>
    </row>
    <row r="1407" spans="1:18" x14ac:dyDescent="0.75">
      <c r="A1407" s="446" t="str">
        <f>IF(ISBLANK(INDEX('Policy Characteristics'!A:A,MATCH($C1407,'Policy Characteristics'!$C:$C,0))),"",INDEX('Policy Characteristics'!A:A,MATCH($C1407,'Policy Characteristics'!$C:$C,0)))</f>
        <v>Research and Development</v>
      </c>
      <c r="B1407" s="467" t="str">
        <f>IF(ISBLANK(INDEX('Policy Characteristics'!B:B,MATCH($C1407,'Policy Characteristics'!$C:$C,0))),"",INDEX('Policy Characteristics'!B:B,MATCH($C1407,'Policy Characteristics'!$C:$C,0)))</f>
        <v>Capital Cost Reduction</v>
      </c>
      <c r="C1407" s="446" t="str">
        <f t="shared" si="63"/>
        <v>RnD Electricity Capital Cost Perc Reduction</v>
      </c>
      <c r="D1407" s="294" t="s">
        <v>3487</v>
      </c>
      <c r="E1407" s="339"/>
      <c r="F1407" s="294" t="s">
        <v>3509</v>
      </c>
      <c r="G1407" s="339"/>
      <c r="H1407" s="20">
        <v>1816</v>
      </c>
      <c r="I1407" s="468" t="s">
        <v>43</v>
      </c>
      <c r="J1407" s="469" t="str">
        <f>IF(ISBLANK(INDEX('Policy Characteristics'!D:D,MATCH($C1407,'Policy Characteristics'!$C:$C,0))),"",INDEX('Policy Characteristics'!D:D,MATCH($C1407,'Policy Characteristics'!$C:$C,0)))</f>
        <v>R&amp;D Capital Cost Reductions</v>
      </c>
      <c r="K1407" s="446" t="str">
        <f>IF(ISBLANK(INDEX('Policy Characteristics'!E:E,MATCH($C1407,'Policy Characteristics'!$C:$C,0))),"",INDEX('Policy Characteristics'!E:E,MATCH($C1407,'Policy Characteristics'!$C:$C,0)))</f>
        <v>RnD electricity capital cost reduction</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0.4</v>
      </c>
      <c r="N1407" s="242">
        <f>IF(ISBLANK(INDEX('Policy Characteristics'!H:H,MATCH($C1407,'Policy Characteristics'!$C:$C,0))),"",INDEX('Policy Characteristics'!H:H,MATCH($C1407,'Policy Characteristics'!$C:$C,0)))</f>
        <v>0.01</v>
      </c>
      <c r="O1407" s="446" t="str">
        <f>IF(ISBLANK(INDEX('Policy Characteristics'!I:I,MATCH($C1407,'Policy Characteristics'!$C:$C,0))),"",INDEX('Policy Characteristics'!I:I,MATCH($C1407,'Policy Characteristics'!$C:$C,0)))</f>
        <v>% reduction in cost</v>
      </c>
      <c r="P1407" s="44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46" t="str">
        <f>IF(ISBLANK(INDEX('Policy Characteristics'!K:K,MATCH($C1407,'Policy Characteristics'!$C:$C,0))),"",INDEX('Policy Characteristics'!K:K,MATCH($C1407,'Policy Characteristics'!$C:$C,0)))</f>
        <v>architectural-design.html#rnd</v>
      </c>
      <c r="R1407" s="446" t="str">
        <f>IF(ISBLANK(INDEX('Policy Characteristics'!L:L,MATCH($C1407,'Policy Characteristics'!$C:$C,0))),"",INDEX('Policy Characteristics'!L:L,MATCH($C1407,'Policy Characteristics'!$C:$C,0)))</f>
        <v>research-and-development.html</v>
      </c>
    </row>
    <row r="1408" spans="1:18" x14ac:dyDescent="0.75">
      <c r="A1408" s="446" t="str">
        <f>IF(ISBLANK(INDEX('Policy Characteristics'!A:A,MATCH($C1408,'Policy Characteristics'!$C:$C,0))),"",INDEX('Policy Characteristics'!A:A,MATCH($C1408,'Policy Characteristics'!$C:$C,0)))</f>
        <v>Research and Development</v>
      </c>
      <c r="B1408" s="467" t="str">
        <f>IF(ISBLANK(INDEX('Policy Characteristics'!B:B,MATCH($C1408,'Policy Characteristics'!$C:$C,0))),"",INDEX('Policy Characteristics'!B:B,MATCH($C1408,'Policy Characteristics'!$C:$C,0)))</f>
        <v>Capital Cost Reduction</v>
      </c>
      <c r="C1408" s="446" t="str">
        <f t="shared" si="63"/>
        <v>RnD Electricity Capital Cost Perc Reduction</v>
      </c>
      <c r="D1408" s="294" t="s">
        <v>3490</v>
      </c>
      <c r="E1408" s="339"/>
      <c r="F1408" s="294" t="s">
        <v>3510</v>
      </c>
      <c r="G1408" s="339"/>
      <c r="H1408" s="20">
        <v>1817</v>
      </c>
      <c r="I1408" s="468" t="s">
        <v>43</v>
      </c>
      <c r="J1408" s="469" t="str">
        <f>IF(ISBLANK(INDEX('Policy Characteristics'!D:D,MATCH($C1408,'Policy Characteristics'!$C:$C,0))),"",INDEX('Policy Characteristics'!D:D,MATCH($C1408,'Policy Characteristics'!$C:$C,0)))</f>
        <v>R&amp;D Capital Cost Reductions</v>
      </c>
      <c r="K1408" s="446" t="str">
        <f>IF(ISBLANK(INDEX('Policy Characteristics'!E:E,MATCH($C1408,'Policy Characteristics'!$C:$C,0))),"",INDEX('Policy Characteristics'!E:E,MATCH($C1408,'Policy Characteristics'!$C:$C,0)))</f>
        <v>RnD electricity capital cost reduction</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0.4</v>
      </c>
      <c r="N1408" s="242">
        <f>IF(ISBLANK(INDEX('Policy Characteristics'!H:H,MATCH($C1408,'Policy Characteristics'!$C:$C,0))),"",INDEX('Policy Characteristics'!H:H,MATCH($C1408,'Policy Characteristics'!$C:$C,0)))</f>
        <v>0.01</v>
      </c>
      <c r="O1408" s="446" t="str">
        <f>IF(ISBLANK(INDEX('Policy Characteristics'!I:I,MATCH($C1408,'Policy Characteristics'!$C:$C,0))),"",INDEX('Policy Characteristics'!I:I,MATCH($C1408,'Policy Characteristics'!$C:$C,0)))</f>
        <v>% reduction in cost</v>
      </c>
      <c r="P1408" s="44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46" t="str">
        <f>IF(ISBLANK(INDEX('Policy Characteristics'!K:K,MATCH($C1408,'Policy Characteristics'!$C:$C,0))),"",INDEX('Policy Characteristics'!K:K,MATCH($C1408,'Policy Characteristics'!$C:$C,0)))</f>
        <v>architectural-design.html#rnd</v>
      </c>
      <c r="R1408" s="446" t="str">
        <f>IF(ISBLANK(INDEX('Policy Characteristics'!L:L,MATCH($C1408,'Policy Characteristics'!$C:$C,0))),"",INDEX('Policy Characteristics'!L:L,MATCH($C1408,'Policy Characteristics'!$C:$C,0)))</f>
        <v>research-and-development.html</v>
      </c>
    </row>
    <row r="1409" spans="1:18" x14ac:dyDescent="0.75">
      <c r="A1409" s="446" t="str">
        <f>IF(ISBLANK(INDEX('Policy Characteristics'!A:A,MATCH($C1409,'Policy Characteristics'!$C:$C,0))),"",INDEX('Policy Characteristics'!A:A,MATCH($C1409,'Policy Characteristics'!$C:$C,0)))</f>
        <v>Research and Development</v>
      </c>
      <c r="B1409" s="467" t="str">
        <f>IF(ISBLANK(INDEX('Policy Characteristics'!B:B,MATCH($C1409,'Policy Characteristics'!$C:$C,0))),"",INDEX('Policy Characteristics'!B:B,MATCH($C1409,'Policy Characteristics'!$C:$C,0)))</f>
        <v>Capital Cost Reduction</v>
      </c>
      <c r="C1409" s="446" t="str">
        <f t="shared" si="63"/>
        <v>RnD Electricity Capital Cost Perc Reduction</v>
      </c>
      <c r="D1409" s="294" t="s">
        <v>3491</v>
      </c>
      <c r="E1409" s="339"/>
      <c r="F1409" s="294" t="s">
        <v>3511</v>
      </c>
      <c r="G1409" s="339"/>
      <c r="H1409" s="20">
        <v>1818</v>
      </c>
      <c r="I1409" s="468" t="s">
        <v>43</v>
      </c>
      <c r="J1409" s="469" t="str">
        <f>IF(ISBLANK(INDEX('Policy Characteristics'!D:D,MATCH($C1409,'Policy Characteristics'!$C:$C,0))),"",INDEX('Policy Characteristics'!D:D,MATCH($C1409,'Policy Characteristics'!$C:$C,0)))</f>
        <v>R&amp;D Capital Cost Reductions</v>
      </c>
      <c r="K1409" s="446" t="str">
        <f>IF(ISBLANK(INDEX('Policy Characteristics'!E:E,MATCH($C1409,'Policy Characteristics'!$C:$C,0))),"",INDEX('Policy Characteristics'!E:E,MATCH($C1409,'Policy Characteristics'!$C:$C,0)))</f>
        <v>RnD electricity capital cost reduction</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0.4</v>
      </c>
      <c r="N1409" s="242">
        <f>IF(ISBLANK(INDEX('Policy Characteristics'!H:H,MATCH($C1409,'Policy Characteristics'!$C:$C,0))),"",INDEX('Policy Characteristics'!H:H,MATCH($C1409,'Policy Characteristics'!$C:$C,0)))</f>
        <v>0.01</v>
      </c>
      <c r="O1409" s="446" t="str">
        <f>IF(ISBLANK(INDEX('Policy Characteristics'!I:I,MATCH($C1409,'Policy Characteristics'!$C:$C,0))),"",INDEX('Policy Characteristics'!I:I,MATCH($C1409,'Policy Characteristics'!$C:$C,0)))</f>
        <v>% reduction in cost</v>
      </c>
      <c r="P1409" s="44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46" t="str">
        <f>IF(ISBLANK(INDEX('Policy Characteristics'!K:K,MATCH($C1409,'Policy Characteristics'!$C:$C,0))),"",INDEX('Policy Characteristics'!K:K,MATCH($C1409,'Policy Characteristics'!$C:$C,0)))</f>
        <v>architectural-design.html#rnd</v>
      </c>
      <c r="R1409" s="446" t="str">
        <f>IF(ISBLANK(INDEX('Policy Characteristics'!L:L,MATCH($C1409,'Policy Characteristics'!$C:$C,0))),"",INDEX('Policy Characteristics'!L:L,MATCH($C1409,'Policy Characteristics'!$C:$C,0)))</f>
        <v>research-and-development.html</v>
      </c>
    </row>
    <row r="1410" spans="1:18" x14ac:dyDescent="0.75">
      <c r="A1410" s="446" t="str">
        <f>IF(ISBLANK(INDEX('Policy Characteristics'!A:A,MATCH($C1410,'Policy Characteristics'!$C:$C,0))),"",INDEX('Policy Characteristics'!A:A,MATCH($C1410,'Policy Characteristics'!$C:$C,0)))</f>
        <v>Research and Development</v>
      </c>
      <c r="B1410" s="467" t="str">
        <f>IF(ISBLANK(INDEX('Policy Characteristics'!B:B,MATCH($C1410,'Policy Characteristics'!$C:$C,0))),"",INDEX('Policy Characteristics'!B:B,MATCH($C1410,'Policy Characteristics'!$C:$C,0)))</f>
        <v>Capital Cost Reduction</v>
      </c>
      <c r="C1410" s="446" t="str">
        <f t="shared" si="63"/>
        <v>RnD Electricity Capital Cost Perc Reduction</v>
      </c>
      <c r="D1410" s="294" t="s">
        <v>3492</v>
      </c>
      <c r="E1410" s="339"/>
      <c r="F1410" s="294" t="s">
        <v>3512</v>
      </c>
      <c r="G1410" s="339"/>
      <c r="H1410" s="20">
        <v>1819</v>
      </c>
      <c r="I1410" s="468" t="s">
        <v>43</v>
      </c>
      <c r="J1410" s="469" t="str">
        <f>IF(ISBLANK(INDEX('Policy Characteristics'!D:D,MATCH($C1410,'Policy Characteristics'!$C:$C,0))),"",INDEX('Policy Characteristics'!D:D,MATCH($C1410,'Policy Characteristics'!$C:$C,0)))</f>
        <v>R&amp;D Capital Cost Reductions</v>
      </c>
      <c r="K1410" s="446" t="str">
        <f>IF(ISBLANK(INDEX('Policy Characteristics'!E:E,MATCH($C1410,'Policy Characteristics'!$C:$C,0))),"",INDEX('Policy Characteristics'!E:E,MATCH($C1410,'Policy Characteristics'!$C:$C,0)))</f>
        <v>RnD electricity capital cost reduction</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0.4</v>
      </c>
      <c r="N1410" s="242">
        <f>IF(ISBLANK(INDEX('Policy Characteristics'!H:H,MATCH($C1410,'Policy Characteristics'!$C:$C,0))),"",INDEX('Policy Characteristics'!H:H,MATCH($C1410,'Policy Characteristics'!$C:$C,0)))</f>
        <v>0.01</v>
      </c>
      <c r="O1410" s="446" t="str">
        <f>IF(ISBLANK(INDEX('Policy Characteristics'!I:I,MATCH($C1410,'Policy Characteristics'!$C:$C,0))),"",INDEX('Policy Characteristics'!I:I,MATCH($C1410,'Policy Characteristics'!$C:$C,0)))</f>
        <v>% reduction in cost</v>
      </c>
      <c r="P1410" s="44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46" t="str">
        <f>IF(ISBLANK(INDEX('Policy Characteristics'!K:K,MATCH($C1410,'Policy Characteristics'!$C:$C,0))),"",INDEX('Policy Characteristics'!K:K,MATCH($C1410,'Policy Characteristics'!$C:$C,0)))</f>
        <v>architectural-design.html#rnd</v>
      </c>
      <c r="R1410" s="446" t="str">
        <f>IF(ISBLANK(INDEX('Policy Characteristics'!L:L,MATCH($C1410,'Policy Characteristics'!$C:$C,0))),"",INDEX('Policy Characteristics'!L:L,MATCH($C1410,'Policy Characteristics'!$C:$C,0)))</f>
        <v>research-and-development.html</v>
      </c>
    </row>
    <row r="1411" spans="1:18" x14ac:dyDescent="0.75">
      <c r="A1411" s="446" t="str">
        <f>IF(ISBLANK(INDEX('Policy Characteristics'!A:A,MATCH($C1411,'Policy Characteristics'!$C:$C,0))),"",INDEX('Policy Characteristics'!A:A,MATCH($C1411,'Policy Characteristics'!$C:$C,0)))</f>
        <v>Research and Development</v>
      </c>
      <c r="B1411" s="467" t="str">
        <f>IF(ISBLANK(INDEX('Policy Characteristics'!B:B,MATCH($C1411,'Policy Characteristics'!$C:$C,0))),"",INDEX('Policy Characteristics'!B:B,MATCH($C1411,'Policy Characteristics'!$C:$C,0)))</f>
        <v>Capital Cost Reduction</v>
      </c>
      <c r="C1411" s="446" t="str">
        <f t="shared" si="63"/>
        <v>RnD Electricity Capital Cost Perc Reduction</v>
      </c>
      <c r="D1411" s="294" t="s">
        <v>3493</v>
      </c>
      <c r="E1411" s="339"/>
      <c r="F1411" s="294" t="s">
        <v>3513</v>
      </c>
      <c r="G1411" s="339"/>
      <c r="H1411" s="20">
        <v>1820</v>
      </c>
      <c r="I1411" s="468" t="s">
        <v>43</v>
      </c>
      <c r="J1411" s="469" t="str">
        <f>IF(ISBLANK(INDEX('Policy Characteristics'!D:D,MATCH($C1411,'Policy Characteristics'!$C:$C,0))),"",INDEX('Policy Characteristics'!D:D,MATCH($C1411,'Policy Characteristics'!$C:$C,0)))</f>
        <v>R&amp;D Capital Cost Reductions</v>
      </c>
      <c r="K1411" s="446" t="str">
        <f>IF(ISBLANK(INDEX('Policy Characteristics'!E:E,MATCH($C1411,'Policy Characteristics'!$C:$C,0))),"",INDEX('Policy Characteristics'!E:E,MATCH($C1411,'Policy Characteristics'!$C:$C,0)))</f>
        <v>RnD electricity capital cost reduction</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0.4</v>
      </c>
      <c r="N1411" s="242">
        <f>IF(ISBLANK(INDEX('Policy Characteristics'!H:H,MATCH($C1411,'Policy Characteristics'!$C:$C,0))),"",INDEX('Policy Characteristics'!H:H,MATCH($C1411,'Policy Characteristics'!$C:$C,0)))</f>
        <v>0.01</v>
      </c>
      <c r="O1411" s="446" t="str">
        <f>IF(ISBLANK(INDEX('Policy Characteristics'!I:I,MATCH($C1411,'Policy Characteristics'!$C:$C,0))),"",INDEX('Policy Characteristics'!I:I,MATCH($C1411,'Policy Characteristics'!$C:$C,0)))</f>
        <v>% reduction in cost</v>
      </c>
      <c r="P1411" s="44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46" t="str">
        <f>IF(ISBLANK(INDEX('Policy Characteristics'!K:K,MATCH($C1411,'Policy Characteristics'!$C:$C,0))),"",INDEX('Policy Characteristics'!K:K,MATCH($C1411,'Policy Characteristics'!$C:$C,0)))</f>
        <v>architectural-design.html#rnd</v>
      </c>
      <c r="R1411" s="446" t="str">
        <f>IF(ISBLANK(INDEX('Policy Characteristics'!L:L,MATCH($C1411,'Policy Characteristics'!$C:$C,0))),"",INDEX('Policy Characteristics'!L:L,MATCH($C1411,'Policy Characteristics'!$C:$C,0)))</f>
        <v>research-and-development.html</v>
      </c>
    </row>
    <row r="1412" spans="1:18" x14ac:dyDescent="0.75">
      <c r="A1412" s="446" t="str">
        <f>IF(ISBLANK(INDEX('Policy Characteristics'!A:A,MATCH($C1412,'Policy Characteristics'!$C:$C,0))),"",INDEX('Policy Characteristics'!A:A,MATCH($C1412,'Policy Characteristics'!$C:$C,0)))</f>
        <v>Research and Development</v>
      </c>
      <c r="B1412" s="467" t="str">
        <f>IF(ISBLANK(INDEX('Policy Characteristics'!B:B,MATCH($C1412,'Policy Characteristics'!$C:$C,0))),"",INDEX('Policy Characteristics'!B:B,MATCH($C1412,'Policy Characteristics'!$C:$C,0)))</f>
        <v>Capital Cost Reduction</v>
      </c>
      <c r="C1412" s="446" t="str">
        <f t="shared" si="63"/>
        <v>RnD Electricity Capital Cost Perc Reduction</v>
      </c>
      <c r="D1412" s="294" t="s">
        <v>3582</v>
      </c>
      <c r="E1412" s="339"/>
      <c r="F1412" s="294" t="s">
        <v>3584</v>
      </c>
      <c r="G1412" s="339"/>
      <c r="H1412" s="20">
        <v>1821</v>
      </c>
      <c r="I1412" s="468" t="s">
        <v>43</v>
      </c>
      <c r="J1412" s="469" t="str">
        <f>IF(ISBLANK(INDEX('Policy Characteristics'!D:D,MATCH($C1412,'Policy Characteristics'!$C:$C,0))),"",INDEX('Policy Characteristics'!D:D,MATCH($C1412,'Policy Characteristics'!$C:$C,0)))</f>
        <v>R&amp;D Capital Cost Reductions</v>
      </c>
      <c r="K1412" s="446" t="str">
        <f>IF(ISBLANK(INDEX('Policy Characteristics'!E:E,MATCH($C1412,'Policy Characteristics'!$C:$C,0))),"",INDEX('Policy Characteristics'!E:E,MATCH($C1412,'Policy Characteristics'!$C:$C,0)))</f>
        <v>RnD electricity capital cost reduction</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0.4</v>
      </c>
      <c r="N1412" s="242">
        <f>IF(ISBLANK(INDEX('Policy Characteristics'!H:H,MATCH($C1412,'Policy Characteristics'!$C:$C,0))),"",INDEX('Policy Characteristics'!H:H,MATCH($C1412,'Policy Characteristics'!$C:$C,0)))</f>
        <v>0.01</v>
      </c>
      <c r="O1412" s="446" t="str">
        <f>IF(ISBLANK(INDEX('Policy Characteristics'!I:I,MATCH($C1412,'Policy Characteristics'!$C:$C,0))),"",INDEX('Policy Characteristics'!I:I,MATCH($C1412,'Policy Characteristics'!$C:$C,0)))</f>
        <v>% reduction in cost</v>
      </c>
      <c r="P1412" s="44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46" t="str">
        <f>IF(ISBLANK(INDEX('Policy Characteristics'!K:K,MATCH($C1412,'Policy Characteristics'!$C:$C,0))),"",INDEX('Policy Characteristics'!K:K,MATCH($C1412,'Policy Characteristics'!$C:$C,0)))</f>
        <v>architectural-design.html#rnd</v>
      </c>
      <c r="R1412" s="446" t="str">
        <f>IF(ISBLANK(INDEX('Policy Characteristics'!L:L,MATCH($C1412,'Policy Characteristics'!$C:$C,0))),"",INDEX('Policy Characteristics'!L:L,MATCH($C1412,'Policy Characteristics'!$C:$C,0)))</f>
        <v>research-and-development.html</v>
      </c>
    </row>
    <row r="1413" spans="1:18" x14ac:dyDescent="0.75">
      <c r="A1413" s="446" t="str">
        <f>IF(ISBLANK(INDEX('Policy Characteristics'!A:A,MATCH($C1413,'Policy Characteristics'!$C:$C,0))),"",INDEX('Policy Characteristics'!A:A,MATCH($C1413,'Policy Characteristics'!$C:$C,0)))</f>
        <v>Research and Development</v>
      </c>
      <c r="B1413" s="467" t="str">
        <f>IF(ISBLANK(INDEX('Policy Characteristics'!B:B,MATCH($C1413,'Policy Characteristics'!$C:$C,0))),"",INDEX('Policy Characteristics'!B:B,MATCH($C1413,'Policy Characteristics'!$C:$C,0)))</f>
        <v>Capital Cost Reduction</v>
      </c>
      <c r="C1413" s="446" t="str">
        <f t="shared" si="63"/>
        <v>RnD Electricity Capital Cost Perc Reduction</v>
      </c>
      <c r="D1413" s="294" t="s">
        <v>3583</v>
      </c>
      <c r="E1413" s="339"/>
      <c r="F1413" s="294" t="s">
        <v>3585</v>
      </c>
      <c r="G1413" s="339"/>
      <c r="H1413" s="20">
        <v>2245</v>
      </c>
      <c r="I1413" s="468" t="s">
        <v>43</v>
      </c>
      <c r="J1413" s="469" t="str">
        <f>IF(ISBLANK(INDEX('Policy Characteristics'!D:D,MATCH($C1413,'Policy Characteristics'!$C:$C,0))),"",INDEX('Policy Characteristics'!D:D,MATCH($C1413,'Policy Characteristics'!$C:$C,0)))</f>
        <v>R&amp;D Capital Cost Reductions</v>
      </c>
      <c r="K1413" s="446" t="str">
        <f>IF(ISBLANK(INDEX('Policy Characteristics'!E:E,MATCH($C1413,'Policy Characteristics'!$C:$C,0))),"",INDEX('Policy Characteristics'!E:E,MATCH($C1413,'Policy Characteristics'!$C:$C,0)))</f>
        <v>RnD electricity capital cost reduction</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0.4</v>
      </c>
      <c r="N1413" s="242">
        <f>IF(ISBLANK(INDEX('Policy Characteristics'!H:H,MATCH($C1413,'Policy Characteristics'!$C:$C,0))),"",INDEX('Policy Characteristics'!H:H,MATCH($C1413,'Policy Characteristics'!$C:$C,0)))</f>
        <v>0.01</v>
      </c>
      <c r="O1413" s="446" t="str">
        <f>IF(ISBLANK(INDEX('Policy Characteristics'!I:I,MATCH($C1413,'Policy Characteristics'!$C:$C,0))),"",INDEX('Policy Characteristics'!I:I,MATCH($C1413,'Policy Characteristics'!$C:$C,0)))</f>
        <v>% reduction in cost</v>
      </c>
      <c r="P1413" s="44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46" t="str">
        <f>IF(ISBLANK(INDEX('Policy Characteristics'!K:K,MATCH($C1413,'Policy Characteristics'!$C:$C,0))),"",INDEX('Policy Characteristics'!K:K,MATCH($C1413,'Policy Characteristics'!$C:$C,0)))</f>
        <v>architectural-design.html#rnd</v>
      </c>
      <c r="R1413" s="446" t="str">
        <f>IF(ISBLANK(INDEX('Policy Characteristics'!L:L,MATCH($C1413,'Policy Characteristics'!$C:$C,0))),"",INDEX('Policy Characteristics'!L:L,MATCH($C1413,'Policy Characteristics'!$C:$C,0)))</f>
        <v>research-and-development.html</v>
      </c>
    </row>
    <row r="1414" spans="1:18" x14ac:dyDescent="0.75">
      <c r="A1414" s="446" t="str">
        <f>IF(ISBLANK(INDEX('Policy Characteristics'!A:A,MATCH($C1414,'Policy Characteristics'!$C:$C,0))),"",INDEX('Policy Characteristics'!A:A,MATCH($C1414,'Policy Characteristics'!$C:$C,0)))</f>
        <v>Research and Development</v>
      </c>
      <c r="B1414" s="467" t="str">
        <f>IF(ISBLANK(INDEX('Policy Characteristics'!B:B,MATCH($C1414,'Policy Characteristics'!$C:$C,0))),"",INDEX('Policy Characteristics'!B:B,MATCH($C1414,'Policy Characteristics'!$C:$C,0)))</f>
        <v>Capital Cost Reduction</v>
      </c>
      <c r="C1414" t="s">
        <v>292</v>
      </c>
      <c r="D1414" t="s">
        <v>3064</v>
      </c>
      <c r="E1414" s="339"/>
      <c r="F1414" s="294" t="s">
        <v>3091</v>
      </c>
      <c r="G1414" s="339"/>
      <c r="H1414" s="20">
        <v>1462</v>
      </c>
      <c r="I1414" s="468" t="s">
        <v>43</v>
      </c>
      <c r="J1414" s="469" t="str">
        <f>IF(ISBLANK(INDEX('Policy Characteristics'!D:D,MATCH($C1414,'Policy Characteristics'!$C:$C,0))),"",INDEX('Policy Characteristics'!D:D,MATCH($C1414,'Policy Characteristics'!$C:$C,0)))</f>
        <v>R&amp;D Capital Cost Reductions</v>
      </c>
      <c r="K1414" s="446" t="str">
        <f>IF(ISBLANK(INDEX('Policy Characteristics'!E:E,MATCH($C1414,'Policy Characteristics'!$C:$C,0))),"",INDEX('Policy Characteristics'!E:E,MATCH($C1414,'Policy Characteristics'!$C:$C,0)))</f>
        <v>RnD industry capital cost reduction</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0.4</v>
      </c>
      <c r="N1414" s="242">
        <f>IF(ISBLANK(INDEX('Policy Characteristics'!H:H,MATCH($C1414,'Policy Characteristics'!$C:$C,0))),"",INDEX('Policy Characteristics'!H:H,MATCH($C1414,'Policy Characteristics'!$C:$C,0)))</f>
        <v>0.01</v>
      </c>
      <c r="O1414" s="446" t="str">
        <f>IF(ISBLANK(INDEX('Policy Characteristics'!I:I,MATCH($C1414,'Policy Characteristics'!$C:$C,0))),"",INDEX('Policy Characteristics'!I:I,MATCH($C1414,'Policy Characteristics'!$C:$C,0)))</f>
        <v>% reduction in cost</v>
      </c>
      <c r="P1414" s="44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46" t="str">
        <f>IF(ISBLANK(INDEX('Policy Characteristics'!K:K,MATCH($C1414,'Policy Characteristics'!$C:$C,0))),"",INDEX('Policy Characteristics'!K:K,MATCH($C1414,'Policy Characteristics'!$C:$C,0)))</f>
        <v>architectural-design.html#rnd</v>
      </c>
      <c r="R1414" s="446" t="str">
        <f>IF(ISBLANK(INDEX('Policy Characteristics'!L:L,MATCH($C1414,'Policy Characteristics'!$C:$C,0))),"",INDEX('Policy Characteristics'!L:L,MATCH($C1414,'Policy Characteristics'!$C:$C,0)))</f>
        <v>research-and-development.html</v>
      </c>
    </row>
    <row r="1415" spans="1:18" x14ac:dyDescent="0.75">
      <c r="A1415" s="446" t="str">
        <f>IF(ISBLANK(INDEX('Policy Characteristics'!A:A,MATCH($C1415,'Policy Characteristics'!$C:$C,0))),"",INDEX('Policy Characteristics'!A:A,MATCH($C1415,'Policy Characteristics'!$C:$C,0)))</f>
        <v>Research and Development</v>
      </c>
      <c r="B1415" s="467" t="str">
        <f>IF(ISBLANK(INDEX('Policy Characteristics'!B:B,MATCH($C1415,'Policy Characteristics'!$C:$C,0))),"",INDEX('Policy Characteristics'!B:B,MATCH($C1415,'Policy Characteristics'!$C:$C,0)))</f>
        <v>Capital Cost Reduction</v>
      </c>
      <c r="C1415" s="446" t="str">
        <f t="shared" ref="C1415:C1438" si="64">C$1414</f>
        <v>RnD Industry Capital Cost Perc Reduction</v>
      </c>
      <c r="D1415" t="s">
        <v>3065</v>
      </c>
      <c r="E1415" s="339"/>
      <c r="F1415" s="294" t="s">
        <v>3092</v>
      </c>
      <c r="G1415" s="339"/>
      <c r="H1415" s="20">
        <v>1463</v>
      </c>
      <c r="I1415" s="468" t="s">
        <v>43</v>
      </c>
      <c r="J1415" s="469" t="str">
        <f>IF(ISBLANK(INDEX('Policy Characteristics'!D:D,MATCH($C1415,'Policy Characteristics'!$C:$C,0))),"",INDEX('Policy Characteristics'!D:D,MATCH($C1415,'Policy Characteristics'!$C:$C,0)))</f>
        <v>R&amp;D Capital Cost Reductions</v>
      </c>
      <c r="K1415" s="446" t="str">
        <f>IF(ISBLANK(INDEX('Policy Characteristics'!E:E,MATCH($C1415,'Policy Characteristics'!$C:$C,0))),"",INDEX('Policy Characteristics'!E:E,MATCH($C1415,'Policy Characteristics'!$C:$C,0)))</f>
        <v>RnD industry capital cost reduction</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0.4</v>
      </c>
      <c r="N1415" s="242">
        <f>IF(ISBLANK(INDEX('Policy Characteristics'!H:H,MATCH($C1415,'Policy Characteristics'!$C:$C,0))),"",INDEX('Policy Characteristics'!H:H,MATCH($C1415,'Policy Characteristics'!$C:$C,0)))</f>
        <v>0.01</v>
      </c>
      <c r="O1415" s="446" t="str">
        <f>IF(ISBLANK(INDEX('Policy Characteristics'!I:I,MATCH($C1415,'Policy Characteristics'!$C:$C,0))),"",INDEX('Policy Characteristics'!I:I,MATCH($C1415,'Policy Characteristics'!$C:$C,0)))</f>
        <v>% reduction in cost</v>
      </c>
      <c r="P1415" s="44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46" t="str">
        <f>IF(ISBLANK(INDEX('Policy Characteristics'!K:K,MATCH($C1415,'Policy Characteristics'!$C:$C,0))),"",INDEX('Policy Characteristics'!K:K,MATCH($C1415,'Policy Characteristics'!$C:$C,0)))</f>
        <v>architectural-design.html#rnd</v>
      </c>
      <c r="R1415" s="446" t="str">
        <f>IF(ISBLANK(INDEX('Policy Characteristics'!L:L,MATCH($C1415,'Policy Characteristics'!$C:$C,0))),"",INDEX('Policy Characteristics'!L:L,MATCH($C1415,'Policy Characteristics'!$C:$C,0)))</f>
        <v>research-and-development.html</v>
      </c>
    </row>
    <row r="1416" spans="1:18" x14ac:dyDescent="0.75">
      <c r="A1416" s="446" t="str">
        <f>IF(ISBLANK(INDEX('Policy Characteristics'!A:A,MATCH($C1416,'Policy Characteristics'!$C:$C,0))),"",INDEX('Policy Characteristics'!A:A,MATCH($C1416,'Policy Characteristics'!$C:$C,0)))</f>
        <v>Research and Development</v>
      </c>
      <c r="B1416" s="467" t="str">
        <f>IF(ISBLANK(INDEX('Policy Characteristics'!B:B,MATCH($C1416,'Policy Characteristics'!$C:$C,0))),"",INDEX('Policy Characteristics'!B:B,MATCH($C1416,'Policy Characteristics'!$C:$C,0)))</f>
        <v>Capital Cost Reduction</v>
      </c>
      <c r="C1416" s="446" t="str">
        <f t="shared" si="64"/>
        <v>RnD Industry Capital Cost Perc Reduction</v>
      </c>
      <c r="D1416" t="s">
        <v>3066</v>
      </c>
      <c r="E1416" s="339"/>
      <c r="F1416" s="294" t="s">
        <v>3093</v>
      </c>
      <c r="G1416" s="339"/>
      <c r="H1416" s="20">
        <v>1464</v>
      </c>
      <c r="I1416" s="468" t="s">
        <v>43</v>
      </c>
      <c r="J1416" s="469" t="str">
        <f>IF(ISBLANK(INDEX('Policy Characteristics'!D:D,MATCH($C1416,'Policy Characteristics'!$C:$C,0))),"",INDEX('Policy Characteristics'!D:D,MATCH($C1416,'Policy Characteristics'!$C:$C,0)))</f>
        <v>R&amp;D Capital Cost Reductions</v>
      </c>
      <c r="K1416" s="446" t="str">
        <f>IF(ISBLANK(INDEX('Policy Characteristics'!E:E,MATCH($C1416,'Policy Characteristics'!$C:$C,0))),"",INDEX('Policy Characteristics'!E:E,MATCH($C1416,'Policy Characteristics'!$C:$C,0)))</f>
        <v>RnD industry capital cost reduction</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0.4</v>
      </c>
      <c r="N1416" s="242">
        <f>IF(ISBLANK(INDEX('Policy Characteristics'!H:H,MATCH($C1416,'Policy Characteristics'!$C:$C,0))),"",INDEX('Policy Characteristics'!H:H,MATCH($C1416,'Policy Characteristics'!$C:$C,0)))</f>
        <v>0.01</v>
      </c>
      <c r="O1416" s="446" t="str">
        <f>IF(ISBLANK(INDEX('Policy Characteristics'!I:I,MATCH($C1416,'Policy Characteristics'!$C:$C,0))),"",INDEX('Policy Characteristics'!I:I,MATCH($C1416,'Policy Characteristics'!$C:$C,0)))</f>
        <v>% reduction in cost</v>
      </c>
      <c r="P1416" s="44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46" t="str">
        <f>IF(ISBLANK(INDEX('Policy Characteristics'!K:K,MATCH($C1416,'Policy Characteristics'!$C:$C,0))),"",INDEX('Policy Characteristics'!K:K,MATCH($C1416,'Policy Characteristics'!$C:$C,0)))</f>
        <v>architectural-design.html#rnd</v>
      </c>
      <c r="R1416" s="446" t="str">
        <f>IF(ISBLANK(INDEX('Policy Characteristics'!L:L,MATCH($C1416,'Policy Characteristics'!$C:$C,0))),"",INDEX('Policy Characteristics'!L:L,MATCH($C1416,'Policy Characteristics'!$C:$C,0)))</f>
        <v>research-and-development.html</v>
      </c>
    </row>
    <row r="1417" spans="1:18" x14ac:dyDescent="0.75">
      <c r="A1417" s="446" t="str">
        <f>IF(ISBLANK(INDEX('Policy Characteristics'!A:A,MATCH($C1417,'Policy Characteristics'!$C:$C,0))),"",INDEX('Policy Characteristics'!A:A,MATCH($C1417,'Policy Characteristics'!$C:$C,0)))</f>
        <v>Research and Development</v>
      </c>
      <c r="B1417" s="467" t="str">
        <f>IF(ISBLANK(INDEX('Policy Characteristics'!B:B,MATCH($C1417,'Policy Characteristics'!$C:$C,0))),"",INDEX('Policy Characteristics'!B:B,MATCH($C1417,'Policy Characteristics'!$C:$C,0)))</f>
        <v>Capital Cost Reduction</v>
      </c>
      <c r="C1417" s="446" t="str">
        <f t="shared" si="64"/>
        <v>RnD Industry Capital Cost Perc Reduction</v>
      </c>
      <c r="D1417" t="s">
        <v>3067</v>
      </c>
      <c r="E1417" s="339"/>
      <c r="F1417" s="294" t="s">
        <v>3094</v>
      </c>
      <c r="G1417" s="339"/>
      <c r="H1417" s="20">
        <v>1465</v>
      </c>
      <c r="I1417" s="468" t="s">
        <v>43</v>
      </c>
      <c r="J1417" s="469" t="str">
        <f>IF(ISBLANK(INDEX('Policy Characteristics'!D:D,MATCH($C1417,'Policy Characteristics'!$C:$C,0))),"",INDEX('Policy Characteristics'!D:D,MATCH($C1417,'Policy Characteristics'!$C:$C,0)))</f>
        <v>R&amp;D Capital Cost Reductions</v>
      </c>
      <c r="K1417" s="446" t="str">
        <f>IF(ISBLANK(INDEX('Policy Characteristics'!E:E,MATCH($C1417,'Policy Characteristics'!$C:$C,0))),"",INDEX('Policy Characteristics'!E:E,MATCH($C1417,'Policy Characteristics'!$C:$C,0)))</f>
        <v>RnD industry capital cost reduction</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0.4</v>
      </c>
      <c r="N1417" s="242">
        <f>IF(ISBLANK(INDEX('Policy Characteristics'!H:H,MATCH($C1417,'Policy Characteristics'!$C:$C,0))),"",INDEX('Policy Characteristics'!H:H,MATCH($C1417,'Policy Characteristics'!$C:$C,0)))</f>
        <v>0.01</v>
      </c>
      <c r="O1417" s="446" t="str">
        <f>IF(ISBLANK(INDEX('Policy Characteristics'!I:I,MATCH($C1417,'Policy Characteristics'!$C:$C,0))),"",INDEX('Policy Characteristics'!I:I,MATCH($C1417,'Policy Characteristics'!$C:$C,0)))</f>
        <v>% reduction in cost</v>
      </c>
      <c r="P1417" s="44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46" t="str">
        <f>IF(ISBLANK(INDEX('Policy Characteristics'!K:K,MATCH($C1417,'Policy Characteristics'!$C:$C,0))),"",INDEX('Policy Characteristics'!K:K,MATCH($C1417,'Policy Characteristics'!$C:$C,0)))</f>
        <v>architectural-design.html#rnd</v>
      </c>
      <c r="R1417" s="446" t="str">
        <f>IF(ISBLANK(INDEX('Policy Characteristics'!L:L,MATCH($C1417,'Policy Characteristics'!$C:$C,0))),"",INDEX('Policy Characteristics'!L:L,MATCH($C1417,'Policy Characteristics'!$C:$C,0)))</f>
        <v>research-and-development.html</v>
      </c>
    </row>
    <row r="1418" spans="1:18" x14ac:dyDescent="0.75">
      <c r="A1418" s="446" t="str">
        <f>IF(ISBLANK(INDEX('Policy Characteristics'!A:A,MATCH($C1418,'Policy Characteristics'!$C:$C,0))),"",INDEX('Policy Characteristics'!A:A,MATCH($C1418,'Policy Characteristics'!$C:$C,0)))</f>
        <v>Research and Development</v>
      </c>
      <c r="B1418" s="467" t="str">
        <f>IF(ISBLANK(INDEX('Policy Characteristics'!B:B,MATCH($C1418,'Policy Characteristics'!$C:$C,0))),"",INDEX('Policy Characteristics'!B:B,MATCH($C1418,'Policy Characteristics'!$C:$C,0)))</f>
        <v>Capital Cost Reduction</v>
      </c>
      <c r="C1418" s="446" t="str">
        <f t="shared" si="64"/>
        <v>RnD Industry Capital Cost Perc Reduction</v>
      </c>
      <c r="D1418" t="s">
        <v>3068</v>
      </c>
      <c r="E1418" s="339"/>
      <c r="F1418" s="294" t="s">
        <v>3095</v>
      </c>
      <c r="G1418" s="339"/>
      <c r="H1418" s="20">
        <v>1466</v>
      </c>
      <c r="I1418" s="468" t="s">
        <v>43</v>
      </c>
      <c r="J1418" s="469" t="str">
        <f>IF(ISBLANK(INDEX('Policy Characteristics'!D:D,MATCH($C1418,'Policy Characteristics'!$C:$C,0))),"",INDEX('Policy Characteristics'!D:D,MATCH($C1418,'Policy Characteristics'!$C:$C,0)))</f>
        <v>R&amp;D Capital Cost Reductions</v>
      </c>
      <c r="K1418" s="446" t="str">
        <f>IF(ISBLANK(INDEX('Policy Characteristics'!E:E,MATCH($C1418,'Policy Characteristics'!$C:$C,0))),"",INDEX('Policy Characteristics'!E:E,MATCH($C1418,'Policy Characteristics'!$C:$C,0)))</f>
        <v>RnD industry capital cost reduction</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0.4</v>
      </c>
      <c r="N1418" s="242">
        <f>IF(ISBLANK(INDEX('Policy Characteristics'!H:H,MATCH($C1418,'Policy Characteristics'!$C:$C,0))),"",INDEX('Policy Characteristics'!H:H,MATCH($C1418,'Policy Characteristics'!$C:$C,0)))</f>
        <v>0.01</v>
      </c>
      <c r="O1418" s="446" t="str">
        <f>IF(ISBLANK(INDEX('Policy Characteristics'!I:I,MATCH($C1418,'Policy Characteristics'!$C:$C,0))),"",INDEX('Policy Characteristics'!I:I,MATCH($C1418,'Policy Characteristics'!$C:$C,0)))</f>
        <v>% reduction in cost</v>
      </c>
      <c r="P1418" s="44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46" t="str">
        <f>IF(ISBLANK(INDEX('Policy Characteristics'!K:K,MATCH($C1418,'Policy Characteristics'!$C:$C,0))),"",INDEX('Policy Characteristics'!K:K,MATCH($C1418,'Policy Characteristics'!$C:$C,0)))</f>
        <v>architectural-design.html#rnd</v>
      </c>
      <c r="R1418" s="446" t="str">
        <f>IF(ISBLANK(INDEX('Policy Characteristics'!L:L,MATCH($C1418,'Policy Characteristics'!$C:$C,0))),"",INDEX('Policy Characteristics'!L:L,MATCH($C1418,'Policy Characteristics'!$C:$C,0)))</f>
        <v>research-and-development.html</v>
      </c>
    </row>
    <row r="1419" spans="1:18" x14ac:dyDescent="0.75">
      <c r="A1419" s="446" t="str">
        <f>IF(ISBLANK(INDEX('Policy Characteristics'!A:A,MATCH($C1419,'Policy Characteristics'!$C:$C,0))),"",INDEX('Policy Characteristics'!A:A,MATCH($C1419,'Policy Characteristics'!$C:$C,0)))</f>
        <v>Research and Development</v>
      </c>
      <c r="B1419" s="467" t="str">
        <f>IF(ISBLANK(INDEX('Policy Characteristics'!B:B,MATCH($C1419,'Policy Characteristics'!$C:$C,0))),"",INDEX('Policy Characteristics'!B:B,MATCH($C1419,'Policy Characteristics'!$C:$C,0)))</f>
        <v>Capital Cost Reduction</v>
      </c>
      <c r="C1419" s="446" t="str">
        <f t="shared" si="64"/>
        <v>RnD Industry Capital Cost Perc Reduction</v>
      </c>
      <c r="D1419" t="s">
        <v>3069</v>
      </c>
      <c r="E1419" s="339"/>
      <c r="F1419" s="294" t="s">
        <v>3096</v>
      </c>
      <c r="G1419" s="339"/>
      <c r="H1419" s="20">
        <v>1467</v>
      </c>
      <c r="I1419" s="468" t="s">
        <v>43</v>
      </c>
      <c r="J1419" s="469" t="str">
        <f>IF(ISBLANK(INDEX('Policy Characteristics'!D:D,MATCH($C1419,'Policy Characteristics'!$C:$C,0))),"",INDEX('Policy Characteristics'!D:D,MATCH($C1419,'Policy Characteristics'!$C:$C,0)))</f>
        <v>R&amp;D Capital Cost Reductions</v>
      </c>
      <c r="K1419" s="446" t="str">
        <f>IF(ISBLANK(INDEX('Policy Characteristics'!E:E,MATCH($C1419,'Policy Characteristics'!$C:$C,0))),"",INDEX('Policy Characteristics'!E:E,MATCH($C1419,'Policy Characteristics'!$C:$C,0)))</f>
        <v>RnD industry capital cost reduction</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0.4</v>
      </c>
      <c r="N1419" s="242">
        <f>IF(ISBLANK(INDEX('Policy Characteristics'!H:H,MATCH($C1419,'Policy Characteristics'!$C:$C,0))),"",INDEX('Policy Characteristics'!H:H,MATCH($C1419,'Policy Characteristics'!$C:$C,0)))</f>
        <v>0.01</v>
      </c>
      <c r="O1419" s="446" t="str">
        <f>IF(ISBLANK(INDEX('Policy Characteristics'!I:I,MATCH($C1419,'Policy Characteristics'!$C:$C,0))),"",INDEX('Policy Characteristics'!I:I,MATCH($C1419,'Policy Characteristics'!$C:$C,0)))</f>
        <v>% reduction in cost</v>
      </c>
      <c r="P1419" s="44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46" t="str">
        <f>IF(ISBLANK(INDEX('Policy Characteristics'!K:K,MATCH($C1419,'Policy Characteristics'!$C:$C,0))),"",INDEX('Policy Characteristics'!K:K,MATCH($C1419,'Policy Characteristics'!$C:$C,0)))</f>
        <v>architectural-design.html#rnd</v>
      </c>
      <c r="R1419" s="446" t="str">
        <f>IF(ISBLANK(INDEX('Policy Characteristics'!L:L,MATCH($C1419,'Policy Characteristics'!$C:$C,0))),"",INDEX('Policy Characteristics'!L:L,MATCH($C1419,'Policy Characteristics'!$C:$C,0)))</f>
        <v>research-and-development.html</v>
      </c>
    </row>
    <row r="1420" spans="1:18" x14ac:dyDescent="0.75">
      <c r="A1420" s="446" t="str">
        <f>IF(ISBLANK(INDEX('Policy Characteristics'!A:A,MATCH($C1420,'Policy Characteristics'!$C:$C,0))),"",INDEX('Policy Characteristics'!A:A,MATCH($C1420,'Policy Characteristics'!$C:$C,0)))</f>
        <v>Research and Development</v>
      </c>
      <c r="B1420" s="467" t="str">
        <f>IF(ISBLANK(INDEX('Policy Characteristics'!B:B,MATCH($C1420,'Policy Characteristics'!$C:$C,0))),"",INDEX('Policy Characteristics'!B:B,MATCH($C1420,'Policy Characteristics'!$C:$C,0)))</f>
        <v>Capital Cost Reduction</v>
      </c>
      <c r="C1420" s="446" t="str">
        <f t="shared" si="64"/>
        <v>RnD Industry Capital Cost Perc Reduction</v>
      </c>
      <c r="D1420" t="s">
        <v>3070</v>
      </c>
      <c r="E1420" s="339"/>
      <c r="F1420" s="294" t="s">
        <v>3097</v>
      </c>
      <c r="G1420" s="339"/>
      <c r="H1420" s="20">
        <v>1468</v>
      </c>
      <c r="I1420" s="468" t="s">
        <v>43</v>
      </c>
      <c r="J1420" s="469" t="str">
        <f>IF(ISBLANK(INDEX('Policy Characteristics'!D:D,MATCH($C1420,'Policy Characteristics'!$C:$C,0))),"",INDEX('Policy Characteristics'!D:D,MATCH($C1420,'Policy Characteristics'!$C:$C,0)))</f>
        <v>R&amp;D Capital Cost Reductions</v>
      </c>
      <c r="K1420" s="446" t="str">
        <f>IF(ISBLANK(INDEX('Policy Characteristics'!E:E,MATCH($C1420,'Policy Characteristics'!$C:$C,0))),"",INDEX('Policy Characteristics'!E:E,MATCH($C1420,'Policy Characteristics'!$C:$C,0)))</f>
        <v>RnD industry capital cost reduction</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0.4</v>
      </c>
      <c r="N1420" s="242">
        <f>IF(ISBLANK(INDEX('Policy Characteristics'!H:H,MATCH($C1420,'Policy Characteristics'!$C:$C,0))),"",INDEX('Policy Characteristics'!H:H,MATCH($C1420,'Policy Characteristics'!$C:$C,0)))</f>
        <v>0.01</v>
      </c>
      <c r="O1420" s="446" t="str">
        <f>IF(ISBLANK(INDEX('Policy Characteristics'!I:I,MATCH($C1420,'Policy Characteristics'!$C:$C,0))),"",INDEX('Policy Characteristics'!I:I,MATCH($C1420,'Policy Characteristics'!$C:$C,0)))</f>
        <v>% reduction in cost</v>
      </c>
      <c r="P1420" s="44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46" t="str">
        <f>IF(ISBLANK(INDEX('Policy Characteristics'!K:K,MATCH($C1420,'Policy Characteristics'!$C:$C,0))),"",INDEX('Policy Characteristics'!K:K,MATCH($C1420,'Policy Characteristics'!$C:$C,0)))</f>
        <v>architectural-design.html#rnd</v>
      </c>
      <c r="R1420" s="446" t="str">
        <f>IF(ISBLANK(INDEX('Policy Characteristics'!L:L,MATCH($C1420,'Policy Characteristics'!$C:$C,0))),"",INDEX('Policy Characteristics'!L:L,MATCH($C1420,'Policy Characteristics'!$C:$C,0)))</f>
        <v>research-and-development.html</v>
      </c>
    </row>
    <row r="1421" spans="1:18" x14ac:dyDescent="0.75">
      <c r="A1421" s="446" t="str">
        <f>IF(ISBLANK(INDEX('Policy Characteristics'!A:A,MATCH($C1421,'Policy Characteristics'!$C:$C,0))),"",INDEX('Policy Characteristics'!A:A,MATCH($C1421,'Policy Characteristics'!$C:$C,0)))</f>
        <v>Research and Development</v>
      </c>
      <c r="B1421" s="467" t="str">
        <f>IF(ISBLANK(INDEX('Policy Characteristics'!B:B,MATCH($C1421,'Policy Characteristics'!$C:$C,0))),"",INDEX('Policy Characteristics'!B:B,MATCH($C1421,'Policy Characteristics'!$C:$C,0)))</f>
        <v>Capital Cost Reduction</v>
      </c>
      <c r="C1421" s="446" t="str">
        <f t="shared" si="64"/>
        <v>RnD Industry Capital Cost Perc Reduction</v>
      </c>
      <c r="D1421" t="s">
        <v>3071</v>
      </c>
      <c r="E1421" s="339"/>
      <c r="F1421" s="294" t="s">
        <v>3098</v>
      </c>
      <c r="G1421" s="339"/>
      <c r="H1421" s="20">
        <v>1469</v>
      </c>
      <c r="I1421" s="468" t="s">
        <v>43</v>
      </c>
      <c r="J1421" s="469" t="str">
        <f>IF(ISBLANK(INDEX('Policy Characteristics'!D:D,MATCH($C1421,'Policy Characteristics'!$C:$C,0))),"",INDEX('Policy Characteristics'!D:D,MATCH($C1421,'Policy Characteristics'!$C:$C,0)))</f>
        <v>R&amp;D Capital Cost Reductions</v>
      </c>
      <c r="K1421" s="446" t="str">
        <f>IF(ISBLANK(INDEX('Policy Characteristics'!E:E,MATCH($C1421,'Policy Characteristics'!$C:$C,0))),"",INDEX('Policy Characteristics'!E:E,MATCH($C1421,'Policy Characteristics'!$C:$C,0)))</f>
        <v>RnD industry capital cost reduction</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0.4</v>
      </c>
      <c r="N1421" s="242">
        <f>IF(ISBLANK(INDEX('Policy Characteristics'!H:H,MATCH($C1421,'Policy Characteristics'!$C:$C,0))),"",INDEX('Policy Characteristics'!H:H,MATCH($C1421,'Policy Characteristics'!$C:$C,0)))</f>
        <v>0.01</v>
      </c>
      <c r="O1421" s="446" t="str">
        <f>IF(ISBLANK(INDEX('Policy Characteristics'!I:I,MATCH($C1421,'Policy Characteristics'!$C:$C,0))),"",INDEX('Policy Characteristics'!I:I,MATCH($C1421,'Policy Characteristics'!$C:$C,0)))</f>
        <v>% reduction in cost</v>
      </c>
      <c r="P1421" s="44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46" t="str">
        <f>IF(ISBLANK(INDEX('Policy Characteristics'!K:K,MATCH($C1421,'Policy Characteristics'!$C:$C,0))),"",INDEX('Policy Characteristics'!K:K,MATCH($C1421,'Policy Characteristics'!$C:$C,0)))</f>
        <v>architectural-design.html#rnd</v>
      </c>
      <c r="R1421" s="446" t="str">
        <f>IF(ISBLANK(INDEX('Policy Characteristics'!L:L,MATCH($C1421,'Policy Characteristics'!$C:$C,0))),"",INDEX('Policy Characteristics'!L:L,MATCH($C1421,'Policy Characteristics'!$C:$C,0)))</f>
        <v>research-and-development.html</v>
      </c>
    </row>
    <row r="1422" spans="1:18" x14ac:dyDescent="0.75">
      <c r="A1422" s="446" t="str">
        <f>IF(ISBLANK(INDEX('Policy Characteristics'!A:A,MATCH($C1422,'Policy Characteristics'!$C:$C,0))),"",INDEX('Policy Characteristics'!A:A,MATCH($C1422,'Policy Characteristics'!$C:$C,0)))</f>
        <v>Research and Development</v>
      </c>
      <c r="B1422" s="467" t="str">
        <f>IF(ISBLANK(INDEX('Policy Characteristics'!B:B,MATCH($C1422,'Policy Characteristics'!$C:$C,0))),"",INDEX('Policy Characteristics'!B:B,MATCH($C1422,'Policy Characteristics'!$C:$C,0)))</f>
        <v>Capital Cost Reduction</v>
      </c>
      <c r="C1422" s="446" t="str">
        <f t="shared" si="64"/>
        <v>RnD Industry Capital Cost Perc Reduction</v>
      </c>
      <c r="D1422" t="s">
        <v>3072</v>
      </c>
      <c r="E1422" s="339"/>
      <c r="F1422" s="294" t="s">
        <v>3099</v>
      </c>
      <c r="G1422" s="339"/>
      <c r="H1422" s="20">
        <v>1470</v>
      </c>
      <c r="I1422" s="468" t="s">
        <v>43</v>
      </c>
      <c r="J1422" s="469" t="str">
        <f>IF(ISBLANK(INDEX('Policy Characteristics'!D:D,MATCH($C1422,'Policy Characteristics'!$C:$C,0))),"",INDEX('Policy Characteristics'!D:D,MATCH($C1422,'Policy Characteristics'!$C:$C,0)))</f>
        <v>R&amp;D Capital Cost Reductions</v>
      </c>
      <c r="K1422" s="446" t="str">
        <f>IF(ISBLANK(INDEX('Policy Characteristics'!E:E,MATCH($C1422,'Policy Characteristics'!$C:$C,0))),"",INDEX('Policy Characteristics'!E:E,MATCH($C1422,'Policy Characteristics'!$C:$C,0)))</f>
        <v>RnD industry capital cost reduction</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0.4</v>
      </c>
      <c r="N1422" s="242">
        <f>IF(ISBLANK(INDEX('Policy Characteristics'!H:H,MATCH($C1422,'Policy Characteristics'!$C:$C,0))),"",INDEX('Policy Characteristics'!H:H,MATCH($C1422,'Policy Characteristics'!$C:$C,0)))</f>
        <v>0.01</v>
      </c>
      <c r="O1422" s="446" t="str">
        <f>IF(ISBLANK(INDEX('Policy Characteristics'!I:I,MATCH($C1422,'Policy Characteristics'!$C:$C,0))),"",INDEX('Policy Characteristics'!I:I,MATCH($C1422,'Policy Characteristics'!$C:$C,0)))</f>
        <v>% reduction in cost</v>
      </c>
      <c r="P1422" s="44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46" t="str">
        <f>IF(ISBLANK(INDEX('Policy Characteristics'!K:K,MATCH($C1422,'Policy Characteristics'!$C:$C,0))),"",INDEX('Policy Characteristics'!K:K,MATCH($C1422,'Policy Characteristics'!$C:$C,0)))</f>
        <v>architectural-design.html#rnd</v>
      </c>
      <c r="R1422" s="446" t="str">
        <f>IF(ISBLANK(INDEX('Policy Characteristics'!L:L,MATCH($C1422,'Policy Characteristics'!$C:$C,0))),"",INDEX('Policy Characteristics'!L:L,MATCH($C1422,'Policy Characteristics'!$C:$C,0)))</f>
        <v>research-and-development.html</v>
      </c>
    </row>
    <row r="1423" spans="1:18" x14ac:dyDescent="0.75">
      <c r="A1423" s="446" t="str">
        <f>IF(ISBLANK(INDEX('Policy Characteristics'!A:A,MATCH($C1423,'Policy Characteristics'!$C:$C,0))),"",INDEX('Policy Characteristics'!A:A,MATCH($C1423,'Policy Characteristics'!$C:$C,0)))</f>
        <v>Research and Development</v>
      </c>
      <c r="B1423" s="467" t="str">
        <f>IF(ISBLANK(INDEX('Policy Characteristics'!B:B,MATCH($C1423,'Policy Characteristics'!$C:$C,0))),"",INDEX('Policy Characteristics'!B:B,MATCH($C1423,'Policy Characteristics'!$C:$C,0)))</f>
        <v>Capital Cost Reduction</v>
      </c>
      <c r="C1423" s="446" t="str">
        <f t="shared" si="64"/>
        <v>RnD Industry Capital Cost Perc Reduction</v>
      </c>
      <c r="D1423" t="s">
        <v>3073</v>
      </c>
      <c r="E1423" s="339"/>
      <c r="F1423" s="294" t="s">
        <v>327</v>
      </c>
      <c r="G1423" s="339"/>
      <c r="H1423" s="20">
        <v>1471</v>
      </c>
      <c r="I1423" s="468" t="s">
        <v>43</v>
      </c>
      <c r="J1423" s="469" t="str">
        <f>IF(ISBLANK(INDEX('Policy Characteristics'!D:D,MATCH($C1423,'Policy Characteristics'!$C:$C,0))),"",INDEX('Policy Characteristics'!D:D,MATCH($C1423,'Policy Characteristics'!$C:$C,0)))</f>
        <v>R&amp;D Capital Cost Reductions</v>
      </c>
      <c r="K1423" s="446" t="str">
        <f>IF(ISBLANK(INDEX('Policy Characteristics'!E:E,MATCH($C1423,'Policy Characteristics'!$C:$C,0))),"",INDEX('Policy Characteristics'!E:E,MATCH($C1423,'Policy Characteristics'!$C:$C,0)))</f>
        <v>RnD industry capital cost reduction</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0.4</v>
      </c>
      <c r="N1423" s="242">
        <f>IF(ISBLANK(INDEX('Policy Characteristics'!H:H,MATCH($C1423,'Policy Characteristics'!$C:$C,0))),"",INDEX('Policy Characteristics'!H:H,MATCH($C1423,'Policy Characteristics'!$C:$C,0)))</f>
        <v>0.01</v>
      </c>
      <c r="O1423" s="446" t="str">
        <f>IF(ISBLANK(INDEX('Policy Characteristics'!I:I,MATCH($C1423,'Policy Characteristics'!$C:$C,0))),"",INDEX('Policy Characteristics'!I:I,MATCH($C1423,'Policy Characteristics'!$C:$C,0)))</f>
        <v>% reduction in cost</v>
      </c>
      <c r="P1423" s="44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46" t="str">
        <f>IF(ISBLANK(INDEX('Policy Characteristics'!K:K,MATCH($C1423,'Policy Characteristics'!$C:$C,0))),"",INDEX('Policy Characteristics'!K:K,MATCH($C1423,'Policy Characteristics'!$C:$C,0)))</f>
        <v>architectural-design.html#rnd</v>
      </c>
      <c r="R1423" s="446" t="str">
        <f>IF(ISBLANK(INDEX('Policy Characteristics'!L:L,MATCH($C1423,'Policy Characteristics'!$C:$C,0))),"",INDEX('Policy Characteristics'!L:L,MATCH($C1423,'Policy Characteristics'!$C:$C,0)))</f>
        <v>research-and-development.html</v>
      </c>
    </row>
    <row r="1424" spans="1:18" x14ac:dyDescent="0.75">
      <c r="A1424" s="446" t="str">
        <f>IF(ISBLANK(INDEX('Policy Characteristics'!A:A,MATCH($C1424,'Policy Characteristics'!$C:$C,0))),"",INDEX('Policy Characteristics'!A:A,MATCH($C1424,'Policy Characteristics'!$C:$C,0)))</f>
        <v>Research and Development</v>
      </c>
      <c r="B1424" s="467" t="str">
        <f>IF(ISBLANK(INDEX('Policy Characteristics'!B:B,MATCH($C1424,'Policy Characteristics'!$C:$C,0))),"",INDEX('Policy Characteristics'!B:B,MATCH($C1424,'Policy Characteristics'!$C:$C,0)))</f>
        <v>Capital Cost Reduction</v>
      </c>
      <c r="C1424" s="446" t="str">
        <f t="shared" si="64"/>
        <v>RnD Industry Capital Cost Perc Reduction</v>
      </c>
      <c r="D1424" t="s">
        <v>3074</v>
      </c>
      <c r="E1424" s="339"/>
      <c r="F1424" s="294" t="s">
        <v>3100</v>
      </c>
      <c r="G1424" s="339"/>
      <c r="H1424" s="20">
        <v>1472</v>
      </c>
      <c r="I1424" s="468" t="s">
        <v>43</v>
      </c>
      <c r="J1424" s="469" t="str">
        <f>IF(ISBLANK(INDEX('Policy Characteristics'!D:D,MATCH($C1424,'Policy Characteristics'!$C:$C,0))),"",INDEX('Policy Characteristics'!D:D,MATCH($C1424,'Policy Characteristics'!$C:$C,0)))</f>
        <v>R&amp;D Capital Cost Reductions</v>
      </c>
      <c r="K1424" s="446" t="str">
        <f>IF(ISBLANK(INDEX('Policy Characteristics'!E:E,MATCH($C1424,'Policy Characteristics'!$C:$C,0))),"",INDEX('Policy Characteristics'!E:E,MATCH($C1424,'Policy Characteristics'!$C:$C,0)))</f>
        <v>RnD industry capital cost reduction</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0.4</v>
      </c>
      <c r="N1424" s="242">
        <f>IF(ISBLANK(INDEX('Policy Characteristics'!H:H,MATCH($C1424,'Policy Characteristics'!$C:$C,0))),"",INDEX('Policy Characteristics'!H:H,MATCH($C1424,'Policy Characteristics'!$C:$C,0)))</f>
        <v>0.01</v>
      </c>
      <c r="O1424" s="446" t="str">
        <f>IF(ISBLANK(INDEX('Policy Characteristics'!I:I,MATCH($C1424,'Policy Characteristics'!$C:$C,0))),"",INDEX('Policy Characteristics'!I:I,MATCH($C1424,'Policy Characteristics'!$C:$C,0)))</f>
        <v>% reduction in cost</v>
      </c>
      <c r="P1424" s="44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46" t="str">
        <f>IF(ISBLANK(INDEX('Policy Characteristics'!K:K,MATCH($C1424,'Policy Characteristics'!$C:$C,0))),"",INDEX('Policy Characteristics'!K:K,MATCH($C1424,'Policy Characteristics'!$C:$C,0)))</f>
        <v>architectural-design.html#rnd</v>
      </c>
      <c r="R1424" s="446" t="str">
        <f>IF(ISBLANK(INDEX('Policy Characteristics'!L:L,MATCH($C1424,'Policy Characteristics'!$C:$C,0))),"",INDEX('Policy Characteristics'!L:L,MATCH($C1424,'Policy Characteristics'!$C:$C,0)))</f>
        <v>research-and-development.html</v>
      </c>
    </row>
    <row r="1425" spans="1:18" x14ac:dyDescent="0.75">
      <c r="A1425" s="446" t="str">
        <f>IF(ISBLANK(INDEX('Policy Characteristics'!A:A,MATCH($C1425,'Policy Characteristics'!$C:$C,0))),"",INDEX('Policy Characteristics'!A:A,MATCH($C1425,'Policy Characteristics'!$C:$C,0)))</f>
        <v>Research and Development</v>
      </c>
      <c r="B1425" s="467" t="str">
        <f>IF(ISBLANK(INDEX('Policy Characteristics'!B:B,MATCH($C1425,'Policy Characteristics'!$C:$C,0))),"",INDEX('Policy Characteristics'!B:B,MATCH($C1425,'Policy Characteristics'!$C:$C,0)))</f>
        <v>Capital Cost Reduction</v>
      </c>
      <c r="C1425" s="446" t="str">
        <f t="shared" si="64"/>
        <v>RnD Industry Capital Cost Perc Reduction</v>
      </c>
      <c r="D1425" t="s">
        <v>3075</v>
      </c>
      <c r="E1425" s="339"/>
      <c r="F1425" s="294" t="s">
        <v>3101</v>
      </c>
      <c r="G1425" s="339"/>
      <c r="H1425" s="20">
        <v>1473</v>
      </c>
      <c r="I1425" s="468" t="s">
        <v>43</v>
      </c>
      <c r="J1425" s="469" t="str">
        <f>IF(ISBLANK(INDEX('Policy Characteristics'!D:D,MATCH($C1425,'Policy Characteristics'!$C:$C,0))),"",INDEX('Policy Characteristics'!D:D,MATCH($C1425,'Policy Characteristics'!$C:$C,0)))</f>
        <v>R&amp;D Capital Cost Reductions</v>
      </c>
      <c r="K1425" s="446" t="str">
        <f>IF(ISBLANK(INDEX('Policy Characteristics'!E:E,MATCH($C1425,'Policy Characteristics'!$C:$C,0))),"",INDEX('Policy Characteristics'!E:E,MATCH($C1425,'Policy Characteristics'!$C:$C,0)))</f>
        <v>RnD industry capital cost reduction</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0.4</v>
      </c>
      <c r="N1425" s="242">
        <f>IF(ISBLANK(INDEX('Policy Characteristics'!H:H,MATCH($C1425,'Policy Characteristics'!$C:$C,0))),"",INDEX('Policy Characteristics'!H:H,MATCH($C1425,'Policy Characteristics'!$C:$C,0)))</f>
        <v>0.01</v>
      </c>
      <c r="O1425" s="446" t="str">
        <f>IF(ISBLANK(INDEX('Policy Characteristics'!I:I,MATCH($C1425,'Policy Characteristics'!$C:$C,0))),"",INDEX('Policy Characteristics'!I:I,MATCH($C1425,'Policy Characteristics'!$C:$C,0)))</f>
        <v>% reduction in cost</v>
      </c>
      <c r="P1425" s="44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46" t="str">
        <f>IF(ISBLANK(INDEX('Policy Characteristics'!K:K,MATCH($C1425,'Policy Characteristics'!$C:$C,0))),"",INDEX('Policy Characteristics'!K:K,MATCH($C1425,'Policy Characteristics'!$C:$C,0)))</f>
        <v>architectural-design.html#rnd</v>
      </c>
      <c r="R1425" s="446" t="str">
        <f>IF(ISBLANK(INDEX('Policy Characteristics'!L:L,MATCH($C1425,'Policy Characteristics'!$C:$C,0))),"",INDEX('Policy Characteristics'!L:L,MATCH($C1425,'Policy Characteristics'!$C:$C,0)))</f>
        <v>research-and-development.html</v>
      </c>
    </row>
    <row r="1426" spans="1:18" x14ac:dyDescent="0.75">
      <c r="A1426" s="446" t="str">
        <f>IF(ISBLANK(INDEX('Policy Characteristics'!A:A,MATCH($C1426,'Policy Characteristics'!$C:$C,0))),"",INDEX('Policy Characteristics'!A:A,MATCH($C1426,'Policy Characteristics'!$C:$C,0)))</f>
        <v>Research and Development</v>
      </c>
      <c r="B1426" s="467" t="str">
        <f>IF(ISBLANK(INDEX('Policy Characteristics'!B:B,MATCH($C1426,'Policy Characteristics'!$C:$C,0))),"",INDEX('Policy Characteristics'!B:B,MATCH($C1426,'Policy Characteristics'!$C:$C,0)))</f>
        <v>Capital Cost Reduction</v>
      </c>
      <c r="C1426" s="446" t="str">
        <f t="shared" si="64"/>
        <v>RnD Industry Capital Cost Perc Reduction</v>
      </c>
      <c r="D1426" t="s">
        <v>3076</v>
      </c>
      <c r="E1426" s="339"/>
      <c r="F1426" s="294" t="s">
        <v>3102</v>
      </c>
      <c r="G1426" s="339"/>
      <c r="H1426" s="20">
        <v>1474</v>
      </c>
      <c r="I1426" s="468" t="s">
        <v>43</v>
      </c>
      <c r="J1426" s="469" t="str">
        <f>IF(ISBLANK(INDEX('Policy Characteristics'!D:D,MATCH($C1426,'Policy Characteristics'!$C:$C,0))),"",INDEX('Policy Characteristics'!D:D,MATCH($C1426,'Policy Characteristics'!$C:$C,0)))</f>
        <v>R&amp;D Capital Cost Reductions</v>
      </c>
      <c r="K1426" s="446" t="str">
        <f>IF(ISBLANK(INDEX('Policy Characteristics'!E:E,MATCH($C1426,'Policy Characteristics'!$C:$C,0))),"",INDEX('Policy Characteristics'!E:E,MATCH($C1426,'Policy Characteristics'!$C:$C,0)))</f>
        <v>RnD industry capital cost reduction</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0.4</v>
      </c>
      <c r="N1426" s="242">
        <f>IF(ISBLANK(INDEX('Policy Characteristics'!H:H,MATCH($C1426,'Policy Characteristics'!$C:$C,0))),"",INDEX('Policy Characteristics'!H:H,MATCH($C1426,'Policy Characteristics'!$C:$C,0)))</f>
        <v>0.01</v>
      </c>
      <c r="O1426" s="446" t="str">
        <f>IF(ISBLANK(INDEX('Policy Characteristics'!I:I,MATCH($C1426,'Policy Characteristics'!$C:$C,0))),"",INDEX('Policy Characteristics'!I:I,MATCH($C1426,'Policy Characteristics'!$C:$C,0)))</f>
        <v>% reduction in cost</v>
      </c>
      <c r="P1426" s="44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46" t="str">
        <f>IF(ISBLANK(INDEX('Policy Characteristics'!K:K,MATCH($C1426,'Policy Characteristics'!$C:$C,0))),"",INDEX('Policy Characteristics'!K:K,MATCH($C1426,'Policy Characteristics'!$C:$C,0)))</f>
        <v>architectural-design.html#rnd</v>
      </c>
      <c r="R1426" s="446" t="str">
        <f>IF(ISBLANK(INDEX('Policy Characteristics'!L:L,MATCH($C1426,'Policy Characteristics'!$C:$C,0))),"",INDEX('Policy Characteristics'!L:L,MATCH($C1426,'Policy Characteristics'!$C:$C,0)))</f>
        <v>research-and-development.html</v>
      </c>
    </row>
    <row r="1427" spans="1:18" x14ac:dyDescent="0.75">
      <c r="A1427" s="446" t="str">
        <f>IF(ISBLANK(INDEX('Policy Characteristics'!A:A,MATCH($C1427,'Policy Characteristics'!$C:$C,0))),"",INDEX('Policy Characteristics'!A:A,MATCH($C1427,'Policy Characteristics'!$C:$C,0)))</f>
        <v>Research and Development</v>
      </c>
      <c r="B1427" s="467" t="str">
        <f>IF(ISBLANK(INDEX('Policy Characteristics'!B:B,MATCH($C1427,'Policy Characteristics'!$C:$C,0))),"",INDEX('Policy Characteristics'!B:B,MATCH($C1427,'Policy Characteristics'!$C:$C,0)))</f>
        <v>Capital Cost Reduction</v>
      </c>
      <c r="C1427" s="446" t="str">
        <f t="shared" si="64"/>
        <v>RnD Industry Capital Cost Perc Reduction</v>
      </c>
      <c r="D1427" t="s">
        <v>3077</v>
      </c>
      <c r="E1427" s="339"/>
      <c r="F1427" s="294" t="s">
        <v>326</v>
      </c>
      <c r="G1427" s="339"/>
      <c r="H1427" s="20">
        <v>1475</v>
      </c>
      <c r="I1427" s="468" t="s">
        <v>43</v>
      </c>
      <c r="J1427" s="469" t="str">
        <f>IF(ISBLANK(INDEX('Policy Characteristics'!D:D,MATCH($C1427,'Policy Characteristics'!$C:$C,0))),"",INDEX('Policy Characteristics'!D:D,MATCH($C1427,'Policy Characteristics'!$C:$C,0)))</f>
        <v>R&amp;D Capital Cost Reductions</v>
      </c>
      <c r="K1427" s="446" t="str">
        <f>IF(ISBLANK(INDEX('Policy Characteristics'!E:E,MATCH($C1427,'Policy Characteristics'!$C:$C,0))),"",INDEX('Policy Characteristics'!E:E,MATCH($C1427,'Policy Characteristics'!$C:$C,0)))</f>
        <v>RnD industry capital cost reduction</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0.4</v>
      </c>
      <c r="N1427" s="242">
        <f>IF(ISBLANK(INDEX('Policy Characteristics'!H:H,MATCH($C1427,'Policy Characteristics'!$C:$C,0))),"",INDEX('Policy Characteristics'!H:H,MATCH($C1427,'Policy Characteristics'!$C:$C,0)))</f>
        <v>0.01</v>
      </c>
      <c r="O1427" s="446" t="str">
        <f>IF(ISBLANK(INDEX('Policy Characteristics'!I:I,MATCH($C1427,'Policy Characteristics'!$C:$C,0))),"",INDEX('Policy Characteristics'!I:I,MATCH($C1427,'Policy Characteristics'!$C:$C,0)))</f>
        <v>% reduction in cost</v>
      </c>
      <c r="P1427" s="44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46" t="str">
        <f>IF(ISBLANK(INDEX('Policy Characteristics'!K:K,MATCH($C1427,'Policy Characteristics'!$C:$C,0))),"",INDEX('Policy Characteristics'!K:K,MATCH($C1427,'Policy Characteristics'!$C:$C,0)))</f>
        <v>architectural-design.html#rnd</v>
      </c>
      <c r="R1427" s="446" t="str">
        <f>IF(ISBLANK(INDEX('Policy Characteristics'!L:L,MATCH($C1427,'Policy Characteristics'!$C:$C,0))),"",INDEX('Policy Characteristics'!L:L,MATCH($C1427,'Policy Characteristics'!$C:$C,0)))</f>
        <v>research-and-development.html</v>
      </c>
    </row>
    <row r="1428" spans="1:18" x14ac:dyDescent="0.75">
      <c r="A1428" s="446" t="str">
        <f>IF(ISBLANK(INDEX('Policy Characteristics'!A:A,MATCH($C1428,'Policy Characteristics'!$C:$C,0))),"",INDEX('Policy Characteristics'!A:A,MATCH($C1428,'Policy Characteristics'!$C:$C,0)))</f>
        <v>Research and Development</v>
      </c>
      <c r="B1428" s="467" t="str">
        <f>IF(ISBLANK(INDEX('Policy Characteristics'!B:B,MATCH($C1428,'Policy Characteristics'!$C:$C,0))),"",INDEX('Policy Characteristics'!B:B,MATCH($C1428,'Policy Characteristics'!$C:$C,0)))</f>
        <v>Capital Cost Reduction</v>
      </c>
      <c r="C1428" s="446" t="str">
        <f t="shared" si="64"/>
        <v>RnD Industry Capital Cost Perc Reduction</v>
      </c>
      <c r="D1428" t="s">
        <v>3078</v>
      </c>
      <c r="E1428" s="339"/>
      <c r="F1428" s="294" t="s">
        <v>3103</v>
      </c>
      <c r="G1428" s="339"/>
      <c r="H1428" s="20">
        <v>1476</v>
      </c>
      <c r="I1428" s="468" t="s">
        <v>43</v>
      </c>
      <c r="J1428" s="469" t="str">
        <f>IF(ISBLANK(INDEX('Policy Characteristics'!D:D,MATCH($C1428,'Policy Characteristics'!$C:$C,0))),"",INDEX('Policy Characteristics'!D:D,MATCH($C1428,'Policy Characteristics'!$C:$C,0)))</f>
        <v>R&amp;D Capital Cost Reductions</v>
      </c>
      <c r="K1428" s="446" t="str">
        <f>IF(ISBLANK(INDEX('Policy Characteristics'!E:E,MATCH($C1428,'Policy Characteristics'!$C:$C,0))),"",INDEX('Policy Characteristics'!E:E,MATCH($C1428,'Policy Characteristics'!$C:$C,0)))</f>
        <v>RnD industry capital cost reduction</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0.4</v>
      </c>
      <c r="N1428" s="242">
        <f>IF(ISBLANK(INDEX('Policy Characteristics'!H:H,MATCH($C1428,'Policy Characteristics'!$C:$C,0))),"",INDEX('Policy Characteristics'!H:H,MATCH($C1428,'Policy Characteristics'!$C:$C,0)))</f>
        <v>0.01</v>
      </c>
      <c r="O1428" s="446" t="str">
        <f>IF(ISBLANK(INDEX('Policy Characteristics'!I:I,MATCH($C1428,'Policy Characteristics'!$C:$C,0))),"",INDEX('Policy Characteristics'!I:I,MATCH($C1428,'Policy Characteristics'!$C:$C,0)))</f>
        <v>% reduction in cost</v>
      </c>
      <c r="P1428" s="44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46" t="str">
        <f>IF(ISBLANK(INDEX('Policy Characteristics'!K:K,MATCH($C1428,'Policy Characteristics'!$C:$C,0))),"",INDEX('Policy Characteristics'!K:K,MATCH($C1428,'Policy Characteristics'!$C:$C,0)))</f>
        <v>architectural-design.html#rnd</v>
      </c>
      <c r="R1428" s="446" t="str">
        <f>IF(ISBLANK(INDEX('Policy Characteristics'!L:L,MATCH($C1428,'Policy Characteristics'!$C:$C,0))),"",INDEX('Policy Characteristics'!L:L,MATCH($C1428,'Policy Characteristics'!$C:$C,0)))</f>
        <v>research-and-development.html</v>
      </c>
    </row>
    <row r="1429" spans="1:18" x14ac:dyDescent="0.75">
      <c r="A1429" s="446" t="str">
        <f>IF(ISBLANK(INDEX('Policy Characteristics'!A:A,MATCH($C1429,'Policy Characteristics'!$C:$C,0))),"",INDEX('Policy Characteristics'!A:A,MATCH($C1429,'Policy Characteristics'!$C:$C,0)))</f>
        <v>Research and Development</v>
      </c>
      <c r="B1429" s="467" t="str">
        <f>IF(ISBLANK(INDEX('Policy Characteristics'!B:B,MATCH($C1429,'Policy Characteristics'!$C:$C,0))),"",INDEX('Policy Characteristics'!B:B,MATCH($C1429,'Policy Characteristics'!$C:$C,0)))</f>
        <v>Capital Cost Reduction</v>
      </c>
      <c r="C1429" s="446" t="str">
        <f t="shared" si="64"/>
        <v>RnD Industry Capital Cost Perc Reduction</v>
      </c>
      <c r="D1429" t="s">
        <v>3079</v>
      </c>
      <c r="E1429" s="339"/>
      <c r="F1429" s="294" t="s">
        <v>3104</v>
      </c>
      <c r="G1429" s="339"/>
      <c r="H1429" s="20">
        <v>1477</v>
      </c>
      <c r="I1429" s="468" t="s">
        <v>43</v>
      </c>
      <c r="J1429" s="469" t="str">
        <f>IF(ISBLANK(INDEX('Policy Characteristics'!D:D,MATCH($C1429,'Policy Characteristics'!$C:$C,0))),"",INDEX('Policy Characteristics'!D:D,MATCH($C1429,'Policy Characteristics'!$C:$C,0)))</f>
        <v>R&amp;D Capital Cost Reductions</v>
      </c>
      <c r="K1429" s="446" t="str">
        <f>IF(ISBLANK(INDEX('Policy Characteristics'!E:E,MATCH($C1429,'Policy Characteristics'!$C:$C,0))),"",INDEX('Policy Characteristics'!E:E,MATCH($C1429,'Policy Characteristics'!$C:$C,0)))</f>
        <v>RnD industry capital cost reduction</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0.4</v>
      </c>
      <c r="N1429" s="242">
        <f>IF(ISBLANK(INDEX('Policy Characteristics'!H:H,MATCH($C1429,'Policy Characteristics'!$C:$C,0))),"",INDEX('Policy Characteristics'!H:H,MATCH($C1429,'Policy Characteristics'!$C:$C,0)))</f>
        <v>0.01</v>
      </c>
      <c r="O1429" s="446" t="str">
        <f>IF(ISBLANK(INDEX('Policy Characteristics'!I:I,MATCH($C1429,'Policy Characteristics'!$C:$C,0))),"",INDEX('Policy Characteristics'!I:I,MATCH($C1429,'Policy Characteristics'!$C:$C,0)))</f>
        <v>% reduction in cost</v>
      </c>
      <c r="P1429" s="44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46" t="str">
        <f>IF(ISBLANK(INDEX('Policy Characteristics'!K:K,MATCH($C1429,'Policy Characteristics'!$C:$C,0))),"",INDEX('Policy Characteristics'!K:K,MATCH($C1429,'Policy Characteristics'!$C:$C,0)))</f>
        <v>architectural-design.html#rnd</v>
      </c>
      <c r="R1429" s="446" t="str">
        <f>IF(ISBLANK(INDEX('Policy Characteristics'!L:L,MATCH($C1429,'Policy Characteristics'!$C:$C,0))),"",INDEX('Policy Characteristics'!L:L,MATCH($C1429,'Policy Characteristics'!$C:$C,0)))</f>
        <v>research-and-development.html</v>
      </c>
    </row>
    <row r="1430" spans="1:18" x14ac:dyDescent="0.75">
      <c r="A1430" s="446" t="str">
        <f>IF(ISBLANK(INDEX('Policy Characteristics'!A:A,MATCH($C1430,'Policy Characteristics'!$C:$C,0))),"",INDEX('Policy Characteristics'!A:A,MATCH($C1430,'Policy Characteristics'!$C:$C,0)))</f>
        <v>Research and Development</v>
      </c>
      <c r="B1430" s="467" t="str">
        <f>IF(ISBLANK(INDEX('Policy Characteristics'!B:B,MATCH($C1430,'Policy Characteristics'!$C:$C,0))),"",INDEX('Policy Characteristics'!B:B,MATCH($C1430,'Policy Characteristics'!$C:$C,0)))</f>
        <v>Capital Cost Reduction</v>
      </c>
      <c r="C1430" s="446" t="str">
        <f t="shared" si="64"/>
        <v>RnD Industry Capital Cost Perc Reduction</v>
      </c>
      <c r="D1430" t="s">
        <v>3080</v>
      </c>
      <c r="E1430" s="339"/>
      <c r="F1430" s="294" t="s">
        <v>3105</v>
      </c>
      <c r="G1430" s="339"/>
      <c r="H1430" s="20">
        <v>1478</v>
      </c>
      <c r="I1430" s="468" t="s">
        <v>43</v>
      </c>
      <c r="J1430" s="469" t="str">
        <f>IF(ISBLANK(INDEX('Policy Characteristics'!D:D,MATCH($C1430,'Policy Characteristics'!$C:$C,0))),"",INDEX('Policy Characteristics'!D:D,MATCH($C1430,'Policy Characteristics'!$C:$C,0)))</f>
        <v>R&amp;D Capital Cost Reductions</v>
      </c>
      <c r="K1430" s="446" t="str">
        <f>IF(ISBLANK(INDEX('Policy Characteristics'!E:E,MATCH($C1430,'Policy Characteristics'!$C:$C,0))),"",INDEX('Policy Characteristics'!E:E,MATCH($C1430,'Policy Characteristics'!$C:$C,0)))</f>
        <v>RnD industry capital cost reduction</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0.4</v>
      </c>
      <c r="N1430" s="242">
        <f>IF(ISBLANK(INDEX('Policy Characteristics'!H:H,MATCH($C1430,'Policy Characteristics'!$C:$C,0))),"",INDEX('Policy Characteristics'!H:H,MATCH($C1430,'Policy Characteristics'!$C:$C,0)))</f>
        <v>0.01</v>
      </c>
      <c r="O1430" s="446" t="str">
        <f>IF(ISBLANK(INDEX('Policy Characteristics'!I:I,MATCH($C1430,'Policy Characteristics'!$C:$C,0))),"",INDEX('Policy Characteristics'!I:I,MATCH($C1430,'Policy Characteristics'!$C:$C,0)))</f>
        <v>% reduction in cost</v>
      </c>
      <c r="P1430" s="44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46" t="str">
        <f>IF(ISBLANK(INDEX('Policy Characteristics'!K:K,MATCH($C1430,'Policy Characteristics'!$C:$C,0))),"",INDEX('Policy Characteristics'!K:K,MATCH($C1430,'Policy Characteristics'!$C:$C,0)))</f>
        <v>architectural-design.html#rnd</v>
      </c>
      <c r="R1430" s="446" t="str">
        <f>IF(ISBLANK(INDEX('Policy Characteristics'!L:L,MATCH($C1430,'Policy Characteristics'!$C:$C,0))),"",INDEX('Policy Characteristics'!L:L,MATCH($C1430,'Policy Characteristics'!$C:$C,0)))</f>
        <v>research-and-development.html</v>
      </c>
    </row>
    <row r="1431" spans="1:18" x14ac:dyDescent="0.75">
      <c r="A1431" s="446" t="str">
        <f>IF(ISBLANK(INDEX('Policy Characteristics'!A:A,MATCH($C1431,'Policy Characteristics'!$C:$C,0))),"",INDEX('Policy Characteristics'!A:A,MATCH($C1431,'Policy Characteristics'!$C:$C,0)))</f>
        <v>Research and Development</v>
      </c>
      <c r="B1431" s="467" t="str">
        <f>IF(ISBLANK(INDEX('Policy Characteristics'!B:B,MATCH($C1431,'Policy Characteristics'!$C:$C,0))),"",INDEX('Policy Characteristics'!B:B,MATCH($C1431,'Policy Characteristics'!$C:$C,0)))</f>
        <v>Capital Cost Reduction</v>
      </c>
      <c r="C1431" s="446" t="str">
        <f t="shared" si="64"/>
        <v>RnD Industry Capital Cost Perc Reduction</v>
      </c>
      <c r="D1431" t="s">
        <v>3081</v>
      </c>
      <c r="E1431" s="339"/>
      <c r="F1431" s="294" t="s">
        <v>3106</v>
      </c>
      <c r="G1431" s="339"/>
      <c r="H1431" s="20">
        <v>1479</v>
      </c>
      <c r="I1431" s="468" t="s">
        <v>43</v>
      </c>
      <c r="J1431" s="469" t="str">
        <f>IF(ISBLANK(INDEX('Policy Characteristics'!D:D,MATCH($C1431,'Policy Characteristics'!$C:$C,0))),"",INDEX('Policy Characteristics'!D:D,MATCH($C1431,'Policy Characteristics'!$C:$C,0)))</f>
        <v>R&amp;D Capital Cost Reductions</v>
      </c>
      <c r="K1431" s="446" t="str">
        <f>IF(ISBLANK(INDEX('Policy Characteristics'!E:E,MATCH($C1431,'Policy Characteristics'!$C:$C,0))),"",INDEX('Policy Characteristics'!E:E,MATCH($C1431,'Policy Characteristics'!$C:$C,0)))</f>
        <v>RnD industry capital cost reduction</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0.4</v>
      </c>
      <c r="N1431" s="242">
        <f>IF(ISBLANK(INDEX('Policy Characteristics'!H:H,MATCH($C1431,'Policy Characteristics'!$C:$C,0))),"",INDEX('Policy Characteristics'!H:H,MATCH($C1431,'Policy Characteristics'!$C:$C,0)))</f>
        <v>0.01</v>
      </c>
      <c r="O1431" s="446" t="str">
        <f>IF(ISBLANK(INDEX('Policy Characteristics'!I:I,MATCH($C1431,'Policy Characteristics'!$C:$C,0))),"",INDEX('Policy Characteristics'!I:I,MATCH($C1431,'Policy Characteristics'!$C:$C,0)))</f>
        <v>% reduction in cost</v>
      </c>
      <c r="P1431" s="44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46" t="str">
        <f>IF(ISBLANK(INDEX('Policy Characteristics'!K:K,MATCH($C1431,'Policy Characteristics'!$C:$C,0))),"",INDEX('Policy Characteristics'!K:K,MATCH($C1431,'Policy Characteristics'!$C:$C,0)))</f>
        <v>architectural-design.html#rnd</v>
      </c>
      <c r="R1431" s="446" t="str">
        <f>IF(ISBLANK(INDEX('Policy Characteristics'!L:L,MATCH($C1431,'Policy Characteristics'!$C:$C,0))),"",INDEX('Policy Characteristics'!L:L,MATCH($C1431,'Policy Characteristics'!$C:$C,0)))</f>
        <v>research-and-development.html</v>
      </c>
    </row>
    <row r="1432" spans="1:18" x14ac:dyDescent="0.75">
      <c r="A1432" s="446" t="str">
        <f>IF(ISBLANK(INDEX('Policy Characteristics'!A:A,MATCH($C1432,'Policy Characteristics'!$C:$C,0))),"",INDEX('Policy Characteristics'!A:A,MATCH($C1432,'Policy Characteristics'!$C:$C,0)))</f>
        <v>Research and Development</v>
      </c>
      <c r="B1432" s="467" t="str">
        <f>IF(ISBLANK(INDEX('Policy Characteristics'!B:B,MATCH($C1432,'Policy Characteristics'!$C:$C,0))),"",INDEX('Policy Characteristics'!B:B,MATCH($C1432,'Policy Characteristics'!$C:$C,0)))</f>
        <v>Capital Cost Reduction</v>
      </c>
      <c r="C1432" s="446" t="str">
        <f t="shared" si="64"/>
        <v>RnD Industry Capital Cost Perc Reduction</v>
      </c>
      <c r="D1432" t="s">
        <v>3082</v>
      </c>
      <c r="E1432" s="339"/>
      <c r="F1432" s="294" t="s">
        <v>3107</v>
      </c>
      <c r="G1432" s="339"/>
      <c r="H1432" s="20">
        <v>1480</v>
      </c>
      <c r="I1432" s="468" t="s">
        <v>43</v>
      </c>
      <c r="J1432" s="469" t="str">
        <f>IF(ISBLANK(INDEX('Policy Characteristics'!D:D,MATCH($C1432,'Policy Characteristics'!$C:$C,0))),"",INDEX('Policy Characteristics'!D:D,MATCH($C1432,'Policy Characteristics'!$C:$C,0)))</f>
        <v>R&amp;D Capital Cost Reductions</v>
      </c>
      <c r="K1432" s="446" t="str">
        <f>IF(ISBLANK(INDEX('Policy Characteristics'!E:E,MATCH($C1432,'Policy Characteristics'!$C:$C,0))),"",INDEX('Policy Characteristics'!E:E,MATCH($C1432,'Policy Characteristics'!$C:$C,0)))</f>
        <v>RnD industry capital cost reduction</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0.4</v>
      </c>
      <c r="N1432" s="242">
        <f>IF(ISBLANK(INDEX('Policy Characteristics'!H:H,MATCH($C1432,'Policy Characteristics'!$C:$C,0))),"",INDEX('Policy Characteristics'!H:H,MATCH($C1432,'Policy Characteristics'!$C:$C,0)))</f>
        <v>0.01</v>
      </c>
      <c r="O1432" s="446" t="str">
        <f>IF(ISBLANK(INDEX('Policy Characteristics'!I:I,MATCH($C1432,'Policy Characteristics'!$C:$C,0))),"",INDEX('Policy Characteristics'!I:I,MATCH($C1432,'Policy Characteristics'!$C:$C,0)))</f>
        <v>% reduction in cost</v>
      </c>
      <c r="P1432" s="44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46" t="str">
        <f>IF(ISBLANK(INDEX('Policy Characteristics'!K:K,MATCH($C1432,'Policy Characteristics'!$C:$C,0))),"",INDEX('Policy Characteristics'!K:K,MATCH($C1432,'Policy Characteristics'!$C:$C,0)))</f>
        <v>architectural-design.html#rnd</v>
      </c>
      <c r="R1432" s="446" t="str">
        <f>IF(ISBLANK(INDEX('Policy Characteristics'!L:L,MATCH($C1432,'Policy Characteristics'!$C:$C,0))),"",INDEX('Policy Characteristics'!L:L,MATCH($C1432,'Policy Characteristics'!$C:$C,0)))</f>
        <v>research-and-development.html</v>
      </c>
    </row>
    <row r="1433" spans="1:18" x14ac:dyDescent="0.75">
      <c r="A1433" s="446" t="str">
        <f>IF(ISBLANK(INDEX('Policy Characteristics'!A:A,MATCH($C1433,'Policy Characteristics'!$C:$C,0))),"",INDEX('Policy Characteristics'!A:A,MATCH($C1433,'Policy Characteristics'!$C:$C,0)))</f>
        <v>Research and Development</v>
      </c>
      <c r="B1433" s="467" t="str">
        <f>IF(ISBLANK(INDEX('Policy Characteristics'!B:B,MATCH($C1433,'Policy Characteristics'!$C:$C,0))),"",INDEX('Policy Characteristics'!B:B,MATCH($C1433,'Policy Characteristics'!$C:$C,0)))</f>
        <v>Capital Cost Reduction</v>
      </c>
      <c r="C1433" s="446" t="str">
        <f t="shared" si="64"/>
        <v>RnD Industry Capital Cost Perc Reduction</v>
      </c>
      <c r="D1433" t="s">
        <v>3083</v>
      </c>
      <c r="E1433" s="339"/>
      <c r="F1433" s="294" t="s">
        <v>3108</v>
      </c>
      <c r="G1433" s="339"/>
      <c r="H1433" s="20">
        <v>1481</v>
      </c>
      <c r="I1433" s="468" t="s">
        <v>43</v>
      </c>
      <c r="J1433" s="469" t="str">
        <f>IF(ISBLANK(INDEX('Policy Characteristics'!D:D,MATCH($C1433,'Policy Characteristics'!$C:$C,0))),"",INDEX('Policy Characteristics'!D:D,MATCH($C1433,'Policy Characteristics'!$C:$C,0)))</f>
        <v>R&amp;D Capital Cost Reductions</v>
      </c>
      <c r="K1433" s="446" t="str">
        <f>IF(ISBLANK(INDEX('Policy Characteristics'!E:E,MATCH($C1433,'Policy Characteristics'!$C:$C,0))),"",INDEX('Policy Characteristics'!E:E,MATCH($C1433,'Policy Characteristics'!$C:$C,0)))</f>
        <v>RnD industry capital cost reduction</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0.4</v>
      </c>
      <c r="N1433" s="242">
        <f>IF(ISBLANK(INDEX('Policy Characteristics'!H:H,MATCH($C1433,'Policy Characteristics'!$C:$C,0))),"",INDEX('Policy Characteristics'!H:H,MATCH($C1433,'Policy Characteristics'!$C:$C,0)))</f>
        <v>0.01</v>
      </c>
      <c r="O1433" s="446" t="str">
        <f>IF(ISBLANK(INDEX('Policy Characteristics'!I:I,MATCH($C1433,'Policy Characteristics'!$C:$C,0))),"",INDEX('Policy Characteristics'!I:I,MATCH($C1433,'Policy Characteristics'!$C:$C,0)))</f>
        <v>% reduction in cost</v>
      </c>
      <c r="P1433" s="44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46" t="str">
        <f>IF(ISBLANK(INDEX('Policy Characteristics'!K:K,MATCH($C1433,'Policy Characteristics'!$C:$C,0))),"",INDEX('Policy Characteristics'!K:K,MATCH($C1433,'Policy Characteristics'!$C:$C,0)))</f>
        <v>architectural-design.html#rnd</v>
      </c>
      <c r="R1433" s="446" t="str">
        <f>IF(ISBLANK(INDEX('Policy Characteristics'!L:L,MATCH($C1433,'Policy Characteristics'!$C:$C,0))),"",INDEX('Policy Characteristics'!L:L,MATCH($C1433,'Policy Characteristics'!$C:$C,0)))</f>
        <v>research-and-development.html</v>
      </c>
    </row>
    <row r="1434" spans="1:18" x14ac:dyDescent="0.75">
      <c r="A1434" s="446" t="str">
        <f>IF(ISBLANK(INDEX('Policy Characteristics'!A:A,MATCH($C1434,'Policy Characteristics'!$C:$C,0))),"",INDEX('Policy Characteristics'!A:A,MATCH($C1434,'Policy Characteristics'!$C:$C,0)))</f>
        <v>Research and Development</v>
      </c>
      <c r="B1434" s="467" t="str">
        <f>IF(ISBLANK(INDEX('Policy Characteristics'!B:B,MATCH($C1434,'Policy Characteristics'!$C:$C,0))),"",INDEX('Policy Characteristics'!B:B,MATCH($C1434,'Policy Characteristics'!$C:$C,0)))</f>
        <v>Capital Cost Reduction</v>
      </c>
      <c r="C1434" s="446" t="str">
        <f t="shared" si="64"/>
        <v>RnD Industry Capital Cost Perc Reduction</v>
      </c>
      <c r="D1434" t="s">
        <v>3084</v>
      </c>
      <c r="E1434" s="339"/>
      <c r="F1434" s="294" t="s">
        <v>3109</v>
      </c>
      <c r="G1434" s="339"/>
      <c r="H1434" s="20">
        <v>1482</v>
      </c>
      <c r="I1434" s="468" t="s">
        <v>43</v>
      </c>
      <c r="J1434" s="469" t="str">
        <f>IF(ISBLANK(INDEX('Policy Characteristics'!D:D,MATCH($C1434,'Policy Characteristics'!$C:$C,0))),"",INDEX('Policy Characteristics'!D:D,MATCH($C1434,'Policy Characteristics'!$C:$C,0)))</f>
        <v>R&amp;D Capital Cost Reductions</v>
      </c>
      <c r="K1434" s="446" t="str">
        <f>IF(ISBLANK(INDEX('Policy Characteristics'!E:E,MATCH($C1434,'Policy Characteristics'!$C:$C,0))),"",INDEX('Policy Characteristics'!E:E,MATCH($C1434,'Policy Characteristics'!$C:$C,0)))</f>
        <v>RnD industry capital cost reduction</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0.4</v>
      </c>
      <c r="N1434" s="242">
        <f>IF(ISBLANK(INDEX('Policy Characteristics'!H:H,MATCH($C1434,'Policy Characteristics'!$C:$C,0))),"",INDEX('Policy Characteristics'!H:H,MATCH($C1434,'Policy Characteristics'!$C:$C,0)))</f>
        <v>0.01</v>
      </c>
      <c r="O1434" s="446" t="str">
        <f>IF(ISBLANK(INDEX('Policy Characteristics'!I:I,MATCH($C1434,'Policy Characteristics'!$C:$C,0))),"",INDEX('Policy Characteristics'!I:I,MATCH($C1434,'Policy Characteristics'!$C:$C,0)))</f>
        <v>% reduction in cost</v>
      </c>
      <c r="P1434" s="44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46" t="str">
        <f>IF(ISBLANK(INDEX('Policy Characteristics'!K:K,MATCH($C1434,'Policy Characteristics'!$C:$C,0))),"",INDEX('Policy Characteristics'!K:K,MATCH($C1434,'Policy Characteristics'!$C:$C,0)))</f>
        <v>architectural-design.html#rnd</v>
      </c>
      <c r="R1434" s="446" t="str">
        <f>IF(ISBLANK(INDEX('Policy Characteristics'!L:L,MATCH($C1434,'Policy Characteristics'!$C:$C,0))),"",INDEX('Policy Characteristics'!L:L,MATCH($C1434,'Policy Characteristics'!$C:$C,0)))</f>
        <v>research-and-development.html</v>
      </c>
    </row>
    <row r="1435" spans="1:18" x14ac:dyDescent="0.75">
      <c r="A1435" s="446" t="str">
        <f>IF(ISBLANK(INDEX('Policy Characteristics'!A:A,MATCH($C1435,'Policy Characteristics'!$C:$C,0))),"",INDEX('Policy Characteristics'!A:A,MATCH($C1435,'Policy Characteristics'!$C:$C,0)))</f>
        <v>Research and Development</v>
      </c>
      <c r="B1435" s="467" t="str">
        <f>IF(ISBLANK(INDEX('Policy Characteristics'!B:B,MATCH($C1435,'Policy Characteristics'!$C:$C,0))),"",INDEX('Policy Characteristics'!B:B,MATCH($C1435,'Policy Characteristics'!$C:$C,0)))</f>
        <v>Capital Cost Reduction</v>
      </c>
      <c r="C1435" s="446" t="str">
        <f t="shared" si="64"/>
        <v>RnD Industry Capital Cost Perc Reduction</v>
      </c>
      <c r="D1435" t="s">
        <v>3085</v>
      </c>
      <c r="E1435" s="339"/>
      <c r="F1435" s="294" t="s">
        <v>3110</v>
      </c>
      <c r="G1435" s="339"/>
      <c r="H1435" s="20">
        <v>1483</v>
      </c>
      <c r="I1435" s="468" t="s">
        <v>43</v>
      </c>
      <c r="J1435" s="469" t="str">
        <f>IF(ISBLANK(INDEX('Policy Characteristics'!D:D,MATCH($C1435,'Policy Characteristics'!$C:$C,0))),"",INDEX('Policy Characteristics'!D:D,MATCH($C1435,'Policy Characteristics'!$C:$C,0)))</f>
        <v>R&amp;D Capital Cost Reductions</v>
      </c>
      <c r="K1435" s="446" t="str">
        <f>IF(ISBLANK(INDEX('Policy Characteristics'!E:E,MATCH($C1435,'Policy Characteristics'!$C:$C,0))),"",INDEX('Policy Characteristics'!E:E,MATCH($C1435,'Policy Characteristics'!$C:$C,0)))</f>
        <v>RnD industry capital cost reduction</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0.4</v>
      </c>
      <c r="N1435" s="242">
        <f>IF(ISBLANK(INDEX('Policy Characteristics'!H:H,MATCH($C1435,'Policy Characteristics'!$C:$C,0))),"",INDEX('Policy Characteristics'!H:H,MATCH($C1435,'Policy Characteristics'!$C:$C,0)))</f>
        <v>0.01</v>
      </c>
      <c r="O1435" s="446" t="str">
        <f>IF(ISBLANK(INDEX('Policy Characteristics'!I:I,MATCH($C1435,'Policy Characteristics'!$C:$C,0))),"",INDEX('Policy Characteristics'!I:I,MATCH($C1435,'Policy Characteristics'!$C:$C,0)))</f>
        <v>% reduction in cost</v>
      </c>
      <c r="P1435" s="44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46" t="str">
        <f>IF(ISBLANK(INDEX('Policy Characteristics'!K:K,MATCH($C1435,'Policy Characteristics'!$C:$C,0))),"",INDEX('Policy Characteristics'!K:K,MATCH($C1435,'Policy Characteristics'!$C:$C,0)))</f>
        <v>architectural-design.html#rnd</v>
      </c>
      <c r="R1435" s="446" t="str">
        <f>IF(ISBLANK(INDEX('Policy Characteristics'!L:L,MATCH($C1435,'Policy Characteristics'!$C:$C,0))),"",INDEX('Policy Characteristics'!L:L,MATCH($C1435,'Policy Characteristics'!$C:$C,0)))</f>
        <v>research-and-development.html</v>
      </c>
    </row>
    <row r="1436" spans="1:18" x14ac:dyDescent="0.75">
      <c r="A1436" s="446" t="str">
        <f>IF(ISBLANK(INDEX('Policy Characteristics'!A:A,MATCH($C1436,'Policy Characteristics'!$C:$C,0))),"",INDEX('Policy Characteristics'!A:A,MATCH($C1436,'Policy Characteristics'!$C:$C,0)))</f>
        <v>Research and Development</v>
      </c>
      <c r="B1436" s="467" t="str">
        <f>IF(ISBLANK(INDEX('Policy Characteristics'!B:B,MATCH($C1436,'Policy Characteristics'!$C:$C,0))),"",INDEX('Policy Characteristics'!B:B,MATCH($C1436,'Policy Characteristics'!$C:$C,0)))</f>
        <v>Capital Cost Reduction</v>
      </c>
      <c r="C1436" s="446" t="str">
        <f t="shared" si="64"/>
        <v>RnD Industry Capital Cost Perc Reduction</v>
      </c>
      <c r="D1436" t="s">
        <v>3086</v>
      </c>
      <c r="E1436" s="339"/>
      <c r="F1436" s="294" t="s">
        <v>3111</v>
      </c>
      <c r="G1436" s="339"/>
      <c r="H1436" s="20">
        <v>1484</v>
      </c>
      <c r="I1436" s="468" t="s">
        <v>43</v>
      </c>
      <c r="J1436" s="469" t="str">
        <f>IF(ISBLANK(INDEX('Policy Characteristics'!D:D,MATCH($C1436,'Policy Characteristics'!$C:$C,0))),"",INDEX('Policy Characteristics'!D:D,MATCH($C1436,'Policy Characteristics'!$C:$C,0)))</f>
        <v>R&amp;D Capital Cost Reductions</v>
      </c>
      <c r="K1436" s="446" t="str">
        <f>IF(ISBLANK(INDEX('Policy Characteristics'!E:E,MATCH($C1436,'Policy Characteristics'!$C:$C,0))),"",INDEX('Policy Characteristics'!E:E,MATCH($C1436,'Policy Characteristics'!$C:$C,0)))</f>
        <v>RnD industry capital cost reduction</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0.4</v>
      </c>
      <c r="N1436" s="242">
        <f>IF(ISBLANK(INDEX('Policy Characteristics'!H:H,MATCH($C1436,'Policy Characteristics'!$C:$C,0))),"",INDEX('Policy Characteristics'!H:H,MATCH($C1436,'Policy Characteristics'!$C:$C,0)))</f>
        <v>0.01</v>
      </c>
      <c r="O1436" s="446" t="str">
        <f>IF(ISBLANK(INDEX('Policy Characteristics'!I:I,MATCH($C1436,'Policy Characteristics'!$C:$C,0))),"",INDEX('Policy Characteristics'!I:I,MATCH($C1436,'Policy Characteristics'!$C:$C,0)))</f>
        <v>% reduction in cost</v>
      </c>
      <c r="P1436" s="44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46" t="str">
        <f>IF(ISBLANK(INDEX('Policy Characteristics'!K:K,MATCH($C1436,'Policy Characteristics'!$C:$C,0))),"",INDEX('Policy Characteristics'!K:K,MATCH($C1436,'Policy Characteristics'!$C:$C,0)))</f>
        <v>architectural-design.html#rnd</v>
      </c>
      <c r="R1436" s="446" t="str">
        <f>IF(ISBLANK(INDEX('Policy Characteristics'!L:L,MATCH($C1436,'Policy Characteristics'!$C:$C,0))),"",INDEX('Policy Characteristics'!L:L,MATCH($C1436,'Policy Characteristics'!$C:$C,0)))</f>
        <v>research-and-development.html</v>
      </c>
    </row>
    <row r="1437" spans="1:18" x14ac:dyDescent="0.75">
      <c r="A1437" s="446" t="str">
        <f>IF(ISBLANK(INDEX('Policy Characteristics'!A:A,MATCH($C1437,'Policy Characteristics'!$C:$C,0))),"",INDEX('Policy Characteristics'!A:A,MATCH($C1437,'Policy Characteristics'!$C:$C,0)))</f>
        <v>Research and Development</v>
      </c>
      <c r="B1437" s="467" t="str">
        <f>IF(ISBLANK(INDEX('Policy Characteristics'!B:B,MATCH($C1437,'Policy Characteristics'!$C:$C,0))),"",INDEX('Policy Characteristics'!B:B,MATCH($C1437,'Policy Characteristics'!$C:$C,0)))</f>
        <v>Capital Cost Reduction</v>
      </c>
      <c r="C1437" s="446" t="str">
        <f t="shared" si="64"/>
        <v>RnD Industry Capital Cost Perc Reduction</v>
      </c>
      <c r="D1437" t="s">
        <v>3087</v>
      </c>
      <c r="E1437" s="339"/>
      <c r="F1437" s="294" t="s">
        <v>3112</v>
      </c>
      <c r="G1437" s="339"/>
      <c r="H1437" s="20">
        <v>1485</v>
      </c>
      <c r="I1437" s="468" t="s">
        <v>43</v>
      </c>
      <c r="J1437" s="469" t="str">
        <f>IF(ISBLANK(INDEX('Policy Characteristics'!D:D,MATCH($C1437,'Policy Characteristics'!$C:$C,0))),"",INDEX('Policy Characteristics'!D:D,MATCH($C1437,'Policy Characteristics'!$C:$C,0)))</f>
        <v>R&amp;D Capital Cost Reductions</v>
      </c>
      <c r="K1437" s="446" t="str">
        <f>IF(ISBLANK(INDEX('Policy Characteristics'!E:E,MATCH($C1437,'Policy Characteristics'!$C:$C,0))),"",INDEX('Policy Characteristics'!E:E,MATCH($C1437,'Policy Characteristics'!$C:$C,0)))</f>
        <v>RnD industry capital cost reduction</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0.4</v>
      </c>
      <c r="N1437" s="242">
        <f>IF(ISBLANK(INDEX('Policy Characteristics'!H:H,MATCH($C1437,'Policy Characteristics'!$C:$C,0))),"",INDEX('Policy Characteristics'!H:H,MATCH($C1437,'Policy Characteristics'!$C:$C,0)))</f>
        <v>0.01</v>
      </c>
      <c r="O1437" s="446" t="str">
        <f>IF(ISBLANK(INDEX('Policy Characteristics'!I:I,MATCH($C1437,'Policy Characteristics'!$C:$C,0))),"",INDEX('Policy Characteristics'!I:I,MATCH($C1437,'Policy Characteristics'!$C:$C,0)))</f>
        <v>% reduction in cost</v>
      </c>
      <c r="P1437" s="44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46" t="str">
        <f>IF(ISBLANK(INDEX('Policy Characteristics'!K:K,MATCH($C1437,'Policy Characteristics'!$C:$C,0))),"",INDEX('Policy Characteristics'!K:K,MATCH($C1437,'Policy Characteristics'!$C:$C,0)))</f>
        <v>architectural-design.html#rnd</v>
      </c>
      <c r="R1437" s="446" t="str">
        <f>IF(ISBLANK(INDEX('Policy Characteristics'!L:L,MATCH($C1437,'Policy Characteristics'!$C:$C,0))),"",INDEX('Policy Characteristics'!L:L,MATCH($C1437,'Policy Characteristics'!$C:$C,0)))</f>
        <v>research-and-development.html</v>
      </c>
    </row>
    <row r="1438" spans="1:18" x14ac:dyDescent="0.75">
      <c r="A1438" s="446" t="str">
        <f>IF(ISBLANK(INDEX('Policy Characteristics'!A:A,MATCH($C1438,'Policy Characteristics'!$C:$C,0))),"",INDEX('Policy Characteristics'!A:A,MATCH($C1438,'Policy Characteristics'!$C:$C,0)))</f>
        <v>Research and Development</v>
      </c>
      <c r="B1438" s="467" t="str">
        <f>IF(ISBLANK(INDEX('Policy Characteristics'!B:B,MATCH($C1438,'Policy Characteristics'!$C:$C,0))),"",INDEX('Policy Characteristics'!B:B,MATCH($C1438,'Policy Characteristics'!$C:$C,0)))</f>
        <v>Capital Cost Reduction</v>
      </c>
      <c r="C1438" s="446" t="str">
        <f t="shared" si="64"/>
        <v>RnD Industry Capital Cost Perc Reduction</v>
      </c>
      <c r="D1438" t="s">
        <v>3088</v>
      </c>
      <c r="E1438" s="339"/>
      <c r="F1438" s="294" t="s">
        <v>3113</v>
      </c>
      <c r="G1438" s="339"/>
      <c r="H1438" s="20">
        <v>1486</v>
      </c>
      <c r="I1438" s="468" t="s">
        <v>43</v>
      </c>
      <c r="J1438" s="469" t="str">
        <f>IF(ISBLANK(INDEX('Policy Characteristics'!D:D,MATCH($C1438,'Policy Characteristics'!$C:$C,0))),"",INDEX('Policy Characteristics'!D:D,MATCH($C1438,'Policy Characteristics'!$C:$C,0)))</f>
        <v>R&amp;D Capital Cost Reductions</v>
      </c>
      <c r="K1438" s="446" t="str">
        <f>IF(ISBLANK(INDEX('Policy Characteristics'!E:E,MATCH($C1438,'Policy Characteristics'!$C:$C,0))),"",INDEX('Policy Characteristics'!E:E,MATCH($C1438,'Policy Characteristics'!$C:$C,0)))</f>
        <v>RnD industry capital cost reduction</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0.4</v>
      </c>
      <c r="N1438" s="242">
        <f>IF(ISBLANK(INDEX('Policy Characteristics'!H:H,MATCH($C1438,'Policy Characteristics'!$C:$C,0))),"",INDEX('Policy Characteristics'!H:H,MATCH($C1438,'Policy Characteristics'!$C:$C,0)))</f>
        <v>0.01</v>
      </c>
      <c r="O1438" s="446" t="str">
        <f>IF(ISBLANK(INDEX('Policy Characteristics'!I:I,MATCH($C1438,'Policy Characteristics'!$C:$C,0))),"",INDEX('Policy Characteristics'!I:I,MATCH($C1438,'Policy Characteristics'!$C:$C,0)))</f>
        <v>% reduction in cost</v>
      </c>
      <c r="P1438" s="44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46" t="str">
        <f>IF(ISBLANK(INDEX('Policy Characteristics'!K:K,MATCH($C1438,'Policy Characteristics'!$C:$C,0))),"",INDEX('Policy Characteristics'!K:K,MATCH($C1438,'Policy Characteristics'!$C:$C,0)))</f>
        <v>architectural-design.html#rnd</v>
      </c>
      <c r="R1438" s="446" t="str">
        <f>IF(ISBLANK(INDEX('Policy Characteristics'!L:L,MATCH($C1438,'Policy Characteristics'!$C:$C,0))),"",INDEX('Policy Characteristics'!L:L,MATCH($C1438,'Policy Characteristics'!$C:$C,0)))</f>
        <v>research-and-development.html</v>
      </c>
    </row>
    <row r="1439" spans="1:18" x14ac:dyDescent="0.75">
      <c r="A1439" s="446" t="str">
        <f>IF(ISBLANK(INDEX('Policy Characteristics'!A:A,MATCH($C1439,'Policy Characteristics'!$C:$C,0))),"",INDEX('Policy Characteristics'!A:A,MATCH($C1439,'Policy Characteristics'!$C:$C,0)))</f>
        <v>Research and Development</v>
      </c>
      <c r="B1439" s="467" t="str">
        <f>IF(ISBLANK(INDEX('Policy Characteristics'!B:B,MATCH($C1439,'Policy Characteristics'!$C:$C,0))),"",INDEX('Policy Characteristics'!B:B,MATCH($C1439,'Policy Characteristics'!$C:$C,0)))</f>
        <v>Capital Cost Reduction</v>
      </c>
      <c r="C1439" s="295" t="s">
        <v>293</v>
      </c>
      <c r="D1439" s="339" t="s">
        <v>2246</v>
      </c>
      <c r="E1439" s="339"/>
      <c r="F1439" s="339" t="s">
        <v>471</v>
      </c>
      <c r="G1439" s="339"/>
      <c r="H1439" s="20">
        <v>108</v>
      </c>
      <c r="I1439" s="468" t="s">
        <v>43</v>
      </c>
      <c r="J1439" s="469" t="str">
        <f>IF(ISBLANK(INDEX('Policy Characteristics'!D:D,MATCH($C1439,'Policy Characteristics'!$C:$C,0))),"",INDEX('Policy Characteristics'!D:D,MATCH($C1439,'Policy Characteristics'!$C:$C,0)))</f>
        <v>R&amp;D Capital Cost Reductions</v>
      </c>
      <c r="K1439" s="446" t="str">
        <f>IF(ISBLANK(INDEX('Policy Characteristics'!E:E,MATCH($C1439,'Policy Characteristics'!$C:$C,0))),"",INDEX('Policy Characteristics'!E:E,MATCH($C1439,'Policy Characteristics'!$C:$C,0)))</f>
        <v>RnD transportation capital cost reduction</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0.4</v>
      </c>
      <c r="N1439" s="242">
        <f>IF(ISBLANK(INDEX('Policy Characteristics'!H:H,MATCH($C1439,'Policy Characteristics'!$C:$C,0))),"",INDEX('Policy Characteristics'!H:H,MATCH($C1439,'Policy Characteristics'!$C:$C,0)))</f>
        <v>0.01</v>
      </c>
      <c r="O1439" s="446" t="str">
        <f>IF(ISBLANK(INDEX('Policy Characteristics'!I:I,MATCH($C1439,'Policy Characteristics'!$C:$C,0))),"",INDEX('Policy Characteristics'!I:I,MATCH($C1439,'Policy Characteristics'!$C:$C,0)))</f>
        <v>% reduction in cost</v>
      </c>
      <c r="P1439" s="44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46" t="str">
        <f>IF(ISBLANK(INDEX('Policy Characteristics'!K:K,MATCH($C1439,'Policy Characteristics'!$C:$C,0))),"",INDEX('Policy Characteristics'!K:K,MATCH($C1439,'Policy Characteristics'!$C:$C,0)))</f>
        <v>architectural-design.html#rnd</v>
      </c>
      <c r="R1439" s="446" t="str">
        <f>IF(ISBLANK(INDEX('Policy Characteristics'!L:L,MATCH($C1439,'Policy Characteristics'!$C:$C,0))),"",INDEX('Policy Characteristics'!L:L,MATCH($C1439,'Policy Characteristics'!$C:$C,0)))</f>
        <v>research-and-development.html</v>
      </c>
    </row>
    <row r="1440" spans="1:18" x14ac:dyDescent="0.75">
      <c r="A1440" s="446" t="str">
        <f>IF(ISBLANK(INDEX('Policy Characteristics'!A:A,MATCH($C1440,'Policy Characteristics'!$C:$C,0))),"",INDEX('Policy Characteristics'!A:A,MATCH($C1440,'Policy Characteristics'!$C:$C,0)))</f>
        <v>Research and Development</v>
      </c>
      <c r="B1440" s="467" t="str">
        <f>IF(ISBLANK(INDEX('Policy Characteristics'!B:B,MATCH($C1440,'Policy Characteristics'!$C:$C,0))),"",INDEX('Policy Characteristics'!B:B,MATCH($C1440,'Policy Characteristics'!$C:$C,0)))</f>
        <v>Capital Cost Reduction</v>
      </c>
      <c r="C1440" s="446" t="str">
        <f t="shared" ref="C1440:C1445" si="65">C$1439</f>
        <v>RnD Transportation Capital Cost Perc Reduction</v>
      </c>
      <c r="D1440" s="339" t="s">
        <v>2247</v>
      </c>
      <c r="E1440" s="339"/>
      <c r="F1440" s="339" t="s">
        <v>472</v>
      </c>
      <c r="G1440" s="339"/>
      <c r="H1440" s="20">
        <v>109</v>
      </c>
      <c r="I1440" s="468" t="s">
        <v>43</v>
      </c>
      <c r="J1440" s="469" t="str">
        <f>IF(ISBLANK(INDEX('Policy Characteristics'!D:D,MATCH($C1440,'Policy Characteristics'!$C:$C,0))),"",INDEX('Policy Characteristics'!D:D,MATCH($C1440,'Policy Characteristics'!$C:$C,0)))</f>
        <v>R&amp;D Capital Cost Reductions</v>
      </c>
      <c r="K1440" s="446" t="str">
        <f>IF(ISBLANK(INDEX('Policy Characteristics'!E:E,MATCH($C1440,'Policy Characteristics'!$C:$C,0))),"",INDEX('Policy Characteristics'!E:E,MATCH($C1440,'Policy Characteristics'!$C:$C,0)))</f>
        <v>RnD transportation capital cost reduction</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0.4</v>
      </c>
      <c r="N1440" s="242">
        <f>IF(ISBLANK(INDEX('Policy Characteristics'!H:H,MATCH($C1440,'Policy Characteristics'!$C:$C,0))),"",INDEX('Policy Characteristics'!H:H,MATCH($C1440,'Policy Characteristics'!$C:$C,0)))</f>
        <v>0.01</v>
      </c>
      <c r="O1440" s="446" t="str">
        <f>IF(ISBLANK(INDEX('Policy Characteristics'!I:I,MATCH($C1440,'Policy Characteristics'!$C:$C,0))),"",INDEX('Policy Characteristics'!I:I,MATCH($C1440,'Policy Characteristics'!$C:$C,0)))</f>
        <v>% reduction in cost</v>
      </c>
      <c r="P1440" s="44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46" t="str">
        <f>IF(ISBLANK(INDEX('Policy Characteristics'!K:K,MATCH($C1440,'Policy Characteristics'!$C:$C,0))),"",INDEX('Policy Characteristics'!K:K,MATCH($C1440,'Policy Characteristics'!$C:$C,0)))</f>
        <v>architectural-design.html#rnd</v>
      </c>
      <c r="R1440" s="446" t="str">
        <f>IF(ISBLANK(INDEX('Policy Characteristics'!L:L,MATCH($C1440,'Policy Characteristics'!$C:$C,0))),"",INDEX('Policy Characteristics'!L:L,MATCH($C1440,'Policy Characteristics'!$C:$C,0)))</f>
        <v>research-and-development.html</v>
      </c>
    </row>
    <row r="1441" spans="1:18" x14ac:dyDescent="0.75">
      <c r="A1441" s="446" t="str">
        <f>IF(ISBLANK(INDEX('Policy Characteristics'!A:A,MATCH($C1441,'Policy Characteristics'!$C:$C,0))),"",INDEX('Policy Characteristics'!A:A,MATCH($C1441,'Policy Characteristics'!$C:$C,0)))</f>
        <v>Research and Development</v>
      </c>
      <c r="B1441" s="467" t="str">
        <f>IF(ISBLANK(INDEX('Policy Characteristics'!B:B,MATCH($C1441,'Policy Characteristics'!$C:$C,0))),"",INDEX('Policy Characteristics'!B:B,MATCH($C1441,'Policy Characteristics'!$C:$C,0)))</f>
        <v>Capital Cost Reduction</v>
      </c>
      <c r="C1441" s="446" t="str">
        <f t="shared" si="65"/>
        <v>RnD Transportation Capital Cost Perc Reduction</v>
      </c>
      <c r="D1441" s="339" t="s">
        <v>2248</v>
      </c>
      <c r="E1441" s="339"/>
      <c r="F1441" s="339" t="s">
        <v>473</v>
      </c>
      <c r="G1441" s="339"/>
      <c r="H1441" s="20">
        <v>110</v>
      </c>
      <c r="I1441" s="468" t="s">
        <v>43</v>
      </c>
      <c r="J1441" s="469" t="str">
        <f>IF(ISBLANK(INDEX('Policy Characteristics'!D:D,MATCH($C1441,'Policy Characteristics'!$C:$C,0))),"",INDEX('Policy Characteristics'!D:D,MATCH($C1441,'Policy Characteristics'!$C:$C,0)))</f>
        <v>R&amp;D Capital Cost Reductions</v>
      </c>
      <c r="K1441" s="446" t="str">
        <f>IF(ISBLANK(INDEX('Policy Characteristics'!E:E,MATCH($C1441,'Policy Characteristics'!$C:$C,0))),"",INDEX('Policy Characteristics'!E:E,MATCH($C1441,'Policy Characteristics'!$C:$C,0)))</f>
        <v>RnD transportation capital cost reduction</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0.4</v>
      </c>
      <c r="N1441" s="242">
        <f>IF(ISBLANK(INDEX('Policy Characteristics'!H:H,MATCH($C1441,'Policy Characteristics'!$C:$C,0))),"",INDEX('Policy Characteristics'!H:H,MATCH($C1441,'Policy Characteristics'!$C:$C,0)))</f>
        <v>0.01</v>
      </c>
      <c r="O1441" s="446" t="str">
        <f>IF(ISBLANK(INDEX('Policy Characteristics'!I:I,MATCH($C1441,'Policy Characteristics'!$C:$C,0))),"",INDEX('Policy Characteristics'!I:I,MATCH($C1441,'Policy Characteristics'!$C:$C,0)))</f>
        <v>% reduction in cost</v>
      </c>
      <c r="P1441" s="44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46" t="str">
        <f>IF(ISBLANK(INDEX('Policy Characteristics'!K:K,MATCH($C1441,'Policy Characteristics'!$C:$C,0))),"",INDEX('Policy Characteristics'!K:K,MATCH($C1441,'Policy Characteristics'!$C:$C,0)))</f>
        <v>architectural-design.html#rnd</v>
      </c>
      <c r="R1441" s="446" t="str">
        <f>IF(ISBLANK(INDEX('Policy Characteristics'!L:L,MATCH($C1441,'Policy Characteristics'!$C:$C,0))),"",INDEX('Policy Characteristics'!L:L,MATCH($C1441,'Policy Characteristics'!$C:$C,0)))</f>
        <v>research-and-development.html</v>
      </c>
    </row>
    <row r="1442" spans="1:18" x14ac:dyDescent="0.75">
      <c r="A1442" s="446" t="str">
        <f>IF(ISBLANK(INDEX('Policy Characteristics'!A:A,MATCH($C1442,'Policy Characteristics'!$C:$C,0))),"",INDEX('Policy Characteristics'!A:A,MATCH($C1442,'Policy Characteristics'!$C:$C,0)))</f>
        <v>Research and Development</v>
      </c>
      <c r="B1442" s="467" t="str">
        <f>IF(ISBLANK(INDEX('Policy Characteristics'!B:B,MATCH($C1442,'Policy Characteristics'!$C:$C,0))),"",INDEX('Policy Characteristics'!B:B,MATCH($C1442,'Policy Characteristics'!$C:$C,0)))</f>
        <v>Capital Cost Reduction</v>
      </c>
      <c r="C1442" s="446" t="str">
        <f t="shared" si="65"/>
        <v>RnD Transportation Capital Cost Perc Reduction</v>
      </c>
      <c r="D1442" s="339" t="s">
        <v>2249</v>
      </c>
      <c r="E1442" s="339"/>
      <c r="F1442" s="339" t="s">
        <v>474</v>
      </c>
      <c r="G1442" s="339"/>
      <c r="H1442" s="20">
        <v>111</v>
      </c>
      <c r="I1442" s="468" t="s">
        <v>43</v>
      </c>
      <c r="J1442" s="469" t="str">
        <f>IF(ISBLANK(INDEX('Policy Characteristics'!D:D,MATCH($C1442,'Policy Characteristics'!$C:$C,0))),"",INDEX('Policy Characteristics'!D:D,MATCH($C1442,'Policy Characteristics'!$C:$C,0)))</f>
        <v>R&amp;D Capital Cost Reductions</v>
      </c>
      <c r="K1442" s="446" t="str">
        <f>IF(ISBLANK(INDEX('Policy Characteristics'!E:E,MATCH($C1442,'Policy Characteristics'!$C:$C,0))),"",INDEX('Policy Characteristics'!E:E,MATCH($C1442,'Policy Characteristics'!$C:$C,0)))</f>
        <v>RnD transportation capital cost reduction</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0.4</v>
      </c>
      <c r="N1442" s="242">
        <f>IF(ISBLANK(INDEX('Policy Characteristics'!H:H,MATCH($C1442,'Policy Characteristics'!$C:$C,0))),"",INDEX('Policy Characteristics'!H:H,MATCH($C1442,'Policy Characteristics'!$C:$C,0)))</f>
        <v>0.01</v>
      </c>
      <c r="O1442" s="446" t="str">
        <f>IF(ISBLANK(INDEX('Policy Characteristics'!I:I,MATCH($C1442,'Policy Characteristics'!$C:$C,0))),"",INDEX('Policy Characteristics'!I:I,MATCH($C1442,'Policy Characteristics'!$C:$C,0)))</f>
        <v>% reduction in cost</v>
      </c>
      <c r="P1442" s="44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46" t="str">
        <f>IF(ISBLANK(INDEX('Policy Characteristics'!K:K,MATCH($C1442,'Policy Characteristics'!$C:$C,0))),"",INDEX('Policy Characteristics'!K:K,MATCH($C1442,'Policy Characteristics'!$C:$C,0)))</f>
        <v>architectural-design.html#rnd</v>
      </c>
      <c r="R1442" s="446" t="str">
        <f>IF(ISBLANK(INDEX('Policy Characteristics'!L:L,MATCH($C1442,'Policy Characteristics'!$C:$C,0))),"",INDEX('Policy Characteristics'!L:L,MATCH($C1442,'Policy Characteristics'!$C:$C,0)))</f>
        <v>research-and-development.html</v>
      </c>
    </row>
    <row r="1443" spans="1:18" x14ac:dyDescent="0.75">
      <c r="A1443" s="446" t="str">
        <f>IF(ISBLANK(INDEX('Policy Characteristics'!A:A,MATCH($C1443,'Policy Characteristics'!$C:$C,0))),"",INDEX('Policy Characteristics'!A:A,MATCH($C1443,'Policy Characteristics'!$C:$C,0)))</f>
        <v>Research and Development</v>
      </c>
      <c r="B1443" s="467" t="str">
        <f>IF(ISBLANK(INDEX('Policy Characteristics'!B:B,MATCH($C1443,'Policy Characteristics'!$C:$C,0))),"",INDEX('Policy Characteristics'!B:B,MATCH($C1443,'Policy Characteristics'!$C:$C,0)))</f>
        <v>Capital Cost Reduction</v>
      </c>
      <c r="C1443" s="446" t="str">
        <f t="shared" si="65"/>
        <v>RnD Transportation Capital Cost Perc Reduction</v>
      </c>
      <c r="D1443" s="339" t="s">
        <v>2250</v>
      </c>
      <c r="E1443" s="339"/>
      <c r="F1443" s="339" t="s">
        <v>475</v>
      </c>
      <c r="G1443" s="339"/>
      <c r="H1443" s="20">
        <v>112</v>
      </c>
      <c r="I1443" s="468" t="s">
        <v>43</v>
      </c>
      <c r="J1443" s="469" t="str">
        <f>IF(ISBLANK(INDEX('Policy Characteristics'!D:D,MATCH($C1443,'Policy Characteristics'!$C:$C,0))),"",INDEX('Policy Characteristics'!D:D,MATCH($C1443,'Policy Characteristics'!$C:$C,0)))</f>
        <v>R&amp;D Capital Cost Reductions</v>
      </c>
      <c r="K1443" s="446" t="str">
        <f>IF(ISBLANK(INDEX('Policy Characteristics'!E:E,MATCH($C1443,'Policy Characteristics'!$C:$C,0))),"",INDEX('Policy Characteristics'!E:E,MATCH($C1443,'Policy Characteristics'!$C:$C,0)))</f>
        <v>RnD transportation capital cost reduction</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0.4</v>
      </c>
      <c r="N1443" s="242">
        <f>IF(ISBLANK(INDEX('Policy Characteristics'!H:H,MATCH($C1443,'Policy Characteristics'!$C:$C,0))),"",INDEX('Policy Characteristics'!H:H,MATCH($C1443,'Policy Characteristics'!$C:$C,0)))</f>
        <v>0.01</v>
      </c>
      <c r="O1443" s="446" t="str">
        <f>IF(ISBLANK(INDEX('Policy Characteristics'!I:I,MATCH($C1443,'Policy Characteristics'!$C:$C,0))),"",INDEX('Policy Characteristics'!I:I,MATCH($C1443,'Policy Characteristics'!$C:$C,0)))</f>
        <v>% reduction in cost</v>
      </c>
      <c r="P1443" s="44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46" t="str">
        <f>IF(ISBLANK(INDEX('Policy Characteristics'!K:K,MATCH($C1443,'Policy Characteristics'!$C:$C,0))),"",INDEX('Policy Characteristics'!K:K,MATCH($C1443,'Policy Characteristics'!$C:$C,0)))</f>
        <v>architectural-design.html#rnd</v>
      </c>
      <c r="R1443" s="446" t="str">
        <f>IF(ISBLANK(INDEX('Policy Characteristics'!L:L,MATCH($C1443,'Policy Characteristics'!$C:$C,0))),"",INDEX('Policy Characteristics'!L:L,MATCH($C1443,'Policy Characteristics'!$C:$C,0)))</f>
        <v>research-and-development.html</v>
      </c>
    </row>
    <row r="1444" spans="1:18" x14ac:dyDescent="0.75">
      <c r="A1444" s="446" t="str">
        <f>IF(ISBLANK(INDEX('Policy Characteristics'!A:A,MATCH($C1444,'Policy Characteristics'!$C:$C,0))),"",INDEX('Policy Characteristics'!A:A,MATCH($C1444,'Policy Characteristics'!$C:$C,0)))</f>
        <v>Research and Development</v>
      </c>
      <c r="B1444" s="467" t="str">
        <f>IF(ISBLANK(INDEX('Policy Characteristics'!B:B,MATCH($C1444,'Policy Characteristics'!$C:$C,0))),"",INDEX('Policy Characteristics'!B:B,MATCH($C1444,'Policy Characteristics'!$C:$C,0)))</f>
        <v>Capital Cost Reduction</v>
      </c>
      <c r="C1444" s="446" t="str">
        <f t="shared" si="65"/>
        <v>RnD Transportation Capital Cost Perc Reduction</v>
      </c>
      <c r="D1444" s="339" t="s">
        <v>2509</v>
      </c>
      <c r="E1444" s="339"/>
      <c r="F1444" s="339" t="s">
        <v>2792</v>
      </c>
      <c r="G1444" s="339"/>
      <c r="H1444" s="20">
        <v>113</v>
      </c>
      <c r="I1444" s="468" t="s">
        <v>43</v>
      </c>
      <c r="J1444" s="469" t="str">
        <f>IF(ISBLANK(INDEX('Policy Characteristics'!D:D,MATCH($C1444,'Policy Characteristics'!$C:$C,0))),"",INDEX('Policy Characteristics'!D:D,MATCH($C1444,'Policy Characteristics'!$C:$C,0)))</f>
        <v>R&amp;D Capital Cost Reductions</v>
      </c>
      <c r="K1444" s="446" t="str">
        <f>IF(ISBLANK(INDEX('Policy Characteristics'!E:E,MATCH($C1444,'Policy Characteristics'!$C:$C,0))),"",INDEX('Policy Characteristics'!E:E,MATCH($C1444,'Policy Characteristics'!$C:$C,0)))</f>
        <v>RnD transportation capital cost reduction</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0.4</v>
      </c>
      <c r="N1444" s="242">
        <f>IF(ISBLANK(INDEX('Policy Characteristics'!H:H,MATCH($C1444,'Policy Characteristics'!$C:$C,0))),"",INDEX('Policy Characteristics'!H:H,MATCH($C1444,'Policy Characteristics'!$C:$C,0)))</f>
        <v>0.01</v>
      </c>
      <c r="O1444" s="446" t="str">
        <f>IF(ISBLANK(INDEX('Policy Characteristics'!I:I,MATCH($C1444,'Policy Characteristics'!$C:$C,0))),"",INDEX('Policy Characteristics'!I:I,MATCH($C1444,'Policy Characteristics'!$C:$C,0)))</f>
        <v>% reduction in cost</v>
      </c>
      <c r="P1444" s="44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46" t="str">
        <f>IF(ISBLANK(INDEX('Policy Characteristics'!K:K,MATCH($C1444,'Policy Characteristics'!$C:$C,0))),"",INDEX('Policy Characteristics'!K:K,MATCH($C1444,'Policy Characteristics'!$C:$C,0)))</f>
        <v>architectural-design.html#rnd</v>
      </c>
      <c r="R1444" s="446" t="str">
        <f>IF(ISBLANK(INDEX('Policy Characteristics'!L:L,MATCH($C1444,'Policy Characteristics'!$C:$C,0))),"",INDEX('Policy Characteristics'!L:L,MATCH($C1444,'Policy Characteristics'!$C:$C,0)))</f>
        <v>research-and-development.html</v>
      </c>
    </row>
    <row r="1445" spans="1:18" x14ac:dyDescent="0.75">
      <c r="A1445" s="446" t="str">
        <f>IF(ISBLANK(INDEX('Policy Characteristics'!A:A,MATCH($C1445,'Policy Characteristics'!$C:$C,0))),"",INDEX('Policy Characteristics'!A:A,MATCH($C1445,'Policy Characteristics'!$C:$C,0)))</f>
        <v>Research and Development</v>
      </c>
      <c r="B1445" s="467" t="str">
        <f>IF(ISBLANK(INDEX('Policy Characteristics'!B:B,MATCH($C1445,'Policy Characteristics'!$C:$C,0))),"",INDEX('Policy Characteristics'!B:B,MATCH($C1445,'Policy Characteristics'!$C:$C,0)))</f>
        <v>Capital Cost Reduction</v>
      </c>
      <c r="C1445" s="446" t="str">
        <f t="shared" si="65"/>
        <v>RnD Transportation Capital Cost Perc Reduction</v>
      </c>
      <c r="D1445" s="339" t="s">
        <v>2508</v>
      </c>
      <c r="E1445" s="339"/>
      <c r="F1445" s="339" t="s">
        <v>2793</v>
      </c>
      <c r="G1445" s="339"/>
      <c r="H1445" s="20">
        <v>523</v>
      </c>
      <c r="I1445" s="468" t="s">
        <v>43</v>
      </c>
      <c r="J1445" s="469" t="str">
        <f>IF(ISBLANK(INDEX('Policy Characteristics'!D:D,MATCH($C1445,'Policy Characteristics'!$C:$C,0))),"",INDEX('Policy Characteristics'!D:D,MATCH($C1445,'Policy Characteristics'!$C:$C,0)))</f>
        <v>R&amp;D Capital Cost Reductions</v>
      </c>
      <c r="K1445" s="446" t="str">
        <f>IF(ISBLANK(INDEX('Policy Characteristics'!E:E,MATCH($C1445,'Policy Characteristics'!$C:$C,0))),"",INDEX('Policy Characteristics'!E:E,MATCH($C1445,'Policy Characteristics'!$C:$C,0)))</f>
        <v>RnD transportation capital cost reduction</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0.4</v>
      </c>
      <c r="N1445" s="242">
        <f>IF(ISBLANK(INDEX('Policy Characteristics'!H:H,MATCH($C1445,'Policy Characteristics'!$C:$C,0))),"",INDEX('Policy Characteristics'!H:H,MATCH($C1445,'Policy Characteristics'!$C:$C,0)))</f>
        <v>0.01</v>
      </c>
      <c r="O1445" s="446" t="str">
        <f>IF(ISBLANK(INDEX('Policy Characteristics'!I:I,MATCH($C1445,'Policy Characteristics'!$C:$C,0))),"",INDEX('Policy Characteristics'!I:I,MATCH($C1445,'Policy Characteristics'!$C:$C,0)))</f>
        <v>% reduction in cost</v>
      </c>
      <c r="P1445" s="44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46" t="str">
        <f>IF(ISBLANK(INDEX('Policy Characteristics'!K:K,MATCH($C1445,'Policy Characteristics'!$C:$C,0))),"",INDEX('Policy Characteristics'!K:K,MATCH($C1445,'Policy Characteristics'!$C:$C,0)))</f>
        <v>architectural-design.html#rnd</v>
      </c>
      <c r="R1445" s="446" t="str">
        <f>IF(ISBLANK(INDEX('Policy Characteristics'!L:L,MATCH($C1445,'Policy Characteristics'!$C:$C,0))),"",INDEX('Policy Characteristics'!L:L,MATCH($C1445,'Policy Characteristics'!$C:$C,0)))</f>
        <v>research-and-development.html</v>
      </c>
    </row>
    <row r="1446" spans="1:18" s="295" customFormat="1" x14ac:dyDescent="0.75">
      <c r="A1446" s="446" t="str">
        <f>IF(ISBLANK(INDEX('Policy Characteristics'!A:A,MATCH($C1446,'Policy Characteristics'!$C:$C,0))),"",INDEX('Policy Characteristics'!A:A,MATCH($C1446,'Policy Characteristics'!$C:$C,0)))</f>
        <v>Research and Development</v>
      </c>
      <c r="B1446" s="467" t="str">
        <f>IF(ISBLANK(INDEX('Policy Characteristics'!B:B,MATCH($C1446,'Policy Characteristics'!$C:$C,0))),"",INDEX('Policy Characteristics'!B:B,MATCH($C1446,'Policy Characteristics'!$C:$C,0)))</f>
        <v>Direct Air Capture</v>
      </c>
      <c r="C1446" s="295" t="s">
        <v>2803</v>
      </c>
      <c r="D1446" s="294"/>
      <c r="E1446" s="294"/>
      <c r="F1446" s="294"/>
      <c r="G1446" s="294"/>
      <c r="H1446" s="297">
        <v>525</v>
      </c>
      <c r="I1446" s="470" t="s">
        <v>43</v>
      </c>
      <c r="J1446" s="469" t="str">
        <f>IF(ISBLANK(INDEX('Policy Characteristics'!D:D,MATCH($C1446,'Policy Characteristics'!$C:$C,0))),"",INDEX('Policy Characteristics'!D:D,MATCH($C1446,'Policy Characteristics'!$C:$C,0)))</f>
        <v>Direct Air Capture</v>
      </c>
      <c r="K1446" s="446" t="str">
        <f>IF(ISBLANK(INDEX('Policy Characteristics'!E:E,MATCH($C1446,'Policy Characteristics'!$C:$C,0))),"",INDEX('Policy Characteristics'!E:E,MATCH($C1446,'Policy Characteristics'!$C:$C,0)))</f>
        <v>geoeng direct air capture</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1</v>
      </c>
      <c r="N1446" s="242">
        <f>IF(ISBLANK(INDEX('Policy Characteristics'!H:H,MATCH($C1446,'Policy Characteristics'!$C:$C,0))),"",INDEX('Policy Characteristics'!H:H,MATCH($C1446,'Policy Characteristics'!$C:$C,0)))</f>
        <v>0.01</v>
      </c>
      <c r="O1446" s="446" t="str">
        <f>IF(ISBLANK(INDEX('Policy Characteristics'!I:I,MATCH($C1446,'Policy Characteristics'!$C:$C,0))),"",INDEX('Policy Characteristics'!I:I,MATCH($C1446,'Policy Characteristics'!$C:$C,0)))</f>
        <v>% of potential achieved</v>
      </c>
      <c r="P1446" s="44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46" t="str">
        <f>IF(ISBLANK(INDEX('Policy Characteristics'!K:K,MATCH($C1446,'Policy Characteristics'!$C:$C,0))),"",INDEX('Policy Characteristics'!K:K,MATCH($C1446,'Policy Characteristics'!$C:$C,0)))</f>
        <v>direct-air-capture.html#dac</v>
      </c>
      <c r="R1446" s="446" t="str">
        <f>IF(ISBLANK(INDEX('Policy Characteristics'!L:L,MATCH($C1446,'Policy Characteristics'!$C:$C,0))),"",INDEX('Policy Characteristics'!L:L,MATCH($C1446,'Policy Characteristics'!$C:$C,0)))</f>
        <v>direct-air-capture.html</v>
      </c>
    </row>
    <row r="1447" spans="1:18" s="295" customFormat="1" x14ac:dyDescent="0.75">
      <c r="A1447" s="446" t="str">
        <f>IF(ISBLANK(INDEX('Policy Characteristics'!A:A,MATCH($C1447,'Policy Characteristics'!$C:$C,0))),"",INDEX('Policy Characteristics'!A:A,MATCH($C1447,'Policy Characteristics'!$C:$C,0)))</f>
        <v>Research and Development</v>
      </c>
      <c r="B1447" s="467" t="str">
        <f>IF(ISBLANK(INDEX('Policy Characteristics'!B:B,MATCH($C1447,'Policy Characteristics'!$C:$C,0))),"",INDEX('Policy Characteristics'!B:B,MATCH($C1447,'Policy Characteristics'!$C:$C,0)))</f>
        <v>Enhanced Rock Weathering</v>
      </c>
      <c r="C1447" s="295" t="s">
        <v>3759</v>
      </c>
      <c r="D1447" s="294"/>
      <c r="E1447" s="294"/>
      <c r="F1447" s="294"/>
      <c r="G1447" s="294"/>
      <c r="H1447" s="297">
        <v>2313</v>
      </c>
      <c r="I1447" s="470" t="s">
        <v>43</v>
      </c>
      <c r="J1447" s="469" t="str">
        <f>IF(ISBLANK(INDEX('Policy Characteristics'!D:D,MATCH($C1447,'Policy Characteristics'!$C:$C,0))),"",INDEX('Policy Characteristics'!D:D,MATCH($C1447,'Policy Characteristics'!$C:$C,0)))</f>
        <v>Enhanced Rock Weathering</v>
      </c>
      <c r="K1447" s="446" t="str">
        <f>IF(ISBLANK(INDEX('Policy Characteristics'!E:E,MATCH($C1447,'Policy Characteristics'!$C:$C,0))),"",INDEX('Policy Characteristics'!E:E,MATCH($C1447,'Policy Characteristics'!$C:$C,0)))</f>
        <v>geoeng enhanced rock weathering</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1</v>
      </c>
      <c r="N1447" s="242">
        <f>IF(ISBLANK(INDEX('Policy Characteristics'!H:H,MATCH($C1447,'Policy Characteristics'!$C:$C,0))),"",INDEX('Policy Characteristics'!H:H,MATCH($C1447,'Policy Characteristics'!$C:$C,0)))</f>
        <v>0.01</v>
      </c>
      <c r="O1447" s="446" t="str">
        <f>IF(ISBLANK(INDEX('Policy Characteristics'!I:I,MATCH($C1447,'Policy Characteristics'!$C:$C,0))),"",INDEX('Policy Characteristics'!I:I,MATCH($C1447,'Policy Characteristics'!$C:$C,0)))</f>
        <v>% of potential achieved</v>
      </c>
      <c r="P1447" s="446" t="str">
        <f>IF(ISBLANK(INDEX('Policy Characteristics'!J:J,MATCH($C1447,'Policy Characteristics'!$C:$C,0))),"",INDEX('Policy Characteristics'!J:J,MATCH($C1447,'Policy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47" s="446" t="str">
        <f>IF(ISBLANK(INDEX('Policy Characteristics'!K:K,MATCH($C1447,'Policy Characteristics'!$C:$C,0))),"",INDEX('Policy Characteristics'!K:K,MATCH($C1447,'Policy Characteristics'!$C:$C,0)))</f>
        <v/>
      </c>
      <c r="R1447" s="446" t="str">
        <f>IF(ISBLANK(INDEX('Policy Characteristics'!L:L,MATCH($C1447,'Policy Characteristics'!$C:$C,0))),"",INDEX('Policy Characteristics'!L:L,MATCH($C1447,'Policy Characteristics'!$C:$C,0)))</f>
        <v/>
      </c>
    </row>
    <row r="1448" spans="1:18" x14ac:dyDescent="0.75">
      <c r="A1448" s="446" t="str">
        <f>IF(ISBLANK(INDEX('Policy Characteristics'!A:A,MATCH($C1448,'Policy Characteristics'!$C:$C,0))),"",INDEX('Policy Characteristics'!A:A,MATCH($C1448,'Policy Characteristics'!$C:$C,0)))</f>
        <v>Research and Development</v>
      </c>
      <c r="B1448" s="467" t="str">
        <f>IF(ISBLANK(INDEX('Policy Characteristics'!B:B,MATCH($C1448,'Policy Characteristics'!$C:$C,0))),"",INDEX('Policy Characteristics'!B:B,MATCH($C1448,'Policy Characteristics'!$C:$C,0)))</f>
        <v>Fuel Use Reduction</v>
      </c>
      <c r="C1448" t="s">
        <v>294</v>
      </c>
      <c r="D1448" s="339" t="s">
        <v>115</v>
      </c>
      <c r="E1448" s="339"/>
      <c r="F1448" s="339" t="s">
        <v>316</v>
      </c>
      <c r="G1448" s="339"/>
      <c r="H1448" s="20">
        <v>114</v>
      </c>
      <c r="I1448" s="468" t="s">
        <v>43</v>
      </c>
      <c r="J1448" s="469" t="str">
        <f>IF(ISBLANK(INDEX('Policy Characteristics'!D:D,MATCH($C1448,'Policy Characteristics'!$C:$C,0))),"",INDEX('Policy Characteristics'!D:D,MATCH($C1448,'Policy Characteristics'!$C:$C,0)))</f>
        <v>R&amp;D Fuel Use Reductions</v>
      </c>
      <c r="K1448" s="446" t="str">
        <f>IF(ISBLANK(INDEX('Policy Characteristics'!E:E,MATCH($C1448,'Policy Characteristics'!$C:$C,0))),"",INDEX('Policy Characteristics'!E:E,MATCH($C1448,'Policy Characteristics'!$C:$C,0)))</f>
        <v>RnD building fuel use reduction</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0.4</v>
      </c>
      <c r="N1448" s="242">
        <f>IF(ISBLANK(INDEX('Policy Characteristics'!H:H,MATCH($C1448,'Policy Characteristics'!$C:$C,0))),"",INDEX('Policy Characteristics'!H:H,MATCH($C1448,'Policy Characteristics'!$C:$C,0)))</f>
        <v>0.01</v>
      </c>
      <c r="O1448" s="446" t="str">
        <f>IF(ISBLANK(INDEX('Policy Characteristics'!I:I,MATCH($C1448,'Policy Characteristics'!$C:$C,0))),"",INDEX('Policy Characteristics'!I:I,MATCH($C1448,'Policy Characteristics'!$C:$C,0)))</f>
        <v>% reduction in fuel use</v>
      </c>
      <c r="P1448" s="44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46" t="str">
        <f>IF(ISBLANK(INDEX('Policy Characteristics'!K:K,MATCH($C1448,'Policy Characteristics'!$C:$C,0))),"",INDEX('Policy Characteristics'!K:K,MATCH($C1448,'Policy Characteristics'!$C:$C,0)))</f>
        <v>architectural-design.html#rnd</v>
      </c>
      <c r="R1448" s="446" t="str">
        <f>IF(ISBLANK(INDEX('Policy Characteristics'!L:L,MATCH($C1448,'Policy Characteristics'!$C:$C,0))),"",INDEX('Policy Characteristics'!L:L,MATCH($C1448,'Policy Characteristics'!$C:$C,0)))</f>
        <v>research-and-development.html</v>
      </c>
    </row>
    <row r="1449" spans="1:18" x14ac:dyDescent="0.75">
      <c r="A1449" s="446" t="str">
        <f>IF(ISBLANK(INDEX('Policy Characteristics'!A:A,MATCH($C1449,'Policy Characteristics'!$C:$C,0))),"",INDEX('Policy Characteristics'!A:A,MATCH($C1449,'Policy Characteristics'!$C:$C,0)))</f>
        <v>Research and Development</v>
      </c>
      <c r="B1449" s="467" t="str">
        <f>IF(ISBLANK(INDEX('Policy Characteristics'!B:B,MATCH($C1449,'Policy Characteristics'!$C:$C,0))),"",INDEX('Policy Characteristics'!B:B,MATCH($C1449,'Policy Characteristics'!$C:$C,0)))</f>
        <v>Fuel Use Reduction</v>
      </c>
      <c r="C1449" s="446" t="str">
        <f t="shared" ref="C1449:C1453" si="66">C$1448</f>
        <v>RnD Building Fuel Use Perc Reduction</v>
      </c>
      <c r="D1449" s="339" t="s">
        <v>116</v>
      </c>
      <c r="E1449" s="339"/>
      <c r="F1449" s="339" t="s">
        <v>317</v>
      </c>
      <c r="G1449" s="339"/>
      <c r="H1449" s="20">
        <v>115</v>
      </c>
      <c r="I1449" s="468" t="s">
        <v>43</v>
      </c>
      <c r="J1449" s="469" t="str">
        <f>IF(ISBLANK(INDEX('Policy Characteristics'!D:D,MATCH($C1449,'Policy Characteristics'!$C:$C,0))),"",INDEX('Policy Characteristics'!D:D,MATCH($C1449,'Policy Characteristics'!$C:$C,0)))</f>
        <v>R&amp;D Fuel Use Reductions</v>
      </c>
      <c r="K1449" s="446" t="str">
        <f>IF(ISBLANK(INDEX('Policy Characteristics'!E:E,MATCH($C1449,'Policy Characteristics'!$C:$C,0))),"",INDEX('Policy Characteristics'!E:E,MATCH($C1449,'Policy Characteristics'!$C:$C,0)))</f>
        <v>RnD building fuel use reduction</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0.4</v>
      </c>
      <c r="N1449" s="242">
        <f>IF(ISBLANK(INDEX('Policy Characteristics'!H:H,MATCH($C1449,'Policy Characteristics'!$C:$C,0))),"",INDEX('Policy Characteristics'!H:H,MATCH($C1449,'Policy Characteristics'!$C:$C,0)))</f>
        <v>0.01</v>
      </c>
      <c r="O1449" s="446" t="str">
        <f>IF(ISBLANK(INDEX('Policy Characteristics'!I:I,MATCH($C1449,'Policy Characteristics'!$C:$C,0))),"",INDEX('Policy Characteristics'!I:I,MATCH($C1449,'Policy Characteristics'!$C:$C,0)))</f>
        <v>% reduction in fuel use</v>
      </c>
      <c r="P1449" s="44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46" t="str">
        <f>IF(ISBLANK(INDEX('Policy Characteristics'!K:K,MATCH($C1449,'Policy Characteristics'!$C:$C,0))),"",INDEX('Policy Characteristics'!K:K,MATCH($C1449,'Policy Characteristics'!$C:$C,0)))</f>
        <v>architectural-design.html#rnd</v>
      </c>
      <c r="R1449" s="446" t="str">
        <f>IF(ISBLANK(INDEX('Policy Characteristics'!L:L,MATCH($C1449,'Policy Characteristics'!$C:$C,0))),"",INDEX('Policy Characteristics'!L:L,MATCH($C1449,'Policy Characteristics'!$C:$C,0)))</f>
        <v>research-and-development.html</v>
      </c>
    </row>
    <row r="1450" spans="1:18" x14ac:dyDescent="0.75">
      <c r="A1450" s="446" t="str">
        <f>IF(ISBLANK(INDEX('Policy Characteristics'!A:A,MATCH($C1450,'Policy Characteristics'!$C:$C,0))),"",INDEX('Policy Characteristics'!A:A,MATCH($C1450,'Policy Characteristics'!$C:$C,0)))</f>
        <v>Research and Development</v>
      </c>
      <c r="B1450" s="467" t="str">
        <f>IF(ISBLANK(INDEX('Policy Characteristics'!B:B,MATCH($C1450,'Policy Characteristics'!$C:$C,0))),"",INDEX('Policy Characteristics'!B:B,MATCH($C1450,'Policy Characteristics'!$C:$C,0)))</f>
        <v>Fuel Use Reduction</v>
      </c>
      <c r="C1450" s="446" t="str">
        <f t="shared" si="66"/>
        <v>RnD Building Fuel Use Perc Reduction</v>
      </c>
      <c r="D1450" s="339" t="s">
        <v>117</v>
      </c>
      <c r="E1450" s="339"/>
      <c r="F1450" s="339" t="s">
        <v>318</v>
      </c>
      <c r="G1450" s="339"/>
      <c r="H1450" s="20">
        <v>750</v>
      </c>
      <c r="I1450" s="468" t="s">
        <v>44</v>
      </c>
      <c r="J1450" s="469" t="str">
        <f>IF(ISBLANK(INDEX('Policy Characteristics'!D:D,MATCH($C1450,'Policy Characteristics'!$C:$C,0))),"",INDEX('Policy Characteristics'!D:D,MATCH($C1450,'Policy Characteristics'!$C:$C,0)))</f>
        <v>R&amp;D Fuel Use Reductions</v>
      </c>
      <c r="K1450" s="446" t="str">
        <f>IF(ISBLANK(INDEX('Policy Characteristics'!E:E,MATCH($C1450,'Policy Characteristics'!$C:$C,0))),"",INDEX('Policy Characteristics'!E:E,MATCH($C1450,'Policy Characteristics'!$C:$C,0)))</f>
        <v>RnD building fuel use reduction</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0.4</v>
      </c>
      <c r="N1450" s="242">
        <f>IF(ISBLANK(INDEX('Policy Characteristics'!H:H,MATCH($C1450,'Policy Characteristics'!$C:$C,0))),"",INDEX('Policy Characteristics'!H:H,MATCH($C1450,'Policy Characteristics'!$C:$C,0)))</f>
        <v>0.01</v>
      </c>
      <c r="O1450" s="446" t="str">
        <f>IF(ISBLANK(INDEX('Policy Characteristics'!I:I,MATCH($C1450,'Policy Characteristics'!$C:$C,0))),"",INDEX('Policy Characteristics'!I:I,MATCH($C1450,'Policy Characteristics'!$C:$C,0)))</f>
        <v>% reduction in fuel use</v>
      </c>
      <c r="P1450" s="44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46" t="str">
        <f>IF(ISBLANK(INDEX('Policy Characteristics'!K:K,MATCH($C1450,'Policy Characteristics'!$C:$C,0))),"",INDEX('Policy Characteristics'!K:K,MATCH($C1450,'Policy Characteristics'!$C:$C,0)))</f>
        <v>architectural-design.html#rnd</v>
      </c>
      <c r="R1450" s="446" t="str">
        <f>IF(ISBLANK(INDEX('Policy Characteristics'!L:L,MATCH($C1450,'Policy Characteristics'!$C:$C,0))),"",INDEX('Policy Characteristics'!L:L,MATCH($C1450,'Policy Characteristics'!$C:$C,0)))</f>
        <v>research-and-development.html</v>
      </c>
    </row>
    <row r="1451" spans="1:18" x14ac:dyDescent="0.75">
      <c r="A1451" s="446" t="str">
        <f>IF(ISBLANK(INDEX('Policy Characteristics'!A:A,MATCH($C1451,'Policy Characteristics'!$C:$C,0))),"",INDEX('Policy Characteristics'!A:A,MATCH($C1451,'Policy Characteristics'!$C:$C,0)))</f>
        <v>Research and Development</v>
      </c>
      <c r="B1451" s="467" t="str">
        <f>IF(ISBLANK(INDEX('Policy Characteristics'!B:B,MATCH($C1451,'Policy Characteristics'!$C:$C,0))),"",INDEX('Policy Characteristics'!B:B,MATCH($C1451,'Policy Characteristics'!$C:$C,0)))</f>
        <v>Fuel Use Reduction</v>
      </c>
      <c r="C1451" s="446" t="str">
        <f t="shared" si="66"/>
        <v>RnD Building Fuel Use Perc Reduction</v>
      </c>
      <c r="D1451" s="339" t="s">
        <v>118</v>
      </c>
      <c r="E1451" s="339"/>
      <c r="F1451" s="339" t="s">
        <v>319</v>
      </c>
      <c r="G1451" s="339"/>
      <c r="H1451" s="20">
        <v>117</v>
      </c>
      <c r="I1451" s="468" t="s">
        <v>43</v>
      </c>
      <c r="J1451" s="469" t="str">
        <f>IF(ISBLANK(INDEX('Policy Characteristics'!D:D,MATCH($C1451,'Policy Characteristics'!$C:$C,0))),"",INDEX('Policy Characteristics'!D:D,MATCH($C1451,'Policy Characteristics'!$C:$C,0)))</f>
        <v>R&amp;D Fuel Use Reductions</v>
      </c>
      <c r="K1451" s="446" t="str">
        <f>IF(ISBLANK(INDEX('Policy Characteristics'!E:E,MATCH($C1451,'Policy Characteristics'!$C:$C,0))),"",INDEX('Policy Characteristics'!E:E,MATCH($C1451,'Policy Characteristics'!$C:$C,0)))</f>
        <v>RnD building fuel use reduction</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0.4</v>
      </c>
      <c r="N1451" s="242">
        <f>IF(ISBLANK(INDEX('Policy Characteristics'!H:H,MATCH($C1451,'Policy Characteristics'!$C:$C,0))),"",INDEX('Policy Characteristics'!H:H,MATCH($C1451,'Policy Characteristics'!$C:$C,0)))</f>
        <v>0.01</v>
      </c>
      <c r="O1451" s="446" t="str">
        <f>IF(ISBLANK(INDEX('Policy Characteristics'!I:I,MATCH($C1451,'Policy Characteristics'!$C:$C,0))),"",INDEX('Policy Characteristics'!I:I,MATCH($C1451,'Policy Characteristics'!$C:$C,0)))</f>
        <v>% reduction in fuel use</v>
      </c>
      <c r="P1451" s="44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46" t="str">
        <f>IF(ISBLANK(INDEX('Policy Characteristics'!K:K,MATCH($C1451,'Policy Characteristics'!$C:$C,0))),"",INDEX('Policy Characteristics'!K:K,MATCH($C1451,'Policy Characteristics'!$C:$C,0)))</f>
        <v>architectural-design.html#rnd</v>
      </c>
      <c r="R1451" s="446" t="str">
        <f>IF(ISBLANK(INDEX('Policy Characteristics'!L:L,MATCH($C1451,'Policy Characteristics'!$C:$C,0))),"",INDEX('Policy Characteristics'!L:L,MATCH($C1451,'Policy Characteristics'!$C:$C,0)))</f>
        <v>research-and-development.html</v>
      </c>
    </row>
    <row r="1452" spans="1:18" x14ac:dyDescent="0.75">
      <c r="A1452" s="446" t="str">
        <f>IF(ISBLANK(INDEX('Policy Characteristics'!A:A,MATCH($C1452,'Policy Characteristics'!$C:$C,0))),"",INDEX('Policy Characteristics'!A:A,MATCH($C1452,'Policy Characteristics'!$C:$C,0)))</f>
        <v>Research and Development</v>
      </c>
      <c r="B1452" s="467" t="str">
        <f>IF(ISBLANK(INDEX('Policy Characteristics'!B:B,MATCH($C1452,'Policy Characteristics'!$C:$C,0))),"",INDEX('Policy Characteristics'!B:B,MATCH($C1452,'Policy Characteristics'!$C:$C,0)))</f>
        <v>Fuel Use Reduction</v>
      </c>
      <c r="C1452" s="446" t="str">
        <f t="shared" si="66"/>
        <v>RnD Building Fuel Use Perc Reduction</v>
      </c>
      <c r="D1452" s="339" t="s">
        <v>119</v>
      </c>
      <c r="E1452" s="339"/>
      <c r="F1452" s="339" t="s">
        <v>320</v>
      </c>
      <c r="G1452" s="339"/>
      <c r="H1452" s="20">
        <v>118</v>
      </c>
      <c r="I1452" s="468" t="s">
        <v>43</v>
      </c>
      <c r="J1452" s="469" t="str">
        <f>IF(ISBLANK(INDEX('Policy Characteristics'!D:D,MATCH($C1452,'Policy Characteristics'!$C:$C,0))),"",INDEX('Policy Characteristics'!D:D,MATCH($C1452,'Policy Characteristics'!$C:$C,0)))</f>
        <v>R&amp;D Fuel Use Reductions</v>
      </c>
      <c r="K1452" s="446" t="str">
        <f>IF(ISBLANK(INDEX('Policy Characteristics'!E:E,MATCH($C1452,'Policy Characteristics'!$C:$C,0))),"",INDEX('Policy Characteristics'!E:E,MATCH($C1452,'Policy Characteristics'!$C:$C,0)))</f>
        <v>RnD building fuel use reduction</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0.4</v>
      </c>
      <c r="N1452" s="242">
        <f>IF(ISBLANK(INDEX('Policy Characteristics'!H:H,MATCH($C1452,'Policy Characteristics'!$C:$C,0))),"",INDEX('Policy Characteristics'!H:H,MATCH($C1452,'Policy Characteristics'!$C:$C,0)))</f>
        <v>0.01</v>
      </c>
      <c r="O1452" s="446" t="str">
        <f>IF(ISBLANK(INDEX('Policy Characteristics'!I:I,MATCH($C1452,'Policy Characteristics'!$C:$C,0))),"",INDEX('Policy Characteristics'!I:I,MATCH($C1452,'Policy Characteristics'!$C:$C,0)))</f>
        <v>% reduction in fuel use</v>
      </c>
      <c r="P1452" s="44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46" t="str">
        <f>IF(ISBLANK(INDEX('Policy Characteristics'!K:K,MATCH($C1452,'Policy Characteristics'!$C:$C,0))),"",INDEX('Policy Characteristics'!K:K,MATCH($C1452,'Policy Characteristics'!$C:$C,0)))</f>
        <v>architectural-design.html#rnd</v>
      </c>
      <c r="R1452" s="446" t="str">
        <f>IF(ISBLANK(INDEX('Policy Characteristics'!L:L,MATCH($C1452,'Policy Characteristics'!$C:$C,0))),"",INDEX('Policy Characteristics'!L:L,MATCH($C1452,'Policy Characteristics'!$C:$C,0)))</f>
        <v>research-and-development.html</v>
      </c>
    </row>
    <row r="1453" spans="1:18" x14ac:dyDescent="0.75">
      <c r="A1453" s="446" t="str">
        <f>IF(ISBLANK(INDEX('Policy Characteristics'!A:A,MATCH($C1453,'Policy Characteristics'!$C:$C,0))),"",INDEX('Policy Characteristics'!A:A,MATCH($C1453,'Policy Characteristics'!$C:$C,0)))</f>
        <v>Research and Development</v>
      </c>
      <c r="B1453" s="467" t="str">
        <f>IF(ISBLANK(INDEX('Policy Characteristics'!B:B,MATCH($C1453,'Policy Characteristics'!$C:$C,0))),"",INDEX('Policy Characteristics'!B:B,MATCH($C1453,'Policy Characteristics'!$C:$C,0)))</f>
        <v>Fuel Use Reduction</v>
      </c>
      <c r="C1453" s="446" t="str">
        <f t="shared" si="66"/>
        <v>RnD Building Fuel Use Perc Reduction</v>
      </c>
      <c r="D1453" s="339" t="s">
        <v>120</v>
      </c>
      <c r="E1453" s="339"/>
      <c r="F1453" s="339" t="s">
        <v>321</v>
      </c>
      <c r="G1453" s="339"/>
      <c r="H1453" s="20">
        <v>119</v>
      </c>
      <c r="I1453" s="468" t="s">
        <v>43</v>
      </c>
      <c r="J1453" s="469" t="str">
        <f>IF(ISBLANK(INDEX('Policy Characteristics'!D:D,MATCH($C1453,'Policy Characteristics'!$C:$C,0))),"",INDEX('Policy Characteristics'!D:D,MATCH($C1453,'Policy Characteristics'!$C:$C,0)))</f>
        <v>R&amp;D Fuel Use Reductions</v>
      </c>
      <c r="K1453" s="446" t="str">
        <f>IF(ISBLANK(INDEX('Policy Characteristics'!E:E,MATCH($C1453,'Policy Characteristics'!$C:$C,0))),"",INDEX('Policy Characteristics'!E:E,MATCH($C1453,'Policy Characteristics'!$C:$C,0)))</f>
        <v>RnD building fuel use reduction</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0.4</v>
      </c>
      <c r="N1453" s="242">
        <f>IF(ISBLANK(INDEX('Policy Characteristics'!H:H,MATCH($C1453,'Policy Characteristics'!$C:$C,0))),"",INDEX('Policy Characteristics'!H:H,MATCH($C1453,'Policy Characteristics'!$C:$C,0)))</f>
        <v>0.01</v>
      </c>
      <c r="O1453" s="446" t="str">
        <f>IF(ISBLANK(INDEX('Policy Characteristics'!I:I,MATCH($C1453,'Policy Characteristics'!$C:$C,0))),"",INDEX('Policy Characteristics'!I:I,MATCH($C1453,'Policy Characteristics'!$C:$C,0)))</f>
        <v>% reduction in fuel use</v>
      </c>
      <c r="P1453" s="44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46" t="str">
        <f>IF(ISBLANK(INDEX('Policy Characteristics'!K:K,MATCH($C1453,'Policy Characteristics'!$C:$C,0))),"",INDEX('Policy Characteristics'!K:K,MATCH($C1453,'Policy Characteristics'!$C:$C,0)))</f>
        <v>architectural-design.html#rnd</v>
      </c>
      <c r="R1453" s="446" t="str">
        <f>IF(ISBLANK(INDEX('Policy Characteristics'!L:L,MATCH($C1453,'Policy Characteristics'!$C:$C,0))),"",INDEX('Policy Characteristics'!L:L,MATCH($C1453,'Policy Characteristics'!$C:$C,0)))</f>
        <v>research-and-development.html</v>
      </c>
    </row>
    <row r="1454" spans="1:18" x14ac:dyDescent="0.75">
      <c r="A1454" s="446" t="str">
        <f>IF(ISBLANK(INDEX('Policy Characteristics'!A:A,MATCH($C1454,'Policy Characteristics'!$C:$C,0))),"",INDEX('Policy Characteristics'!A:A,MATCH($C1454,'Policy Characteristics'!$C:$C,0)))</f>
        <v>Research and Development</v>
      </c>
      <c r="B1454" s="467" t="str">
        <f>IF(ISBLANK(INDEX('Policy Characteristics'!B:B,MATCH($C1454,'Policy Characteristics'!$C:$C,0))),"",INDEX('Policy Characteristics'!B:B,MATCH($C1454,'Policy Characteristics'!$C:$C,0)))</f>
        <v>Fuel Use Reduction</v>
      </c>
      <c r="C1454" t="s">
        <v>295</v>
      </c>
      <c r="D1454" s="339"/>
      <c r="E1454" s="339"/>
      <c r="F1454" s="339" t="s">
        <v>26</v>
      </c>
      <c r="G1454" s="339"/>
      <c r="H1454" s="20">
        <v>120</v>
      </c>
      <c r="I1454" s="468" t="s">
        <v>43</v>
      </c>
      <c r="J1454" s="469" t="str">
        <f>IF(ISBLANK(INDEX('Policy Characteristics'!D:D,MATCH($C1454,'Policy Characteristics'!$C:$C,0))),"",INDEX('Policy Characteristics'!D:D,MATCH($C1454,'Policy Characteristics'!$C:$C,0)))</f>
        <v>R&amp;D Fuel Use Reductions</v>
      </c>
      <c r="K1454" s="446" t="str">
        <f>IF(ISBLANK(INDEX('Policy Characteristics'!E:E,MATCH($C1454,'Policy Characteristics'!$C:$C,0))),"",INDEX('Policy Characteristics'!E:E,MATCH($C1454,'Policy Characteristics'!$C:$C,0)))</f>
        <v>RnD CCS fuel use reduction</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0.4</v>
      </c>
      <c r="N1454" s="242">
        <f>IF(ISBLANK(INDEX('Policy Characteristics'!H:H,MATCH($C1454,'Policy Characteristics'!$C:$C,0))),"",INDEX('Policy Characteristics'!H:H,MATCH($C1454,'Policy Characteristics'!$C:$C,0)))</f>
        <v>0.01</v>
      </c>
      <c r="O1454" s="446" t="str">
        <f>IF(ISBLANK(INDEX('Policy Characteristics'!I:I,MATCH($C1454,'Policy Characteristics'!$C:$C,0))),"",INDEX('Policy Characteristics'!I:I,MATCH($C1454,'Policy Characteristics'!$C:$C,0)))</f>
        <v>% reduction in fuel use</v>
      </c>
      <c r="P1454" s="44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46" t="str">
        <f>IF(ISBLANK(INDEX('Policy Characteristics'!K:K,MATCH($C1454,'Policy Characteristics'!$C:$C,0))),"",INDEX('Policy Characteristics'!K:K,MATCH($C1454,'Policy Characteristics'!$C:$C,0)))</f>
        <v>architectural-design.html#rnd</v>
      </c>
      <c r="R1454" s="446" t="str">
        <f>IF(ISBLANK(INDEX('Policy Characteristics'!L:L,MATCH($C1454,'Policy Characteristics'!$C:$C,0))),"",INDEX('Policy Characteristics'!L:L,MATCH($C1454,'Policy Characteristics'!$C:$C,0)))</f>
        <v>research-and-development.html</v>
      </c>
    </row>
    <row r="1455" spans="1:18" x14ac:dyDescent="0.75">
      <c r="A1455" s="446" t="str">
        <f>IF(ISBLANK(INDEX('Policy Characteristics'!A:A,MATCH($C1455,'Policy Characteristics'!$C:$C,0))),"",INDEX('Policy Characteristics'!A:A,MATCH($C1455,'Policy Characteristics'!$C:$C,0)))</f>
        <v>Research and Development</v>
      </c>
      <c r="B1455" s="467" t="str">
        <f>IF(ISBLANK(INDEX('Policy Characteristics'!B:B,MATCH($C1455,'Policy Characteristics'!$C:$C,0))),"",INDEX('Policy Characteristics'!B:B,MATCH($C1455,'Policy Characteristics'!$C:$C,0)))</f>
        <v>Fuel Use Reduction</v>
      </c>
      <c r="C1455" t="s">
        <v>296</v>
      </c>
      <c r="D1455" s="339" t="s">
        <v>448</v>
      </c>
      <c r="E1455" s="339"/>
      <c r="F1455" s="339" t="s">
        <v>451</v>
      </c>
      <c r="G1455" s="339"/>
      <c r="H1455" s="20">
        <v>121</v>
      </c>
      <c r="I1455" s="468" t="s">
        <v>43</v>
      </c>
      <c r="J1455" s="469" t="str">
        <f>IF(ISBLANK(INDEX('Policy Characteristics'!D:D,MATCH($C1455,'Policy Characteristics'!$C:$C,0))),"",INDEX('Policy Characteristics'!D:D,MATCH($C1455,'Policy Characteristics'!$C:$C,0)))</f>
        <v>R&amp;D Fuel Use Reductions</v>
      </c>
      <c r="K1455" s="446" t="str">
        <f>IF(ISBLANK(INDEX('Policy Characteristics'!E:E,MATCH($C1455,'Policy Characteristics'!$C:$C,0))),"",INDEX('Policy Characteristics'!E:E,MATCH($C1455,'Policy Characteristics'!$C:$C,0)))</f>
        <v>RnD electricity fuel use reduction</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0.4</v>
      </c>
      <c r="N1455" s="242">
        <f>IF(ISBLANK(INDEX('Policy Characteristics'!H:H,MATCH($C1455,'Policy Characteristics'!$C:$C,0))),"",INDEX('Policy Characteristics'!H:H,MATCH($C1455,'Policy Characteristics'!$C:$C,0)))</f>
        <v>0.01</v>
      </c>
      <c r="O1455" s="446" t="str">
        <f>IF(ISBLANK(INDEX('Policy Characteristics'!I:I,MATCH($C1455,'Policy Characteristics'!$C:$C,0))),"",INDEX('Policy Characteristics'!I:I,MATCH($C1455,'Policy Characteristics'!$C:$C,0)))</f>
        <v>% reduction in fuel use</v>
      </c>
      <c r="P1455" s="44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46" t="str">
        <f>IF(ISBLANK(INDEX('Policy Characteristics'!K:K,MATCH($C1455,'Policy Characteristics'!$C:$C,0))),"",INDEX('Policy Characteristics'!K:K,MATCH($C1455,'Policy Characteristics'!$C:$C,0)))</f>
        <v>architectural-design.html#rnd</v>
      </c>
      <c r="R1455" s="446" t="str">
        <f>IF(ISBLANK(INDEX('Policy Characteristics'!L:L,MATCH($C1455,'Policy Characteristics'!$C:$C,0))),"",INDEX('Policy Characteristics'!L:L,MATCH($C1455,'Policy Characteristics'!$C:$C,0)))</f>
        <v>research-and-development.html</v>
      </c>
    </row>
    <row r="1456" spans="1:18" x14ac:dyDescent="0.75">
      <c r="A1456" s="446" t="str">
        <f>IF(ISBLANK(INDEX('Policy Characteristics'!A:A,MATCH($C1456,'Policy Characteristics'!$C:$C,0))),"",INDEX('Policy Characteristics'!A:A,MATCH($C1456,'Policy Characteristics'!$C:$C,0)))</f>
        <v>Research and Development</v>
      </c>
      <c r="B1456" s="467" t="str">
        <f>IF(ISBLANK(INDEX('Policy Characteristics'!B:B,MATCH($C1456,'Policy Characteristics'!$C:$C,0))),"",INDEX('Policy Characteristics'!B:B,MATCH($C1456,'Policy Characteristics'!$C:$C,0)))</f>
        <v>Fuel Use Reduction</v>
      </c>
      <c r="C1456" s="446" t="str">
        <f t="shared" ref="C1456:C1463" si="67">C$1455</f>
        <v>RnD Electricity Fuel Use Perc Reduction</v>
      </c>
      <c r="D1456" s="294" t="s">
        <v>3488</v>
      </c>
      <c r="E1456" s="339"/>
      <c r="F1456" s="294" t="s">
        <v>3501</v>
      </c>
      <c r="G1456" s="339"/>
      <c r="H1456" s="20">
        <v>122</v>
      </c>
      <c r="I1456" s="468" t="s">
        <v>43</v>
      </c>
      <c r="J1456" s="469" t="str">
        <f>IF(ISBLANK(INDEX('Policy Characteristics'!D:D,MATCH($C1456,'Policy Characteristics'!$C:$C,0))),"",INDEX('Policy Characteristics'!D:D,MATCH($C1456,'Policy Characteristics'!$C:$C,0)))</f>
        <v>R&amp;D Fuel Use Reductions</v>
      </c>
      <c r="K1456" s="446" t="str">
        <f>IF(ISBLANK(INDEX('Policy Characteristics'!E:E,MATCH($C1456,'Policy Characteristics'!$C:$C,0))),"",INDEX('Policy Characteristics'!E:E,MATCH($C1456,'Policy Characteristics'!$C:$C,0)))</f>
        <v>RnD electricity fuel use reduction</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0.4</v>
      </c>
      <c r="N1456" s="242">
        <f>IF(ISBLANK(INDEX('Policy Characteristics'!H:H,MATCH($C1456,'Policy Characteristics'!$C:$C,0))),"",INDEX('Policy Characteristics'!H:H,MATCH($C1456,'Policy Characteristics'!$C:$C,0)))</f>
        <v>0.01</v>
      </c>
      <c r="O1456" s="446" t="str">
        <f>IF(ISBLANK(INDEX('Policy Characteristics'!I:I,MATCH($C1456,'Policy Characteristics'!$C:$C,0))),"",INDEX('Policy Characteristics'!I:I,MATCH($C1456,'Policy Characteristics'!$C:$C,0)))</f>
        <v>% reduction in fuel use</v>
      </c>
      <c r="P1456" s="44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46" t="str">
        <f>IF(ISBLANK(INDEX('Policy Characteristics'!K:K,MATCH($C1456,'Policy Characteristics'!$C:$C,0))),"",INDEX('Policy Characteristics'!K:K,MATCH($C1456,'Policy Characteristics'!$C:$C,0)))</f>
        <v>architectural-design.html#rnd</v>
      </c>
      <c r="R1456" s="446" t="str">
        <f>IF(ISBLANK(INDEX('Policy Characteristics'!L:L,MATCH($C1456,'Policy Characteristics'!$C:$C,0))),"",INDEX('Policy Characteristics'!L:L,MATCH($C1456,'Policy Characteristics'!$C:$C,0)))</f>
        <v>research-and-development.html</v>
      </c>
    </row>
    <row r="1457" spans="1:18" x14ac:dyDescent="0.75">
      <c r="A1457" s="446" t="str">
        <f>IF(ISBLANK(INDEX('Policy Characteristics'!A:A,MATCH($C1457,'Policy Characteristics'!$C:$C,0))),"",INDEX('Policy Characteristics'!A:A,MATCH($C1457,'Policy Characteristics'!$C:$C,0)))</f>
        <v>Research and Development</v>
      </c>
      <c r="B1457" s="467" t="str">
        <f>IF(ISBLANK(INDEX('Policy Characteristics'!B:B,MATCH($C1457,'Policy Characteristics'!$C:$C,0))),"",INDEX('Policy Characteristics'!B:B,MATCH($C1457,'Policy Characteristics'!$C:$C,0)))</f>
        <v>Fuel Use Reduction</v>
      </c>
      <c r="C1457" s="446" t="str">
        <f t="shared" si="67"/>
        <v>RnD Electricity Fuel Use Perc Reduction</v>
      </c>
      <c r="D1457" s="294" t="s">
        <v>3489</v>
      </c>
      <c r="E1457" s="339"/>
      <c r="F1457" s="294" t="s">
        <v>3502</v>
      </c>
      <c r="G1457" s="339"/>
      <c r="H1457" s="20">
        <v>123</v>
      </c>
      <c r="I1457" s="468" t="s">
        <v>43</v>
      </c>
      <c r="J1457" s="469" t="str">
        <f>IF(ISBLANK(INDEX('Policy Characteristics'!D:D,MATCH($C1457,'Policy Characteristics'!$C:$C,0))),"",INDEX('Policy Characteristics'!D:D,MATCH($C1457,'Policy Characteristics'!$C:$C,0)))</f>
        <v>R&amp;D Fuel Use Reductions</v>
      </c>
      <c r="K1457" s="446" t="str">
        <f>IF(ISBLANK(INDEX('Policy Characteristics'!E:E,MATCH($C1457,'Policy Characteristics'!$C:$C,0))),"",INDEX('Policy Characteristics'!E:E,MATCH($C1457,'Policy Characteristics'!$C:$C,0)))</f>
        <v>RnD electricity fuel use reduction</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0.4</v>
      </c>
      <c r="N1457" s="242">
        <f>IF(ISBLANK(INDEX('Policy Characteristics'!H:H,MATCH($C1457,'Policy Characteristics'!$C:$C,0))),"",INDEX('Policy Characteristics'!H:H,MATCH($C1457,'Policy Characteristics'!$C:$C,0)))</f>
        <v>0.01</v>
      </c>
      <c r="O1457" s="446" t="str">
        <f>IF(ISBLANK(INDEX('Policy Characteristics'!I:I,MATCH($C1457,'Policy Characteristics'!$C:$C,0))),"",INDEX('Policy Characteristics'!I:I,MATCH($C1457,'Policy Characteristics'!$C:$C,0)))</f>
        <v>% reduction in fuel use</v>
      </c>
      <c r="P1457" s="44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46" t="str">
        <f>IF(ISBLANK(INDEX('Policy Characteristics'!K:K,MATCH($C1457,'Policy Characteristics'!$C:$C,0))),"",INDEX('Policy Characteristics'!K:K,MATCH($C1457,'Policy Characteristics'!$C:$C,0)))</f>
        <v>architectural-design.html#rnd</v>
      </c>
      <c r="R1457" s="446" t="str">
        <f>IF(ISBLANK(INDEX('Policy Characteristics'!L:L,MATCH($C1457,'Policy Characteristics'!$C:$C,0))),"",INDEX('Policy Characteristics'!L:L,MATCH($C1457,'Policy Characteristics'!$C:$C,0)))</f>
        <v>research-and-development.html</v>
      </c>
    </row>
    <row r="1458" spans="1:18" x14ac:dyDescent="0.75">
      <c r="A1458" s="446" t="str">
        <f>IF(ISBLANK(INDEX('Policy Characteristics'!A:A,MATCH($C1458,'Policy Characteristics'!$C:$C,0))),"",INDEX('Policy Characteristics'!A:A,MATCH($C1458,'Policy Characteristics'!$C:$C,0)))</f>
        <v>Research and Development</v>
      </c>
      <c r="B1458" s="467" t="str">
        <f>IF(ISBLANK(INDEX('Policy Characteristics'!B:B,MATCH($C1458,'Policy Characteristics'!$C:$C,0))),"",INDEX('Policy Characteristics'!B:B,MATCH($C1458,'Policy Characteristics'!$C:$C,0)))</f>
        <v>Fuel Use Reduction</v>
      </c>
      <c r="C1458" s="446" t="str">
        <f t="shared" si="67"/>
        <v>RnD Electricity Fuel Use Perc Reduction</v>
      </c>
      <c r="D1458" s="294" t="s">
        <v>76</v>
      </c>
      <c r="E1458" s="339"/>
      <c r="F1458" s="294" t="s">
        <v>3503</v>
      </c>
      <c r="G1458" s="339"/>
      <c r="H1458" s="20">
        <v>751</v>
      </c>
      <c r="I1458" s="468" t="s">
        <v>44</v>
      </c>
      <c r="J1458" s="469" t="str">
        <f>IF(ISBLANK(INDEX('Policy Characteristics'!D:D,MATCH($C1458,'Policy Characteristics'!$C:$C,0))),"",INDEX('Policy Characteristics'!D:D,MATCH($C1458,'Policy Characteristics'!$C:$C,0)))</f>
        <v>R&amp;D Fuel Use Reductions</v>
      </c>
      <c r="K1458" s="446" t="str">
        <f>IF(ISBLANK(INDEX('Policy Characteristics'!E:E,MATCH($C1458,'Policy Characteristics'!$C:$C,0))),"",INDEX('Policy Characteristics'!E:E,MATCH($C1458,'Policy Characteristics'!$C:$C,0)))</f>
        <v>RnD electricity fuel use reduction</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0.4</v>
      </c>
      <c r="N1458" s="242">
        <f>IF(ISBLANK(INDEX('Policy Characteristics'!H:H,MATCH($C1458,'Policy Characteristics'!$C:$C,0))),"",INDEX('Policy Characteristics'!H:H,MATCH($C1458,'Policy Characteristics'!$C:$C,0)))</f>
        <v>0.01</v>
      </c>
      <c r="O1458" s="446" t="str">
        <f>IF(ISBLANK(INDEX('Policy Characteristics'!I:I,MATCH($C1458,'Policy Characteristics'!$C:$C,0))),"",INDEX('Policy Characteristics'!I:I,MATCH($C1458,'Policy Characteristics'!$C:$C,0)))</f>
        <v>% reduction in fuel use</v>
      </c>
      <c r="P1458" s="44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46" t="str">
        <f>IF(ISBLANK(INDEX('Policy Characteristics'!K:K,MATCH($C1458,'Policy Characteristics'!$C:$C,0))),"",INDEX('Policy Characteristics'!K:K,MATCH($C1458,'Policy Characteristics'!$C:$C,0)))</f>
        <v>architectural-design.html#rnd</v>
      </c>
      <c r="R1458" s="446" t="str">
        <f>IF(ISBLANK(INDEX('Policy Characteristics'!L:L,MATCH($C1458,'Policy Characteristics'!$C:$C,0))),"",INDEX('Policy Characteristics'!L:L,MATCH($C1458,'Policy Characteristics'!$C:$C,0)))</f>
        <v>research-and-development.html</v>
      </c>
    </row>
    <row r="1459" spans="1:18" x14ac:dyDescent="0.75">
      <c r="A1459" s="446" t="str">
        <f>IF(ISBLANK(INDEX('Policy Characteristics'!A:A,MATCH($C1459,'Policy Characteristics'!$C:$C,0))),"",INDEX('Policy Characteristics'!A:A,MATCH($C1459,'Policy Characteristics'!$C:$C,0)))</f>
        <v>Research and Development</v>
      </c>
      <c r="B1459" s="467" t="str">
        <f>IF(ISBLANK(INDEX('Policy Characteristics'!B:B,MATCH($C1459,'Policy Characteristics'!$C:$C,0))),"",INDEX('Policy Characteristics'!B:B,MATCH($C1459,'Policy Characteristics'!$C:$C,0)))</f>
        <v>Fuel Use Reduction</v>
      </c>
      <c r="C1459" s="446" t="str">
        <f t="shared" si="67"/>
        <v>RnD Electricity Fuel Use Perc Reduction</v>
      </c>
      <c r="D1459" s="294" t="s">
        <v>77</v>
      </c>
      <c r="E1459" s="339"/>
      <c r="F1459" s="294" t="s">
        <v>322</v>
      </c>
      <c r="G1459" s="339"/>
      <c r="H1459" s="20">
        <v>752</v>
      </c>
      <c r="I1459" s="468" t="s">
        <v>44</v>
      </c>
      <c r="J1459" s="469" t="str">
        <f>IF(ISBLANK(INDEX('Policy Characteristics'!D:D,MATCH($C1459,'Policy Characteristics'!$C:$C,0))),"",INDEX('Policy Characteristics'!D:D,MATCH($C1459,'Policy Characteristics'!$C:$C,0)))</f>
        <v>R&amp;D Fuel Use Reductions</v>
      </c>
      <c r="K1459" s="446" t="str">
        <f>IF(ISBLANK(INDEX('Policy Characteristics'!E:E,MATCH($C1459,'Policy Characteristics'!$C:$C,0))),"",INDEX('Policy Characteristics'!E:E,MATCH($C1459,'Policy Characteristics'!$C:$C,0)))</f>
        <v>RnD electricity fuel use reduction</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0.4</v>
      </c>
      <c r="N1459" s="242">
        <f>IF(ISBLANK(INDEX('Policy Characteristics'!H:H,MATCH($C1459,'Policy Characteristics'!$C:$C,0))),"",INDEX('Policy Characteristics'!H:H,MATCH($C1459,'Policy Characteristics'!$C:$C,0)))</f>
        <v>0.01</v>
      </c>
      <c r="O1459" s="446" t="str">
        <f>IF(ISBLANK(INDEX('Policy Characteristics'!I:I,MATCH($C1459,'Policy Characteristics'!$C:$C,0))),"",INDEX('Policy Characteristics'!I:I,MATCH($C1459,'Policy Characteristics'!$C:$C,0)))</f>
        <v>% reduction in fuel use</v>
      </c>
      <c r="P1459" s="44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46" t="str">
        <f>IF(ISBLANK(INDEX('Policy Characteristics'!K:K,MATCH($C1459,'Policy Characteristics'!$C:$C,0))),"",INDEX('Policy Characteristics'!K:K,MATCH($C1459,'Policy Characteristics'!$C:$C,0)))</f>
        <v>architectural-design.html#rnd</v>
      </c>
      <c r="R1459" s="446" t="str">
        <f>IF(ISBLANK(INDEX('Policy Characteristics'!L:L,MATCH($C1459,'Policy Characteristics'!$C:$C,0))),"",INDEX('Policy Characteristics'!L:L,MATCH($C1459,'Policy Characteristics'!$C:$C,0)))</f>
        <v>research-and-development.html</v>
      </c>
    </row>
    <row r="1460" spans="1:18" x14ac:dyDescent="0.75">
      <c r="A1460" s="446" t="str">
        <f>IF(ISBLANK(INDEX('Policy Characteristics'!A:A,MATCH($C1460,'Policy Characteristics'!$C:$C,0))),"",INDEX('Policy Characteristics'!A:A,MATCH($C1460,'Policy Characteristics'!$C:$C,0)))</f>
        <v>Research and Development</v>
      </c>
      <c r="B1460" s="467" t="str">
        <f>IF(ISBLANK(INDEX('Policy Characteristics'!B:B,MATCH($C1460,'Policy Characteristics'!$C:$C,0))),"",INDEX('Policy Characteristics'!B:B,MATCH($C1460,'Policy Characteristics'!$C:$C,0)))</f>
        <v>Fuel Use Reduction</v>
      </c>
      <c r="C1460" s="446" t="str">
        <f t="shared" si="67"/>
        <v>RnD Electricity Fuel Use Perc Reduction</v>
      </c>
      <c r="D1460" s="294" t="s">
        <v>449</v>
      </c>
      <c r="E1460" s="339"/>
      <c r="F1460" s="294" t="s">
        <v>453</v>
      </c>
      <c r="G1460" s="339"/>
      <c r="H1460" s="20">
        <v>753</v>
      </c>
      <c r="I1460" s="468" t="s">
        <v>44</v>
      </c>
      <c r="J1460" s="469" t="str">
        <f>IF(ISBLANK(INDEX('Policy Characteristics'!D:D,MATCH($C1460,'Policy Characteristics'!$C:$C,0))),"",INDEX('Policy Characteristics'!D:D,MATCH($C1460,'Policy Characteristics'!$C:$C,0)))</f>
        <v>R&amp;D Fuel Use Reductions</v>
      </c>
      <c r="K1460" s="446" t="str">
        <f>IF(ISBLANK(INDEX('Policy Characteristics'!E:E,MATCH($C1460,'Policy Characteristics'!$C:$C,0))),"",INDEX('Policy Characteristics'!E:E,MATCH($C1460,'Policy Characteristics'!$C:$C,0)))</f>
        <v>RnD electricity fuel use reduction</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0.4</v>
      </c>
      <c r="N1460" s="242">
        <f>IF(ISBLANK(INDEX('Policy Characteristics'!H:H,MATCH($C1460,'Policy Characteristics'!$C:$C,0))),"",INDEX('Policy Characteristics'!H:H,MATCH($C1460,'Policy Characteristics'!$C:$C,0)))</f>
        <v>0.01</v>
      </c>
      <c r="O1460" s="446" t="str">
        <f>IF(ISBLANK(INDEX('Policy Characteristics'!I:I,MATCH($C1460,'Policy Characteristics'!$C:$C,0))),"",INDEX('Policy Characteristics'!I:I,MATCH($C1460,'Policy Characteristics'!$C:$C,0)))</f>
        <v>% reduction in fuel use</v>
      </c>
      <c r="P1460" s="44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46" t="str">
        <f>IF(ISBLANK(INDEX('Policy Characteristics'!K:K,MATCH($C1460,'Policy Characteristics'!$C:$C,0))),"",INDEX('Policy Characteristics'!K:K,MATCH($C1460,'Policy Characteristics'!$C:$C,0)))</f>
        <v>architectural-design.html#rnd</v>
      </c>
      <c r="R1460" s="446" t="str">
        <f>IF(ISBLANK(INDEX('Policy Characteristics'!L:L,MATCH($C1460,'Policy Characteristics'!$C:$C,0))),"",INDEX('Policy Characteristics'!L:L,MATCH($C1460,'Policy Characteristics'!$C:$C,0)))</f>
        <v>research-and-development.html</v>
      </c>
    </row>
    <row r="1461" spans="1:18" x14ac:dyDescent="0.75">
      <c r="A1461" s="446" t="str">
        <f>IF(ISBLANK(INDEX('Policy Characteristics'!A:A,MATCH($C1461,'Policy Characteristics'!$C:$C,0))),"",INDEX('Policy Characteristics'!A:A,MATCH($C1461,'Policy Characteristics'!$C:$C,0)))</f>
        <v>Research and Development</v>
      </c>
      <c r="B1461" s="467" t="str">
        <f>IF(ISBLANK(INDEX('Policy Characteristics'!B:B,MATCH($C1461,'Policy Characteristics'!$C:$C,0))),"",INDEX('Policy Characteristics'!B:B,MATCH($C1461,'Policy Characteristics'!$C:$C,0)))</f>
        <v>Fuel Use Reduction</v>
      </c>
      <c r="C1461" s="446" t="str">
        <f t="shared" si="67"/>
        <v>RnD Electricity Fuel Use Perc Reduction</v>
      </c>
      <c r="D1461" s="294" t="s">
        <v>78</v>
      </c>
      <c r="E1461" s="339"/>
      <c r="F1461" s="294" t="s">
        <v>323</v>
      </c>
      <c r="G1461" s="339"/>
      <c r="H1461" s="20">
        <v>754</v>
      </c>
      <c r="I1461" s="468" t="s">
        <v>44</v>
      </c>
      <c r="J1461" s="469" t="str">
        <f>IF(ISBLANK(INDEX('Policy Characteristics'!D:D,MATCH($C1461,'Policy Characteristics'!$C:$C,0))),"",INDEX('Policy Characteristics'!D:D,MATCH($C1461,'Policy Characteristics'!$C:$C,0)))</f>
        <v>R&amp;D Fuel Use Reductions</v>
      </c>
      <c r="K1461" s="446" t="str">
        <f>IF(ISBLANK(INDEX('Policy Characteristics'!E:E,MATCH($C1461,'Policy Characteristics'!$C:$C,0))),"",INDEX('Policy Characteristics'!E:E,MATCH($C1461,'Policy Characteristics'!$C:$C,0)))</f>
        <v>RnD electricity fuel use reduction</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0.4</v>
      </c>
      <c r="N1461" s="242">
        <f>IF(ISBLANK(INDEX('Policy Characteristics'!H:H,MATCH($C1461,'Policy Characteristics'!$C:$C,0))),"",INDEX('Policy Characteristics'!H:H,MATCH($C1461,'Policy Characteristics'!$C:$C,0)))</f>
        <v>0.01</v>
      </c>
      <c r="O1461" s="446" t="str">
        <f>IF(ISBLANK(INDEX('Policy Characteristics'!I:I,MATCH($C1461,'Policy Characteristics'!$C:$C,0))),"",INDEX('Policy Characteristics'!I:I,MATCH($C1461,'Policy Characteristics'!$C:$C,0)))</f>
        <v>% reduction in fuel use</v>
      </c>
      <c r="P1461" s="44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46" t="str">
        <f>IF(ISBLANK(INDEX('Policy Characteristics'!K:K,MATCH($C1461,'Policy Characteristics'!$C:$C,0))),"",INDEX('Policy Characteristics'!K:K,MATCH($C1461,'Policy Characteristics'!$C:$C,0)))</f>
        <v>architectural-design.html#rnd</v>
      </c>
      <c r="R1461" s="446" t="str">
        <f>IF(ISBLANK(INDEX('Policy Characteristics'!L:L,MATCH($C1461,'Policy Characteristics'!$C:$C,0))),"",INDEX('Policy Characteristics'!L:L,MATCH($C1461,'Policy Characteristics'!$C:$C,0)))</f>
        <v>research-and-development.html</v>
      </c>
    </row>
    <row r="1462" spans="1:18" x14ac:dyDescent="0.75">
      <c r="A1462" s="446" t="str">
        <f>IF(ISBLANK(INDEX('Policy Characteristics'!A:A,MATCH($C1462,'Policy Characteristics'!$C:$C,0))),"",INDEX('Policy Characteristics'!A:A,MATCH($C1462,'Policy Characteristics'!$C:$C,0)))</f>
        <v>Research and Development</v>
      </c>
      <c r="B1462" s="467" t="str">
        <f>IF(ISBLANK(INDEX('Policy Characteristics'!B:B,MATCH($C1462,'Policy Characteristics'!$C:$C,0))),"",INDEX('Policy Characteristics'!B:B,MATCH($C1462,'Policy Characteristics'!$C:$C,0)))</f>
        <v>Fuel Use Reduction</v>
      </c>
      <c r="C1462" s="446" t="str">
        <f t="shared" si="67"/>
        <v>RnD Electricity Fuel Use Perc Reduction</v>
      </c>
      <c r="D1462" s="294" t="s">
        <v>79</v>
      </c>
      <c r="E1462" s="339"/>
      <c r="F1462" s="294" t="s">
        <v>324</v>
      </c>
      <c r="G1462" s="339"/>
      <c r="H1462" s="20">
        <v>124</v>
      </c>
      <c r="I1462" s="468" t="s">
        <v>44</v>
      </c>
      <c r="J1462" s="469" t="str">
        <f>IF(ISBLANK(INDEX('Policy Characteristics'!D:D,MATCH($C1462,'Policy Characteristics'!$C:$C,0))),"",INDEX('Policy Characteristics'!D:D,MATCH($C1462,'Policy Characteristics'!$C:$C,0)))</f>
        <v>R&amp;D Fuel Use Reductions</v>
      </c>
      <c r="K1462" s="446" t="str">
        <f>IF(ISBLANK(INDEX('Policy Characteristics'!E:E,MATCH($C1462,'Policy Characteristics'!$C:$C,0))),"",INDEX('Policy Characteristics'!E:E,MATCH($C1462,'Policy Characteristics'!$C:$C,0)))</f>
        <v>RnD electricity fuel use reduction</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0.4</v>
      </c>
      <c r="N1462" s="242">
        <f>IF(ISBLANK(INDEX('Policy Characteristics'!H:H,MATCH($C1462,'Policy Characteristics'!$C:$C,0))),"",INDEX('Policy Characteristics'!H:H,MATCH($C1462,'Policy Characteristics'!$C:$C,0)))</f>
        <v>0.01</v>
      </c>
      <c r="O1462" s="446" t="str">
        <f>IF(ISBLANK(INDEX('Policy Characteristics'!I:I,MATCH($C1462,'Policy Characteristics'!$C:$C,0))),"",INDEX('Policy Characteristics'!I:I,MATCH($C1462,'Policy Characteristics'!$C:$C,0)))</f>
        <v>% reduction in fuel use</v>
      </c>
      <c r="P1462" s="44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46" t="str">
        <f>IF(ISBLANK(INDEX('Policy Characteristics'!K:K,MATCH($C1462,'Policy Characteristics'!$C:$C,0))),"",INDEX('Policy Characteristics'!K:K,MATCH($C1462,'Policy Characteristics'!$C:$C,0)))</f>
        <v>architectural-design.html#rnd</v>
      </c>
      <c r="R1462" s="446" t="str">
        <f>IF(ISBLANK(INDEX('Policy Characteristics'!L:L,MATCH($C1462,'Policy Characteristics'!$C:$C,0))),"",INDEX('Policy Characteristics'!L:L,MATCH($C1462,'Policy Characteristics'!$C:$C,0)))</f>
        <v>research-and-development.html</v>
      </c>
    </row>
    <row r="1463" spans="1:18" x14ac:dyDescent="0.75">
      <c r="A1463" s="446" t="str">
        <f>IF(ISBLANK(INDEX('Policy Characteristics'!A:A,MATCH($C1463,'Policy Characteristics'!$C:$C,0))),"",INDEX('Policy Characteristics'!A:A,MATCH($C1463,'Policy Characteristics'!$C:$C,0)))</f>
        <v>Research and Development</v>
      </c>
      <c r="B1463" s="467" t="str">
        <f>IF(ISBLANK(INDEX('Policy Characteristics'!B:B,MATCH($C1463,'Policy Characteristics'!$C:$C,0))),"",INDEX('Policy Characteristics'!B:B,MATCH($C1463,'Policy Characteristics'!$C:$C,0)))</f>
        <v>Fuel Use Reduction</v>
      </c>
      <c r="C1463" s="446" t="str">
        <f t="shared" si="67"/>
        <v>RnD Electricity Fuel Use Perc Reduction</v>
      </c>
      <c r="D1463" s="294" t="s">
        <v>80</v>
      </c>
      <c r="E1463" s="339"/>
      <c r="F1463" s="294" t="s">
        <v>325</v>
      </c>
      <c r="G1463" s="339"/>
      <c r="H1463" s="20">
        <v>193</v>
      </c>
      <c r="I1463" s="468" t="s">
        <v>43</v>
      </c>
      <c r="J1463" s="469" t="str">
        <f>IF(ISBLANK(INDEX('Policy Characteristics'!D:D,MATCH($C1463,'Policy Characteristics'!$C:$C,0))),"",INDEX('Policy Characteristics'!D:D,MATCH($C1463,'Policy Characteristics'!$C:$C,0)))</f>
        <v>R&amp;D Fuel Use Reductions</v>
      </c>
      <c r="K1463" s="446" t="str">
        <f>IF(ISBLANK(INDEX('Policy Characteristics'!E:E,MATCH($C1463,'Policy Characteristics'!$C:$C,0))),"",INDEX('Policy Characteristics'!E:E,MATCH($C1463,'Policy Characteristics'!$C:$C,0)))</f>
        <v>RnD electricity fuel use reduction</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0.4</v>
      </c>
      <c r="N1463" s="242">
        <f>IF(ISBLANK(INDEX('Policy Characteristics'!H:H,MATCH($C1463,'Policy Characteristics'!$C:$C,0))),"",INDEX('Policy Characteristics'!H:H,MATCH($C1463,'Policy Characteristics'!$C:$C,0)))</f>
        <v>0.01</v>
      </c>
      <c r="O1463" s="446" t="str">
        <f>IF(ISBLANK(INDEX('Policy Characteristics'!I:I,MATCH($C1463,'Policy Characteristics'!$C:$C,0))),"",INDEX('Policy Characteristics'!I:I,MATCH($C1463,'Policy Characteristics'!$C:$C,0)))</f>
        <v>% reduction in fuel use</v>
      </c>
      <c r="P1463" s="44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46" t="str">
        <f>IF(ISBLANK(INDEX('Policy Characteristics'!K:K,MATCH($C1463,'Policy Characteristics'!$C:$C,0))),"",INDEX('Policy Characteristics'!K:K,MATCH($C1463,'Policy Characteristics'!$C:$C,0)))</f>
        <v>architectural-design.html#rnd</v>
      </c>
      <c r="R1463" s="446" t="str">
        <f>IF(ISBLANK(INDEX('Policy Characteristics'!L:L,MATCH($C1463,'Policy Characteristics'!$C:$C,0))),"",INDEX('Policy Characteristics'!L:L,MATCH($C1463,'Policy Characteristics'!$C:$C,0)))</f>
        <v>research-and-development.html</v>
      </c>
    </row>
    <row r="1464" spans="1:18" x14ac:dyDescent="0.75">
      <c r="A1464" s="446" t="str">
        <f>IF(ISBLANK(INDEX('Policy Characteristics'!A:A,MATCH($C1464,'Policy Characteristics'!$C:$C,0))),"",INDEX('Policy Characteristics'!A:A,MATCH($C1464,'Policy Characteristics'!$C:$C,0)))</f>
        <v>Research and Development</v>
      </c>
      <c r="B1464" s="467" t="str">
        <f>IF(ISBLANK(INDEX('Policy Characteristics'!B:B,MATCH($C1464,'Policy Characteristics'!$C:$C,0))),"",INDEX('Policy Characteristics'!B:B,MATCH($C1464,'Policy Characteristics'!$C:$C,0)))</f>
        <v>Fuel Use Reduction</v>
      </c>
      <c r="C1464" s="446" t="str">
        <f t="shared" ref="C1464:C1478" si="68">C$1455</f>
        <v>RnD Electricity Fuel Use Perc Reduction</v>
      </c>
      <c r="D1464" s="294" t="s">
        <v>2424</v>
      </c>
      <c r="E1464" s="339"/>
      <c r="F1464" s="294" t="s">
        <v>3504</v>
      </c>
      <c r="G1464" s="339"/>
      <c r="H1464" s="20">
        <v>181</v>
      </c>
      <c r="I1464" s="468" t="s">
        <v>44</v>
      </c>
      <c r="J1464" s="469" t="str">
        <f>IF(ISBLANK(INDEX('Policy Characteristics'!D:D,MATCH($C1464,'Policy Characteristics'!$C:$C,0))),"",INDEX('Policy Characteristics'!D:D,MATCH($C1464,'Policy Characteristics'!$C:$C,0)))</f>
        <v>R&amp;D Fuel Use Reductions</v>
      </c>
      <c r="K1464" s="446" t="str">
        <f>IF(ISBLANK(INDEX('Policy Characteristics'!E:E,MATCH($C1464,'Policy Characteristics'!$C:$C,0))),"",INDEX('Policy Characteristics'!E:E,MATCH($C1464,'Policy Characteristics'!$C:$C,0)))</f>
        <v>RnD electricity fuel use reduction</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0.4</v>
      </c>
      <c r="N1464" s="242">
        <f>IF(ISBLANK(INDEX('Policy Characteristics'!H:H,MATCH($C1464,'Policy Characteristics'!$C:$C,0))),"",INDEX('Policy Characteristics'!H:H,MATCH($C1464,'Policy Characteristics'!$C:$C,0)))</f>
        <v>0.01</v>
      </c>
      <c r="O1464" s="446" t="str">
        <f>IF(ISBLANK(INDEX('Policy Characteristics'!I:I,MATCH($C1464,'Policy Characteristics'!$C:$C,0))),"",INDEX('Policy Characteristics'!I:I,MATCH($C1464,'Policy Characteristics'!$C:$C,0)))</f>
        <v>% reduction in fuel use</v>
      </c>
      <c r="P1464" s="44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46" t="str">
        <f>IF(ISBLANK(INDEX('Policy Characteristics'!K:K,MATCH($C1464,'Policy Characteristics'!$C:$C,0))),"",INDEX('Policy Characteristics'!K:K,MATCH($C1464,'Policy Characteristics'!$C:$C,0)))</f>
        <v>architectural-design.html#rnd</v>
      </c>
      <c r="R1464" s="446" t="str">
        <f>IF(ISBLANK(INDEX('Policy Characteristics'!L:L,MATCH($C1464,'Policy Characteristics'!$C:$C,0))),"",INDEX('Policy Characteristics'!L:L,MATCH($C1464,'Policy Characteristics'!$C:$C,0)))</f>
        <v>research-and-development.html</v>
      </c>
    </row>
    <row r="1465" spans="1:18" x14ac:dyDescent="0.75">
      <c r="A1465" s="446" t="str">
        <f>IF(ISBLANK(INDEX('Policy Characteristics'!A:A,MATCH($C1465,'Policy Characteristics'!$C:$C,0))),"",INDEX('Policy Characteristics'!A:A,MATCH($C1465,'Policy Characteristics'!$C:$C,0)))</f>
        <v>Research and Development</v>
      </c>
      <c r="B1465" s="467" t="str">
        <f>IF(ISBLANK(INDEX('Policy Characteristics'!B:B,MATCH($C1465,'Policy Characteristics'!$C:$C,0))),"",INDEX('Policy Characteristics'!B:B,MATCH($C1465,'Policy Characteristics'!$C:$C,0)))</f>
        <v>Fuel Use Reduction</v>
      </c>
      <c r="C1465" s="446" t="str">
        <f t="shared" si="68"/>
        <v>RnD Electricity Fuel Use Perc Reduction</v>
      </c>
      <c r="D1465" s="294" t="s">
        <v>309</v>
      </c>
      <c r="E1465" s="339"/>
      <c r="F1465" s="294" t="s">
        <v>3505</v>
      </c>
      <c r="G1465" s="339"/>
      <c r="H1465" s="20">
        <v>755</v>
      </c>
      <c r="I1465" s="468" t="s">
        <v>43</v>
      </c>
      <c r="J1465" s="469" t="str">
        <f>IF(ISBLANK(INDEX('Policy Characteristics'!D:D,MATCH($C1465,'Policy Characteristics'!$C:$C,0))),"",INDEX('Policy Characteristics'!D:D,MATCH($C1465,'Policy Characteristics'!$C:$C,0)))</f>
        <v>R&amp;D Fuel Use Reductions</v>
      </c>
      <c r="K1465" s="446" t="str">
        <f>IF(ISBLANK(INDEX('Policy Characteristics'!E:E,MATCH($C1465,'Policy Characteristics'!$C:$C,0))),"",INDEX('Policy Characteristics'!E:E,MATCH($C1465,'Policy Characteristics'!$C:$C,0)))</f>
        <v>RnD electricity fuel use reduction</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0.4</v>
      </c>
      <c r="N1465" s="242">
        <f>IF(ISBLANK(INDEX('Policy Characteristics'!H:H,MATCH($C1465,'Policy Characteristics'!$C:$C,0))),"",INDEX('Policy Characteristics'!H:H,MATCH($C1465,'Policy Characteristics'!$C:$C,0)))</f>
        <v>0.01</v>
      </c>
      <c r="O1465" s="446" t="str">
        <f>IF(ISBLANK(INDEX('Policy Characteristics'!I:I,MATCH($C1465,'Policy Characteristics'!$C:$C,0))),"",INDEX('Policy Characteristics'!I:I,MATCH($C1465,'Policy Characteristics'!$C:$C,0)))</f>
        <v>% reduction in fuel use</v>
      </c>
      <c r="P1465" s="44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46" t="str">
        <f>IF(ISBLANK(INDEX('Policy Characteristics'!K:K,MATCH($C1465,'Policy Characteristics'!$C:$C,0))),"",INDEX('Policy Characteristics'!K:K,MATCH($C1465,'Policy Characteristics'!$C:$C,0)))</f>
        <v>architectural-design.html#rnd</v>
      </c>
      <c r="R1465" s="446" t="str">
        <f>IF(ISBLANK(INDEX('Policy Characteristics'!L:L,MATCH($C1465,'Policy Characteristics'!$C:$C,0))),"",INDEX('Policy Characteristics'!L:L,MATCH($C1465,'Policy Characteristics'!$C:$C,0)))</f>
        <v>research-and-development.html</v>
      </c>
    </row>
    <row r="1466" spans="1:18" x14ac:dyDescent="0.75">
      <c r="A1466" s="446" t="str">
        <f>IF(ISBLANK(INDEX('Policy Characteristics'!A:A,MATCH($C1466,'Policy Characteristics'!$C:$C,0))),"",INDEX('Policy Characteristics'!A:A,MATCH($C1466,'Policy Characteristics'!$C:$C,0)))</f>
        <v>Research and Development</v>
      </c>
      <c r="B1466" s="467" t="str">
        <f>IF(ISBLANK(INDEX('Policy Characteristics'!B:B,MATCH($C1466,'Policy Characteristics'!$C:$C,0))),"",INDEX('Policy Characteristics'!B:B,MATCH($C1466,'Policy Characteristics'!$C:$C,0)))</f>
        <v>Fuel Use Reduction</v>
      </c>
      <c r="C1466" s="446" t="str">
        <f t="shared" si="68"/>
        <v>RnD Electricity Fuel Use Perc Reduction</v>
      </c>
      <c r="D1466" s="294" t="s">
        <v>310</v>
      </c>
      <c r="E1466" s="339"/>
      <c r="F1466" s="294" t="s">
        <v>2258</v>
      </c>
      <c r="G1466" s="339"/>
      <c r="H1466" s="20">
        <v>1822</v>
      </c>
      <c r="I1466" s="468" t="s">
        <v>43</v>
      </c>
      <c r="J1466" s="469" t="str">
        <f>IF(ISBLANK(INDEX('Policy Characteristics'!D:D,MATCH($C1466,'Policy Characteristics'!$C:$C,0))),"",INDEX('Policy Characteristics'!D:D,MATCH($C1466,'Policy Characteristics'!$C:$C,0)))</f>
        <v>R&amp;D Fuel Use Reductions</v>
      </c>
      <c r="K1466" s="446" t="str">
        <f>IF(ISBLANK(INDEX('Policy Characteristics'!E:E,MATCH($C1466,'Policy Characteristics'!$C:$C,0))),"",INDEX('Policy Characteristics'!E:E,MATCH($C1466,'Policy Characteristics'!$C:$C,0)))</f>
        <v>RnD electricity fuel use reduction</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0.4</v>
      </c>
      <c r="N1466" s="242">
        <f>IF(ISBLANK(INDEX('Policy Characteristics'!H:H,MATCH($C1466,'Policy Characteristics'!$C:$C,0))),"",INDEX('Policy Characteristics'!H:H,MATCH($C1466,'Policy Characteristics'!$C:$C,0)))</f>
        <v>0.01</v>
      </c>
      <c r="O1466" s="446" t="str">
        <f>IF(ISBLANK(INDEX('Policy Characteristics'!I:I,MATCH($C1466,'Policy Characteristics'!$C:$C,0))),"",INDEX('Policy Characteristics'!I:I,MATCH($C1466,'Policy Characteristics'!$C:$C,0)))</f>
        <v>% reduction in fuel use</v>
      </c>
      <c r="P1466" s="44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46" t="str">
        <f>IF(ISBLANK(INDEX('Policy Characteristics'!K:K,MATCH($C1466,'Policy Characteristics'!$C:$C,0))),"",INDEX('Policy Characteristics'!K:K,MATCH($C1466,'Policy Characteristics'!$C:$C,0)))</f>
        <v>architectural-design.html#rnd</v>
      </c>
      <c r="R1466" s="446" t="str">
        <f>IF(ISBLANK(INDEX('Policy Characteristics'!L:L,MATCH($C1466,'Policy Characteristics'!$C:$C,0))),"",INDEX('Policy Characteristics'!L:L,MATCH($C1466,'Policy Characteristics'!$C:$C,0)))</f>
        <v>research-and-development.html</v>
      </c>
    </row>
    <row r="1467" spans="1:18" x14ac:dyDescent="0.75">
      <c r="A1467" s="446" t="str">
        <f>IF(ISBLANK(INDEX('Policy Characteristics'!A:A,MATCH($C1467,'Policy Characteristics'!$C:$C,0))),"",INDEX('Policy Characteristics'!A:A,MATCH($C1467,'Policy Characteristics'!$C:$C,0)))</f>
        <v>Research and Development</v>
      </c>
      <c r="B1467" s="467" t="str">
        <f>IF(ISBLANK(INDEX('Policy Characteristics'!B:B,MATCH($C1467,'Policy Characteristics'!$C:$C,0))),"",INDEX('Policy Characteristics'!B:B,MATCH($C1467,'Policy Characteristics'!$C:$C,0)))</f>
        <v>Fuel Use Reduction</v>
      </c>
      <c r="C1467" s="446" t="str">
        <f t="shared" si="68"/>
        <v>RnD Electricity Fuel Use Perc Reduction</v>
      </c>
      <c r="D1467" s="294" t="s">
        <v>445</v>
      </c>
      <c r="E1467" s="339"/>
      <c r="F1467" s="294" t="s">
        <v>446</v>
      </c>
      <c r="G1467" s="339"/>
      <c r="H1467" s="20">
        <v>1823</v>
      </c>
      <c r="I1467" s="468" t="s">
        <v>43</v>
      </c>
      <c r="J1467" s="469" t="str">
        <f>IF(ISBLANK(INDEX('Policy Characteristics'!D:D,MATCH($C1467,'Policy Characteristics'!$C:$C,0))),"",INDEX('Policy Characteristics'!D:D,MATCH($C1467,'Policy Characteristics'!$C:$C,0)))</f>
        <v>R&amp;D Fuel Use Reductions</v>
      </c>
      <c r="K1467" s="446" t="str">
        <f>IF(ISBLANK(INDEX('Policy Characteristics'!E:E,MATCH($C1467,'Policy Characteristics'!$C:$C,0))),"",INDEX('Policy Characteristics'!E:E,MATCH($C1467,'Policy Characteristics'!$C:$C,0)))</f>
        <v>RnD electricity fuel use reduction</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0.4</v>
      </c>
      <c r="N1467" s="242">
        <f>IF(ISBLANK(INDEX('Policy Characteristics'!H:H,MATCH($C1467,'Policy Characteristics'!$C:$C,0))),"",INDEX('Policy Characteristics'!H:H,MATCH($C1467,'Policy Characteristics'!$C:$C,0)))</f>
        <v>0.01</v>
      </c>
      <c r="O1467" s="446" t="str">
        <f>IF(ISBLANK(INDEX('Policy Characteristics'!I:I,MATCH($C1467,'Policy Characteristics'!$C:$C,0))),"",INDEX('Policy Characteristics'!I:I,MATCH($C1467,'Policy Characteristics'!$C:$C,0)))</f>
        <v>% reduction in fuel use</v>
      </c>
      <c r="P1467" s="44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46" t="str">
        <f>IF(ISBLANK(INDEX('Policy Characteristics'!K:K,MATCH($C1467,'Policy Characteristics'!$C:$C,0))),"",INDEX('Policy Characteristics'!K:K,MATCH($C1467,'Policy Characteristics'!$C:$C,0)))</f>
        <v>architectural-design.html#rnd</v>
      </c>
      <c r="R1467" s="446" t="str">
        <f>IF(ISBLANK(INDEX('Policy Characteristics'!L:L,MATCH($C1467,'Policy Characteristics'!$C:$C,0))),"",INDEX('Policy Characteristics'!L:L,MATCH($C1467,'Policy Characteristics'!$C:$C,0)))</f>
        <v>research-and-development.html</v>
      </c>
    </row>
    <row r="1468" spans="1:18" x14ac:dyDescent="0.75">
      <c r="A1468" s="446" t="str">
        <f>IF(ISBLANK(INDEX('Policy Characteristics'!A:A,MATCH($C1468,'Policy Characteristics'!$C:$C,0))),"",INDEX('Policy Characteristics'!A:A,MATCH($C1468,'Policy Characteristics'!$C:$C,0)))</f>
        <v>Research and Development</v>
      </c>
      <c r="B1468" s="467" t="str">
        <f>IF(ISBLANK(INDEX('Policy Characteristics'!B:B,MATCH($C1468,'Policy Characteristics'!$C:$C,0))),"",INDEX('Policy Characteristics'!B:B,MATCH($C1468,'Policy Characteristics'!$C:$C,0)))</f>
        <v>Fuel Use Reduction</v>
      </c>
      <c r="C1468" s="446" t="str">
        <f t="shared" si="68"/>
        <v>RnD Electricity Fuel Use Perc Reduction</v>
      </c>
      <c r="D1468" s="294" t="s">
        <v>454</v>
      </c>
      <c r="E1468" s="339"/>
      <c r="F1468" s="294" t="s">
        <v>456</v>
      </c>
      <c r="G1468" s="339"/>
      <c r="H1468" s="20">
        <v>1824</v>
      </c>
      <c r="I1468" s="468" t="s">
        <v>44</v>
      </c>
      <c r="J1468" s="469" t="str">
        <f>IF(ISBLANK(INDEX('Policy Characteristics'!D:D,MATCH($C1468,'Policy Characteristics'!$C:$C,0))),"",INDEX('Policy Characteristics'!D:D,MATCH($C1468,'Policy Characteristics'!$C:$C,0)))</f>
        <v>R&amp;D Fuel Use Reductions</v>
      </c>
      <c r="K1468" s="446" t="str">
        <f>IF(ISBLANK(INDEX('Policy Characteristics'!E:E,MATCH($C1468,'Policy Characteristics'!$C:$C,0))),"",INDEX('Policy Characteristics'!E:E,MATCH($C1468,'Policy Characteristics'!$C:$C,0)))</f>
        <v>RnD electricity fuel use reduction</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0.4</v>
      </c>
      <c r="N1468" s="242">
        <f>IF(ISBLANK(INDEX('Policy Characteristics'!H:H,MATCH($C1468,'Policy Characteristics'!$C:$C,0))),"",INDEX('Policy Characteristics'!H:H,MATCH($C1468,'Policy Characteristics'!$C:$C,0)))</f>
        <v>0.01</v>
      </c>
      <c r="O1468" s="446" t="str">
        <f>IF(ISBLANK(INDEX('Policy Characteristics'!I:I,MATCH($C1468,'Policy Characteristics'!$C:$C,0))),"",INDEX('Policy Characteristics'!I:I,MATCH($C1468,'Policy Characteristics'!$C:$C,0)))</f>
        <v>% reduction in fuel use</v>
      </c>
      <c r="P1468" s="44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46" t="str">
        <f>IF(ISBLANK(INDEX('Policy Characteristics'!K:K,MATCH($C1468,'Policy Characteristics'!$C:$C,0))),"",INDEX('Policy Characteristics'!K:K,MATCH($C1468,'Policy Characteristics'!$C:$C,0)))</f>
        <v>architectural-design.html#rnd</v>
      </c>
      <c r="R1468" s="446" t="str">
        <f>IF(ISBLANK(INDEX('Policy Characteristics'!L:L,MATCH($C1468,'Policy Characteristics'!$C:$C,0))),"",INDEX('Policy Characteristics'!L:L,MATCH($C1468,'Policy Characteristics'!$C:$C,0)))</f>
        <v>research-and-development.html</v>
      </c>
    </row>
    <row r="1469" spans="1:18" x14ac:dyDescent="0.75">
      <c r="A1469" s="446" t="str">
        <f>IF(ISBLANK(INDEX('Policy Characteristics'!A:A,MATCH($C1469,'Policy Characteristics'!$C:$C,0))),"",INDEX('Policy Characteristics'!A:A,MATCH($C1469,'Policy Characteristics'!$C:$C,0)))</f>
        <v>Research and Development</v>
      </c>
      <c r="B1469" s="467" t="str">
        <f>IF(ISBLANK(INDEX('Policy Characteristics'!B:B,MATCH($C1469,'Policy Characteristics'!$C:$C,0))),"",INDEX('Policy Characteristics'!B:B,MATCH($C1469,'Policy Characteristics'!$C:$C,0)))</f>
        <v>Fuel Use Reduction</v>
      </c>
      <c r="C1469" s="446" t="str">
        <f t="shared" si="68"/>
        <v>RnD Electricity Fuel Use Perc Reduction</v>
      </c>
      <c r="D1469" s="294" t="s">
        <v>2749</v>
      </c>
      <c r="E1469" s="339"/>
      <c r="F1469" s="294" t="s">
        <v>3506</v>
      </c>
      <c r="G1469" s="339"/>
      <c r="H1469" s="20">
        <v>1825</v>
      </c>
      <c r="I1469" s="468" t="s">
        <v>44</v>
      </c>
      <c r="J1469" s="469" t="str">
        <f>IF(ISBLANK(INDEX('Policy Characteristics'!D:D,MATCH($C1469,'Policy Characteristics'!$C:$C,0))),"",INDEX('Policy Characteristics'!D:D,MATCH($C1469,'Policy Characteristics'!$C:$C,0)))</f>
        <v>R&amp;D Fuel Use Reductions</v>
      </c>
      <c r="K1469" s="446" t="str">
        <f>IF(ISBLANK(INDEX('Policy Characteristics'!E:E,MATCH($C1469,'Policy Characteristics'!$C:$C,0))),"",INDEX('Policy Characteristics'!E:E,MATCH($C1469,'Policy Characteristics'!$C:$C,0)))</f>
        <v>RnD electricity fuel use reduction</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0.4</v>
      </c>
      <c r="N1469" s="242">
        <f>IF(ISBLANK(INDEX('Policy Characteristics'!H:H,MATCH($C1469,'Policy Characteristics'!$C:$C,0))),"",INDEX('Policy Characteristics'!H:H,MATCH($C1469,'Policy Characteristics'!$C:$C,0)))</f>
        <v>0.01</v>
      </c>
      <c r="O1469" s="446" t="str">
        <f>IF(ISBLANK(INDEX('Policy Characteristics'!I:I,MATCH($C1469,'Policy Characteristics'!$C:$C,0))),"",INDEX('Policy Characteristics'!I:I,MATCH($C1469,'Policy Characteristics'!$C:$C,0)))</f>
        <v>% reduction in fuel use</v>
      </c>
      <c r="P1469" s="44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46" t="str">
        <f>IF(ISBLANK(INDEX('Policy Characteristics'!K:K,MATCH($C1469,'Policy Characteristics'!$C:$C,0))),"",INDEX('Policy Characteristics'!K:K,MATCH($C1469,'Policy Characteristics'!$C:$C,0)))</f>
        <v>architectural-design.html#rnd</v>
      </c>
      <c r="R1469" s="446" t="str">
        <f>IF(ISBLANK(INDEX('Policy Characteristics'!L:L,MATCH($C1469,'Policy Characteristics'!$C:$C,0))),"",INDEX('Policy Characteristics'!L:L,MATCH($C1469,'Policy Characteristics'!$C:$C,0)))</f>
        <v>research-and-development.html</v>
      </c>
    </row>
    <row r="1470" spans="1:18" x14ac:dyDescent="0.75">
      <c r="A1470" s="446" t="str">
        <f>IF(ISBLANK(INDEX('Policy Characteristics'!A:A,MATCH($C1470,'Policy Characteristics'!$C:$C,0))),"",INDEX('Policy Characteristics'!A:A,MATCH($C1470,'Policy Characteristics'!$C:$C,0)))</f>
        <v>Research and Development</v>
      </c>
      <c r="B1470" s="467" t="str">
        <f>IF(ISBLANK(INDEX('Policy Characteristics'!B:B,MATCH($C1470,'Policy Characteristics'!$C:$C,0))),"",INDEX('Policy Characteristics'!B:B,MATCH($C1470,'Policy Characteristics'!$C:$C,0)))</f>
        <v>Fuel Use Reduction</v>
      </c>
      <c r="C1470" s="446" t="str">
        <f t="shared" si="68"/>
        <v>RnD Electricity Fuel Use Perc Reduction</v>
      </c>
      <c r="D1470" s="294" t="s">
        <v>2750</v>
      </c>
      <c r="E1470" s="339"/>
      <c r="F1470" s="294" t="s">
        <v>3507</v>
      </c>
      <c r="G1470" s="339"/>
      <c r="H1470" s="20">
        <v>1826</v>
      </c>
      <c r="I1470" s="468" t="s">
        <v>44</v>
      </c>
      <c r="J1470" s="469" t="str">
        <f>IF(ISBLANK(INDEX('Policy Characteristics'!D:D,MATCH($C1470,'Policy Characteristics'!$C:$C,0))),"",INDEX('Policy Characteristics'!D:D,MATCH($C1470,'Policy Characteristics'!$C:$C,0)))</f>
        <v>R&amp;D Fuel Use Reductions</v>
      </c>
      <c r="K1470" s="446" t="str">
        <f>IF(ISBLANK(INDEX('Policy Characteristics'!E:E,MATCH($C1470,'Policy Characteristics'!$C:$C,0))),"",INDEX('Policy Characteristics'!E:E,MATCH($C1470,'Policy Characteristics'!$C:$C,0)))</f>
        <v>RnD electricity fuel use reduction</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0.4</v>
      </c>
      <c r="N1470" s="242">
        <f>IF(ISBLANK(INDEX('Policy Characteristics'!H:H,MATCH($C1470,'Policy Characteristics'!$C:$C,0))),"",INDEX('Policy Characteristics'!H:H,MATCH($C1470,'Policy Characteristics'!$C:$C,0)))</f>
        <v>0.01</v>
      </c>
      <c r="O1470" s="446" t="str">
        <f>IF(ISBLANK(INDEX('Policy Characteristics'!I:I,MATCH($C1470,'Policy Characteristics'!$C:$C,0))),"",INDEX('Policy Characteristics'!I:I,MATCH($C1470,'Policy Characteristics'!$C:$C,0)))</f>
        <v>% reduction in fuel use</v>
      </c>
      <c r="P1470" s="44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46" t="str">
        <f>IF(ISBLANK(INDEX('Policy Characteristics'!K:K,MATCH($C1470,'Policy Characteristics'!$C:$C,0))),"",INDEX('Policy Characteristics'!K:K,MATCH($C1470,'Policy Characteristics'!$C:$C,0)))</f>
        <v>architectural-design.html#rnd</v>
      </c>
      <c r="R1470" s="446" t="str">
        <f>IF(ISBLANK(INDEX('Policy Characteristics'!L:L,MATCH($C1470,'Policy Characteristics'!$C:$C,0))),"",INDEX('Policy Characteristics'!L:L,MATCH($C1470,'Policy Characteristics'!$C:$C,0)))</f>
        <v>research-and-development.html</v>
      </c>
    </row>
    <row r="1471" spans="1:18" x14ac:dyDescent="0.75">
      <c r="A1471" s="446" t="str">
        <f>IF(ISBLANK(INDEX('Policy Characteristics'!A:A,MATCH($C1471,'Policy Characteristics'!$C:$C,0))),"",INDEX('Policy Characteristics'!A:A,MATCH($C1471,'Policy Characteristics'!$C:$C,0)))</f>
        <v>Research and Development</v>
      </c>
      <c r="B1471" s="467" t="str">
        <f>IF(ISBLANK(INDEX('Policy Characteristics'!B:B,MATCH($C1471,'Policy Characteristics'!$C:$C,0))),"",INDEX('Policy Characteristics'!B:B,MATCH($C1471,'Policy Characteristics'!$C:$C,0)))</f>
        <v>Fuel Use Reduction</v>
      </c>
      <c r="C1471" s="446" t="str">
        <f t="shared" si="68"/>
        <v>RnD Electricity Fuel Use Perc Reduction</v>
      </c>
      <c r="D1471" s="294" t="s">
        <v>2751</v>
      </c>
      <c r="E1471" s="339"/>
      <c r="F1471" s="294" t="s">
        <v>3508</v>
      </c>
      <c r="G1471" s="339"/>
      <c r="H1471" s="20">
        <v>1827</v>
      </c>
      <c r="I1471" s="468" t="s">
        <v>43</v>
      </c>
      <c r="J1471" s="469" t="str">
        <f>IF(ISBLANK(INDEX('Policy Characteristics'!D:D,MATCH($C1471,'Policy Characteristics'!$C:$C,0))),"",INDEX('Policy Characteristics'!D:D,MATCH($C1471,'Policy Characteristics'!$C:$C,0)))</f>
        <v>R&amp;D Fuel Use Reductions</v>
      </c>
      <c r="K1471" s="446" t="str">
        <f>IF(ISBLANK(INDEX('Policy Characteristics'!E:E,MATCH($C1471,'Policy Characteristics'!$C:$C,0))),"",INDEX('Policy Characteristics'!E:E,MATCH($C1471,'Policy Characteristics'!$C:$C,0)))</f>
        <v>RnD electricity fuel use reduction</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0.4</v>
      </c>
      <c r="N1471" s="242">
        <f>IF(ISBLANK(INDEX('Policy Characteristics'!H:H,MATCH($C1471,'Policy Characteristics'!$C:$C,0))),"",INDEX('Policy Characteristics'!H:H,MATCH($C1471,'Policy Characteristics'!$C:$C,0)))</f>
        <v>0.01</v>
      </c>
      <c r="O1471" s="446" t="str">
        <f>IF(ISBLANK(INDEX('Policy Characteristics'!I:I,MATCH($C1471,'Policy Characteristics'!$C:$C,0))),"",INDEX('Policy Characteristics'!I:I,MATCH($C1471,'Policy Characteristics'!$C:$C,0)))</f>
        <v>% reduction in fuel use</v>
      </c>
      <c r="P1471" s="44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46" t="str">
        <f>IF(ISBLANK(INDEX('Policy Characteristics'!K:K,MATCH($C1471,'Policy Characteristics'!$C:$C,0))),"",INDEX('Policy Characteristics'!K:K,MATCH($C1471,'Policy Characteristics'!$C:$C,0)))</f>
        <v>architectural-design.html#rnd</v>
      </c>
      <c r="R1471" s="446" t="str">
        <f>IF(ISBLANK(INDEX('Policy Characteristics'!L:L,MATCH($C1471,'Policy Characteristics'!$C:$C,0))),"",INDEX('Policy Characteristics'!L:L,MATCH($C1471,'Policy Characteristics'!$C:$C,0)))</f>
        <v>research-and-development.html</v>
      </c>
    </row>
    <row r="1472" spans="1:18" x14ac:dyDescent="0.75">
      <c r="A1472" s="446" t="str">
        <f>IF(ISBLANK(INDEX('Policy Characteristics'!A:A,MATCH($C1472,'Policy Characteristics'!$C:$C,0))),"",INDEX('Policy Characteristics'!A:A,MATCH($C1472,'Policy Characteristics'!$C:$C,0)))</f>
        <v>Research and Development</v>
      </c>
      <c r="B1472" s="467" t="str">
        <f>IF(ISBLANK(INDEX('Policy Characteristics'!B:B,MATCH($C1472,'Policy Characteristics'!$C:$C,0))),"",INDEX('Policy Characteristics'!B:B,MATCH($C1472,'Policy Characteristics'!$C:$C,0)))</f>
        <v>Fuel Use Reduction</v>
      </c>
      <c r="C1472" s="446" t="str">
        <f t="shared" si="68"/>
        <v>RnD Electricity Fuel Use Perc Reduction</v>
      </c>
      <c r="D1472" s="294" t="s">
        <v>3487</v>
      </c>
      <c r="E1472" s="339"/>
      <c r="F1472" s="294" t="s">
        <v>3509</v>
      </c>
      <c r="G1472" s="339"/>
      <c r="H1472" s="20">
        <v>1828</v>
      </c>
      <c r="I1472" s="468" t="s">
        <v>43</v>
      </c>
      <c r="J1472" s="469" t="str">
        <f>IF(ISBLANK(INDEX('Policy Characteristics'!D:D,MATCH($C1472,'Policy Characteristics'!$C:$C,0))),"",INDEX('Policy Characteristics'!D:D,MATCH($C1472,'Policy Characteristics'!$C:$C,0)))</f>
        <v>R&amp;D Fuel Use Reductions</v>
      </c>
      <c r="K1472" s="446" t="str">
        <f>IF(ISBLANK(INDEX('Policy Characteristics'!E:E,MATCH($C1472,'Policy Characteristics'!$C:$C,0))),"",INDEX('Policy Characteristics'!E:E,MATCH($C1472,'Policy Characteristics'!$C:$C,0)))</f>
        <v>RnD electricity fuel use reduction</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0.4</v>
      </c>
      <c r="N1472" s="242">
        <f>IF(ISBLANK(INDEX('Policy Characteristics'!H:H,MATCH($C1472,'Policy Characteristics'!$C:$C,0))),"",INDEX('Policy Characteristics'!H:H,MATCH($C1472,'Policy Characteristics'!$C:$C,0)))</f>
        <v>0.01</v>
      </c>
      <c r="O1472" s="446" t="str">
        <f>IF(ISBLANK(INDEX('Policy Characteristics'!I:I,MATCH($C1472,'Policy Characteristics'!$C:$C,0))),"",INDEX('Policy Characteristics'!I:I,MATCH($C1472,'Policy Characteristics'!$C:$C,0)))</f>
        <v>% reduction in fuel use</v>
      </c>
      <c r="P1472" s="44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46" t="str">
        <f>IF(ISBLANK(INDEX('Policy Characteristics'!K:K,MATCH($C1472,'Policy Characteristics'!$C:$C,0))),"",INDEX('Policy Characteristics'!K:K,MATCH($C1472,'Policy Characteristics'!$C:$C,0)))</f>
        <v>architectural-design.html#rnd</v>
      </c>
      <c r="R1472" s="446" t="str">
        <f>IF(ISBLANK(INDEX('Policy Characteristics'!L:L,MATCH($C1472,'Policy Characteristics'!$C:$C,0))),"",INDEX('Policy Characteristics'!L:L,MATCH($C1472,'Policy Characteristics'!$C:$C,0)))</f>
        <v>research-and-development.html</v>
      </c>
    </row>
    <row r="1473" spans="1:18" x14ac:dyDescent="0.75">
      <c r="A1473" s="446" t="str">
        <f>IF(ISBLANK(INDEX('Policy Characteristics'!A:A,MATCH($C1473,'Policy Characteristics'!$C:$C,0))),"",INDEX('Policy Characteristics'!A:A,MATCH($C1473,'Policy Characteristics'!$C:$C,0)))</f>
        <v>Research and Development</v>
      </c>
      <c r="B1473" s="467" t="str">
        <f>IF(ISBLANK(INDEX('Policy Characteristics'!B:B,MATCH($C1473,'Policy Characteristics'!$C:$C,0))),"",INDEX('Policy Characteristics'!B:B,MATCH($C1473,'Policy Characteristics'!$C:$C,0)))</f>
        <v>Fuel Use Reduction</v>
      </c>
      <c r="C1473" s="446" t="str">
        <f t="shared" si="68"/>
        <v>RnD Electricity Fuel Use Perc Reduction</v>
      </c>
      <c r="D1473" s="294" t="s">
        <v>3490</v>
      </c>
      <c r="E1473" s="339"/>
      <c r="F1473" s="294" t="s">
        <v>3510</v>
      </c>
      <c r="G1473" s="339"/>
      <c r="H1473" s="20">
        <v>1829</v>
      </c>
      <c r="I1473" s="468" t="s">
        <v>43</v>
      </c>
      <c r="J1473" s="469" t="str">
        <f>IF(ISBLANK(INDEX('Policy Characteristics'!D:D,MATCH($C1473,'Policy Characteristics'!$C:$C,0))),"",INDEX('Policy Characteristics'!D:D,MATCH($C1473,'Policy Characteristics'!$C:$C,0)))</f>
        <v>R&amp;D Fuel Use Reductions</v>
      </c>
      <c r="K1473" s="446" t="str">
        <f>IF(ISBLANK(INDEX('Policy Characteristics'!E:E,MATCH($C1473,'Policy Characteristics'!$C:$C,0))),"",INDEX('Policy Characteristics'!E:E,MATCH($C1473,'Policy Characteristics'!$C:$C,0)))</f>
        <v>RnD electricity fuel use reduction</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0.4</v>
      </c>
      <c r="N1473" s="242">
        <f>IF(ISBLANK(INDEX('Policy Characteristics'!H:H,MATCH($C1473,'Policy Characteristics'!$C:$C,0))),"",INDEX('Policy Characteristics'!H:H,MATCH($C1473,'Policy Characteristics'!$C:$C,0)))</f>
        <v>0.01</v>
      </c>
      <c r="O1473" s="446" t="str">
        <f>IF(ISBLANK(INDEX('Policy Characteristics'!I:I,MATCH($C1473,'Policy Characteristics'!$C:$C,0))),"",INDEX('Policy Characteristics'!I:I,MATCH($C1473,'Policy Characteristics'!$C:$C,0)))</f>
        <v>% reduction in fuel use</v>
      </c>
      <c r="P1473" s="44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46" t="str">
        <f>IF(ISBLANK(INDEX('Policy Characteristics'!K:K,MATCH($C1473,'Policy Characteristics'!$C:$C,0))),"",INDEX('Policy Characteristics'!K:K,MATCH($C1473,'Policy Characteristics'!$C:$C,0)))</f>
        <v>architectural-design.html#rnd</v>
      </c>
      <c r="R1473" s="446" t="str">
        <f>IF(ISBLANK(INDEX('Policy Characteristics'!L:L,MATCH($C1473,'Policy Characteristics'!$C:$C,0))),"",INDEX('Policy Characteristics'!L:L,MATCH($C1473,'Policy Characteristics'!$C:$C,0)))</f>
        <v>research-and-development.html</v>
      </c>
    </row>
    <row r="1474" spans="1:18" x14ac:dyDescent="0.75">
      <c r="A1474" s="446" t="str">
        <f>IF(ISBLANK(INDEX('Policy Characteristics'!A:A,MATCH($C1474,'Policy Characteristics'!$C:$C,0))),"",INDEX('Policy Characteristics'!A:A,MATCH($C1474,'Policy Characteristics'!$C:$C,0)))</f>
        <v>Research and Development</v>
      </c>
      <c r="B1474" s="467" t="str">
        <f>IF(ISBLANK(INDEX('Policy Characteristics'!B:B,MATCH($C1474,'Policy Characteristics'!$C:$C,0))),"",INDEX('Policy Characteristics'!B:B,MATCH($C1474,'Policy Characteristics'!$C:$C,0)))</f>
        <v>Fuel Use Reduction</v>
      </c>
      <c r="C1474" s="446" t="str">
        <f t="shared" si="68"/>
        <v>RnD Electricity Fuel Use Perc Reduction</v>
      </c>
      <c r="D1474" s="294" t="s">
        <v>3491</v>
      </c>
      <c r="E1474" s="339"/>
      <c r="F1474" s="294" t="s">
        <v>3511</v>
      </c>
      <c r="G1474" s="339"/>
      <c r="H1474" s="20">
        <v>1830</v>
      </c>
      <c r="I1474" s="468" t="s">
        <v>43</v>
      </c>
      <c r="J1474" s="469" t="str">
        <f>IF(ISBLANK(INDEX('Policy Characteristics'!D:D,MATCH($C1474,'Policy Characteristics'!$C:$C,0))),"",INDEX('Policy Characteristics'!D:D,MATCH($C1474,'Policy Characteristics'!$C:$C,0)))</f>
        <v>R&amp;D Fuel Use Reductions</v>
      </c>
      <c r="K1474" s="446" t="str">
        <f>IF(ISBLANK(INDEX('Policy Characteristics'!E:E,MATCH($C1474,'Policy Characteristics'!$C:$C,0))),"",INDEX('Policy Characteristics'!E:E,MATCH($C1474,'Policy Characteristics'!$C:$C,0)))</f>
        <v>RnD electricity fuel use reduction</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0.4</v>
      </c>
      <c r="N1474" s="242">
        <f>IF(ISBLANK(INDEX('Policy Characteristics'!H:H,MATCH($C1474,'Policy Characteristics'!$C:$C,0))),"",INDEX('Policy Characteristics'!H:H,MATCH($C1474,'Policy Characteristics'!$C:$C,0)))</f>
        <v>0.01</v>
      </c>
      <c r="O1474" s="446" t="str">
        <f>IF(ISBLANK(INDEX('Policy Characteristics'!I:I,MATCH($C1474,'Policy Characteristics'!$C:$C,0))),"",INDEX('Policy Characteristics'!I:I,MATCH($C1474,'Policy Characteristics'!$C:$C,0)))</f>
        <v>% reduction in fuel use</v>
      </c>
      <c r="P1474" s="44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46" t="str">
        <f>IF(ISBLANK(INDEX('Policy Characteristics'!K:K,MATCH($C1474,'Policy Characteristics'!$C:$C,0))),"",INDEX('Policy Characteristics'!K:K,MATCH($C1474,'Policy Characteristics'!$C:$C,0)))</f>
        <v>architectural-design.html#rnd</v>
      </c>
      <c r="R1474" s="446" t="str">
        <f>IF(ISBLANK(INDEX('Policy Characteristics'!L:L,MATCH($C1474,'Policy Characteristics'!$C:$C,0))),"",INDEX('Policy Characteristics'!L:L,MATCH($C1474,'Policy Characteristics'!$C:$C,0)))</f>
        <v>research-and-development.html</v>
      </c>
    </row>
    <row r="1475" spans="1:18" x14ac:dyDescent="0.75">
      <c r="A1475" s="446" t="str">
        <f>IF(ISBLANK(INDEX('Policy Characteristics'!A:A,MATCH($C1475,'Policy Characteristics'!$C:$C,0))),"",INDEX('Policy Characteristics'!A:A,MATCH($C1475,'Policy Characteristics'!$C:$C,0)))</f>
        <v>Research and Development</v>
      </c>
      <c r="B1475" s="467" t="str">
        <f>IF(ISBLANK(INDEX('Policy Characteristics'!B:B,MATCH($C1475,'Policy Characteristics'!$C:$C,0))),"",INDEX('Policy Characteristics'!B:B,MATCH($C1475,'Policy Characteristics'!$C:$C,0)))</f>
        <v>Fuel Use Reduction</v>
      </c>
      <c r="C1475" s="446" t="str">
        <f t="shared" si="68"/>
        <v>RnD Electricity Fuel Use Perc Reduction</v>
      </c>
      <c r="D1475" s="294" t="s">
        <v>3492</v>
      </c>
      <c r="E1475" s="339"/>
      <c r="F1475" s="294" t="s">
        <v>3512</v>
      </c>
      <c r="G1475" s="339"/>
      <c r="H1475" s="20">
        <v>1831</v>
      </c>
      <c r="I1475" s="468" t="s">
        <v>43</v>
      </c>
      <c r="J1475" s="469" t="str">
        <f>IF(ISBLANK(INDEX('Policy Characteristics'!D:D,MATCH($C1475,'Policy Characteristics'!$C:$C,0))),"",INDEX('Policy Characteristics'!D:D,MATCH($C1475,'Policy Characteristics'!$C:$C,0)))</f>
        <v>R&amp;D Fuel Use Reductions</v>
      </c>
      <c r="K1475" s="446" t="str">
        <f>IF(ISBLANK(INDEX('Policy Characteristics'!E:E,MATCH($C1475,'Policy Characteristics'!$C:$C,0))),"",INDEX('Policy Characteristics'!E:E,MATCH($C1475,'Policy Characteristics'!$C:$C,0)))</f>
        <v>RnD electricity fuel use reduction</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0.4</v>
      </c>
      <c r="N1475" s="242">
        <f>IF(ISBLANK(INDEX('Policy Characteristics'!H:H,MATCH($C1475,'Policy Characteristics'!$C:$C,0))),"",INDEX('Policy Characteristics'!H:H,MATCH($C1475,'Policy Characteristics'!$C:$C,0)))</f>
        <v>0.01</v>
      </c>
      <c r="O1475" s="446" t="str">
        <f>IF(ISBLANK(INDEX('Policy Characteristics'!I:I,MATCH($C1475,'Policy Characteristics'!$C:$C,0))),"",INDEX('Policy Characteristics'!I:I,MATCH($C1475,'Policy Characteristics'!$C:$C,0)))</f>
        <v>% reduction in fuel use</v>
      </c>
      <c r="P1475" s="44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46" t="str">
        <f>IF(ISBLANK(INDEX('Policy Characteristics'!K:K,MATCH($C1475,'Policy Characteristics'!$C:$C,0))),"",INDEX('Policy Characteristics'!K:K,MATCH($C1475,'Policy Characteristics'!$C:$C,0)))</f>
        <v>architectural-design.html#rnd</v>
      </c>
      <c r="R1475" s="446" t="str">
        <f>IF(ISBLANK(INDEX('Policy Characteristics'!L:L,MATCH($C1475,'Policy Characteristics'!$C:$C,0))),"",INDEX('Policy Characteristics'!L:L,MATCH($C1475,'Policy Characteristics'!$C:$C,0)))</f>
        <v>research-and-development.html</v>
      </c>
    </row>
    <row r="1476" spans="1:18" x14ac:dyDescent="0.75">
      <c r="A1476" s="446" t="str">
        <f>IF(ISBLANK(INDEX('Policy Characteristics'!A:A,MATCH($C1476,'Policy Characteristics'!$C:$C,0))),"",INDEX('Policy Characteristics'!A:A,MATCH($C1476,'Policy Characteristics'!$C:$C,0)))</f>
        <v>Research and Development</v>
      </c>
      <c r="B1476" s="467" t="str">
        <f>IF(ISBLANK(INDEX('Policy Characteristics'!B:B,MATCH($C1476,'Policy Characteristics'!$C:$C,0))),"",INDEX('Policy Characteristics'!B:B,MATCH($C1476,'Policy Characteristics'!$C:$C,0)))</f>
        <v>Fuel Use Reduction</v>
      </c>
      <c r="C1476" s="446" t="str">
        <f t="shared" si="68"/>
        <v>RnD Electricity Fuel Use Perc Reduction</v>
      </c>
      <c r="D1476" s="294" t="s">
        <v>3493</v>
      </c>
      <c r="E1476" s="339"/>
      <c r="F1476" s="294" t="s">
        <v>3513</v>
      </c>
      <c r="G1476" s="339"/>
      <c r="H1476" s="20">
        <v>1832</v>
      </c>
      <c r="I1476" s="468" t="s">
        <v>43</v>
      </c>
      <c r="J1476" s="469" t="str">
        <f>IF(ISBLANK(INDEX('Policy Characteristics'!D:D,MATCH($C1476,'Policy Characteristics'!$C:$C,0))),"",INDEX('Policy Characteristics'!D:D,MATCH($C1476,'Policy Characteristics'!$C:$C,0)))</f>
        <v>R&amp;D Fuel Use Reductions</v>
      </c>
      <c r="K1476" s="446" t="str">
        <f>IF(ISBLANK(INDEX('Policy Characteristics'!E:E,MATCH($C1476,'Policy Characteristics'!$C:$C,0))),"",INDEX('Policy Characteristics'!E:E,MATCH($C1476,'Policy Characteristics'!$C:$C,0)))</f>
        <v>RnD electricity fuel use reduction</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0.4</v>
      </c>
      <c r="N1476" s="242">
        <f>IF(ISBLANK(INDEX('Policy Characteristics'!H:H,MATCH($C1476,'Policy Characteristics'!$C:$C,0))),"",INDEX('Policy Characteristics'!H:H,MATCH($C1476,'Policy Characteristics'!$C:$C,0)))</f>
        <v>0.01</v>
      </c>
      <c r="O1476" s="446" t="str">
        <f>IF(ISBLANK(INDEX('Policy Characteristics'!I:I,MATCH($C1476,'Policy Characteristics'!$C:$C,0))),"",INDEX('Policy Characteristics'!I:I,MATCH($C1476,'Policy Characteristics'!$C:$C,0)))</f>
        <v>% reduction in fuel use</v>
      </c>
      <c r="P1476" s="44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46" t="str">
        <f>IF(ISBLANK(INDEX('Policy Characteristics'!K:K,MATCH($C1476,'Policy Characteristics'!$C:$C,0))),"",INDEX('Policy Characteristics'!K:K,MATCH($C1476,'Policy Characteristics'!$C:$C,0)))</f>
        <v>architectural-design.html#rnd</v>
      </c>
      <c r="R1476" s="446" t="str">
        <f>IF(ISBLANK(INDEX('Policy Characteristics'!L:L,MATCH($C1476,'Policy Characteristics'!$C:$C,0))),"",INDEX('Policy Characteristics'!L:L,MATCH($C1476,'Policy Characteristics'!$C:$C,0)))</f>
        <v>research-and-development.html</v>
      </c>
    </row>
    <row r="1477" spans="1:18" x14ac:dyDescent="0.75">
      <c r="A1477" s="446" t="str">
        <f>IF(ISBLANK(INDEX('Policy Characteristics'!A:A,MATCH($C1477,'Policy Characteristics'!$C:$C,0))),"",INDEX('Policy Characteristics'!A:A,MATCH($C1477,'Policy Characteristics'!$C:$C,0)))</f>
        <v>Research and Development</v>
      </c>
      <c r="B1477" s="467" t="str">
        <f>IF(ISBLANK(INDEX('Policy Characteristics'!B:B,MATCH($C1477,'Policy Characteristics'!$C:$C,0))),"",INDEX('Policy Characteristics'!B:B,MATCH($C1477,'Policy Characteristics'!$C:$C,0)))</f>
        <v>Fuel Use Reduction</v>
      </c>
      <c r="C1477" s="446" t="str">
        <f t="shared" si="68"/>
        <v>RnD Electricity Fuel Use Perc Reduction</v>
      </c>
      <c r="D1477" s="294" t="s">
        <v>3582</v>
      </c>
      <c r="E1477" s="339"/>
      <c r="F1477" s="294" t="s">
        <v>3584</v>
      </c>
      <c r="G1477" s="339"/>
      <c r="H1477" s="20">
        <v>1833</v>
      </c>
      <c r="I1477" s="468" t="s">
        <v>43</v>
      </c>
      <c r="J1477" s="469" t="str">
        <f>IF(ISBLANK(INDEX('Policy Characteristics'!D:D,MATCH($C1477,'Policy Characteristics'!$C:$C,0))),"",INDEX('Policy Characteristics'!D:D,MATCH($C1477,'Policy Characteristics'!$C:$C,0)))</f>
        <v>R&amp;D Fuel Use Reductions</v>
      </c>
      <c r="K1477" s="446" t="str">
        <f>IF(ISBLANK(INDEX('Policy Characteristics'!E:E,MATCH($C1477,'Policy Characteristics'!$C:$C,0))),"",INDEX('Policy Characteristics'!E:E,MATCH($C1477,'Policy Characteristics'!$C:$C,0)))</f>
        <v>RnD electricity fuel use reduction</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0.4</v>
      </c>
      <c r="N1477" s="242">
        <f>IF(ISBLANK(INDEX('Policy Characteristics'!H:H,MATCH($C1477,'Policy Characteristics'!$C:$C,0))),"",INDEX('Policy Characteristics'!H:H,MATCH($C1477,'Policy Characteristics'!$C:$C,0)))</f>
        <v>0.01</v>
      </c>
      <c r="O1477" s="446" t="str">
        <f>IF(ISBLANK(INDEX('Policy Characteristics'!I:I,MATCH($C1477,'Policy Characteristics'!$C:$C,0))),"",INDEX('Policy Characteristics'!I:I,MATCH($C1477,'Policy Characteristics'!$C:$C,0)))</f>
        <v>% reduction in fuel use</v>
      </c>
      <c r="P1477" s="44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46" t="str">
        <f>IF(ISBLANK(INDEX('Policy Characteristics'!K:K,MATCH($C1477,'Policy Characteristics'!$C:$C,0))),"",INDEX('Policy Characteristics'!K:K,MATCH($C1477,'Policy Characteristics'!$C:$C,0)))</f>
        <v>architectural-design.html#rnd</v>
      </c>
      <c r="R1477" s="446" t="str">
        <f>IF(ISBLANK(INDEX('Policy Characteristics'!L:L,MATCH($C1477,'Policy Characteristics'!$C:$C,0))),"",INDEX('Policy Characteristics'!L:L,MATCH($C1477,'Policy Characteristics'!$C:$C,0)))</f>
        <v>research-and-development.html</v>
      </c>
    </row>
    <row r="1478" spans="1:18" x14ac:dyDescent="0.75">
      <c r="A1478" s="446" t="str">
        <f>IF(ISBLANK(INDEX('Policy Characteristics'!A:A,MATCH($C1478,'Policy Characteristics'!$C:$C,0))),"",INDEX('Policy Characteristics'!A:A,MATCH($C1478,'Policy Characteristics'!$C:$C,0)))</f>
        <v>Research and Development</v>
      </c>
      <c r="B1478" s="467" t="str">
        <f>IF(ISBLANK(INDEX('Policy Characteristics'!B:B,MATCH($C1478,'Policy Characteristics'!$C:$C,0))),"",INDEX('Policy Characteristics'!B:B,MATCH($C1478,'Policy Characteristics'!$C:$C,0)))</f>
        <v>Fuel Use Reduction</v>
      </c>
      <c r="C1478" s="446" t="str">
        <f t="shared" si="68"/>
        <v>RnD Electricity Fuel Use Perc Reduction</v>
      </c>
      <c r="D1478" s="294" t="s">
        <v>3583</v>
      </c>
      <c r="E1478" s="339"/>
      <c r="F1478" s="294" t="s">
        <v>3585</v>
      </c>
      <c r="G1478" s="339"/>
      <c r="H1478" s="20">
        <v>2246</v>
      </c>
      <c r="I1478" s="468" t="s">
        <v>43</v>
      </c>
      <c r="J1478" s="469" t="str">
        <f>IF(ISBLANK(INDEX('Policy Characteristics'!D:D,MATCH($C1478,'Policy Characteristics'!$C:$C,0))),"",INDEX('Policy Characteristics'!D:D,MATCH($C1478,'Policy Characteristics'!$C:$C,0)))</f>
        <v>R&amp;D Fuel Use Reductions</v>
      </c>
      <c r="K1478" s="446" t="str">
        <f>IF(ISBLANK(INDEX('Policy Characteristics'!E:E,MATCH($C1478,'Policy Characteristics'!$C:$C,0))),"",INDEX('Policy Characteristics'!E:E,MATCH($C1478,'Policy Characteristics'!$C:$C,0)))</f>
        <v>RnD electricity fuel use reduction</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0.4</v>
      </c>
      <c r="N1478" s="242">
        <f>IF(ISBLANK(INDEX('Policy Characteristics'!H:H,MATCH($C1478,'Policy Characteristics'!$C:$C,0))),"",INDEX('Policy Characteristics'!H:H,MATCH($C1478,'Policy Characteristics'!$C:$C,0)))</f>
        <v>0.01</v>
      </c>
      <c r="O1478" s="446" t="str">
        <f>IF(ISBLANK(INDEX('Policy Characteristics'!I:I,MATCH($C1478,'Policy Characteristics'!$C:$C,0))),"",INDEX('Policy Characteristics'!I:I,MATCH($C1478,'Policy Characteristics'!$C:$C,0)))</f>
        <v>% reduction in fuel use</v>
      </c>
      <c r="P1478" s="44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46" t="str">
        <f>IF(ISBLANK(INDEX('Policy Characteristics'!K:K,MATCH($C1478,'Policy Characteristics'!$C:$C,0))),"",INDEX('Policy Characteristics'!K:K,MATCH($C1478,'Policy Characteristics'!$C:$C,0)))</f>
        <v>architectural-design.html#rnd</v>
      </c>
      <c r="R1478" s="446" t="str">
        <f>IF(ISBLANK(INDEX('Policy Characteristics'!L:L,MATCH($C1478,'Policy Characteristics'!$C:$C,0))),"",INDEX('Policy Characteristics'!L:L,MATCH($C1478,'Policy Characteristics'!$C:$C,0)))</f>
        <v>research-and-development.html</v>
      </c>
    </row>
    <row r="1479" spans="1:18" x14ac:dyDescent="0.75">
      <c r="A1479" s="446" t="str">
        <f>IF(ISBLANK(INDEX('Policy Characteristics'!A:A,MATCH($C1479,'Policy Characteristics'!$C:$C,0))),"",INDEX('Policy Characteristics'!A:A,MATCH($C1479,'Policy Characteristics'!$C:$C,0)))</f>
        <v>Research and Development</v>
      </c>
      <c r="B1479" s="467" t="str">
        <f>IF(ISBLANK(INDEX('Policy Characteristics'!B:B,MATCH($C1479,'Policy Characteristics'!$C:$C,0))),"",INDEX('Policy Characteristics'!B:B,MATCH($C1479,'Policy Characteristics'!$C:$C,0)))</f>
        <v>Fuel Use Reduction</v>
      </c>
      <c r="C1479" t="s">
        <v>297</v>
      </c>
      <c r="D1479" t="s">
        <v>3064</v>
      </c>
      <c r="E1479" s="339"/>
      <c r="F1479" s="294" t="s">
        <v>3091</v>
      </c>
      <c r="G1479" s="339"/>
      <c r="H1479" s="20">
        <v>1487</v>
      </c>
      <c r="I1479" s="468" t="s">
        <v>43</v>
      </c>
      <c r="J1479" s="469" t="str">
        <f>IF(ISBLANK(INDEX('Policy Characteristics'!D:D,MATCH($C1479,'Policy Characteristics'!$C:$C,0))),"",INDEX('Policy Characteristics'!D:D,MATCH($C1479,'Policy Characteristics'!$C:$C,0)))</f>
        <v>R&amp;D Fuel Use Reductions</v>
      </c>
      <c r="K1479" s="446" t="str">
        <f>IF(ISBLANK(INDEX('Policy Characteristics'!E:E,MATCH($C1479,'Policy Characteristics'!$C:$C,0))),"",INDEX('Policy Characteristics'!E:E,MATCH($C1479,'Policy Characteristics'!$C:$C,0)))</f>
        <v>RnD industry fuel use reduction</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0.4</v>
      </c>
      <c r="N1479" s="242">
        <f>IF(ISBLANK(INDEX('Policy Characteristics'!H:H,MATCH($C1479,'Policy Characteristics'!$C:$C,0))),"",INDEX('Policy Characteristics'!H:H,MATCH($C1479,'Policy Characteristics'!$C:$C,0)))</f>
        <v>0.01</v>
      </c>
      <c r="O1479" s="446" t="str">
        <f>IF(ISBLANK(INDEX('Policy Characteristics'!I:I,MATCH($C1479,'Policy Characteristics'!$C:$C,0))),"",INDEX('Policy Characteristics'!I:I,MATCH($C1479,'Policy Characteristics'!$C:$C,0)))</f>
        <v>% reduction in fuel use</v>
      </c>
      <c r="P1479" s="44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46" t="str">
        <f>IF(ISBLANK(INDEX('Policy Characteristics'!K:K,MATCH($C1479,'Policy Characteristics'!$C:$C,0))),"",INDEX('Policy Characteristics'!K:K,MATCH($C1479,'Policy Characteristics'!$C:$C,0)))</f>
        <v>architectural-design.html#rnd</v>
      </c>
      <c r="R1479" s="446" t="str">
        <f>IF(ISBLANK(INDEX('Policy Characteristics'!L:L,MATCH($C1479,'Policy Characteristics'!$C:$C,0))),"",INDEX('Policy Characteristics'!L:L,MATCH($C1479,'Policy Characteristics'!$C:$C,0)))</f>
        <v>research-and-development.html</v>
      </c>
    </row>
    <row r="1480" spans="1:18" x14ac:dyDescent="0.75">
      <c r="A1480" s="446" t="str">
        <f>IF(ISBLANK(INDEX('Policy Characteristics'!A:A,MATCH($C1480,'Policy Characteristics'!$C:$C,0))),"",INDEX('Policy Characteristics'!A:A,MATCH($C1480,'Policy Characteristics'!$C:$C,0)))</f>
        <v>Research and Development</v>
      </c>
      <c r="B1480" s="467" t="str">
        <f>IF(ISBLANK(INDEX('Policy Characteristics'!B:B,MATCH($C1480,'Policy Characteristics'!$C:$C,0))),"",INDEX('Policy Characteristics'!B:B,MATCH($C1480,'Policy Characteristics'!$C:$C,0)))</f>
        <v>Fuel Use Reduction</v>
      </c>
      <c r="C1480" s="446" t="str">
        <f t="shared" ref="C1480:C1503" si="69">C$1479</f>
        <v>RnD Industry Fuel Use Perc Reduction</v>
      </c>
      <c r="D1480" t="s">
        <v>3065</v>
      </c>
      <c r="E1480" s="339"/>
      <c r="F1480" s="294" t="s">
        <v>3092</v>
      </c>
      <c r="G1480" s="339"/>
      <c r="H1480" s="20">
        <v>1488</v>
      </c>
      <c r="I1480" s="468" t="s">
        <v>43</v>
      </c>
      <c r="J1480" s="469" t="str">
        <f>IF(ISBLANK(INDEX('Policy Characteristics'!D:D,MATCH($C1480,'Policy Characteristics'!$C:$C,0))),"",INDEX('Policy Characteristics'!D:D,MATCH($C1480,'Policy Characteristics'!$C:$C,0)))</f>
        <v>R&amp;D Fuel Use Reductions</v>
      </c>
      <c r="K1480" s="446" t="str">
        <f>IF(ISBLANK(INDEX('Policy Characteristics'!E:E,MATCH($C1480,'Policy Characteristics'!$C:$C,0))),"",INDEX('Policy Characteristics'!E:E,MATCH($C1480,'Policy Characteristics'!$C:$C,0)))</f>
        <v>RnD industry fuel use reduction</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0.4</v>
      </c>
      <c r="N1480" s="242">
        <f>IF(ISBLANK(INDEX('Policy Characteristics'!H:H,MATCH($C1480,'Policy Characteristics'!$C:$C,0))),"",INDEX('Policy Characteristics'!H:H,MATCH($C1480,'Policy Characteristics'!$C:$C,0)))</f>
        <v>0.01</v>
      </c>
      <c r="O1480" s="446" t="str">
        <f>IF(ISBLANK(INDEX('Policy Characteristics'!I:I,MATCH($C1480,'Policy Characteristics'!$C:$C,0))),"",INDEX('Policy Characteristics'!I:I,MATCH($C1480,'Policy Characteristics'!$C:$C,0)))</f>
        <v>% reduction in fuel use</v>
      </c>
      <c r="P1480" s="44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46" t="str">
        <f>IF(ISBLANK(INDEX('Policy Characteristics'!K:K,MATCH($C1480,'Policy Characteristics'!$C:$C,0))),"",INDEX('Policy Characteristics'!K:K,MATCH($C1480,'Policy Characteristics'!$C:$C,0)))</f>
        <v>architectural-design.html#rnd</v>
      </c>
      <c r="R1480" s="446" t="str">
        <f>IF(ISBLANK(INDEX('Policy Characteristics'!L:L,MATCH($C1480,'Policy Characteristics'!$C:$C,0))),"",INDEX('Policy Characteristics'!L:L,MATCH($C1480,'Policy Characteristics'!$C:$C,0)))</f>
        <v>research-and-development.html</v>
      </c>
    </row>
    <row r="1481" spans="1:18" x14ac:dyDescent="0.75">
      <c r="A1481" s="446" t="str">
        <f>IF(ISBLANK(INDEX('Policy Characteristics'!A:A,MATCH($C1481,'Policy Characteristics'!$C:$C,0))),"",INDEX('Policy Characteristics'!A:A,MATCH($C1481,'Policy Characteristics'!$C:$C,0)))</f>
        <v>Research and Development</v>
      </c>
      <c r="B1481" s="467" t="str">
        <f>IF(ISBLANK(INDEX('Policy Characteristics'!B:B,MATCH($C1481,'Policy Characteristics'!$C:$C,0))),"",INDEX('Policy Characteristics'!B:B,MATCH($C1481,'Policy Characteristics'!$C:$C,0)))</f>
        <v>Fuel Use Reduction</v>
      </c>
      <c r="C1481" s="446" t="str">
        <f t="shared" si="69"/>
        <v>RnD Industry Fuel Use Perc Reduction</v>
      </c>
      <c r="D1481" t="s">
        <v>3066</v>
      </c>
      <c r="E1481" s="339"/>
      <c r="F1481" s="294" t="s">
        <v>3093</v>
      </c>
      <c r="G1481" s="339"/>
      <c r="H1481" s="20">
        <v>1489</v>
      </c>
      <c r="I1481" s="468" t="s">
        <v>43</v>
      </c>
      <c r="J1481" s="469" t="str">
        <f>IF(ISBLANK(INDEX('Policy Characteristics'!D:D,MATCH($C1481,'Policy Characteristics'!$C:$C,0))),"",INDEX('Policy Characteristics'!D:D,MATCH($C1481,'Policy Characteristics'!$C:$C,0)))</f>
        <v>R&amp;D Fuel Use Reductions</v>
      </c>
      <c r="K1481" s="446" t="str">
        <f>IF(ISBLANK(INDEX('Policy Characteristics'!E:E,MATCH($C1481,'Policy Characteristics'!$C:$C,0))),"",INDEX('Policy Characteristics'!E:E,MATCH($C1481,'Policy Characteristics'!$C:$C,0)))</f>
        <v>RnD industry fuel use reduction</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0.4</v>
      </c>
      <c r="N1481" s="242">
        <f>IF(ISBLANK(INDEX('Policy Characteristics'!H:H,MATCH($C1481,'Policy Characteristics'!$C:$C,0))),"",INDEX('Policy Characteristics'!H:H,MATCH($C1481,'Policy Characteristics'!$C:$C,0)))</f>
        <v>0.01</v>
      </c>
      <c r="O1481" s="446" t="str">
        <f>IF(ISBLANK(INDEX('Policy Characteristics'!I:I,MATCH($C1481,'Policy Characteristics'!$C:$C,0))),"",INDEX('Policy Characteristics'!I:I,MATCH($C1481,'Policy Characteristics'!$C:$C,0)))</f>
        <v>% reduction in fuel use</v>
      </c>
      <c r="P1481" s="44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46" t="str">
        <f>IF(ISBLANK(INDEX('Policy Characteristics'!K:K,MATCH($C1481,'Policy Characteristics'!$C:$C,0))),"",INDEX('Policy Characteristics'!K:K,MATCH($C1481,'Policy Characteristics'!$C:$C,0)))</f>
        <v>architectural-design.html#rnd</v>
      </c>
      <c r="R1481" s="446" t="str">
        <f>IF(ISBLANK(INDEX('Policy Characteristics'!L:L,MATCH($C1481,'Policy Characteristics'!$C:$C,0))),"",INDEX('Policy Characteristics'!L:L,MATCH($C1481,'Policy Characteristics'!$C:$C,0)))</f>
        <v>research-and-development.html</v>
      </c>
    </row>
    <row r="1482" spans="1:18" x14ac:dyDescent="0.75">
      <c r="A1482" s="446" t="str">
        <f>IF(ISBLANK(INDEX('Policy Characteristics'!A:A,MATCH($C1482,'Policy Characteristics'!$C:$C,0))),"",INDEX('Policy Characteristics'!A:A,MATCH($C1482,'Policy Characteristics'!$C:$C,0)))</f>
        <v>Research and Development</v>
      </c>
      <c r="B1482" s="467" t="str">
        <f>IF(ISBLANK(INDEX('Policy Characteristics'!B:B,MATCH($C1482,'Policy Characteristics'!$C:$C,0))),"",INDEX('Policy Characteristics'!B:B,MATCH($C1482,'Policy Characteristics'!$C:$C,0)))</f>
        <v>Fuel Use Reduction</v>
      </c>
      <c r="C1482" s="446" t="str">
        <f t="shared" si="69"/>
        <v>RnD Industry Fuel Use Perc Reduction</v>
      </c>
      <c r="D1482" t="s">
        <v>3067</v>
      </c>
      <c r="E1482" s="339"/>
      <c r="F1482" s="294" t="s">
        <v>3094</v>
      </c>
      <c r="G1482" s="339"/>
      <c r="H1482" s="20">
        <v>1490</v>
      </c>
      <c r="I1482" s="468" t="s">
        <v>43</v>
      </c>
      <c r="J1482" s="469" t="str">
        <f>IF(ISBLANK(INDEX('Policy Characteristics'!D:D,MATCH($C1482,'Policy Characteristics'!$C:$C,0))),"",INDEX('Policy Characteristics'!D:D,MATCH($C1482,'Policy Characteristics'!$C:$C,0)))</f>
        <v>R&amp;D Fuel Use Reductions</v>
      </c>
      <c r="K1482" s="446" t="str">
        <f>IF(ISBLANK(INDEX('Policy Characteristics'!E:E,MATCH($C1482,'Policy Characteristics'!$C:$C,0))),"",INDEX('Policy Characteristics'!E:E,MATCH($C1482,'Policy Characteristics'!$C:$C,0)))</f>
        <v>RnD industry fuel use reduction</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0.4</v>
      </c>
      <c r="N1482" s="242">
        <f>IF(ISBLANK(INDEX('Policy Characteristics'!H:H,MATCH($C1482,'Policy Characteristics'!$C:$C,0))),"",INDEX('Policy Characteristics'!H:H,MATCH($C1482,'Policy Characteristics'!$C:$C,0)))</f>
        <v>0.01</v>
      </c>
      <c r="O1482" s="446" t="str">
        <f>IF(ISBLANK(INDEX('Policy Characteristics'!I:I,MATCH($C1482,'Policy Characteristics'!$C:$C,0))),"",INDEX('Policy Characteristics'!I:I,MATCH($C1482,'Policy Characteristics'!$C:$C,0)))</f>
        <v>% reduction in fuel use</v>
      </c>
      <c r="P1482" s="44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46" t="str">
        <f>IF(ISBLANK(INDEX('Policy Characteristics'!K:K,MATCH($C1482,'Policy Characteristics'!$C:$C,0))),"",INDEX('Policy Characteristics'!K:K,MATCH($C1482,'Policy Characteristics'!$C:$C,0)))</f>
        <v>architectural-design.html#rnd</v>
      </c>
      <c r="R1482" s="446" t="str">
        <f>IF(ISBLANK(INDEX('Policy Characteristics'!L:L,MATCH($C1482,'Policy Characteristics'!$C:$C,0))),"",INDEX('Policy Characteristics'!L:L,MATCH($C1482,'Policy Characteristics'!$C:$C,0)))</f>
        <v>research-and-development.html</v>
      </c>
    </row>
    <row r="1483" spans="1:18" x14ac:dyDescent="0.75">
      <c r="A1483" s="446" t="str">
        <f>IF(ISBLANK(INDEX('Policy Characteristics'!A:A,MATCH($C1483,'Policy Characteristics'!$C:$C,0))),"",INDEX('Policy Characteristics'!A:A,MATCH($C1483,'Policy Characteristics'!$C:$C,0)))</f>
        <v>Research and Development</v>
      </c>
      <c r="B1483" s="467" t="str">
        <f>IF(ISBLANK(INDEX('Policy Characteristics'!B:B,MATCH($C1483,'Policy Characteristics'!$C:$C,0))),"",INDEX('Policy Characteristics'!B:B,MATCH($C1483,'Policy Characteristics'!$C:$C,0)))</f>
        <v>Fuel Use Reduction</v>
      </c>
      <c r="C1483" s="446" t="str">
        <f t="shared" si="69"/>
        <v>RnD Industry Fuel Use Perc Reduction</v>
      </c>
      <c r="D1483" t="s">
        <v>3068</v>
      </c>
      <c r="E1483" s="339"/>
      <c r="F1483" s="294" t="s">
        <v>3095</v>
      </c>
      <c r="G1483" s="339"/>
      <c r="H1483" s="20">
        <v>1491</v>
      </c>
      <c r="I1483" s="468" t="s">
        <v>43</v>
      </c>
      <c r="J1483" s="469" t="str">
        <f>IF(ISBLANK(INDEX('Policy Characteristics'!D:D,MATCH($C1483,'Policy Characteristics'!$C:$C,0))),"",INDEX('Policy Characteristics'!D:D,MATCH($C1483,'Policy Characteristics'!$C:$C,0)))</f>
        <v>R&amp;D Fuel Use Reductions</v>
      </c>
      <c r="K1483" s="446" t="str">
        <f>IF(ISBLANK(INDEX('Policy Characteristics'!E:E,MATCH($C1483,'Policy Characteristics'!$C:$C,0))),"",INDEX('Policy Characteristics'!E:E,MATCH($C1483,'Policy Characteristics'!$C:$C,0)))</f>
        <v>RnD industry fuel use reduction</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0.4</v>
      </c>
      <c r="N1483" s="242">
        <f>IF(ISBLANK(INDEX('Policy Characteristics'!H:H,MATCH($C1483,'Policy Characteristics'!$C:$C,0))),"",INDEX('Policy Characteristics'!H:H,MATCH($C1483,'Policy Characteristics'!$C:$C,0)))</f>
        <v>0.01</v>
      </c>
      <c r="O1483" s="446" t="str">
        <f>IF(ISBLANK(INDEX('Policy Characteristics'!I:I,MATCH($C1483,'Policy Characteristics'!$C:$C,0))),"",INDEX('Policy Characteristics'!I:I,MATCH($C1483,'Policy Characteristics'!$C:$C,0)))</f>
        <v>% reduction in fuel use</v>
      </c>
      <c r="P1483" s="44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46" t="str">
        <f>IF(ISBLANK(INDEX('Policy Characteristics'!K:K,MATCH($C1483,'Policy Characteristics'!$C:$C,0))),"",INDEX('Policy Characteristics'!K:K,MATCH($C1483,'Policy Characteristics'!$C:$C,0)))</f>
        <v>architectural-design.html#rnd</v>
      </c>
      <c r="R1483" s="446" t="str">
        <f>IF(ISBLANK(INDEX('Policy Characteristics'!L:L,MATCH($C1483,'Policy Characteristics'!$C:$C,0))),"",INDEX('Policy Characteristics'!L:L,MATCH($C1483,'Policy Characteristics'!$C:$C,0)))</f>
        <v>research-and-development.html</v>
      </c>
    </row>
    <row r="1484" spans="1:18" x14ac:dyDescent="0.75">
      <c r="A1484" s="446" t="str">
        <f>IF(ISBLANK(INDEX('Policy Characteristics'!A:A,MATCH($C1484,'Policy Characteristics'!$C:$C,0))),"",INDEX('Policy Characteristics'!A:A,MATCH($C1484,'Policy Characteristics'!$C:$C,0)))</f>
        <v>Research and Development</v>
      </c>
      <c r="B1484" s="467" t="str">
        <f>IF(ISBLANK(INDEX('Policy Characteristics'!B:B,MATCH($C1484,'Policy Characteristics'!$C:$C,0))),"",INDEX('Policy Characteristics'!B:B,MATCH($C1484,'Policy Characteristics'!$C:$C,0)))</f>
        <v>Fuel Use Reduction</v>
      </c>
      <c r="C1484" s="446" t="str">
        <f t="shared" si="69"/>
        <v>RnD Industry Fuel Use Perc Reduction</v>
      </c>
      <c r="D1484" t="s">
        <v>3069</v>
      </c>
      <c r="E1484" s="339"/>
      <c r="F1484" s="294" t="s">
        <v>3096</v>
      </c>
      <c r="G1484" s="339"/>
      <c r="H1484" s="20">
        <v>1492</v>
      </c>
      <c r="I1484" s="468" t="s">
        <v>43</v>
      </c>
      <c r="J1484" s="469" t="str">
        <f>IF(ISBLANK(INDEX('Policy Characteristics'!D:D,MATCH($C1484,'Policy Characteristics'!$C:$C,0))),"",INDEX('Policy Characteristics'!D:D,MATCH($C1484,'Policy Characteristics'!$C:$C,0)))</f>
        <v>R&amp;D Fuel Use Reductions</v>
      </c>
      <c r="K1484" s="446" t="str">
        <f>IF(ISBLANK(INDEX('Policy Characteristics'!E:E,MATCH($C1484,'Policy Characteristics'!$C:$C,0))),"",INDEX('Policy Characteristics'!E:E,MATCH($C1484,'Policy Characteristics'!$C:$C,0)))</f>
        <v>RnD industry fuel use reduction</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0.4</v>
      </c>
      <c r="N1484" s="242">
        <f>IF(ISBLANK(INDEX('Policy Characteristics'!H:H,MATCH($C1484,'Policy Characteristics'!$C:$C,0))),"",INDEX('Policy Characteristics'!H:H,MATCH($C1484,'Policy Characteristics'!$C:$C,0)))</f>
        <v>0.01</v>
      </c>
      <c r="O1484" s="446" t="str">
        <f>IF(ISBLANK(INDEX('Policy Characteristics'!I:I,MATCH($C1484,'Policy Characteristics'!$C:$C,0))),"",INDEX('Policy Characteristics'!I:I,MATCH($C1484,'Policy Characteristics'!$C:$C,0)))</f>
        <v>% reduction in fuel use</v>
      </c>
      <c r="P1484" s="44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46" t="str">
        <f>IF(ISBLANK(INDEX('Policy Characteristics'!K:K,MATCH($C1484,'Policy Characteristics'!$C:$C,0))),"",INDEX('Policy Characteristics'!K:K,MATCH($C1484,'Policy Characteristics'!$C:$C,0)))</f>
        <v>architectural-design.html#rnd</v>
      </c>
      <c r="R1484" s="446" t="str">
        <f>IF(ISBLANK(INDEX('Policy Characteristics'!L:L,MATCH($C1484,'Policy Characteristics'!$C:$C,0))),"",INDEX('Policy Characteristics'!L:L,MATCH($C1484,'Policy Characteristics'!$C:$C,0)))</f>
        <v>research-and-development.html</v>
      </c>
    </row>
    <row r="1485" spans="1:18" x14ac:dyDescent="0.75">
      <c r="A1485" s="446" t="str">
        <f>IF(ISBLANK(INDEX('Policy Characteristics'!A:A,MATCH($C1485,'Policy Characteristics'!$C:$C,0))),"",INDEX('Policy Characteristics'!A:A,MATCH($C1485,'Policy Characteristics'!$C:$C,0)))</f>
        <v>Research and Development</v>
      </c>
      <c r="B1485" s="467" t="str">
        <f>IF(ISBLANK(INDEX('Policy Characteristics'!B:B,MATCH($C1485,'Policy Characteristics'!$C:$C,0))),"",INDEX('Policy Characteristics'!B:B,MATCH($C1485,'Policy Characteristics'!$C:$C,0)))</f>
        <v>Fuel Use Reduction</v>
      </c>
      <c r="C1485" s="446" t="str">
        <f t="shared" si="69"/>
        <v>RnD Industry Fuel Use Perc Reduction</v>
      </c>
      <c r="D1485" t="s">
        <v>3070</v>
      </c>
      <c r="E1485" s="339"/>
      <c r="F1485" s="294" t="s">
        <v>3097</v>
      </c>
      <c r="G1485" s="339"/>
      <c r="H1485" s="20">
        <v>1493</v>
      </c>
      <c r="I1485" s="468" t="s">
        <v>43</v>
      </c>
      <c r="J1485" s="469" t="str">
        <f>IF(ISBLANK(INDEX('Policy Characteristics'!D:D,MATCH($C1485,'Policy Characteristics'!$C:$C,0))),"",INDEX('Policy Characteristics'!D:D,MATCH($C1485,'Policy Characteristics'!$C:$C,0)))</f>
        <v>R&amp;D Fuel Use Reductions</v>
      </c>
      <c r="K1485" s="446" t="str">
        <f>IF(ISBLANK(INDEX('Policy Characteristics'!E:E,MATCH($C1485,'Policy Characteristics'!$C:$C,0))),"",INDEX('Policy Characteristics'!E:E,MATCH($C1485,'Policy Characteristics'!$C:$C,0)))</f>
        <v>RnD industry fuel use reduction</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0.4</v>
      </c>
      <c r="N1485" s="242">
        <f>IF(ISBLANK(INDEX('Policy Characteristics'!H:H,MATCH($C1485,'Policy Characteristics'!$C:$C,0))),"",INDEX('Policy Characteristics'!H:H,MATCH($C1485,'Policy Characteristics'!$C:$C,0)))</f>
        <v>0.01</v>
      </c>
      <c r="O1485" s="446" t="str">
        <f>IF(ISBLANK(INDEX('Policy Characteristics'!I:I,MATCH($C1485,'Policy Characteristics'!$C:$C,0))),"",INDEX('Policy Characteristics'!I:I,MATCH($C1485,'Policy Characteristics'!$C:$C,0)))</f>
        <v>% reduction in fuel use</v>
      </c>
      <c r="P1485" s="44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46" t="str">
        <f>IF(ISBLANK(INDEX('Policy Characteristics'!K:K,MATCH($C1485,'Policy Characteristics'!$C:$C,0))),"",INDEX('Policy Characteristics'!K:K,MATCH($C1485,'Policy Characteristics'!$C:$C,0)))</f>
        <v>architectural-design.html#rnd</v>
      </c>
      <c r="R1485" s="446" t="str">
        <f>IF(ISBLANK(INDEX('Policy Characteristics'!L:L,MATCH($C1485,'Policy Characteristics'!$C:$C,0))),"",INDEX('Policy Characteristics'!L:L,MATCH($C1485,'Policy Characteristics'!$C:$C,0)))</f>
        <v>research-and-development.html</v>
      </c>
    </row>
    <row r="1486" spans="1:18" x14ac:dyDescent="0.75">
      <c r="A1486" s="446" t="str">
        <f>IF(ISBLANK(INDEX('Policy Characteristics'!A:A,MATCH($C1486,'Policy Characteristics'!$C:$C,0))),"",INDEX('Policy Characteristics'!A:A,MATCH($C1486,'Policy Characteristics'!$C:$C,0)))</f>
        <v>Research and Development</v>
      </c>
      <c r="B1486" s="467" t="str">
        <f>IF(ISBLANK(INDEX('Policy Characteristics'!B:B,MATCH($C1486,'Policy Characteristics'!$C:$C,0))),"",INDEX('Policy Characteristics'!B:B,MATCH($C1486,'Policy Characteristics'!$C:$C,0)))</f>
        <v>Fuel Use Reduction</v>
      </c>
      <c r="C1486" s="446" t="str">
        <f t="shared" si="69"/>
        <v>RnD Industry Fuel Use Perc Reduction</v>
      </c>
      <c r="D1486" t="s">
        <v>3071</v>
      </c>
      <c r="E1486" s="339"/>
      <c r="F1486" s="294" t="s">
        <v>3098</v>
      </c>
      <c r="G1486" s="339"/>
      <c r="H1486" s="20">
        <v>1494</v>
      </c>
      <c r="I1486" s="468" t="s">
        <v>43</v>
      </c>
      <c r="J1486" s="469" t="str">
        <f>IF(ISBLANK(INDEX('Policy Characteristics'!D:D,MATCH($C1486,'Policy Characteristics'!$C:$C,0))),"",INDEX('Policy Characteristics'!D:D,MATCH($C1486,'Policy Characteristics'!$C:$C,0)))</f>
        <v>R&amp;D Fuel Use Reductions</v>
      </c>
      <c r="K1486" s="446" t="str">
        <f>IF(ISBLANK(INDEX('Policy Characteristics'!E:E,MATCH($C1486,'Policy Characteristics'!$C:$C,0))),"",INDEX('Policy Characteristics'!E:E,MATCH($C1486,'Policy Characteristics'!$C:$C,0)))</f>
        <v>RnD industry fuel use reduction</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0.4</v>
      </c>
      <c r="N1486" s="242">
        <f>IF(ISBLANK(INDEX('Policy Characteristics'!H:H,MATCH($C1486,'Policy Characteristics'!$C:$C,0))),"",INDEX('Policy Characteristics'!H:H,MATCH($C1486,'Policy Characteristics'!$C:$C,0)))</f>
        <v>0.01</v>
      </c>
      <c r="O1486" s="446" t="str">
        <f>IF(ISBLANK(INDEX('Policy Characteristics'!I:I,MATCH($C1486,'Policy Characteristics'!$C:$C,0))),"",INDEX('Policy Characteristics'!I:I,MATCH($C1486,'Policy Characteristics'!$C:$C,0)))</f>
        <v>% reduction in fuel use</v>
      </c>
      <c r="P1486" s="44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46" t="str">
        <f>IF(ISBLANK(INDEX('Policy Characteristics'!K:K,MATCH($C1486,'Policy Characteristics'!$C:$C,0))),"",INDEX('Policy Characteristics'!K:K,MATCH($C1486,'Policy Characteristics'!$C:$C,0)))</f>
        <v>architectural-design.html#rnd</v>
      </c>
      <c r="R1486" s="446" t="str">
        <f>IF(ISBLANK(INDEX('Policy Characteristics'!L:L,MATCH($C1486,'Policy Characteristics'!$C:$C,0))),"",INDEX('Policy Characteristics'!L:L,MATCH($C1486,'Policy Characteristics'!$C:$C,0)))</f>
        <v>research-and-development.html</v>
      </c>
    </row>
    <row r="1487" spans="1:18" x14ac:dyDescent="0.75">
      <c r="A1487" s="446" t="str">
        <f>IF(ISBLANK(INDEX('Policy Characteristics'!A:A,MATCH($C1487,'Policy Characteristics'!$C:$C,0))),"",INDEX('Policy Characteristics'!A:A,MATCH($C1487,'Policy Characteristics'!$C:$C,0)))</f>
        <v>Research and Development</v>
      </c>
      <c r="B1487" s="467" t="str">
        <f>IF(ISBLANK(INDEX('Policy Characteristics'!B:B,MATCH($C1487,'Policy Characteristics'!$C:$C,0))),"",INDEX('Policy Characteristics'!B:B,MATCH($C1487,'Policy Characteristics'!$C:$C,0)))</f>
        <v>Fuel Use Reduction</v>
      </c>
      <c r="C1487" s="446" t="str">
        <f t="shared" si="69"/>
        <v>RnD Industry Fuel Use Perc Reduction</v>
      </c>
      <c r="D1487" t="s">
        <v>3072</v>
      </c>
      <c r="E1487" s="339"/>
      <c r="F1487" s="294" t="s">
        <v>3099</v>
      </c>
      <c r="G1487" s="339"/>
      <c r="H1487" s="20">
        <v>1495</v>
      </c>
      <c r="I1487" s="468" t="s">
        <v>43</v>
      </c>
      <c r="J1487" s="469" t="str">
        <f>IF(ISBLANK(INDEX('Policy Characteristics'!D:D,MATCH($C1487,'Policy Characteristics'!$C:$C,0))),"",INDEX('Policy Characteristics'!D:D,MATCH($C1487,'Policy Characteristics'!$C:$C,0)))</f>
        <v>R&amp;D Fuel Use Reductions</v>
      </c>
      <c r="K1487" s="446" t="str">
        <f>IF(ISBLANK(INDEX('Policy Characteristics'!E:E,MATCH($C1487,'Policy Characteristics'!$C:$C,0))),"",INDEX('Policy Characteristics'!E:E,MATCH($C1487,'Policy Characteristics'!$C:$C,0)))</f>
        <v>RnD industry fuel use reduction</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0.4</v>
      </c>
      <c r="N1487" s="242">
        <f>IF(ISBLANK(INDEX('Policy Characteristics'!H:H,MATCH($C1487,'Policy Characteristics'!$C:$C,0))),"",INDEX('Policy Characteristics'!H:H,MATCH($C1487,'Policy Characteristics'!$C:$C,0)))</f>
        <v>0.01</v>
      </c>
      <c r="O1487" s="446" t="str">
        <f>IF(ISBLANK(INDEX('Policy Characteristics'!I:I,MATCH($C1487,'Policy Characteristics'!$C:$C,0))),"",INDEX('Policy Characteristics'!I:I,MATCH($C1487,'Policy Characteristics'!$C:$C,0)))</f>
        <v>% reduction in fuel use</v>
      </c>
      <c r="P1487" s="44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46" t="str">
        <f>IF(ISBLANK(INDEX('Policy Characteristics'!K:K,MATCH($C1487,'Policy Characteristics'!$C:$C,0))),"",INDEX('Policy Characteristics'!K:K,MATCH($C1487,'Policy Characteristics'!$C:$C,0)))</f>
        <v>architectural-design.html#rnd</v>
      </c>
      <c r="R1487" s="446" t="str">
        <f>IF(ISBLANK(INDEX('Policy Characteristics'!L:L,MATCH($C1487,'Policy Characteristics'!$C:$C,0))),"",INDEX('Policy Characteristics'!L:L,MATCH($C1487,'Policy Characteristics'!$C:$C,0)))</f>
        <v>research-and-development.html</v>
      </c>
    </row>
    <row r="1488" spans="1:18" x14ac:dyDescent="0.75">
      <c r="A1488" s="446" t="str">
        <f>IF(ISBLANK(INDEX('Policy Characteristics'!A:A,MATCH($C1488,'Policy Characteristics'!$C:$C,0))),"",INDEX('Policy Characteristics'!A:A,MATCH($C1488,'Policy Characteristics'!$C:$C,0)))</f>
        <v>Research and Development</v>
      </c>
      <c r="B1488" s="467" t="str">
        <f>IF(ISBLANK(INDEX('Policy Characteristics'!B:B,MATCH($C1488,'Policy Characteristics'!$C:$C,0))),"",INDEX('Policy Characteristics'!B:B,MATCH($C1488,'Policy Characteristics'!$C:$C,0)))</f>
        <v>Fuel Use Reduction</v>
      </c>
      <c r="C1488" s="446" t="str">
        <f t="shared" si="69"/>
        <v>RnD Industry Fuel Use Perc Reduction</v>
      </c>
      <c r="D1488" t="s">
        <v>3073</v>
      </c>
      <c r="E1488" s="339"/>
      <c r="F1488" s="294" t="s">
        <v>327</v>
      </c>
      <c r="G1488" s="339"/>
      <c r="H1488" s="20">
        <v>1496</v>
      </c>
      <c r="I1488" s="468" t="s">
        <v>43</v>
      </c>
      <c r="J1488" s="469" t="str">
        <f>IF(ISBLANK(INDEX('Policy Characteristics'!D:D,MATCH($C1488,'Policy Characteristics'!$C:$C,0))),"",INDEX('Policy Characteristics'!D:D,MATCH($C1488,'Policy Characteristics'!$C:$C,0)))</f>
        <v>R&amp;D Fuel Use Reductions</v>
      </c>
      <c r="K1488" s="446" t="str">
        <f>IF(ISBLANK(INDEX('Policy Characteristics'!E:E,MATCH($C1488,'Policy Characteristics'!$C:$C,0))),"",INDEX('Policy Characteristics'!E:E,MATCH($C1488,'Policy Characteristics'!$C:$C,0)))</f>
        <v>RnD industry fuel use reduction</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0.4</v>
      </c>
      <c r="N1488" s="242">
        <f>IF(ISBLANK(INDEX('Policy Characteristics'!H:H,MATCH($C1488,'Policy Characteristics'!$C:$C,0))),"",INDEX('Policy Characteristics'!H:H,MATCH($C1488,'Policy Characteristics'!$C:$C,0)))</f>
        <v>0.01</v>
      </c>
      <c r="O1488" s="446" t="str">
        <f>IF(ISBLANK(INDEX('Policy Characteristics'!I:I,MATCH($C1488,'Policy Characteristics'!$C:$C,0))),"",INDEX('Policy Characteristics'!I:I,MATCH($C1488,'Policy Characteristics'!$C:$C,0)))</f>
        <v>% reduction in fuel use</v>
      </c>
      <c r="P1488" s="44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46" t="str">
        <f>IF(ISBLANK(INDEX('Policy Characteristics'!K:K,MATCH($C1488,'Policy Characteristics'!$C:$C,0))),"",INDEX('Policy Characteristics'!K:K,MATCH($C1488,'Policy Characteristics'!$C:$C,0)))</f>
        <v>architectural-design.html#rnd</v>
      </c>
      <c r="R1488" s="446" t="str">
        <f>IF(ISBLANK(INDEX('Policy Characteristics'!L:L,MATCH($C1488,'Policy Characteristics'!$C:$C,0))),"",INDEX('Policy Characteristics'!L:L,MATCH($C1488,'Policy Characteristics'!$C:$C,0)))</f>
        <v>research-and-development.html</v>
      </c>
    </row>
    <row r="1489" spans="1:18" x14ac:dyDescent="0.75">
      <c r="A1489" s="446" t="str">
        <f>IF(ISBLANK(INDEX('Policy Characteristics'!A:A,MATCH($C1489,'Policy Characteristics'!$C:$C,0))),"",INDEX('Policy Characteristics'!A:A,MATCH($C1489,'Policy Characteristics'!$C:$C,0)))</f>
        <v>Research and Development</v>
      </c>
      <c r="B1489" s="467" t="str">
        <f>IF(ISBLANK(INDEX('Policy Characteristics'!B:B,MATCH($C1489,'Policy Characteristics'!$C:$C,0))),"",INDEX('Policy Characteristics'!B:B,MATCH($C1489,'Policy Characteristics'!$C:$C,0)))</f>
        <v>Fuel Use Reduction</v>
      </c>
      <c r="C1489" s="446" t="str">
        <f t="shared" si="69"/>
        <v>RnD Industry Fuel Use Perc Reduction</v>
      </c>
      <c r="D1489" t="s">
        <v>3074</v>
      </c>
      <c r="E1489" s="339"/>
      <c r="F1489" s="294" t="s">
        <v>3100</v>
      </c>
      <c r="G1489" s="339"/>
      <c r="H1489" s="20">
        <v>1497</v>
      </c>
      <c r="I1489" s="468" t="s">
        <v>43</v>
      </c>
      <c r="J1489" s="469" t="str">
        <f>IF(ISBLANK(INDEX('Policy Characteristics'!D:D,MATCH($C1489,'Policy Characteristics'!$C:$C,0))),"",INDEX('Policy Characteristics'!D:D,MATCH($C1489,'Policy Characteristics'!$C:$C,0)))</f>
        <v>R&amp;D Fuel Use Reductions</v>
      </c>
      <c r="K1489" s="446" t="str">
        <f>IF(ISBLANK(INDEX('Policy Characteristics'!E:E,MATCH($C1489,'Policy Characteristics'!$C:$C,0))),"",INDEX('Policy Characteristics'!E:E,MATCH($C1489,'Policy Characteristics'!$C:$C,0)))</f>
        <v>RnD industry fuel use reduction</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0.4</v>
      </c>
      <c r="N1489" s="242">
        <f>IF(ISBLANK(INDEX('Policy Characteristics'!H:H,MATCH($C1489,'Policy Characteristics'!$C:$C,0))),"",INDEX('Policy Characteristics'!H:H,MATCH($C1489,'Policy Characteristics'!$C:$C,0)))</f>
        <v>0.01</v>
      </c>
      <c r="O1489" s="446" t="str">
        <f>IF(ISBLANK(INDEX('Policy Characteristics'!I:I,MATCH($C1489,'Policy Characteristics'!$C:$C,0))),"",INDEX('Policy Characteristics'!I:I,MATCH($C1489,'Policy Characteristics'!$C:$C,0)))</f>
        <v>% reduction in fuel use</v>
      </c>
      <c r="P1489" s="44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46" t="str">
        <f>IF(ISBLANK(INDEX('Policy Characteristics'!K:K,MATCH($C1489,'Policy Characteristics'!$C:$C,0))),"",INDEX('Policy Characteristics'!K:K,MATCH($C1489,'Policy Characteristics'!$C:$C,0)))</f>
        <v>architectural-design.html#rnd</v>
      </c>
      <c r="R1489" s="446" t="str">
        <f>IF(ISBLANK(INDEX('Policy Characteristics'!L:L,MATCH($C1489,'Policy Characteristics'!$C:$C,0))),"",INDEX('Policy Characteristics'!L:L,MATCH($C1489,'Policy Characteristics'!$C:$C,0)))</f>
        <v>research-and-development.html</v>
      </c>
    </row>
    <row r="1490" spans="1:18" x14ac:dyDescent="0.75">
      <c r="A1490" s="446" t="str">
        <f>IF(ISBLANK(INDEX('Policy Characteristics'!A:A,MATCH($C1490,'Policy Characteristics'!$C:$C,0))),"",INDEX('Policy Characteristics'!A:A,MATCH($C1490,'Policy Characteristics'!$C:$C,0)))</f>
        <v>Research and Development</v>
      </c>
      <c r="B1490" s="467" t="str">
        <f>IF(ISBLANK(INDEX('Policy Characteristics'!B:B,MATCH($C1490,'Policy Characteristics'!$C:$C,0))),"",INDEX('Policy Characteristics'!B:B,MATCH($C1490,'Policy Characteristics'!$C:$C,0)))</f>
        <v>Fuel Use Reduction</v>
      </c>
      <c r="C1490" s="446" t="str">
        <f t="shared" si="69"/>
        <v>RnD Industry Fuel Use Perc Reduction</v>
      </c>
      <c r="D1490" t="s">
        <v>3075</v>
      </c>
      <c r="E1490" s="339"/>
      <c r="F1490" s="294" t="s">
        <v>3101</v>
      </c>
      <c r="G1490" s="339"/>
      <c r="H1490" s="20">
        <v>1498</v>
      </c>
      <c r="I1490" s="468" t="s">
        <v>43</v>
      </c>
      <c r="J1490" s="469" t="str">
        <f>IF(ISBLANK(INDEX('Policy Characteristics'!D:D,MATCH($C1490,'Policy Characteristics'!$C:$C,0))),"",INDEX('Policy Characteristics'!D:D,MATCH($C1490,'Policy Characteristics'!$C:$C,0)))</f>
        <v>R&amp;D Fuel Use Reductions</v>
      </c>
      <c r="K1490" s="446" t="str">
        <f>IF(ISBLANK(INDEX('Policy Characteristics'!E:E,MATCH($C1490,'Policy Characteristics'!$C:$C,0))),"",INDEX('Policy Characteristics'!E:E,MATCH($C1490,'Policy Characteristics'!$C:$C,0)))</f>
        <v>RnD industry fuel use reduction</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0.4</v>
      </c>
      <c r="N1490" s="242">
        <f>IF(ISBLANK(INDEX('Policy Characteristics'!H:H,MATCH($C1490,'Policy Characteristics'!$C:$C,0))),"",INDEX('Policy Characteristics'!H:H,MATCH($C1490,'Policy Characteristics'!$C:$C,0)))</f>
        <v>0.01</v>
      </c>
      <c r="O1490" s="446" t="str">
        <f>IF(ISBLANK(INDEX('Policy Characteristics'!I:I,MATCH($C1490,'Policy Characteristics'!$C:$C,0))),"",INDEX('Policy Characteristics'!I:I,MATCH($C1490,'Policy Characteristics'!$C:$C,0)))</f>
        <v>% reduction in fuel use</v>
      </c>
      <c r="P1490" s="44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46" t="str">
        <f>IF(ISBLANK(INDEX('Policy Characteristics'!K:K,MATCH($C1490,'Policy Characteristics'!$C:$C,0))),"",INDEX('Policy Characteristics'!K:K,MATCH($C1490,'Policy Characteristics'!$C:$C,0)))</f>
        <v>architectural-design.html#rnd</v>
      </c>
      <c r="R1490" s="446" t="str">
        <f>IF(ISBLANK(INDEX('Policy Characteristics'!L:L,MATCH($C1490,'Policy Characteristics'!$C:$C,0))),"",INDEX('Policy Characteristics'!L:L,MATCH($C1490,'Policy Characteristics'!$C:$C,0)))</f>
        <v>research-and-development.html</v>
      </c>
    </row>
    <row r="1491" spans="1:18" x14ac:dyDescent="0.75">
      <c r="A1491" s="446" t="str">
        <f>IF(ISBLANK(INDEX('Policy Characteristics'!A:A,MATCH($C1491,'Policy Characteristics'!$C:$C,0))),"",INDEX('Policy Characteristics'!A:A,MATCH($C1491,'Policy Characteristics'!$C:$C,0)))</f>
        <v>Research and Development</v>
      </c>
      <c r="B1491" s="467" t="str">
        <f>IF(ISBLANK(INDEX('Policy Characteristics'!B:B,MATCH($C1491,'Policy Characteristics'!$C:$C,0))),"",INDEX('Policy Characteristics'!B:B,MATCH($C1491,'Policy Characteristics'!$C:$C,0)))</f>
        <v>Fuel Use Reduction</v>
      </c>
      <c r="C1491" s="446" t="str">
        <f t="shared" si="69"/>
        <v>RnD Industry Fuel Use Perc Reduction</v>
      </c>
      <c r="D1491" t="s">
        <v>3076</v>
      </c>
      <c r="E1491" s="339"/>
      <c r="F1491" s="294" t="s">
        <v>3102</v>
      </c>
      <c r="G1491" s="339"/>
      <c r="H1491" s="20">
        <v>1499</v>
      </c>
      <c r="I1491" s="468" t="s">
        <v>43</v>
      </c>
      <c r="J1491" s="469" t="str">
        <f>IF(ISBLANK(INDEX('Policy Characteristics'!D:D,MATCH($C1491,'Policy Characteristics'!$C:$C,0))),"",INDEX('Policy Characteristics'!D:D,MATCH($C1491,'Policy Characteristics'!$C:$C,0)))</f>
        <v>R&amp;D Fuel Use Reductions</v>
      </c>
      <c r="K1491" s="446" t="str">
        <f>IF(ISBLANK(INDEX('Policy Characteristics'!E:E,MATCH($C1491,'Policy Characteristics'!$C:$C,0))),"",INDEX('Policy Characteristics'!E:E,MATCH($C1491,'Policy Characteristics'!$C:$C,0)))</f>
        <v>RnD industry fuel use reduction</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0.4</v>
      </c>
      <c r="N1491" s="242">
        <f>IF(ISBLANK(INDEX('Policy Characteristics'!H:H,MATCH($C1491,'Policy Characteristics'!$C:$C,0))),"",INDEX('Policy Characteristics'!H:H,MATCH($C1491,'Policy Characteristics'!$C:$C,0)))</f>
        <v>0.01</v>
      </c>
      <c r="O1491" s="446" t="str">
        <f>IF(ISBLANK(INDEX('Policy Characteristics'!I:I,MATCH($C1491,'Policy Characteristics'!$C:$C,0))),"",INDEX('Policy Characteristics'!I:I,MATCH($C1491,'Policy Characteristics'!$C:$C,0)))</f>
        <v>% reduction in fuel use</v>
      </c>
      <c r="P1491" s="44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46" t="str">
        <f>IF(ISBLANK(INDEX('Policy Characteristics'!K:K,MATCH($C1491,'Policy Characteristics'!$C:$C,0))),"",INDEX('Policy Characteristics'!K:K,MATCH($C1491,'Policy Characteristics'!$C:$C,0)))</f>
        <v>architectural-design.html#rnd</v>
      </c>
      <c r="R1491" s="446" t="str">
        <f>IF(ISBLANK(INDEX('Policy Characteristics'!L:L,MATCH($C1491,'Policy Characteristics'!$C:$C,0))),"",INDEX('Policy Characteristics'!L:L,MATCH($C1491,'Policy Characteristics'!$C:$C,0)))</f>
        <v>research-and-development.html</v>
      </c>
    </row>
    <row r="1492" spans="1:18" x14ac:dyDescent="0.75">
      <c r="A1492" s="446" t="str">
        <f>IF(ISBLANK(INDEX('Policy Characteristics'!A:A,MATCH($C1492,'Policy Characteristics'!$C:$C,0))),"",INDEX('Policy Characteristics'!A:A,MATCH($C1492,'Policy Characteristics'!$C:$C,0)))</f>
        <v>Research and Development</v>
      </c>
      <c r="B1492" s="467" t="str">
        <f>IF(ISBLANK(INDEX('Policy Characteristics'!B:B,MATCH($C1492,'Policy Characteristics'!$C:$C,0))),"",INDEX('Policy Characteristics'!B:B,MATCH($C1492,'Policy Characteristics'!$C:$C,0)))</f>
        <v>Fuel Use Reduction</v>
      </c>
      <c r="C1492" s="446" t="str">
        <f t="shared" si="69"/>
        <v>RnD Industry Fuel Use Perc Reduction</v>
      </c>
      <c r="D1492" t="s">
        <v>3077</v>
      </c>
      <c r="E1492" s="339"/>
      <c r="F1492" s="294" t="s">
        <v>326</v>
      </c>
      <c r="G1492" s="339"/>
      <c r="H1492" s="20">
        <v>1500</v>
      </c>
      <c r="I1492" s="468" t="s">
        <v>43</v>
      </c>
      <c r="J1492" s="469" t="str">
        <f>IF(ISBLANK(INDEX('Policy Characteristics'!D:D,MATCH($C1492,'Policy Characteristics'!$C:$C,0))),"",INDEX('Policy Characteristics'!D:D,MATCH($C1492,'Policy Characteristics'!$C:$C,0)))</f>
        <v>R&amp;D Fuel Use Reductions</v>
      </c>
      <c r="K1492" s="446" t="str">
        <f>IF(ISBLANK(INDEX('Policy Characteristics'!E:E,MATCH($C1492,'Policy Characteristics'!$C:$C,0))),"",INDEX('Policy Characteristics'!E:E,MATCH($C1492,'Policy Characteristics'!$C:$C,0)))</f>
        <v>RnD industry fuel use reduction</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0.4</v>
      </c>
      <c r="N1492" s="242">
        <f>IF(ISBLANK(INDEX('Policy Characteristics'!H:H,MATCH($C1492,'Policy Characteristics'!$C:$C,0))),"",INDEX('Policy Characteristics'!H:H,MATCH($C1492,'Policy Characteristics'!$C:$C,0)))</f>
        <v>0.01</v>
      </c>
      <c r="O1492" s="446" t="str">
        <f>IF(ISBLANK(INDEX('Policy Characteristics'!I:I,MATCH($C1492,'Policy Characteristics'!$C:$C,0))),"",INDEX('Policy Characteristics'!I:I,MATCH($C1492,'Policy Characteristics'!$C:$C,0)))</f>
        <v>% reduction in fuel use</v>
      </c>
      <c r="P1492" s="44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46" t="str">
        <f>IF(ISBLANK(INDEX('Policy Characteristics'!K:K,MATCH($C1492,'Policy Characteristics'!$C:$C,0))),"",INDEX('Policy Characteristics'!K:K,MATCH($C1492,'Policy Characteristics'!$C:$C,0)))</f>
        <v>architectural-design.html#rnd</v>
      </c>
      <c r="R1492" s="446" t="str">
        <f>IF(ISBLANK(INDEX('Policy Characteristics'!L:L,MATCH($C1492,'Policy Characteristics'!$C:$C,0))),"",INDEX('Policy Characteristics'!L:L,MATCH($C1492,'Policy Characteristics'!$C:$C,0)))</f>
        <v>research-and-development.html</v>
      </c>
    </row>
    <row r="1493" spans="1:18" x14ac:dyDescent="0.75">
      <c r="A1493" s="446" t="str">
        <f>IF(ISBLANK(INDEX('Policy Characteristics'!A:A,MATCH($C1493,'Policy Characteristics'!$C:$C,0))),"",INDEX('Policy Characteristics'!A:A,MATCH($C1493,'Policy Characteristics'!$C:$C,0)))</f>
        <v>Research and Development</v>
      </c>
      <c r="B1493" s="467" t="str">
        <f>IF(ISBLANK(INDEX('Policy Characteristics'!B:B,MATCH($C1493,'Policy Characteristics'!$C:$C,0))),"",INDEX('Policy Characteristics'!B:B,MATCH($C1493,'Policy Characteristics'!$C:$C,0)))</f>
        <v>Fuel Use Reduction</v>
      </c>
      <c r="C1493" s="446" t="str">
        <f t="shared" si="69"/>
        <v>RnD Industry Fuel Use Perc Reduction</v>
      </c>
      <c r="D1493" t="s">
        <v>3078</v>
      </c>
      <c r="E1493" s="339"/>
      <c r="F1493" s="294" t="s">
        <v>3103</v>
      </c>
      <c r="G1493" s="339"/>
      <c r="H1493" s="20">
        <v>1501</v>
      </c>
      <c r="I1493" s="468" t="s">
        <v>43</v>
      </c>
      <c r="J1493" s="469" t="str">
        <f>IF(ISBLANK(INDEX('Policy Characteristics'!D:D,MATCH($C1493,'Policy Characteristics'!$C:$C,0))),"",INDEX('Policy Characteristics'!D:D,MATCH($C1493,'Policy Characteristics'!$C:$C,0)))</f>
        <v>R&amp;D Fuel Use Reductions</v>
      </c>
      <c r="K1493" s="446" t="str">
        <f>IF(ISBLANK(INDEX('Policy Characteristics'!E:E,MATCH($C1493,'Policy Characteristics'!$C:$C,0))),"",INDEX('Policy Characteristics'!E:E,MATCH($C1493,'Policy Characteristics'!$C:$C,0)))</f>
        <v>RnD industry fuel use reduction</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0.4</v>
      </c>
      <c r="N1493" s="242">
        <f>IF(ISBLANK(INDEX('Policy Characteristics'!H:H,MATCH($C1493,'Policy Characteristics'!$C:$C,0))),"",INDEX('Policy Characteristics'!H:H,MATCH($C1493,'Policy Characteristics'!$C:$C,0)))</f>
        <v>0.01</v>
      </c>
      <c r="O1493" s="446" t="str">
        <f>IF(ISBLANK(INDEX('Policy Characteristics'!I:I,MATCH($C1493,'Policy Characteristics'!$C:$C,0))),"",INDEX('Policy Characteristics'!I:I,MATCH($C1493,'Policy Characteristics'!$C:$C,0)))</f>
        <v>% reduction in fuel use</v>
      </c>
      <c r="P1493" s="44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46" t="str">
        <f>IF(ISBLANK(INDEX('Policy Characteristics'!K:K,MATCH($C1493,'Policy Characteristics'!$C:$C,0))),"",INDEX('Policy Characteristics'!K:K,MATCH($C1493,'Policy Characteristics'!$C:$C,0)))</f>
        <v>architectural-design.html#rnd</v>
      </c>
      <c r="R1493" s="446" t="str">
        <f>IF(ISBLANK(INDEX('Policy Characteristics'!L:L,MATCH($C1493,'Policy Characteristics'!$C:$C,0))),"",INDEX('Policy Characteristics'!L:L,MATCH($C1493,'Policy Characteristics'!$C:$C,0)))</f>
        <v>research-and-development.html</v>
      </c>
    </row>
    <row r="1494" spans="1:18" x14ac:dyDescent="0.75">
      <c r="A1494" s="446" t="str">
        <f>IF(ISBLANK(INDEX('Policy Characteristics'!A:A,MATCH($C1494,'Policy Characteristics'!$C:$C,0))),"",INDEX('Policy Characteristics'!A:A,MATCH($C1494,'Policy Characteristics'!$C:$C,0)))</f>
        <v>Research and Development</v>
      </c>
      <c r="B1494" s="467" t="str">
        <f>IF(ISBLANK(INDEX('Policy Characteristics'!B:B,MATCH($C1494,'Policy Characteristics'!$C:$C,0))),"",INDEX('Policy Characteristics'!B:B,MATCH($C1494,'Policy Characteristics'!$C:$C,0)))</f>
        <v>Fuel Use Reduction</v>
      </c>
      <c r="C1494" s="446" t="str">
        <f t="shared" si="69"/>
        <v>RnD Industry Fuel Use Perc Reduction</v>
      </c>
      <c r="D1494" t="s">
        <v>3079</v>
      </c>
      <c r="E1494" s="339"/>
      <c r="F1494" s="294" t="s">
        <v>3104</v>
      </c>
      <c r="G1494" s="339"/>
      <c r="H1494" s="20">
        <v>1502</v>
      </c>
      <c r="I1494" s="468" t="s">
        <v>43</v>
      </c>
      <c r="J1494" s="469" t="str">
        <f>IF(ISBLANK(INDEX('Policy Characteristics'!D:D,MATCH($C1494,'Policy Characteristics'!$C:$C,0))),"",INDEX('Policy Characteristics'!D:D,MATCH($C1494,'Policy Characteristics'!$C:$C,0)))</f>
        <v>R&amp;D Fuel Use Reductions</v>
      </c>
      <c r="K1494" s="446" t="str">
        <f>IF(ISBLANK(INDEX('Policy Characteristics'!E:E,MATCH($C1494,'Policy Characteristics'!$C:$C,0))),"",INDEX('Policy Characteristics'!E:E,MATCH($C1494,'Policy Characteristics'!$C:$C,0)))</f>
        <v>RnD industry fuel use reduction</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0.4</v>
      </c>
      <c r="N1494" s="242">
        <f>IF(ISBLANK(INDEX('Policy Characteristics'!H:H,MATCH($C1494,'Policy Characteristics'!$C:$C,0))),"",INDEX('Policy Characteristics'!H:H,MATCH($C1494,'Policy Characteristics'!$C:$C,0)))</f>
        <v>0.01</v>
      </c>
      <c r="O1494" s="446" t="str">
        <f>IF(ISBLANK(INDEX('Policy Characteristics'!I:I,MATCH($C1494,'Policy Characteristics'!$C:$C,0))),"",INDEX('Policy Characteristics'!I:I,MATCH($C1494,'Policy Characteristics'!$C:$C,0)))</f>
        <v>% reduction in fuel use</v>
      </c>
      <c r="P1494" s="44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46" t="str">
        <f>IF(ISBLANK(INDEX('Policy Characteristics'!K:K,MATCH($C1494,'Policy Characteristics'!$C:$C,0))),"",INDEX('Policy Characteristics'!K:K,MATCH($C1494,'Policy Characteristics'!$C:$C,0)))</f>
        <v>architectural-design.html#rnd</v>
      </c>
      <c r="R1494" s="446" t="str">
        <f>IF(ISBLANK(INDEX('Policy Characteristics'!L:L,MATCH($C1494,'Policy Characteristics'!$C:$C,0))),"",INDEX('Policy Characteristics'!L:L,MATCH($C1494,'Policy Characteristics'!$C:$C,0)))</f>
        <v>research-and-development.html</v>
      </c>
    </row>
    <row r="1495" spans="1:18" x14ac:dyDescent="0.75">
      <c r="A1495" s="446" t="str">
        <f>IF(ISBLANK(INDEX('Policy Characteristics'!A:A,MATCH($C1495,'Policy Characteristics'!$C:$C,0))),"",INDEX('Policy Characteristics'!A:A,MATCH($C1495,'Policy Characteristics'!$C:$C,0)))</f>
        <v>Research and Development</v>
      </c>
      <c r="B1495" s="467" t="str">
        <f>IF(ISBLANK(INDEX('Policy Characteristics'!B:B,MATCH($C1495,'Policy Characteristics'!$C:$C,0))),"",INDEX('Policy Characteristics'!B:B,MATCH($C1495,'Policy Characteristics'!$C:$C,0)))</f>
        <v>Fuel Use Reduction</v>
      </c>
      <c r="C1495" s="446" t="str">
        <f t="shared" si="69"/>
        <v>RnD Industry Fuel Use Perc Reduction</v>
      </c>
      <c r="D1495" t="s">
        <v>3080</v>
      </c>
      <c r="E1495" s="339"/>
      <c r="F1495" s="294" t="s">
        <v>3105</v>
      </c>
      <c r="G1495" s="339"/>
      <c r="H1495" s="20">
        <v>1503</v>
      </c>
      <c r="I1495" s="468" t="s">
        <v>43</v>
      </c>
      <c r="J1495" s="469" t="str">
        <f>IF(ISBLANK(INDEX('Policy Characteristics'!D:D,MATCH($C1495,'Policy Characteristics'!$C:$C,0))),"",INDEX('Policy Characteristics'!D:D,MATCH($C1495,'Policy Characteristics'!$C:$C,0)))</f>
        <v>R&amp;D Fuel Use Reductions</v>
      </c>
      <c r="K1495" s="446" t="str">
        <f>IF(ISBLANK(INDEX('Policy Characteristics'!E:E,MATCH($C1495,'Policy Characteristics'!$C:$C,0))),"",INDEX('Policy Characteristics'!E:E,MATCH($C1495,'Policy Characteristics'!$C:$C,0)))</f>
        <v>RnD industry fuel use reduction</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0.4</v>
      </c>
      <c r="N1495" s="242">
        <f>IF(ISBLANK(INDEX('Policy Characteristics'!H:H,MATCH($C1495,'Policy Characteristics'!$C:$C,0))),"",INDEX('Policy Characteristics'!H:H,MATCH($C1495,'Policy Characteristics'!$C:$C,0)))</f>
        <v>0.01</v>
      </c>
      <c r="O1495" s="446" t="str">
        <f>IF(ISBLANK(INDEX('Policy Characteristics'!I:I,MATCH($C1495,'Policy Characteristics'!$C:$C,0))),"",INDEX('Policy Characteristics'!I:I,MATCH($C1495,'Policy Characteristics'!$C:$C,0)))</f>
        <v>% reduction in fuel use</v>
      </c>
      <c r="P1495" s="44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46" t="str">
        <f>IF(ISBLANK(INDEX('Policy Characteristics'!K:K,MATCH($C1495,'Policy Characteristics'!$C:$C,0))),"",INDEX('Policy Characteristics'!K:K,MATCH($C1495,'Policy Characteristics'!$C:$C,0)))</f>
        <v>architectural-design.html#rnd</v>
      </c>
      <c r="R1495" s="446" t="str">
        <f>IF(ISBLANK(INDEX('Policy Characteristics'!L:L,MATCH($C1495,'Policy Characteristics'!$C:$C,0))),"",INDEX('Policy Characteristics'!L:L,MATCH($C1495,'Policy Characteristics'!$C:$C,0)))</f>
        <v>research-and-development.html</v>
      </c>
    </row>
    <row r="1496" spans="1:18" x14ac:dyDescent="0.75">
      <c r="A1496" s="446" t="str">
        <f>IF(ISBLANK(INDEX('Policy Characteristics'!A:A,MATCH($C1496,'Policy Characteristics'!$C:$C,0))),"",INDEX('Policy Characteristics'!A:A,MATCH($C1496,'Policy Characteristics'!$C:$C,0)))</f>
        <v>Research and Development</v>
      </c>
      <c r="B1496" s="467" t="str">
        <f>IF(ISBLANK(INDEX('Policy Characteristics'!B:B,MATCH($C1496,'Policy Characteristics'!$C:$C,0))),"",INDEX('Policy Characteristics'!B:B,MATCH($C1496,'Policy Characteristics'!$C:$C,0)))</f>
        <v>Fuel Use Reduction</v>
      </c>
      <c r="C1496" s="446" t="str">
        <f t="shared" si="69"/>
        <v>RnD Industry Fuel Use Perc Reduction</v>
      </c>
      <c r="D1496" t="s">
        <v>3081</v>
      </c>
      <c r="E1496" s="339"/>
      <c r="F1496" s="294" t="s">
        <v>3106</v>
      </c>
      <c r="G1496" s="339"/>
      <c r="H1496" s="20">
        <v>1504</v>
      </c>
      <c r="I1496" s="468" t="s">
        <v>43</v>
      </c>
      <c r="J1496" s="469" t="str">
        <f>IF(ISBLANK(INDEX('Policy Characteristics'!D:D,MATCH($C1496,'Policy Characteristics'!$C:$C,0))),"",INDEX('Policy Characteristics'!D:D,MATCH($C1496,'Policy Characteristics'!$C:$C,0)))</f>
        <v>R&amp;D Fuel Use Reductions</v>
      </c>
      <c r="K1496" s="446" t="str">
        <f>IF(ISBLANK(INDEX('Policy Characteristics'!E:E,MATCH($C1496,'Policy Characteristics'!$C:$C,0))),"",INDEX('Policy Characteristics'!E:E,MATCH($C1496,'Policy Characteristics'!$C:$C,0)))</f>
        <v>RnD industry fuel use reduction</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0.4</v>
      </c>
      <c r="N1496" s="242">
        <f>IF(ISBLANK(INDEX('Policy Characteristics'!H:H,MATCH($C1496,'Policy Characteristics'!$C:$C,0))),"",INDEX('Policy Characteristics'!H:H,MATCH($C1496,'Policy Characteristics'!$C:$C,0)))</f>
        <v>0.01</v>
      </c>
      <c r="O1496" s="446" t="str">
        <f>IF(ISBLANK(INDEX('Policy Characteristics'!I:I,MATCH($C1496,'Policy Characteristics'!$C:$C,0))),"",INDEX('Policy Characteristics'!I:I,MATCH($C1496,'Policy Characteristics'!$C:$C,0)))</f>
        <v>% reduction in fuel use</v>
      </c>
      <c r="P1496" s="44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46" t="str">
        <f>IF(ISBLANK(INDEX('Policy Characteristics'!K:K,MATCH($C1496,'Policy Characteristics'!$C:$C,0))),"",INDEX('Policy Characteristics'!K:K,MATCH($C1496,'Policy Characteristics'!$C:$C,0)))</f>
        <v>architectural-design.html#rnd</v>
      </c>
      <c r="R1496" s="446" t="str">
        <f>IF(ISBLANK(INDEX('Policy Characteristics'!L:L,MATCH($C1496,'Policy Characteristics'!$C:$C,0))),"",INDEX('Policy Characteristics'!L:L,MATCH($C1496,'Policy Characteristics'!$C:$C,0)))</f>
        <v>research-and-development.html</v>
      </c>
    </row>
    <row r="1497" spans="1:18" x14ac:dyDescent="0.75">
      <c r="A1497" s="446" t="str">
        <f>IF(ISBLANK(INDEX('Policy Characteristics'!A:A,MATCH($C1497,'Policy Characteristics'!$C:$C,0))),"",INDEX('Policy Characteristics'!A:A,MATCH($C1497,'Policy Characteristics'!$C:$C,0)))</f>
        <v>Research and Development</v>
      </c>
      <c r="B1497" s="467" t="str">
        <f>IF(ISBLANK(INDEX('Policy Characteristics'!B:B,MATCH($C1497,'Policy Characteristics'!$C:$C,0))),"",INDEX('Policy Characteristics'!B:B,MATCH($C1497,'Policy Characteristics'!$C:$C,0)))</f>
        <v>Fuel Use Reduction</v>
      </c>
      <c r="C1497" s="446" t="str">
        <f t="shared" si="69"/>
        <v>RnD Industry Fuel Use Perc Reduction</v>
      </c>
      <c r="D1497" t="s">
        <v>3082</v>
      </c>
      <c r="E1497" s="339"/>
      <c r="F1497" s="294" t="s">
        <v>3107</v>
      </c>
      <c r="G1497" s="339"/>
      <c r="H1497" s="20">
        <v>1505</v>
      </c>
      <c r="I1497" s="468" t="s">
        <v>43</v>
      </c>
      <c r="J1497" s="469" t="str">
        <f>IF(ISBLANK(INDEX('Policy Characteristics'!D:D,MATCH($C1497,'Policy Characteristics'!$C:$C,0))),"",INDEX('Policy Characteristics'!D:D,MATCH($C1497,'Policy Characteristics'!$C:$C,0)))</f>
        <v>R&amp;D Fuel Use Reductions</v>
      </c>
      <c r="K1497" s="446" t="str">
        <f>IF(ISBLANK(INDEX('Policy Characteristics'!E:E,MATCH($C1497,'Policy Characteristics'!$C:$C,0))),"",INDEX('Policy Characteristics'!E:E,MATCH($C1497,'Policy Characteristics'!$C:$C,0)))</f>
        <v>RnD industry fuel use reduction</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0.4</v>
      </c>
      <c r="N1497" s="242">
        <f>IF(ISBLANK(INDEX('Policy Characteristics'!H:H,MATCH($C1497,'Policy Characteristics'!$C:$C,0))),"",INDEX('Policy Characteristics'!H:H,MATCH($C1497,'Policy Characteristics'!$C:$C,0)))</f>
        <v>0.01</v>
      </c>
      <c r="O1497" s="446" t="str">
        <f>IF(ISBLANK(INDEX('Policy Characteristics'!I:I,MATCH($C1497,'Policy Characteristics'!$C:$C,0))),"",INDEX('Policy Characteristics'!I:I,MATCH($C1497,'Policy Characteristics'!$C:$C,0)))</f>
        <v>% reduction in fuel use</v>
      </c>
      <c r="P1497" s="44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46" t="str">
        <f>IF(ISBLANK(INDEX('Policy Characteristics'!K:K,MATCH($C1497,'Policy Characteristics'!$C:$C,0))),"",INDEX('Policy Characteristics'!K:K,MATCH($C1497,'Policy Characteristics'!$C:$C,0)))</f>
        <v>architectural-design.html#rnd</v>
      </c>
      <c r="R1497" s="446" t="str">
        <f>IF(ISBLANK(INDEX('Policy Characteristics'!L:L,MATCH($C1497,'Policy Characteristics'!$C:$C,0))),"",INDEX('Policy Characteristics'!L:L,MATCH($C1497,'Policy Characteristics'!$C:$C,0)))</f>
        <v>research-and-development.html</v>
      </c>
    </row>
    <row r="1498" spans="1:18" x14ac:dyDescent="0.75">
      <c r="A1498" s="446" t="str">
        <f>IF(ISBLANK(INDEX('Policy Characteristics'!A:A,MATCH($C1498,'Policy Characteristics'!$C:$C,0))),"",INDEX('Policy Characteristics'!A:A,MATCH($C1498,'Policy Characteristics'!$C:$C,0)))</f>
        <v>Research and Development</v>
      </c>
      <c r="B1498" s="467" t="str">
        <f>IF(ISBLANK(INDEX('Policy Characteristics'!B:B,MATCH($C1498,'Policy Characteristics'!$C:$C,0))),"",INDEX('Policy Characteristics'!B:B,MATCH($C1498,'Policy Characteristics'!$C:$C,0)))</f>
        <v>Fuel Use Reduction</v>
      </c>
      <c r="C1498" s="446" t="str">
        <f t="shared" si="69"/>
        <v>RnD Industry Fuel Use Perc Reduction</v>
      </c>
      <c r="D1498" t="s">
        <v>3083</v>
      </c>
      <c r="E1498" s="339"/>
      <c r="F1498" s="294" t="s">
        <v>3108</v>
      </c>
      <c r="G1498" s="339"/>
      <c r="H1498" s="20">
        <v>1506</v>
      </c>
      <c r="I1498" s="468" t="s">
        <v>43</v>
      </c>
      <c r="J1498" s="469" t="str">
        <f>IF(ISBLANK(INDEX('Policy Characteristics'!D:D,MATCH($C1498,'Policy Characteristics'!$C:$C,0))),"",INDEX('Policy Characteristics'!D:D,MATCH($C1498,'Policy Characteristics'!$C:$C,0)))</f>
        <v>R&amp;D Fuel Use Reductions</v>
      </c>
      <c r="K1498" s="446" t="str">
        <f>IF(ISBLANK(INDEX('Policy Characteristics'!E:E,MATCH($C1498,'Policy Characteristics'!$C:$C,0))),"",INDEX('Policy Characteristics'!E:E,MATCH($C1498,'Policy Characteristics'!$C:$C,0)))</f>
        <v>RnD industry fuel use reduction</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0.4</v>
      </c>
      <c r="N1498" s="242">
        <f>IF(ISBLANK(INDEX('Policy Characteristics'!H:H,MATCH($C1498,'Policy Characteristics'!$C:$C,0))),"",INDEX('Policy Characteristics'!H:H,MATCH($C1498,'Policy Characteristics'!$C:$C,0)))</f>
        <v>0.01</v>
      </c>
      <c r="O1498" s="446" t="str">
        <f>IF(ISBLANK(INDEX('Policy Characteristics'!I:I,MATCH($C1498,'Policy Characteristics'!$C:$C,0))),"",INDEX('Policy Characteristics'!I:I,MATCH($C1498,'Policy Characteristics'!$C:$C,0)))</f>
        <v>% reduction in fuel use</v>
      </c>
      <c r="P1498" s="44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46" t="str">
        <f>IF(ISBLANK(INDEX('Policy Characteristics'!K:K,MATCH($C1498,'Policy Characteristics'!$C:$C,0))),"",INDEX('Policy Characteristics'!K:K,MATCH($C1498,'Policy Characteristics'!$C:$C,0)))</f>
        <v>architectural-design.html#rnd</v>
      </c>
      <c r="R1498" s="446" t="str">
        <f>IF(ISBLANK(INDEX('Policy Characteristics'!L:L,MATCH($C1498,'Policy Characteristics'!$C:$C,0))),"",INDEX('Policy Characteristics'!L:L,MATCH($C1498,'Policy Characteristics'!$C:$C,0)))</f>
        <v>research-and-development.html</v>
      </c>
    </row>
    <row r="1499" spans="1:18" x14ac:dyDescent="0.75">
      <c r="A1499" s="446" t="str">
        <f>IF(ISBLANK(INDEX('Policy Characteristics'!A:A,MATCH($C1499,'Policy Characteristics'!$C:$C,0))),"",INDEX('Policy Characteristics'!A:A,MATCH($C1499,'Policy Characteristics'!$C:$C,0)))</f>
        <v>Research and Development</v>
      </c>
      <c r="B1499" s="467" t="str">
        <f>IF(ISBLANK(INDEX('Policy Characteristics'!B:B,MATCH($C1499,'Policy Characteristics'!$C:$C,0))),"",INDEX('Policy Characteristics'!B:B,MATCH($C1499,'Policy Characteristics'!$C:$C,0)))</f>
        <v>Fuel Use Reduction</v>
      </c>
      <c r="C1499" s="446" t="str">
        <f t="shared" si="69"/>
        <v>RnD Industry Fuel Use Perc Reduction</v>
      </c>
      <c r="D1499" t="s">
        <v>3084</v>
      </c>
      <c r="E1499" s="339"/>
      <c r="F1499" s="294" t="s">
        <v>3109</v>
      </c>
      <c r="G1499" s="339"/>
      <c r="H1499" s="20">
        <v>1507</v>
      </c>
      <c r="I1499" s="468" t="s">
        <v>43</v>
      </c>
      <c r="J1499" s="469" t="str">
        <f>IF(ISBLANK(INDEX('Policy Characteristics'!D:D,MATCH($C1499,'Policy Characteristics'!$C:$C,0))),"",INDEX('Policy Characteristics'!D:D,MATCH($C1499,'Policy Characteristics'!$C:$C,0)))</f>
        <v>R&amp;D Fuel Use Reductions</v>
      </c>
      <c r="K1499" s="446" t="str">
        <f>IF(ISBLANK(INDEX('Policy Characteristics'!E:E,MATCH($C1499,'Policy Characteristics'!$C:$C,0))),"",INDEX('Policy Characteristics'!E:E,MATCH($C1499,'Policy Characteristics'!$C:$C,0)))</f>
        <v>RnD industry fuel use reduction</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0.4</v>
      </c>
      <c r="N1499" s="242">
        <f>IF(ISBLANK(INDEX('Policy Characteristics'!H:H,MATCH($C1499,'Policy Characteristics'!$C:$C,0))),"",INDEX('Policy Characteristics'!H:H,MATCH($C1499,'Policy Characteristics'!$C:$C,0)))</f>
        <v>0.01</v>
      </c>
      <c r="O1499" s="446" t="str">
        <f>IF(ISBLANK(INDEX('Policy Characteristics'!I:I,MATCH($C1499,'Policy Characteristics'!$C:$C,0))),"",INDEX('Policy Characteristics'!I:I,MATCH($C1499,'Policy Characteristics'!$C:$C,0)))</f>
        <v>% reduction in fuel use</v>
      </c>
      <c r="P1499" s="44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46" t="str">
        <f>IF(ISBLANK(INDEX('Policy Characteristics'!K:K,MATCH($C1499,'Policy Characteristics'!$C:$C,0))),"",INDEX('Policy Characteristics'!K:K,MATCH($C1499,'Policy Characteristics'!$C:$C,0)))</f>
        <v>architectural-design.html#rnd</v>
      </c>
      <c r="R1499" s="446" t="str">
        <f>IF(ISBLANK(INDEX('Policy Characteristics'!L:L,MATCH($C1499,'Policy Characteristics'!$C:$C,0))),"",INDEX('Policy Characteristics'!L:L,MATCH($C1499,'Policy Characteristics'!$C:$C,0)))</f>
        <v>research-and-development.html</v>
      </c>
    </row>
    <row r="1500" spans="1:18" x14ac:dyDescent="0.75">
      <c r="A1500" s="446" t="str">
        <f>IF(ISBLANK(INDEX('Policy Characteristics'!A:A,MATCH($C1500,'Policy Characteristics'!$C:$C,0))),"",INDEX('Policy Characteristics'!A:A,MATCH($C1500,'Policy Characteristics'!$C:$C,0)))</f>
        <v>Research and Development</v>
      </c>
      <c r="B1500" s="467" t="str">
        <f>IF(ISBLANK(INDEX('Policy Characteristics'!B:B,MATCH($C1500,'Policy Characteristics'!$C:$C,0))),"",INDEX('Policy Characteristics'!B:B,MATCH($C1500,'Policy Characteristics'!$C:$C,0)))</f>
        <v>Fuel Use Reduction</v>
      </c>
      <c r="C1500" s="446" t="str">
        <f t="shared" si="69"/>
        <v>RnD Industry Fuel Use Perc Reduction</v>
      </c>
      <c r="D1500" t="s">
        <v>3085</v>
      </c>
      <c r="E1500" s="339"/>
      <c r="F1500" s="294" t="s">
        <v>3110</v>
      </c>
      <c r="G1500" s="339"/>
      <c r="H1500" s="20">
        <v>1508</v>
      </c>
      <c r="I1500" s="468" t="s">
        <v>43</v>
      </c>
      <c r="J1500" s="469" t="str">
        <f>IF(ISBLANK(INDEX('Policy Characteristics'!D:D,MATCH($C1500,'Policy Characteristics'!$C:$C,0))),"",INDEX('Policy Characteristics'!D:D,MATCH($C1500,'Policy Characteristics'!$C:$C,0)))</f>
        <v>R&amp;D Fuel Use Reductions</v>
      </c>
      <c r="K1500" s="446" t="str">
        <f>IF(ISBLANK(INDEX('Policy Characteristics'!E:E,MATCH($C1500,'Policy Characteristics'!$C:$C,0))),"",INDEX('Policy Characteristics'!E:E,MATCH($C1500,'Policy Characteristics'!$C:$C,0)))</f>
        <v>RnD industry fuel use reduction</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0.4</v>
      </c>
      <c r="N1500" s="242">
        <f>IF(ISBLANK(INDEX('Policy Characteristics'!H:H,MATCH($C1500,'Policy Characteristics'!$C:$C,0))),"",INDEX('Policy Characteristics'!H:H,MATCH($C1500,'Policy Characteristics'!$C:$C,0)))</f>
        <v>0.01</v>
      </c>
      <c r="O1500" s="446" t="str">
        <f>IF(ISBLANK(INDEX('Policy Characteristics'!I:I,MATCH($C1500,'Policy Characteristics'!$C:$C,0))),"",INDEX('Policy Characteristics'!I:I,MATCH($C1500,'Policy Characteristics'!$C:$C,0)))</f>
        <v>% reduction in fuel use</v>
      </c>
      <c r="P1500" s="44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46" t="str">
        <f>IF(ISBLANK(INDEX('Policy Characteristics'!K:K,MATCH($C1500,'Policy Characteristics'!$C:$C,0))),"",INDEX('Policy Characteristics'!K:K,MATCH($C1500,'Policy Characteristics'!$C:$C,0)))</f>
        <v>architectural-design.html#rnd</v>
      </c>
      <c r="R1500" s="446" t="str">
        <f>IF(ISBLANK(INDEX('Policy Characteristics'!L:L,MATCH($C1500,'Policy Characteristics'!$C:$C,0))),"",INDEX('Policy Characteristics'!L:L,MATCH($C1500,'Policy Characteristics'!$C:$C,0)))</f>
        <v>research-and-development.html</v>
      </c>
    </row>
    <row r="1501" spans="1:18" x14ac:dyDescent="0.75">
      <c r="A1501" s="446" t="str">
        <f>IF(ISBLANK(INDEX('Policy Characteristics'!A:A,MATCH($C1501,'Policy Characteristics'!$C:$C,0))),"",INDEX('Policy Characteristics'!A:A,MATCH($C1501,'Policy Characteristics'!$C:$C,0)))</f>
        <v>Research and Development</v>
      </c>
      <c r="B1501" s="467" t="str">
        <f>IF(ISBLANK(INDEX('Policy Characteristics'!B:B,MATCH($C1501,'Policy Characteristics'!$C:$C,0))),"",INDEX('Policy Characteristics'!B:B,MATCH($C1501,'Policy Characteristics'!$C:$C,0)))</f>
        <v>Fuel Use Reduction</v>
      </c>
      <c r="C1501" s="446" t="str">
        <f t="shared" si="69"/>
        <v>RnD Industry Fuel Use Perc Reduction</v>
      </c>
      <c r="D1501" t="s">
        <v>3086</v>
      </c>
      <c r="E1501" s="339"/>
      <c r="F1501" s="294" t="s">
        <v>3111</v>
      </c>
      <c r="G1501" s="339"/>
      <c r="H1501" s="20">
        <v>1509</v>
      </c>
      <c r="I1501" s="468" t="s">
        <v>43</v>
      </c>
      <c r="J1501" s="469" t="str">
        <f>IF(ISBLANK(INDEX('Policy Characteristics'!D:D,MATCH($C1501,'Policy Characteristics'!$C:$C,0))),"",INDEX('Policy Characteristics'!D:D,MATCH($C1501,'Policy Characteristics'!$C:$C,0)))</f>
        <v>R&amp;D Fuel Use Reductions</v>
      </c>
      <c r="K1501" s="446" t="str">
        <f>IF(ISBLANK(INDEX('Policy Characteristics'!E:E,MATCH($C1501,'Policy Characteristics'!$C:$C,0))),"",INDEX('Policy Characteristics'!E:E,MATCH($C1501,'Policy Characteristics'!$C:$C,0)))</f>
        <v>RnD industry fuel use reduction</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0.4</v>
      </c>
      <c r="N1501" s="242">
        <f>IF(ISBLANK(INDEX('Policy Characteristics'!H:H,MATCH($C1501,'Policy Characteristics'!$C:$C,0))),"",INDEX('Policy Characteristics'!H:H,MATCH($C1501,'Policy Characteristics'!$C:$C,0)))</f>
        <v>0.01</v>
      </c>
      <c r="O1501" s="446" t="str">
        <f>IF(ISBLANK(INDEX('Policy Characteristics'!I:I,MATCH($C1501,'Policy Characteristics'!$C:$C,0))),"",INDEX('Policy Characteristics'!I:I,MATCH($C1501,'Policy Characteristics'!$C:$C,0)))</f>
        <v>% reduction in fuel use</v>
      </c>
      <c r="P1501" s="44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46" t="str">
        <f>IF(ISBLANK(INDEX('Policy Characteristics'!K:K,MATCH($C1501,'Policy Characteristics'!$C:$C,0))),"",INDEX('Policy Characteristics'!K:K,MATCH($C1501,'Policy Characteristics'!$C:$C,0)))</f>
        <v>architectural-design.html#rnd</v>
      </c>
      <c r="R1501" s="446" t="str">
        <f>IF(ISBLANK(INDEX('Policy Characteristics'!L:L,MATCH($C1501,'Policy Characteristics'!$C:$C,0))),"",INDEX('Policy Characteristics'!L:L,MATCH($C1501,'Policy Characteristics'!$C:$C,0)))</f>
        <v>research-and-development.html</v>
      </c>
    </row>
    <row r="1502" spans="1:18" x14ac:dyDescent="0.75">
      <c r="A1502" s="446" t="str">
        <f>IF(ISBLANK(INDEX('Policy Characteristics'!A:A,MATCH($C1502,'Policy Characteristics'!$C:$C,0))),"",INDEX('Policy Characteristics'!A:A,MATCH($C1502,'Policy Characteristics'!$C:$C,0)))</f>
        <v>Research and Development</v>
      </c>
      <c r="B1502" s="467" t="str">
        <f>IF(ISBLANK(INDEX('Policy Characteristics'!B:B,MATCH($C1502,'Policy Characteristics'!$C:$C,0))),"",INDEX('Policy Characteristics'!B:B,MATCH($C1502,'Policy Characteristics'!$C:$C,0)))</f>
        <v>Fuel Use Reduction</v>
      </c>
      <c r="C1502" s="446" t="str">
        <f t="shared" si="69"/>
        <v>RnD Industry Fuel Use Perc Reduction</v>
      </c>
      <c r="D1502" t="s">
        <v>3087</v>
      </c>
      <c r="E1502" s="339"/>
      <c r="F1502" s="294" t="s">
        <v>3112</v>
      </c>
      <c r="G1502" s="339"/>
      <c r="H1502" s="20">
        <v>1510</v>
      </c>
      <c r="I1502" s="468" t="s">
        <v>43</v>
      </c>
      <c r="J1502" s="469" t="str">
        <f>IF(ISBLANK(INDEX('Policy Characteristics'!D:D,MATCH($C1502,'Policy Characteristics'!$C:$C,0))),"",INDEX('Policy Characteristics'!D:D,MATCH($C1502,'Policy Characteristics'!$C:$C,0)))</f>
        <v>R&amp;D Fuel Use Reductions</v>
      </c>
      <c r="K1502" s="446" t="str">
        <f>IF(ISBLANK(INDEX('Policy Characteristics'!E:E,MATCH($C1502,'Policy Characteristics'!$C:$C,0))),"",INDEX('Policy Characteristics'!E:E,MATCH($C1502,'Policy Characteristics'!$C:$C,0)))</f>
        <v>RnD industry fuel use reduction</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0.4</v>
      </c>
      <c r="N1502" s="242">
        <f>IF(ISBLANK(INDEX('Policy Characteristics'!H:H,MATCH($C1502,'Policy Characteristics'!$C:$C,0))),"",INDEX('Policy Characteristics'!H:H,MATCH($C1502,'Policy Characteristics'!$C:$C,0)))</f>
        <v>0.01</v>
      </c>
      <c r="O1502" s="446" t="str">
        <f>IF(ISBLANK(INDEX('Policy Characteristics'!I:I,MATCH($C1502,'Policy Characteristics'!$C:$C,0))),"",INDEX('Policy Characteristics'!I:I,MATCH($C1502,'Policy Characteristics'!$C:$C,0)))</f>
        <v>% reduction in fuel use</v>
      </c>
      <c r="P1502" s="44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46" t="str">
        <f>IF(ISBLANK(INDEX('Policy Characteristics'!K:K,MATCH($C1502,'Policy Characteristics'!$C:$C,0))),"",INDEX('Policy Characteristics'!K:K,MATCH($C1502,'Policy Characteristics'!$C:$C,0)))</f>
        <v>architectural-design.html#rnd</v>
      </c>
      <c r="R1502" s="446" t="str">
        <f>IF(ISBLANK(INDEX('Policy Characteristics'!L:L,MATCH($C1502,'Policy Characteristics'!$C:$C,0))),"",INDEX('Policy Characteristics'!L:L,MATCH($C1502,'Policy Characteristics'!$C:$C,0)))</f>
        <v>research-and-development.html</v>
      </c>
    </row>
    <row r="1503" spans="1:18" x14ac:dyDescent="0.75">
      <c r="A1503" s="446" t="str">
        <f>IF(ISBLANK(INDEX('Policy Characteristics'!A:A,MATCH($C1503,'Policy Characteristics'!$C:$C,0))),"",INDEX('Policy Characteristics'!A:A,MATCH($C1503,'Policy Characteristics'!$C:$C,0)))</f>
        <v>Research and Development</v>
      </c>
      <c r="B1503" s="467" t="str">
        <f>IF(ISBLANK(INDEX('Policy Characteristics'!B:B,MATCH($C1503,'Policy Characteristics'!$C:$C,0))),"",INDEX('Policy Characteristics'!B:B,MATCH($C1503,'Policy Characteristics'!$C:$C,0)))</f>
        <v>Fuel Use Reduction</v>
      </c>
      <c r="C1503" s="446" t="str">
        <f t="shared" si="69"/>
        <v>RnD Industry Fuel Use Perc Reduction</v>
      </c>
      <c r="D1503" t="s">
        <v>3088</v>
      </c>
      <c r="E1503" s="339"/>
      <c r="F1503" s="294" t="s">
        <v>3113</v>
      </c>
      <c r="G1503" s="339"/>
      <c r="H1503" s="20">
        <v>1511</v>
      </c>
      <c r="I1503" s="468" t="s">
        <v>43</v>
      </c>
      <c r="J1503" s="469" t="str">
        <f>IF(ISBLANK(INDEX('Policy Characteristics'!D:D,MATCH($C1503,'Policy Characteristics'!$C:$C,0))),"",INDEX('Policy Characteristics'!D:D,MATCH($C1503,'Policy Characteristics'!$C:$C,0)))</f>
        <v>R&amp;D Fuel Use Reductions</v>
      </c>
      <c r="K1503" s="446" t="str">
        <f>IF(ISBLANK(INDEX('Policy Characteristics'!E:E,MATCH($C1503,'Policy Characteristics'!$C:$C,0))),"",INDEX('Policy Characteristics'!E:E,MATCH($C1503,'Policy Characteristics'!$C:$C,0)))</f>
        <v>RnD industry fuel use reduction</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0.4</v>
      </c>
      <c r="N1503" s="242">
        <f>IF(ISBLANK(INDEX('Policy Characteristics'!H:H,MATCH($C1503,'Policy Characteristics'!$C:$C,0))),"",INDEX('Policy Characteristics'!H:H,MATCH($C1503,'Policy Characteristics'!$C:$C,0)))</f>
        <v>0.01</v>
      </c>
      <c r="O1503" s="446" t="str">
        <f>IF(ISBLANK(INDEX('Policy Characteristics'!I:I,MATCH($C1503,'Policy Characteristics'!$C:$C,0))),"",INDEX('Policy Characteristics'!I:I,MATCH($C1503,'Policy Characteristics'!$C:$C,0)))</f>
        <v>% reduction in fuel use</v>
      </c>
      <c r="P1503" s="44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46" t="str">
        <f>IF(ISBLANK(INDEX('Policy Characteristics'!K:K,MATCH($C1503,'Policy Characteristics'!$C:$C,0))),"",INDEX('Policy Characteristics'!K:K,MATCH($C1503,'Policy Characteristics'!$C:$C,0)))</f>
        <v>architectural-design.html#rnd</v>
      </c>
      <c r="R1503" s="446" t="str">
        <f>IF(ISBLANK(INDEX('Policy Characteristics'!L:L,MATCH($C1503,'Policy Characteristics'!$C:$C,0))),"",INDEX('Policy Characteristics'!L:L,MATCH($C1503,'Policy Characteristics'!$C:$C,0)))</f>
        <v>research-and-development.html</v>
      </c>
    </row>
    <row r="1504" spans="1:18" x14ac:dyDescent="0.75">
      <c r="A1504" s="446" t="str">
        <f>IF(ISBLANK(INDEX('Policy Characteristics'!A:A,MATCH($C1504,'Policy Characteristics'!$C:$C,0))),"",INDEX('Policy Characteristics'!A:A,MATCH($C1504,'Policy Characteristics'!$C:$C,0)))</f>
        <v>Research and Development</v>
      </c>
      <c r="B1504" s="467" t="str">
        <f>IF(ISBLANK(INDEX('Policy Characteristics'!B:B,MATCH($C1504,'Policy Characteristics'!$C:$C,0))),"",INDEX('Policy Characteristics'!B:B,MATCH($C1504,'Policy Characteristics'!$C:$C,0)))</f>
        <v>Fuel Use Reduction</v>
      </c>
      <c r="C1504" t="s">
        <v>298</v>
      </c>
      <c r="D1504" s="339" t="s">
        <v>2246</v>
      </c>
      <c r="E1504" s="339"/>
      <c r="F1504" s="339" t="s">
        <v>471</v>
      </c>
      <c r="G1504" s="339"/>
      <c r="H1504" s="20">
        <v>133</v>
      </c>
      <c r="I1504" s="468" t="s">
        <v>43</v>
      </c>
      <c r="J1504" s="469" t="str">
        <f>IF(ISBLANK(INDEX('Policy Characteristics'!D:D,MATCH($C1504,'Policy Characteristics'!$C:$C,0))),"",INDEX('Policy Characteristics'!D:D,MATCH($C1504,'Policy Characteristics'!$C:$C,0)))</f>
        <v>R&amp;D Fuel Use Reductions</v>
      </c>
      <c r="K1504" s="446" t="str">
        <f>IF(ISBLANK(INDEX('Policy Characteristics'!E:E,MATCH($C1504,'Policy Characteristics'!$C:$C,0))),"",INDEX('Policy Characteristics'!E:E,MATCH($C1504,'Policy Characteristics'!$C:$C,0)))</f>
        <v>RnD transportation fuel use reduction</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0.4</v>
      </c>
      <c r="N1504" s="242">
        <f>IF(ISBLANK(INDEX('Policy Characteristics'!H:H,MATCH($C1504,'Policy Characteristics'!$C:$C,0))),"",INDEX('Policy Characteristics'!H:H,MATCH($C1504,'Policy Characteristics'!$C:$C,0)))</f>
        <v>0.01</v>
      </c>
      <c r="O1504" s="446" t="str">
        <f>IF(ISBLANK(INDEX('Policy Characteristics'!I:I,MATCH($C1504,'Policy Characteristics'!$C:$C,0))),"",INDEX('Policy Characteristics'!I:I,MATCH($C1504,'Policy Characteristics'!$C:$C,0)))</f>
        <v>% reduction in fuel use</v>
      </c>
      <c r="P1504" s="44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46" t="str">
        <f>IF(ISBLANK(INDEX('Policy Characteristics'!K:K,MATCH($C1504,'Policy Characteristics'!$C:$C,0))),"",INDEX('Policy Characteristics'!K:K,MATCH($C1504,'Policy Characteristics'!$C:$C,0)))</f>
        <v>architectural-design.html#rnd</v>
      </c>
      <c r="R1504" s="446" t="str">
        <f>IF(ISBLANK(INDEX('Policy Characteristics'!L:L,MATCH($C1504,'Policy Characteristics'!$C:$C,0))),"",INDEX('Policy Characteristics'!L:L,MATCH($C1504,'Policy Characteristics'!$C:$C,0)))</f>
        <v>research-and-development.html</v>
      </c>
    </row>
    <row r="1505" spans="1:18" x14ac:dyDescent="0.75">
      <c r="A1505" s="446" t="str">
        <f>IF(ISBLANK(INDEX('Policy Characteristics'!A:A,MATCH($C1505,'Policy Characteristics'!$C:$C,0))),"",INDEX('Policy Characteristics'!A:A,MATCH($C1505,'Policy Characteristics'!$C:$C,0)))</f>
        <v>Research and Development</v>
      </c>
      <c r="B1505" s="467" t="str">
        <f>IF(ISBLANK(INDEX('Policy Characteristics'!B:B,MATCH($C1505,'Policy Characteristics'!$C:$C,0))),"",INDEX('Policy Characteristics'!B:B,MATCH($C1505,'Policy Characteristics'!$C:$C,0)))</f>
        <v>Fuel Use Reduction</v>
      </c>
      <c r="C1505" s="446" t="str">
        <f t="shared" ref="C1505:C1510" si="70">C$1504</f>
        <v>RnD Transportation Fuel Use Perc Reduction</v>
      </c>
      <c r="D1505" s="339" t="s">
        <v>2247</v>
      </c>
      <c r="E1505" s="339"/>
      <c r="F1505" s="339" t="s">
        <v>472</v>
      </c>
      <c r="G1505" s="339"/>
      <c r="H1505" s="20">
        <v>134</v>
      </c>
      <c r="I1505" s="468" t="s">
        <v>43</v>
      </c>
      <c r="J1505" s="469" t="str">
        <f>IF(ISBLANK(INDEX('Policy Characteristics'!D:D,MATCH($C1505,'Policy Characteristics'!$C:$C,0))),"",INDEX('Policy Characteristics'!D:D,MATCH($C1505,'Policy Characteristics'!$C:$C,0)))</f>
        <v>R&amp;D Fuel Use Reductions</v>
      </c>
      <c r="K1505" s="446" t="str">
        <f>IF(ISBLANK(INDEX('Policy Characteristics'!E:E,MATCH($C1505,'Policy Characteristics'!$C:$C,0))),"",INDEX('Policy Characteristics'!E:E,MATCH($C1505,'Policy Characteristics'!$C:$C,0)))</f>
        <v>RnD transportation fuel use reduction</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0.4</v>
      </c>
      <c r="N1505" s="242">
        <f>IF(ISBLANK(INDEX('Policy Characteristics'!H:H,MATCH($C1505,'Policy Characteristics'!$C:$C,0))),"",INDEX('Policy Characteristics'!H:H,MATCH($C1505,'Policy Characteristics'!$C:$C,0)))</f>
        <v>0.01</v>
      </c>
      <c r="O1505" s="446" t="str">
        <f>IF(ISBLANK(INDEX('Policy Characteristics'!I:I,MATCH($C1505,'Policy Characteristics'!$C:$C,0))),"",INDEX('Policy Characteristics'!I:I,MATCH($C1505,'Policy Characteristics'!$C:$C,0)))</f>
        <v>% reduction in fuel use</v>
      </c>
      <c r="P1505" s="44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46" t="str">
        <f>IF(ISBLANK(INDEX('Policy Characteristics'!K:K,MATCH($C1505,'Policy Characteristics'!$C:$C,0))),"",INDEX('Policy Characteristics'!K:K,MATCH($C1505,'Policy Characteristics'!$C:$C,0)))</f>
        <v>architectural-design.html#rnd</v>
      </c>
      <c r="R1505" s="446" t="str">
        <f>IF(ISBLANK(INDEX('Policy Characteristics'!L:L,MATCH($C1505,'Policy Characteristics'!$C:$C,0))),"",INDEX('Policy Characteristics'!L:L,MATCH($C1505,'Policy Characteristics'!$C:$C,0)))</f>
        <v>research-and-development.html</v>
      </c>
    </row>
    <row r="1506" spans="1:18" x14ac:dyDescent="0.75">
      <c r="A1506" s="446" t="str">
        <f>IF(ISBLANK(INDEX('Policy Characteristics'!A:A,MATCH($C1506,'Policy Characteristics'!$C:$C,0))),"",INDEX('Policy Characteristics'!A:A,MATCH($C1506,'Policy Characteristics'!$C:$C,0)))</f>
        <v>Research and Development</v>
      </c>
      <c r="B1506" s="467" t="str">
        <f>IF(ISBLANK(INDEX('Policy Characteristics'!B:B,MATCH($C1506,'Policy Characteristics'!$C:$C,0))),"",INDEX('Policy Characteristics'!B:B,MATCH($C1506,'Policy Characteristics'!$C:$C,0)))</f>
        <v>Fuel Use Reduction</v>
      </c>
      <c r="C1506" s="446" t="str">
        <f t="shared" si="70"/>
        <v>RnD Transportation Fuel Use Perc Reduction</v>
      </c>
      <c r="D1506" s="339" t="s">
        <v>2248</v>
      </c>
      <c r="E1506" s="339"/>
      <c r="F1506" s="339" t="s">
        <v>473</v>
      </c>
      <c r="G1506" s="339"/>
      <c r="H1506" s="20">
        <v>135</v>
      </c>
      <c r="I1506" s="468" t="s">
        <v>43</v>
      </c>
      <c r="J1506" s="469" t="str">
        <f>IF(ISBLANK(INDEX('Policy Characteristics'!D:D,MATCH($C1506,'Policy Characteristics'!$C:$C,0))),"",INDEX('Policy Characteristics'!D:D,MATCH($C1506,'Policy Characteristics'!$C:$C,0)))</f>
        <v>R&amp;D Fuel Use Reductions</v>
      </c>
      <c r="K1506" s="446" t="str">
        <f>IF(ISBLANK(INDEX('Policy Characteristics'!E:E,MATCH($C1506,'Policy Characteristics'!$C:$C,0))),"",INDEX('Policy Characteristics'!E:E,MATCH($C1506,'Policy Characteristics'!$C:$C,0)))</f>
        <v>RnD transportation fuel use reduction</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0.4</v>
      </c>
      <c r="N1506" s="242">
        <f>IF(ISBLANK(INDEX('Policy Characteristics'!H:H,MATCH($C1506,'Policy Characteristics'!$C:$C,0))),"",INDEX('Policy Characteristics'!H:H,MATCH($C1506,'Policy Characteristics'!$C:$C,0)))</f>
        <v>0.01</v>
      </c>
      <c r="O1506" s="446" t="str">
        <f>IF(ISBLANK(INDEX('Policy Characteristics'!I:I,MATCH($C1506,'Policy Characteristics'!$C:$C,0))),"",INDEX('Policy Characteristics'!I:I,MATCH($C1506,'Policy Characteristics'!$C:$C,0)))</f>
        <v>% reduction in fuel use</v>
      </c>
      <c r="P1506" s="44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46" t="str">
        <f>IF(ISBLANK(INDEX('Policy Characteristics'!K:K,MATCH($C1506,'Policy Characteristics'!$C:$C,0))),"",INDEX('Policy Characteristics'!K:K,MATCH($C1506,'Policy Characteristics'!$C:$C,0)))</f>
        <v>architectural-design.html#rnd</v>
      </c>
      <c r="R1506" s="446" t="str">
        <f>IF(ISBLANK(INDEX('Policy Characteristics'!L:L,MATCH($C1506,'Policy Characteristics'!$C:$C,0))),"",INDEX('Policy Characteristics'!L:L,MATCH($C1506,'Policy Characteristics'!$C:$C,0)))</f>
        <v>research-and-development.html</v>
      </c>
    </row>
    <row r="1507" spans="1:18" x14ac:dyDescent="0.75">
      <c r="A1507" s="446" t="str">
        <f>IF(ISBLANK(INDEX('Policy Characteristics'!A:A,MATCH($C1507,'Policy Characteristics'!$C:$C,0))),"",INDEX('Policy Characteristics'!A:A,MATCH($C1507,'Policy Characteristics'!$C:$C,0)))</f>
        <v>Research and Development</v>
      </c>
      <c r="B1507" s="467" t="str">
        <f>IF(ISBLANK(INDEX('Policy Characteristics'!B:B,MATCH($C1507,'Policy Characteristics'!$C:$C,0))),"",INDEX('Policy Characteristics'!B:B,MATCH($C1507,'Policy Characteristics'!$C:$C,0)))</f>
        <v>Fuel Use Reduction</v>
      </c>
      <c r="C1507" s="446" t="str">
        <f t="shared" si="70"/>
        <v>RnD Transportation Fuel Use Perc Reduction</v>
      </c>
      <c r="D1507" s="339" t="s">
        <v>2249</v>
      </c>
      <c r="E1507" s="339"/>
      <c r="F1507" s="339" t="s">
        <v>474</v>
      </c>
      <c r="G1507" s="339"/>
      <c r="H1507" s="20">
        <v>136</v>
      </c>
      <c r="I1507" s="468" t="s">
        <v>43</v>
      </c>
      <c r="J1507" s="469" t="str">
        <f>IF(ISBLANK(INDEX('Policy Characteristics'!D:D,MATCH($C1507,'Policy Characteristics'!$C:$C,0))),"",INDEX('Policy Characteristics'!D:D,MATCH($C1507,'Policy Characteristics'!$C:$C,0)))</f>
        <v>R&amp;D Fuel Use Reductions</v>
      </c>
      <c r="K1507" s="446" t="str">
        <f>IF(ISBLANK(INDEX('Policy Characteristics'!E:E,MATCH($C1507,'Policy Characteristics'!$C:$C,0))),"",INDEX('Policy Characteristics'!E:E,MATCH($C1507,'Policy Characteristics'!$C:$C,0)))</f>
        <v>RnD transportation fuel use reduction</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0.4</v>
      </c>
      <c r="N1507" s="242">
        <f>IF(ISBLANK(INDEX('Policy Characteristics'!H:H,MATCH($C1507,'Policy Characteristics'!$C:$C,0))),"",INDEX('Policy Characteristics'!H:H,MATCH($C1507,'Policy Characteristics'!$C:$C,0)))</f>
        <v>0.01</v>
      </c>
      <c r="O1507" s="446" t="str">
        <f>IF(ISBLANK(INDEX('Policy Characteristics'!I:I,MATCH($C1507,'Policy Characteristics'!$C:$C,0))),"",INDEX('Policy Characteristics'!I:I,MATCH($C1507,'Policy Characteristics'!$C:$C,0)))</f>
        <v>% reduction in fuel use</v>
      </c>
      <c r="P1507" s="44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46" t="str">
        <f>IF(ISBLANK(INDEX('Policy Characteristics'!K:K,MATCH($C1507,'Policy Characteristics'!$C:$C,0))),"",INDEX('Policy Characteristics'!K:K,MATCH($C1507,'Policy Characteristics'!$C:$C,0)))</f>
        <v>architectural-design.html#rnd</v>
      </c>
      <c r="R1507" s="446" t="str">
        <f>IF(ISBLANK(INDEX('Policy Characteristics'!L:L,MATCH($C1507,'Policy Characteristics'!$C:$C,0))),"",INDEX('Policy Characteristics'!L:L,MATCH($C1507,'Policy Characteristics'!$C:$C,0)))</f>
        <v>research-and-development.html</v>
      </c>
    </row>
    <row r="1508" spans="1:18" x14ac:dyDescent="0.75">
      <c r="A1508" s="446" t="str">
        <f>IF(ISBLANK(INDEX('Policy Characteristics'!A:A,MATCH($C1508,'Policy Characteristics'!$C:$C,0))),"",INDEX('Policy Characteristics'!A:A,MATCH($C1508,'Policy Characteristics'!$C:$C,0)))</f>
        <v>Research and Development</v>
      </c>
      <c r="B1508" s="467" t="str">
        <f>IF(ISBLANK(INDEX('Policy Characteristics'!B:B,MATCH($C1508,'Policy Characteristics'!$C:$C,0))),"",INDEX('Policy Characteristics'!B:B,MATCH($C1508,'Policy Characteristics'!$C:$C,0)))</f>
        <v>Fuel Use Reduction</v>
      </c>
      <c r="C1508" s="446" t="str">
        <f t="shared" si="70"/>
        <v>RnD Transportation Fuel Use Perc Reduction</v>
      </c>
      <c r="D1508" s="339" t="s">
        <v>2250</v>
      </c>
      <c r="E1508" s="339"/>
      <c r="F1508" s="339" t="s">
        <v>475</v>
      </c>
      <c r="G1508" s="339"/>
      <c r="H1508" s="20">
        <v>137</v>
      </c>
      <c r="I1508" s="468" t="s">
        <v>43</v>
      </c>
      <c r="J1508" s="469" t="str">
        <f>IF(ISBLANK(INDEX('Policy Characteristics'!D:D,MATCH($C1508,'Policy Characteristics'!$C:$C,0))),"",INDEX('Policy Characteristics'!D:D,MATCH($C1508,'Policy Characteristics'!$C:$C,0)))</f>
        <v>R&amp;D Fuel Use Reductions</v>
      </c>
      <c r="K1508" s="446" t="str">
        <f>IF(ISBLANK(INDEX('Policy Characteristics'!E:E,MATCH($C1508,'Policy Characteristics'!$C:$C,0))),"",INDEX('Policy Characteristics'!E:E,MATCH($C1508,'Policy Characteristics'!$C:$C,0)))</f>
        <v>RnD transportation fuel use reduction</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0.4</v>
      </c>
      <c r="N1508" s="242">
        <f>IF(ISBLANK(INDEX('Policy Characteristics'!H:H,MATCH($C1508,'Policy Characteristics'!$C:$C,0))),"",INDEX('Policy Characteristics'!H:H,MATCH($C1508,'Policy Characteristics'!$C:$C,0)))</f>
        <v>0.01</v>
      </c>
      <c r="O1508" s="446" t="str">
        <f>IF(ISBLANK(INDEX('Policy Characteristics'!I:I,MATCH($C1508,'Policy Characteristics'!$C:$C,0))),"",INDEX('Policy Characteristics'!I:I,MATCH($C1508,'Policy Characteristics'!$C:$C,0)))</f>
        <v>% reduction in fuel use</v>
      </c>
      <c r="P1508" s="44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46" t="str">
        <f>IF(ISBLANK(INDEX('Policy Characteristics'!K:K,MATCH($C1508,'Policy Characteristics'!$C:$C,0))),"",INDEX('Policy Characteristics'!K:K,MATCH($C1508,'Policy Characteristics'!$C:$C,0)))</f>
        <v>architectural-design.html#rnd</v>
      </c>
      <c r="R1508" s="446" t="str">
        <f>IF(ISBLANK(INDEX('Policy Characteristics'!L:L,MATCH($C1508,'Policy Characteristics'!$C:$C,0))),"",INDEX('Policy Characteristics'!L:L,MATCH($C1508,'Policy Characteristics'!$C:$C,0)))</f>
        <v>research-and-development.html</v>
      </c>
    </row>
    <row r="1509" spans="1:18" x14ac:dyDescent="0.75">
      <c r="A1509" s="446" t="str">
        <f>IF(ISBLANK(INDEX('Policy Characteristics'!A:A,MATCH($C1509,'Policy Characteristics'!$C:$C,0))),"",INDEX('Policy Characteristics'!A:A,MATCH($C1509,'Policy Characteristics'!$C:$C,0)))</f>
        <v>Research and Development</v>
      </c>
      <c r="B1509" s="467" t="str">
        <f>IF(ISBLANK(INDEX('Policy Characteristics'!B:B,MATCH($C1509,'Policy Characteristics'!$C:$C,0))),"",INDEX('Policy Characteristics'!B:B,MATCH($C1509,'Policy Characteristics'!$C:$C,0)))</f>
        <v>Fuel Use Reduction</v>
      </c>
      <c r="C1509" s="446" t="str">
        <f t="shared" si="70"/>
        <v>RnD Transportation Fuel Use Perc Reduction</v>
      </c>
      <c r="D1509" s="339" t="s">
        <v>2509</v>
      </c>
      <c r="E1509" s="339"/>
      <c r="F1509" s="339" t="s">
        <v>2792</v>
      </c>
      <c r="G1509" s="339"/>
      <c r="H1509" s="20">
        <v>138</v>
      </c>
      <c r="I1509" s="468" t="s">
        <v>43</v>
      </c>
      <c r="J1509" s="469" t="str">
        <f>IF(ISBLANK(INDEX('Policy Characteristics'!D:D,MATCH($C1509,'Policy Characteristics'!$C:$C,0))),"",INDEX('Policy Characteristics'!D:D,MATCH($C1509,'Policy Characteristics'!$C:$C,0)))</f>
        <v>R&amp;D Fuel Use Reductions</v>
      </c>
      <c r="K1509" s="446" t="str">
        <f>IF(ISBLANK(INDEX('Policy Characteristics'!E:E,MATCH($C1509,'Policy Characteristics'!$C:$C,0))),"",INDEX('Policy Characteristics'!E:E,MATCH($C1509,'Policy Characteristics'!$C:$C,0)))</f>
        <v>RnD transportation fuel use reduction</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0.4</v>
      </c>
      <c r="N1509" s="242">
        <f>IF(ISBLANK(INDEX('Policy Characteristics'!H:H,MATCH($C1509,'Policy Characteristics'!$C:$C,0))),"",INDEX('Policy Characteristics'!H:H,MATCH($C1509,'Policy Characteristics'!$C:$C,0)))</f>
        <v>0.01</v>
      </c>
      <c r="O1509" s="446" t="str">
        <f>IF(ISBLANK(INDEX('Policy Characteristics'!I:I,MATCH($C1509,'Policy Characteristics'!$C:$C,0))),"",INDEX('Policy Characteristics'!I:I,MATCH($C1509,'Policy Characteristics'!$C:$C,0)))</f>
        <v>% reduction in fuel use</v>
      </c>
      <c r="P1509" s="44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46" t="str">
        <f>IF(ISBLANK(INDEX('Policy Characteristics'!K:K,MATCH($C1509,'Policy Characteristics'!$C:$C,0))),"",INDEX('Policy Characteristics'!K:K,MATCH($C1509,'Policy Characteristics'!$C:$C,0)))</f>
        <v>architectural-design.html#rnd</v>
      </c>
      <c r="R1509" s="446" t="str">
        <f>IF(ISBLANK(INDEX('Policy Characteristics'!L:L,MATCH($C1509,'Policy Characteristics'!$C:$C,0))),"",INDEX('Policy Characteristics'!L:L,MATCH($C1509,'Policy Characteristics'!$C:$C,0)))</f>
        <v>research-and-development.html</v>
      </c>
    </row>
    <row r="1510" spans="1:18" x14ac:dyDescent="0.75">
      <c r="A1510" s="446" t="str">
        <f>IF(ISBLANK(INDEX('Policy Characteristics'!A:A,MATCH($C1510,'Policy Characteristics'!$C:$C,0))),"",INDEX('Policy Characteristics'!A:A,MATCH($C1510,'Policy Characteristics'!$C:$C,0)))</f>
        <v>Research and Development</v>
      </c>
      <c r="B1510" s="467" t="str">
        <f>IF(ISBLANK(INDEX('Policy Characteristics'!B:B,MATCH($C1510,'Policy Characteristics'!$C:$C,0))),"",INDEX('Policy Characteristics'!B:B,MATCH($C1510,'Policy Characteristics'!$C:$C,0)))</f>
        <v>Fuel Use Reduction</v>
      </c>
      <c r="C1510" s="446" t="str">
        <f t="shared" si="70"/>
        <v>RnD Transportation Fuel Use Perc Reduction</v>
      </c>
      <c r="D1510" s="339" t="s">
        <v>2508</v>
      </c>
      <c r="E1510" s="339"/>
      <c r="F1510" s="339" t="s">
        <v>2793</v>
      </c>
      <c r="G1510" s="339"/>
      <c r="H1510" s="20">
        <v>524</v>
      </c>
      <c r="I1510" s="468" t="s">
        <v>43</v>
      </c>
      <c r="J1510" s="469" t="str">
        <f>IF(ISBLANK(INDEX('Policy Characteristics'!D:D,MATCH($C1510,'Policy Characteristics'!$C:$C,0))),"",INDEX('Policy Characteristics'!D:D,MATCH($C1510,'Policy Characteristics'!$C:$C,0)))</f>
        <v>R&amp;D Fuel Use Reductions</v>
      </c>
      <c r="K1510" s="446" t="str">
        <f>IF(ISBLANK(INDEX('Policy Characteristics'!E:E,MATCH($C1510,'Policy Characteristics'!$C:$C,0))),"",INDEX('Policy Characteristics'!E:E,MATCH($C1510,'Policy Characteristics'!$C:$C,0)))</f>
        <v>RnD transportation fuel use reduction</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0.4</v>
      </c>
      <c r="N1510" s="242">
        <f>IF(ISBLANK(INDEX('Policy Characteristics'!H:H,MATCH($C1510,'Policy Characteristics'!$C:$C,0))),"",INDEX('Policy Characteristics'!H:H,MATCH($C1510,'Policy Characteristics'!$C:$C,0)))</f>
        <v>0.01</v>
      </c>
      <c r="O1510" s="446" t="str">
        <f>IF(ISBLANK(INDEX('Policy Characteristics'!I:I,MATCH($C1510,'Policy Characteristics'!$C:$C,0))),"",INDEX('Policy Characteristics'!I:I,MATCH($C1510,'Policy Characteristics'!$C:$C,0)))</f>
        <v>% reduction in fuel use</v>
      </c>
      <c r="P1510" s="446"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46" t="str">
        <f>IF(ISBLANK(INDEX('Policy Characteristics'!K:K,MATCH($C1510,'Policy Characteristics'!$C:$C,0))),"",INDEX('Policy Characteristics'!K:K,MATCH($C1510,'Policy Characteristics'!$C:$C,0)))</f>
        <v>architectural-design.html#rnd</v>
      </c>
      <c r="R1510" s="446" t="str">
        <f>IF(ISBLANK(INDEX('Policy Characteristics'!L:L,MATCH($C1510,'Policy Characteristics'!$C:$C,0))),"",INDEX('Policy Characteristics'!L:L,MATCH($C1510,'Policy Characteristics'!$C:$C,0)))</f>
        <v>research-and-development.html</v>
      </c>
    </row>
    <row r="1511" spans="1:18" x14ac:dyDescent="0.75">
      <c r="A1511" s="446" t="str">
        <f>IF(ISBLANK(INDEX('Policy Characteristics'!A:A,MATCH($C1511,'Policy Characteristics'!$C:$C,0))),"",INDEX('Policy Characteristics'!A:A,MATCH($C1511,'Policy Characteristics'!$C:$C,0)))</f>
        <v>Government Revenue Accounting</v>
      </c>
      <c r="B1511" s="467" t="str">
        <f>IF(ISBLANK(INDEX('Policy Characteristics'!B:B,MATCH($C1511,'Policy Characteristics'!$C:$C,0))),"",INDEX('Policy Characteristics'!B:B,MATCH($C1511,'Policy Characteristics'!$C:$C,0)))</f>
        <v>Carbon Tax Revenue</v>
      </c>
      <c r="C1511" t="s">
        <v>2954</v>
      </c>
      <c r="D1511" t="s">
        <v>2962</v>
      </c>
      <c r="F1511" t="s">
        <v>2967</v>
      </c>
      <c r="H1511" s="20">
        <v>545</v>
      </c>
      <c r="I1511" s="472" t="s">
        <v>43</v>
      </c>
      <c r="J1511" s="469" t="str">
        <f>IF(ISBLANK(INDEX('Policy Characteristics'!D:D,MATCH($C1511,'Policy Characteristics'!$C:$C,0))),"",INDEX('Policy Characteristics'!D:D,MATCH($C1511,'Policy Characteristics'!$C:$C,0)))</f>
        <v/>
      </c>
      <c r="K1511" s="446" t="str">
        <f>IF(ISBLANK(INDEX('Policy Characteristics'!E:E,MATCH($C1511,'Policy Characteristics'!$C:$C,0))),"",INDEX('Policy Characteristics'!E:E,MATCH($C1511,'Policy Characteristics'!$C:$C,0)))</f>
        <v>GRA carbon tax revenue</v>
      </c>
      <c r="L1511" s="446">
        <f>IF(ISBLANK(INDEX('Policy Characteristics'!F:F,MATCH($C1511,'Policy Characteristics'!$C:$C,0))),"",INDEX('Policy Characteristics'!F:F,MATCH($C1511,'Policy Characteristics'!$C:$C,0)))</f>
        <v>0</v>
      </c>
      <c r="M1511" s="446">
        <f>IF(ISBLANK(INDEX('Policy Characteristics'!G:G,MATCH($C1511,'Policy Characteristics'!$C:$C,0))),"",INDEX('Policy Characteristics'!G:G,MATCH($C1511,'Policy Characteristics'!$C:$C,0)))</f>
        <v>10</v>
      </c>
      <c r="N1511" s="446">
        <f>IF(ISBLANK(INDEX('Policy Characteristics'!H:H,MATCH($C1511,'Policy Characteristics'!$C:$C,0))),"",INDEX('Policy Characteristics'!H:H,MATCH($C1511,'Policy Characteristics'!$C:$C,0)))</f>
        <v>1</v>
      </c>
      <c r="O1511" s="446" t="str">
        <f>IF(ISBLANK(INDEX('Policy Characteristics'!I:I,MATCH($C1511,'Policy Characteristics'!$C:$C,0))),"",INDEX('Policy Characteristics'!I:I,MATCH($C1511,'Policy Characteristics'!$C:$C,0)))</f>
        <v>weight</v>
      </c>
      <c r="P1511" s="44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46" t="str">
        <f>IF(ISBLANK(INDEX('Policy Characteristics'!K:K,MATCH($C1511,'Policy Characteristics'!$C:$C,0))),"",INDEX('Policy Characteristics'!K:K,MATCH($C1511,'Policy Characteristics'!$C:$C,0)))</f>
        <v>io-model.html</v>
      </c>
      <c r="R1511" s="446" t="str">
        <f>IF(ISBLANK(INDEX('Policy Characteristics'!L:L,MATCH($C1511,'Policy Characteristics'!$C:$C,0))),"",INDEX('Policy Characteristics'!L:L,MATCH($C1511,'Policy Characteristics'!$C:$C,0)))</f>
        <v/>
      </c>
    </row>
    <row r="1512" spans="1:18" x14ac:dyDescent="0.75">
      <c r="A1512" s="446" t="str">
        <f>IF(ISBLANK(INDEX('Policy Characteristics'!A:A,MATCH($C1512,'Policy Characteristics'!$C:$C,0))),"",INDEX('Policy Characteristics'!A:A,MATCH($C1512,'Policy Characteristics'!$C:$C,0)))</f>
        <v>Government Revenue Accounting</v>
      </c>
      <c r="B1512" s="467" t="str">
        <f>IF(ISBLANK(INDEX('Policy Characteristics'!B:B,MATCH($C1512,'Policy Characteristics'!$C:$C,0))),"",INDEX('Policy Characteristics'!B:B,MATCH($C1512,'Policy Characteristics'!$C:$C,0)))</f>
        <v>Carbon Tax Revenue</v>
      </c>
      <c r="C1512" s="446" t="str">
        <f t="shared" ref="C1512" si="71">C$1511</f>
        <v>GRA for Carbon Tax Revenue</v>
      </c>
      <c r="D1512" t="s">
        <v>2963</v>
      </c>
      <c r="F1512" t="s">
        <v>2978</v>
      </c>
      <c r="H1512" s="20">
        <v>546</v>
      </c>
      <c r="I1512" s="467" t="str">
        <f t="shared" ref="I1512:I1515" si="72">I$1511</f>
        <v>Yes</v>
      </c>
      <c r="J1512" s="469" t="str">
        <f>IF(ISBLANK(INDEX('Policy Characteristics'!D:D,MATCH($C1512,'Policy Characteristics'!$C:$C,0))),"",INDEX('Policy Characteristics'!D:D,MATCH($C1512,'Policy Characteristics'!$C:$C,0)))</f>
        <v/>
      </c>
      <c r="K1512" s="446" t="str">
        <f>IF(ISBLANK(INDEX('Policy Characteristics'!E:E,MATCH($C1512,'Policy Characteristics'!$C:$C,0))),"",INDEX('Policy Characteristics'!E:E,MATCH($C1512,'Policy Characteristics'!$C:$C,0)))</f>
        <v>GRA carbon tax revenue</v>
      </c>
      <c r="L1512" s="446">
        <f>IF(ISBLANK(INDEX('Policy Characteristics'!F:F,MATCH($C1512,'Policy Characteristics'!$C:$C,0))),"",INDEX('Policy Characteristics'!F:F,MATCH($C1512,'Policy Characteristics'!$C:$C,0)))</f>
        <v>0</v>
      </c>
      <c r="M1512" s="446">
        <f>IF(ISBLANK(INDEX('Policy Characteristics'!G:G,MATCH($C1512,'Policy Characteristics'!$C:$C,0))),"",INDEX('Policy Characteristics'!G:G,MATCH($C1512,'Policy Characteristics'!$C:$C,0)))</f>
        <v>10</v>
      </c>
      <c r="N1512" s="446">
        <f>IF(ISBLANK(INDEX('Policy Characteristics'!H:H,MATCH($C1512,'Policy Characteristics'!$C:$C,0))),"",INDEX('Policy Characteristics'!H:H,MATCH($C1512,'Policy Characteristics'!$C:$C,0)))</f>
        <v>1</v>
      </c>
      <c r="O1512" s="446" t="str">
        <f>IF(ISBLANK(INDEX('Policy Characteristics'!I:I,MATCH($C1512,'Policy Characteristics'!$C:$C,0))),"",INDEX('Policy Characteristics'!I:I,MATCH($C1512,'Policy Characteristics'!$C:$C,0)))</f>
        <v>weight</v>
      </c>
      <c r="P1512" s="44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46" t="str">
        <f>IF(ISBLANK(INDEX('Policy Characteristics'!K:K,MATCH($C1512,'Policy Characteristics'!$C:$C,0))),"",INDEX('Policy Characteristics'!K:K,MATCH($C1512,'Policy Characteristics'!$C:$C,0)))</f>
        <v>io-model.html</v>
      </c>
      <c r="R1512" s="446" t="str">
        <f>IF(ISBLANK(INDEX('Policy Characteristics'!L:L,MATCH($C1512,'Policy Characteristics'!$C:$C,0))),"",INDEX('Policy Characteristics'!L:L,MATCH($C1512,'Policy Characteristics'!$C:$C,0)))</f>
        <v/>
      </c>
    </row>
    <row r="1513" spans="1:18" x14ac:dyDescent="0.75">
      <c r="A1513" s="446" t="str">
        <f>IF(ISBLANK(INDEX('Policy Characteristics'!A:A,MATCH($C1513,'Policy Characteristics'!$C:$C,0))),"",INDEX('Policy Characteristics'!A:A,MATCH($C1513,'Policy Characteristics'!$C:$C,0)))</f>
        <v>Government Revenue Accounting</v>
      </c>
      <c r="B1513" s="467" t="str">
        <f>IF(ISBLANK(INDEX('Policy Characteristics'!B:B,MATCH($C1513,'Policy Characteristics'!$C:$C,0))),"",INDEX('Policy Characteristics'!B:B,MATCH($C1513,'Policy Characteristics'!$C:$C,0)))</f>
        <v>Carbon Tax Revenue</v>
      </c>
      <c r="C1513" s="446" t="str">
        <f t="shared" ref="C1513:C1515" si="73">C$1511</f>
        <v>GRA for Carbon Tax Revenue</v>
      </c>
      <c r="D1513" t="s">
        <v>2964</v>
      </c>
      <c r="F1513" t="s">
        <v>2968</v>
      </c>
      <c r="H1513" s="20">
        <v>547</v>
      </c>
      <c r="I1513" s="467" t="str">
        <f t="shared" si="72"/>
        <v>Yes</v>
      </c>
      <c r="J1513" s="469" t="str">
        <f>IF(ISBLANK(INDEX('Policy Characteristics'!D:D,MATCH($C1513,'Policy Characteristics'!$C:$C,0))),"",INDEX('Policy Characteristics'!D:D,MATCH($C1513,'Policy Characteristics'!$C:$C,0)))</f>
        <v/>
      </c>
      <c r="K1513" s="446" t="str">
        <f>IF(ISBLANK(INDEX('Policy Characteristics'!E:E,MATCH($C1513,'Policy Characteristics'!$C:$C,0))),"",INDEX('Policy Characteristics'!E:E,MATCH($C1513,'Policy Characteristics'!$C:$C,0)))</f>
        <v>GRA carbon tax revenue</v>
      </c>
      <c r="L1513" s="446">
        <f>IF(ISBLANK(INDEX('Policy Characteristics'!F:F,MATCH($C1513,'Policy Characteristics'!$C:$C,0))),"",INDEX('Policy Characteristics'!F:F,MATCH($C1513,'Policy Characteristics'!$C:$C,0)))</f>
        <v>0</v>
      </c>
      <c r="M1513" s="446">
        <f>IF(ISBLANK(INDEX('Policy Characteristics'!G:G,MATCH($C1513,'Policy Characteristics'!$C:$C,0))),"",INDEX('Policy Characteristics'!G:G,MATCH($C1513,'Policy Characteristics'!$C:$C,0)))</f>
        <v>10</v>
      </c>
      <c r="N1513" s="446">
        <f>IF(ISBLANK(INDEX('Policy Characteristics'!H:H,MATCH($C1513,'Policy Characteristics'!$C:$C,0))),"",INDEX('Policy Characteristics'!H:H,MATCH($C1513,'Policy Characteristics'!$C:$C,0)))</f>
        <v>1</v>
      </c>
      <c r="O1513" s="446" t="str">
        <f>IF(ISBLANK(INDEX('Policy Characteristics'!I:I,MATCH($C1513,'Policy Characteristics'!$C:$C,0))),"",INDEX('Policy Characteristics'!I:I,MATCH($C1513,'Policy Characteristics'!$C:$C,0)))</f>
        <v>weight</v>
      </c>
      <c r="P1513" s="44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46" t="str">
        <f>IF(ISBLANK(INDEX('Policy Characteristics'!K:K,MATCH($C1513,'Policy Characteristics'!$C:$C,0))),"",INDEX('Policy Characteristics'!K:K,MATCH($C1513,'Policy Characteristics'!$C:$C,0)))</f>
        <v>io-model.html</v>
      </c>
      <c r="R1513" s="446" t="str">
        <f>IF(ISBLANK(INDEX('Policy Characteristics'!L:L,MATCH($C1513,'Policy Characteristics'!$C:$C,0))),"",INDEX('Policy Characteristics'!L:L,MATCH($C1513,'Policy Characteristics'!$C:$C,0)))</f>
        <v/>
      </c>
    </row>
    <row r="1514" spans="1:18" x14ac:dyDescent="0.75">
      <c r="A1514" s="446" t="str">
        <f>IF(ISBLANK(INDEX('Policy Characteristics'!A:A,MATCH($C1514,'Policy Characteristics'!$C:$C,0))),"",INDEX('Policy Characteristics'!A:A,MATCH($C1514,'Policy Characteristics'!$C:$C,0)))</f>
        <v>Government Revenue Accounting</v>
      </c>
      <c r="B1514" s="467" t="str">
        <f>IF(ISBLANK(INDEX('Policy Characteristics'!B:B,MATCH($C1514,'Policy Characteristics'!$C:$C,0))),"",INDEX('Policy Characteristics'!B:B,MATCH($C1514,'Policy Characteristics'!$C:$C,0)))</f>
        <v>Carbon Tax Revenue</v>
      </c>
      <c r="C1514" s="446" t="str">
        <f t="shared" si="73"/>
        <v>GRA for Carbon Tax Revenue</v>
      </c>
      <c r="D1514" t="s">
        <v>2965</v>
      </c>
      <c r="F1514" t="s">
        <v>2969</v>
      </c>
      <c r="H1514" s="20">
        <v>548</v>
      </c>
      <c r="I1514" s="467" t="str">
        <f t="shared" si="72"/>
        <v>Yes</v>
      </c>
      <c r="J1514" s="469" t="str">
        <f>IF(ISBLANK(INDEX('Policy Characteristics'!D:D,MATCH($C1514,'Policy Characteristics'!$C:$C,0))),"",INDEX('Policy Characteristics'!D:D,MATCH($C1514,'Policy Characteristics'!$C:$C,0)))</f>
        <v/>
      </c>
      <c r="K1514" s="446" t="str">
        <f>IF(ISBLANK(INDEX('Policy Characteristics'!E:E,MATCH($C1514,'Policy Characteristics'!$C:$C,0))),"",INDEX('Policy Characteristics'!E:E,MATCH($C1514,'Policy Characteristics'!$C:$C,0)))</f>
        <v>GRA carbon tax revenue</v>
      </c>
      <c r="L1514" s="446">
        <f>IF(ISBLANK(INDEX('Policy Characteristics'!F:F,MATCH($C1514,'Policy Characteristics'!$C:$C,0))),"",INDEX('Policy Characteristics'!F:F,MATCH($C1514,'Policy Characteristics'!$C:$C,0)))</f>
        <v>0</v>
      </c>
      <c r="M1514" s="446">
        <f>IF(ISBLANK(INDEX('Policy Characteristics'!G:G,MATCH($C1514,'Policy Characteristics'!$C:$C,0))),"",INDEX('Policy Characteristics'!G:G,MATCH($C1514,'Policy Characteristics'!$C:$C,0)))</f>
        <v>10</v>
      </c>
      <c r="N1514" s="446">
        <f>IF(ISBLANK(INDEX('Policy Characteristics'!H:H,MATCH($C1514,'Policy Characteristics'!$C:$C,0))),"",INDEX('Policy Characteristics'!H:H,MATCH($C1514,'Policy Characteristics'!$C:$C,0)))</f>
        <v>1</v>
      </c>
      <c r="O1514" s="446" t="str">
        <f>IF(ISBLANK(INDEX('Policy Characteristics'!I:I,MATCH($C1514,'Policy Characteristics'!$C:$C,0))),"",INDEX('Policy Characteristics'!I:I,MATCH($C1514,'Policy Characteristics'!$C:$C,0)))</f>
        <v>weight</v>
      </c>
      <c r="P1514" s="44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46" t="str">
        <f>IF(ISBLANK(INDEX('Policy Characteristics'!K:K,MATCH($C1514,'Policy Characteristics'!$C:$C,0))),"",INDEX('Policy Characteristics'!K:K,MATCH($C1514,'Policy Characteristics'!$C:$C,0)))</f>
        <v>io-model.html</v>
      </c>
      <c r="R1514" s="446" t="str">
        <f>IF(ISBLANK(INDEX('Policy Characteristics'!L:L,MATCH($C1514,'Policy Characteristics'!$C:$C,0))),"",INDEX('Policy Characteristics'!L:L,MATCH($C1514,'Policy Characteristics'!$C:$C,0)))</f>
        <v/>
      </c>
    </row>
    <row r="1515" spans="1:18" x14ac:dyDescent="0.75">
      <c r="A1515" s="446" t="str">
        <f>IF(ISBLANK(INDEX('Policy Characteristics'!A:A,MATCH($C1515,'Policy Characteristics'!$C:$C,0))),"",INDEX('Policy Characteristics'!A:A,MATCH($C1515,'Policy Characteristics'!$C:$C,0)))</f>
        <v>Government Revenue Accounting</v>
      </c>
      <c r="B1515" s="467" t="str">
        <f>IF(ISBLANK(INDEX('Policy Characteristics'!B:B,MATCH($C1515,'Policy Characteristics'!$C:$C,0))),"",INDEX('Policy Characteristics'!B:B,MATCH($C1515,'Policy Characteristics'!$C:$C,0)))</f>
        <v>Carbon Tax Revenue</v>
      </c>
      <c r="C1515" s="446" t="str">
        <f t="shared" si="73"/>
        <v>GRA for Carbon Tax Revenue</v>
      </c>
      <c r="D1515" t="s">
        <v>2966</v>
      </c>
      <c r="F1515" t="s">
        <v>2970</v>
      </c>
      <c r="H1515" s="20">
        <v>549</v>
      </c>
      <c r="I1515" s="467" t="str">
        <f t="shared" si="72"/>
        <v>Yes</v>
      </c>
      <c r="J1515" s="469" t="str">
        <f>IF(ISBLANK(INDEX('Policy Characteristics'!D:D,MATCH($C1515,'Policy Characteristics'!$C:$C,0))),"",INDEX('Policy Characteristics'!D:D,MATCH($C1515,'Policy Characteristics'!$C:$C,0)))</f>
        <v/>
      </c>
      <c r="K1515" s="446" t="str">
        <f>IF(ISBLANK(INDEX('Policy Characteristics'!E:E,MATCH($C1515,'Policy Characteristics'!$C:$C,0))),"",INDEX('Policy Characteristics'!E:E,MATCH($C1515,'Policy Characteristics'!$C:$C,0)))</f>
        <v>GRA carbon tax revenue</v>
      </c>
      <c r="L1515" s="446">
        <f>IF(ISBLANK(INDEX('Policy Characteristics'!F:F,MATCH($C1515,'Policy Characteristics'!$C:$C,0))),"",INDEX('Policy Characteristics'!F:F,MATCH($C1515,'Policy Characteristics'!$C:$C,0)))</f>
        <v>0</v>
      </c>
      <c r="M1515" s="446">
        <f>IF(ISBLANK(INDEX('Policy Characteristics'!G:G,MATCH($C1515,'Policy Characteristics'!$C:$C,0))),"",INDEX('Policy Characteristics'!G:G,MATCH($C1515,'Policy Characteristics'!$C:$C,0)))</f>
        <v>10</v>
      </c>
      <c r="N1515" s="446">
        <f>IF(ISBLANK(INDEX('Policy Characteristics'!H:H,MATCH($C1515,'Policy Characteristics'!$C:$C,0))),"",INDEX('Policy Characteristics'!H:H,MATCH($C1515,'Policy Characteristics'!$C:$C,0)))</f>
        <v>1</v>
      </c>
      <c r="O1515" s="446" t="str">
        <f>IF(ISBLANK(INDEX('Policy Characteristics'!I:I,MATCH($C1515,'Policy Characteristics'!$C:$C,0))),"",INDEX('Policy Characteristics'!I:I,MATCH($C1515,'Policy Characteristics'!$C:$C,0)))</f>
        <v>weight</v>
      </c>
      <c r="P1515" s="44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46" t="str">
        <f>IF(ISBLANK(INDEX('Policy Characteristics'!K:K,MATCH($C1515,'Policy Characteristics'!$C:$C,0))),"",INDEX('Policy Characteristics'!K:K,MATCH($C1515,'Policy Characteristics'!$C:$C,0)))</f>
        <v>io-model.html</v>
      </c>
      <c r="R1515" s="446" t="str">
        <f>IF(ISBLANK(INDEX('Policy Characteristics'!L:L,MATCH($C1515,'Policy Characteristics'!$C:$C,0))),"",INDEX('Policy Characteristics'!L:L,MATCH($C1515,'Policy Characteristics'!$C:$C,0)))</f>
        <v/>
      </c>
    </row>
    <row r="1516" spans="1:18" x14ac:dyDescent="0.75">
      <c r="A1516" s="446" t="str">
        <f>IF(ISBLANK(INDEX('Policy Characteristics'!A:A,MATCH($C1516,'Policy Characteristics'!$C:$C,0))),"",INDEX('Policy Characteristics'!A:A,MATCH($C1516,'Policy Characteristics'!$C:$C,0)))</f>
        <v>Government Revenue Accounting</v>
      </c>
      <c r="B1516" s="467" t="str">
        <f>IF(ISBLANK(INDEX('Policy Characteristics'!B:B,MATCH($C1516,'Policy Characteristics'!$C:$C,0))),"",INDEX('Policy Characteristics'!B:B,MATCH($C1516,'Policy Characteristics'!$C:$C,0)))</f>
        <v>Fuel Tax Revenue</v>
      </c>
      <c r="C1516" t="s">
        <v>2955</v>
      </c>
      <c r="D1516" t="s">
        <v>2962</v>
      </c>
      <c r="F1516" t="s">
        <v>2967</v>
      </c>
      <c r="H1516" s="20">
        <v>550</v>
      </c>
      <c r="I1516" s="472" t="s">
        <v>43</v>
      </c>
      <c r="J1516" s="469" t="str">
        <f>IF(ISBLANK(INDEX('Policy Characteristics'!D:D,MATCH($C1516,'Policy Characteristics'!$C:$C,0))),"",INDEX('Policy Characteristics'!D:D,MATCH($C1516,'Policy Characteristics'!$C:$C,0)))</f>
        <v/>
      </c>
      <c r="K1516" s="446" t="str">
        <f>IF(ISBLANK(INDEX('Policy Characteristics'!E:E,MATCH($C1516,'Policy Characteristics'!$C:$C,0))),"",INDEX('Policy Characteristics'!E:E,MATCH($C1516,'Policy Characteristics'!$C:$C,0)))</f>
        <v>GRA fuel tax revenue</v>
      </c>
      <c r="L1516" s="446">
        <f>IF(ISBLANK(INDEX('Policy Characteristics'!F:F,MATCH($C1516,'Policy Characteristics'!$C:$C,0))),"",INDEX('Policy Characteristics'!F:F,MATCH($C1516,'Policy Characteristics'!$C:$C,0)))</f>
        <v>0</v>
      </c>
      <c r="M1516" s="446">
        <f>IF(ISBLANK(INDEX('Policy Characteristics'!G:G,MATCH($C1516,'Policy Characteristics'!$C:$C,0))),"",INDEX('Policy Characteristics'!G:G,MATCH($C1516,'Policy Characteristics'!$C:$C,0)))</f>
        <v>10</v>
      </c>
      <c r="N1516" s="446">
        <f>IF(ISBLANK(INDEX('Policy Characteristics'!H:H,MATCH($C1516,'Policy Characteristics'!$C:$C,0))),"",INDEX('Policy Characteristics'!H:H,MATCH($C1516,'Policy Characteristics'!$C:$C,0)))</f>
        <v>1</v>
      </c>
      <c r="O1516" s="446" t="str">
        <f>IF(ISBLANK(INDEX('Policy Characteristics'!I:I,MATCH($C1516,'Policy Characteristics'!$C:$C,0))),"",INDEX('Policy Characteristics'!I:I,MATCH($C1516,'Policy Characteristics'!$C:$C,0)))</f>
        <v>weight</v>
      </c>
      <c r="P1516" s="44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46" t="str">
        <f>IF(ISBLANK(INDEX('Policy Characteristics'!K:K,MATCH($C1516,'Policy Characteristics'!$C:$C,0))),"",INDEX('Policy Characteristics'!K:K,MATCH($C1516,'Policy Characteristics'!$C:$C,0)))</f>
        <v>io-model.html</v>
      </c>
      <c r="R1516" s="446" t="str">
        <f>IF(ISBLANK(INDEX('Policy Characteristics'!L:L,MATCH($C1516,'Policy Characteristics'!$C:$C,0))),"",INDEX('Policy Characteristics'!L:L,MATCH($C1516,'Policy Characteristics'!$C:$C,0)))</f>
        <v/>
      </c>
    </row>
    <row r="1517" spans="1:18" x14ac:dyDescent="0.75">
      <c r="A1517" s="446" t="str">
        <f>IF(ISBLANK(INDEX('Policy Characteristics'!A:A,MATCH($C1517,'Policy Characteristics'!$C:$C,0))),"",INDEX('Policy Characteristics'!A:A,MATCH($C1517,'Policy Characteristics'!$C:$C,0)))</f>
        <v>Government Revenue Accounting</v>
      </c>
      <c r="B1517" s="467" t="str">
        <f>IF(ISBLANK(INDEX('Policy Characteristics'!B:B,MATCH($C1517,'Policy Characteristics'!$C:$C,0))),"",INDEX('Policy Characteristics'!B:B,MATCH($C1517,'Policy Characteristics'!$C:$C,0)))</f>
        <v>Fuel Tax Revenue</v>
      </c>
      <c r="C1517" s="446" t="str">
        <f t="shared" ref="C1517:C1520" si="74">C$1516</f>
        <v>GRA for Fuel Tax Revenue</v>
      </c>
      <c r="D1517" t="s">
        <v>2963</v>
      </c>
      <c r="F1517" t="s">
        <v>2978</v>
      </c>
      <c r="H1517" s="20">
        <v>551</v>
      </c>
      <c r="I1517" s="467" t="str">
        <f t="shared" ref="I1517:I1520" si="75">I$1516</f>
        <v>Yes</v>
      </c>
      <c r="J1517" s="469" t="str">
        <f>IF(ISBLANK(INDEX('Policy Characteristics'!D:D,MATCH($C1517,'Policy Characteristics'!$C:$C,0))),"",INDEX('Policy Characteristics'!D:D,MATCH($C1517,'Policy Characteristics'!$C:$C,0)))</f>
        <v/>
      </c>
      <c r="K1517" s="446" t="str">
        <f>IF(ISBLANK(INDEX('Policy Characteristics'!E:E,MATCH($C1517,'Policy Characteristics'!$C:$C,0))),"",INDEX('Policy Characteristics'!E:E,MATCH($C1517,'Policy Characteristics'!$C:$C,0)))</f>
        <v>GRA fuel tax revenue</v>
      </c>
      <c r="L1517" s="446">
        <f>IF(ISBLANK(INDEX('Policy Characteristics'!F:F,MATCH($C1517,'Policy Characteristics'!$C:$C,0))),"",INDEX('Policy Characteristics'!F:F,MATCH($C1517,'Policy Characteristics'!$C:$C,0)))</f>
        <v>0</v>
      </c>
      <c r="M1517" s="446">
        <f>IF(ISBLANK(INDEX('Policy Characteristics'!G:G,MATCH($C1517,'Policy Characteristics'!$C:$C,0))),"",INDEX('Policy Characteristics'!G:G,MATCH($C1517,'Policy Characteristics'!$C:$C,0)))</f>
        <v>10</v>
      </c>
      <c r="N1517" s="446">
        <f>IF(ISBLANK(INDEX('Policy Characteristics'!H:H,MATCH($C1517,'Policy Characteristics'!$C:$C,0))),"",INDEX('Policy Characteristics'!H:H,MATCH($C1517,'Policy Characteristics'!$C:$C,0)))</f>
        <v>1</v>
      </c>
      <c r="O1517" s="446" t="str">
        <f>IF(ISBLANK(INDEX('Policy Characteristics'!I:I,MATCH($C1517,'Policy Characteristics'!$C:$C,0))),"",INDEX('Policy Characteristics'!I:I,MATCH($C1517,'Policy Characteristics'!$C:$C,0)))</f>
        <v>weight</v>
      </c>
      <c r="P1517" s="44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46" t="str">
        <f>IF(ISBLANK(INDEX('Policy Characteristics'!K:K,MATCH($C1517,'Policy Characteristics'!$C:$C,0))),"",INDEX('Policy Characteristics'!K:K,MATCH($C1517,'Policy Characteristics'!$C:$C,0)))</f>
        <v>io-model.html</v>
      </c>
      <c r="R1517" s="446" t="str">
        <f>IF(ISBLANK(INDEX('Policy Characteristics'!L:L,MATCH($C1517,'Policy Characteristics'!$C:$C,0))),"",INDEX('Policy Characteristics'!L:L,MATCH($C1517,'Policy Characteristics'!$C:$C,0)))</f>
        <v/>
      </c>
    </row>
    <row r="1518" spans="1:18" x14ac:dyDescent="0.75">
      <c r="A1518" s="446" t="str">
        <f>IF(ISBLANK(INDEX('Policy Characteristics'!A:A,MATCH($C1518,'Policy Characteristics'!$C:$C,0))),"",INDEX('Policy Characteristics'!A:A,MATCH($C1518,'Policy Characteristics'!$C:$C,0)))</f>
        <v>Government Revenue Accounting</v>
      </c>
      <c r="B1518" s="467" t="str">
        <f>IF(ISBLANK(INDEX('Policy Characteristics'!B:B,MATCH($C1518,'Policy Characteristics'!$C:$C,0))),"",INDEX('Policy Characteristics'!B:B,MATCH($C1518,'Policy Characteristics'!$C:$C,0)))</f>
        <v>Fuel Tax Revenue</v>
      </c>
      <c r="C1518" s="446" t="str">
        <f t="shared" si="74"/>
        <v>GRA for Fuel Tax Revenue</v>
      </c>
      <c r="D1518" t="s">
        <v>2964</v>
      </c>
      <c r="F1518" t="s">
        <v>2968</v>
      </c>
      <c r="H1518" s="20">
        <v>552</v>
      </c>
      <c r="I1518" s="467" t="str">
        <f t="shared" si="75"/>
        <v>Yes</v>
      </c>
      <c r="J1518" s="469" t="str">
        <f>IF(ISBLANK(INDEX('Policy Characteristics'!D:D,MATCH($C1518,'Policy Characteristics'!$C:$C,0))),"",INDEX('Policy Characteristics'!D:D,MATCH($C1518,'Policy Characteristics'!$C:$C,0)))</f>
        <v/>
      </c>
      <c r="K1518" s="446" t="str">
        <f>IF(ISBLANK(INDEX('Policy Characteristics'!E:E,MATCH($C1518,'Policy Characteristics'!$C:$C,0))),"",INDEX('Policy Characteristics'!E:E,MATCH($C1518,'Policy Characteristics'!$C:$C,0)))</f>
        <v>GRA fuel tax revenue</v>
      </c>
      <c r="L1518" s="446">
        <f>IF(ISBLANK(INDEX('Policy Characteristics'!F:F,MATCH($C1518,'Policy Characteristics'!$C:$C,0))),"",INDEX('Policy Characteristics'!F:F,MATCH($C1518,'Policy Characteristics'!$C:$C,0)))</f>
        <v>0</v>
      </c>
      <c r="M1518" s="446">
        <f>IF(ISBLANK(INDEX('Policy Characteristics'!G:G,MATCH($C1518,'Policy Characteristics'!$C:$C,0))),"",INDEX('Policy Characteristics'!G:G,MATCH($C1518,'Policy Characteristics'!$C:$C,0)))</f>
        <v>10</v>
      </c>
      <c r="N1518" s="446">
        <f>IF(ISBLANK(INDEX('Policy Characteristics'!H:H,MATCH($C1518,'Policy Characteristics'!$C:$C,0))),"",INDEX('Policy Characteristics'!H:H,MATCH($C1518,'Policy Characteristics'!$C:$C,0)))</f>
        <v>1</v>
      </c>
      <c r="O1518" s="446" t="str">
        <f>IF(ISBLANK(INDEX('Policy Characteristics'!I:I,MATCH($C1518,'Policy Characteristics'!$C:$C,0))),"",INDEX('Policy Characteristics'!I:I,MATCH($C1518,'Policy Characteristics'!$C:$C,0)))</f>
        <v>weight</v>
      </c>
      <c r="P1518" s="44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46" t="str">
        <f>IF(ISBLANK(INDEX('Policy Characteristics'!K:K,MATCH($C1518,'Policy Characteristics'!$C:$C,0))),"",INDEX('Policy Characteristics'!K:K,MATCH($C1518,'Policy Characteristics'!$C:$C,0)))</f>
        <v>io-model.html</v>
      </c>
      <c r="R1518" s="446" t="str">
        <f>IF(ISBLANK(INDEX('Policy Characteristics'!L:L,MATCH($C1518,'Policy Characteristics'!$C:$C,0))),"",INDEX('Policy Characteristics'!L:L,MATCH($C1518,'Policy Characteristics'!$C:$C,0)))</f>
        <v/>
      </c>
    </row>
    <row r="1519" spans="1:18" x14ac:dyDescent="0.75">
      <c r="A1519" s="446" t="str">
        <f>IF(ISBLANK(INDEX('Policy Characteristics'!A:A,MATCH($C1519,'Policy Characteristics'!$C:$C,0))),"",INDEX('Policy Characteristics'!A:A,MATCH($C1519,'Policy Characteristics'!$C:$C,0)))</f>
        <v>Government Revenue Accounting</v>
      </c>
      <c r="B1519" s="467" t="str">
        <f>IF(ISBLANK(INDEX('Policy Characteristics'!B:B,MATCH($C1519,'Policy Characteristics'!$C:$C,0))),"",INDEX('Policy Characteristics'!B:B,MATCH($C1519,'Policy Characteristics'!$C:$C,0)))</f>
        <v>Fuel Tax Revenue</v>
      </c>
      <c r="C1519" s="446" t="str">
        <f t="shared" si="74"/>
        <v>GRA for Fuel Tax Revenue</v>
      </c>
      <c r="D1519" t="s">
        <v>2965</v>
      </c>
      <c r="F1519" t="s">
        <v>2969</v>
      </c>
      <c r="H1519" s="20">
        <v>553</v>
      </c>
      <c r="I1519" s="467" t="str">
        <f t="shared" si="75"/>
        <v>Yes</v>
      </c>
      <c r="J1519" s="469" t="str">
        <f>IF(ISBLANK(INDEX('Policy Characteristics'!D:D,MATCH($C1519,'Policy Characteristics'!$C:$C,0))),"",INDEX('Policy Characteristics'!D:D,MATCH($C1519,'Policy Characteristics'!$C:$C,0)))</f>
        <v/>
      </c>
      <c r="K1519" s="446" t="str">
        <f>IF(ISBLANK(INDEX('Policy Characteristics'!E:E,MATCH($C1519,'Policy Characteristics'!$C:$C,0))),"",INDEX('Policy Characteristics'!E:E,MATCH($C1519,'Policy Characteristics'!$C:$C,0)))</f>
        <v>GRA fuel tax revenue</v>
      </c>
      <c r="L1519" s="446">
        <f>IF(ISBLANK(INDEX('Policy Characteristics'!F:F,MATCH($C1519,'Policy Characteristics'!$C:$C,0))),"",INDEX('Policy Characteristics'!F:F,MATCH($C1519,'Policy Characteristics'!$C:$C,0)))</f>
        <v>0</v>
      </c>
      <c r="M1519" s="446">
        <f>IF(ISBLANK(INDEX('Policy Characteristics'!G:G,MATCH($C1519,'Policy Characteristics'!$C:$C,0))),"",INDEX('Policy Characteristics'!G:G,MATCH($C1519,'Policy Characteristics'!$C:$C,0)))</f>
        <v>10</v>
      </c>
      <c r="N1519" s="446">
        <f>IF(ISBLANK(INDEX('Policy Characteristics'!H:H,MATCH($C1519,'Policy Characteristics'!$C:$C,0))),"",INDEX('Policy Characteristics'!H:H,MATCH($C1519,'Policy Characteristics'!$C:$C,0)))</f>
        <v>1</v>
      </c>
      <c r="O1519" s="446" t="str">
        <f>IF(ISBLANK(INDEX('Policy Characteristics'!I:I,MATCH($C1519,'Policy Characteristics'!$C:$C,0))),"",INDEX('Policy Characteristics'!I:I,MATCH($C1519,'Policy Characteristics'!$C:$C,0)))</f>
        <v>weight</v>
      </c>
      <c r="P1519" s="44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46" t="str">
        <f>IF(ISBLANK(INDEX('Policy Characteristics'!K:K,MATCH($C1519,'Policy Characteristics'!$C:$C,0))),"",INDEX('Policy Characteristics'!K:K,MATCH($C1519,'Policy Characteristics'!$C:$C,0)))</f>
        <v>io-model.html</v>
      </c>
      <c r="R1519" s="446" t="str">
        <f>IF(ISBLANK(INDEX('Policy Characteristics'!L:L,MATCH($C1519,'Policy Characteristics'!$C:$C,0))),"",INDEX('Policy Characteristics'!L:L,MATCH($C1519,'Policy Characteristics'!$C:$C,0)))</f>
        <v/>
      </c>
    </row>
    <row r="1520" spans="1:18" x14ac:dyDescent="0.75">
      <c r="A1520" s="446" t="str">
        <f>IF(ISBLANK(INDEX('Policy Characteristics'!A:A,MATCH($C1520,'Policy Characteristics'!$C:$C,0))),"",INDEX('Policy Characteristics'!A:A,MATCH($C1520,'Policy Characteristics'!$C:$C,0)))</f>
        <v>Government Revenue Accounting</v>
      </c>
      <c r="B1520" s="467" t="str">
        <f>IF(ISBLANK(INDEX('Policy Characteristics'!B:B,MATCH($C1520,'Policy Characteristics'!$C:$C,0))),"",INDEX('Policy Characteristics'!B:B,MATCH($C1520,'Policy Characteristics'!$C:$C,0)))</f>
        <v>Fuel Tax Revenue</v>
      </c>
      <c r="C1520" s="446" t="str">
        <f t="shared" si="74"/>
        <v>GRA for Fuel Tax Revenue</v>
      </c>
      <c r="D1520" t="s">
        <v>2966</v>
      </c>
      <c r="F1520" t="s">
        <v>2970</v>
      </c>
      <c r="H1520" s="20">
        <v>554</v>
      </c>
      <c r="I1520" s="467" t="str">
        <f t="shared" si="75"/>
        <v>Yes</v>
      </c>
      <c r="J1520" s="469" t="str">
        <f>IF(ISBLANK(INDEX('Policy Characteristics'!D:D,MATCH($C1520,'Policy Characteristics'!$C:$C,0))),"",INDEX('Policy Characteristics'!D:D,MATCH($C1520,'Policy Characteristics'!$C:$C,0)))</f>
        <v/>
      </c>
      <c r="K1520" s="446" t="str">
        <f>IF(ISBLANK(INDEX('Policy Characteristics'!E:E,MATCH($C1520,'Policy Characteristics'!$C:$C,0))),"",INDEX('Policy Characteristics'!E:E,MATCH($C1520,'Policy Characteristics'!$C:$C,0)))</f>
        <v>GRA fuel tax revenue</v>
      </c>
      <c r="L1520" s="446">
        <f>IF(ISBLANK(INDEX('Policy Characteristics'!F:F,MATCH($C1520,'Policy Characteristics'!$C:$C,0))),"",INDEX('Policy Characteristics'!F:F,MATCH($C1520,'Policy Characteristics'!$C:$C,0)))</f>
        <v>0</v>
      </c>
      <c r="M1520" s="446">
        <f>IF(ISBLANK(INDEX('Policy Characteristics'!G:G,MATCH($C1520,'Policy Characteristics'!$C:$C,0))),"",INDEX('Policy Characteristics'!G:G,MATCH($C1520,'Policy Characteristics'!$C:$C,0)))</f>
        <v>10</v>
      </c>
      <c r="N1520" s="446">
        <f>IF(ISBLANK(INDEX('Policy Characteristics'!H:H,MATCH($C1520,'Policy Characteristics'!$C:$C,0))),"",INDEX('Policy Characteristics'!H:H,MATCH($C1520,'Policy Characteristics'!$C:$C,0)))</f>
        <v>1</v>
      </c>
      <c r="O1520" s="446" t="str">
        <f>IF(ISBLANK(INDEX('Policy Characteristics'!I:I,MATCH($C1520,'Policy Characteristics'!$C:$C,0))),"",INDEX('Policy Characteristics'!I:I,MATCH($C1520,'Policy Characteristics'!$C:$C,0)))</f>
        <v>weight</v>
      </c>
      <c r="P1520" s="44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46" t="str">
        <f>IF(ISBLANK(INDEX('Policy Characteristics'!K:K,MATCH($C1520,'Policy Characteristics'!$C:$C,0))),"",INDEX('Policy Characteristics'!K:K,MATCH($C1520,'Policy Characteristics'!$C:$C,0)))</f>
        <v>io-model.html</v>
      </c>
      <c r="R1520" s="446" t="str">
        <f>IF(ISBLANK(INDEX('Policy Characteristics'!L:L,MATCH($C1520,'Policy Characteristics'!$C:$C,0))),"",INDEX('Policy Characteristics'!L:L,MATCH($C1520,'Policy Characteristics'!$C:$C,0)))</f>
        <v/>
      </c>
    </row>
    <row r="1521" spans="1:18" x14ac:dyDescent="0.75">
      <c r="A1521" s="446" t="str">
        <f>IF(ISBLANK(INDEX('Policy Characteristics'!A:A,MATCH($C1521,'Policy Characteristics'!$C:$C,0))),"",INDEX('Policy Characteristics'!A:A,MATCH($C1521,'Policy Characteristics'!$C:$C,0)))</f>
        <v>Government Revenue Accounting</v>
      </c>
      <c r="B1521" s="467" t="str">
        <f>IF(ISBLANK(INDEX('Policy Characteristics'!B:B,MATCH($C1521,'Policy Characteristics'!$C:$C,0))),"",INDEX('Policy Characteristics'!B:B,MATCH($C1521,'Policy Characteristics'!$C:$C,0)))</f>
        <v>Vehicle Subsidy</v>
      </c>
      <c r="C1521" t="s">
        <v>3620</v>
      </c>
      <c r="D1521" t="s">
        <v>2962</v>
      </c>
      <c r="F1521" t="s">
        <v>2967</v>
      </c>
      <c r="H1521" s="20">
        <v>555</v>
      </c>
      <c r="I1521" s="472" t="s">
        <v>43</v>
      </c>
      <c r="J1521" s="469" t="str">
        <f>IF(ISBLANK(INDEX('Policy Characteristics'!D:D,MATCH($C1521,'Policy Characteristics'!$C:$C,0))),"",INDEX('Policy Characteristics'!D:D,MATCH($C1521,'Policy Characteristics'!$C:$C,0)))</f>
        <v/>
      </c>
      <c r="K1521" s="446" t="str">
        <f>IF(ISBLANK(INDEX('Policy Characteristics'!E:E,MATCH($C1521,'Policy Characteristics'!$C:$C,0))),"",INDEX('Policy Characteristics'!E:E,MATCH($C1521,'Policy Characteristics'!$C:$C,0)))</f>
        <v>GRA EV subsidy</v>
      </c>
      <c r="L1521" s="446">
        <f>IF(ISBLANK(INDEX('Policy Characteristics'!F:F,MATCH($C1521,'Policy Characteristics'!$C:$C,0))),"",INDEX('Policy Characteristics'!F:F,MATCH($C1521,'Policy Characteristics'!$C:$C,0)))</f>
        <v>0</v>
      </c>
      <c r="M1521" s="446">
        <f>IF(ISBLANK(INDEX('Policy Characteristics'!G:G,MATCH($C1521,'Policy Characteristics'!$C:$C,0))),"",INDEX('Policy Characteristics'!G:G,MATCH($C1521,'Policy Characteristics'!$C:$C,0)))</f>
        <v>10</v>
      </c>
      <c r="N1521" s="446">
        <f>IF(ISBLANK(INDEX('Policy Characteristics'!H:H,MATCH($C1521,'Policy Characteristics'!$C:$C,0))),"",INDEX('Policy Characteristics'!H:H,MATCH($C1521,'Policy Characteristics'!$C:$C,0)))</f>
        <v>1</v>
      </c>
      <c r="O1521" s="446" t="str">
        <f>IF(ISBLANK(INDEX('Policy Characteristics'!I:I,MATCH($C1521,'Policy Characteristics'!$C:$C,0))),"",INDEX('Policy Characteristics'!I:I,MATCH($C1521,'Policy Characteristics'!$C:$C,0)))</f>
        <v>weight</v>
      </c>
      <c r="P1521" s="44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46" t="str">
        <f>IF(ISBLANK(INDEX('Policy Characteristics'!K:K,MATCH($C1521,'Policy Characteristics'!$C:$C,0))),"",INDEX('Policy Characteristics'!K:K,MATCH($C1521,'Policy Characteristics'!$C:$C,0)))</f>
        <v>io-model.html</v>
      </c>
      <c r="R1521" s="446" t="str">
        <f>IF(ISBLANK(INDEX('Policy Characteristics'!L:L,MATCH($C1521,'Policy Characteristics'!$C:$C,0))),"",INDEX('Policy Characteristics'!L:L,MATCH($C1521,'Policy Characteristics'!$C:$C,0)))</f>
        <v/>
      </c>
    </row>
    <row r="1522" spans="1:18" x14ac:dyDescent="0.75">
      <c r="A1522" s="446" t="str">
        <f>IF(ISBLANK(INDEX('Policy Characteristics'!A:A,MATCH($C1522,'Policy Characteristics'!$C:$C,0))),"",INDEX('Policy Characteristics'!A:A,MATCH($C1522,'Policy Characteristics'!$C:$C,0)))</f>
        <v>Government Revenue Accounting</v>
      </c>
      <c r="B1522" s="467" t="str">
        <f>IF(ISBLANK(INDEX('Policy Characteristics'!B:B,MATCH($C1522,'Policy Characteristics'!$C:$C,0))),"",INDEX('Policy Characteristics'!B:B,MATCH($C1522,'Policy Characteristics'!$C:$C,0)))</f>
        <v>Vehicle Subsidy</v>
      </c>
      <c r="C1522" s="446" t="str">
        <f t="shared" ref="C1522:C1525" si="76">C$1521</f>
        <v>GRA for Vehicle Subsidy</v>
      </c>
      <c r="D1522" t="s">
        <v>2963</v>
      </c>
      <c r="F1522" t="s">
        <v>2978</v>
      </c>
      <c r="H1522" s="20">
        <v>556</v>
      </c>
      <c r="I1522" s="467" t="str">
        <f t="shared" ref="I1522:I1530" si="77">I$1521</f>
        <v>Yes</v>
      </c>
      <c r="J1522" s="469" t="str">
        <f>IF(ISBLANK(INDEX('Policy Characteristics'!D:D,MATCH($C1522,'Policy Characteristics'!$C:$C,0))),"",INDEX('Policy Characteristics'!D:D,MATCH($C1522,'Policy Characteristics'!$C:$C,0)))</f>
        <v/>
      </c>
      <c r="K1522" s="446" t="str">
        <f>IF(ISBLANK(INDEX('Policy Characteristics'!E:E,MATCH($C1522,'Policy Characteristics'!$C:$C,0))),"",INDEX('Policy Characteristics'!E:E,MATCH($C1522,'Policy Characteristics'!$C:$C,0)))</f>
        <v>GRA EV subsidy</v>
      </c>
      <c r="L1522" s="446">
        <f>IF(ISBLANK(INDEX('Policy Characteristics'!F:F,MATCH($C1522,'Policy Characteristics'!$C:$C,0))),"",INDEX('Policy Characteristics'!F:F,MATCH($C1522,'Policy Characteristics'!$C:$C,0)))</f>
        <v>0</v>
      </c>
      <c r="M1522" s="446">
        <f>IF(ISBLANK(INDEX('Policy Characteristics'!G:G,MATCH($C1522,'Policy Characteristics'!$C:$C,0))),"",INDEX('Policy Characteristics'!G:G,MATCH($C1522,'Policy Characteristics'!$C:$C,0)))</f>
        <v>10</v>
      </c>
      <c r="N1522" s="446">
        <f>IF(ISBLANK(INDEX('Policy Characteristics'!H:H,MATCH($C1522,'Policy Characteristics'!$C:$C,0))),"",INDEX('Policy Characteristics'!H:H,MATCH($C1522,'Policy Characteristics'!$C:$C,0)))</f>
        <v>1</v>
      </c>
      <c r="O1522" s="446" t="str">
        <f>IF(ISBLANK(INDEX('Policy Characteristics'!I:I,MATCH($C1522,'Policy Characteristics'!$C:$C,0))),"",INDEX('Policy Characteristics'!I:I,MATCH($C1522,'Policy Characteristics'!$C:$C,0)))</f>
        <v>weight</v>
      </c>
      <c r="P1522" s="44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46" t="str">
        <f>IF(ISBLANK(INDEX('Policy Characteristics'!K:K,MATCH($C1522,'Policy Characteristics'!$C:$C,0))),"",INDEX('Policy Characteristics'!K:K,MATCH($C1522,'Policy Characteristics'!$C:$C,0)))</f>
        <v>io-model.html</v>
      </c>
      <c r="R1522" s="446" t="str">
        <f>IF(ISBLANK(INDEX('Policy Characteristics'!L:L,MATCH($C1522,'Policy Characteristics'!$C:$C,0))),"",INDEX('Policy Characteristics'!L:L,MATCH($C1522,'Policy Characteristics'!$C:$C,0)))</f>
        <v/>
      </c>
    </row>
    <row r="1523" spans="1:18" x14ac:dyDescent="0.75">
      <c r="A1523" s="446" t="str">
        <f>IF(ISBLANK(INDEX('Policy Characteristics'!A:A,MATCH($C1523,'Policy Characteristics'!$C:$C,0))),"",INDEX('Policy Characteristics'!A:A,MATCH($C1523,'Policy Characteristics'!$C:$C,0)))</f>
        <v>Government Revenue Accounting</v>
      </c>
      <c r="B1523" s="467" t="str">
        <f>IF(ISBLANK(INDEX('Policy Characteristics'!B:B,MATCH($C1523,'Policy Characteristics'!$C:$C,0))),"",INDEX('Policy Characteristics'!B:B,MATCH($C1523,'Policy Characteristics'!$C:$C,0)))</f>
        <v>Vehicle Subsidy</v>
      </c>
      <c r="C1523" s="446" t="str">
        <f t="shared" si="76"/>
        <v>GRA for Vehicle Subsidy</v>
      </c>
      <c r="D1523" t="s">
        <v>2964</v>
      </c>
      <c r="F1523" t="s">
        <v>2968</v>
      </c>
      <c r="H1523" s="20">
        <v>557</v>
      </c>
      <c r="I1523" s="467" t="str">
        <f t="shared" si="77"/>
        <v>Yes</v>
      </c>
      <c r="J1523" s="469" t="str">
        <f>IF(ISBLANK(INDEX('Policy Characteristics'!D:D,MATCH($C1523,'Policy Characteristics'!$C:$C,0))),"",INDEX('Policy Characteristics'!D:D,MATCH($C1523,'Policy Characteristics'!$C:$C,0)))</f>
        <v/>
      </c>
      <c r="K1523" s="446" t="str">
        <f>IF(ISBLANK(INDEX('Policy Characteristics'!E:E,MATCH($C1523,'Policy Characteristics'!$C:$C,0))),"",INDEX('Policy Characteristics'!E:E,MATCH($C1523,'Policy Characteristics'!$C:$C,0)))</f>
        <v>GRA EV subsidy</v>
      </c>
      <c r="L1523" s="446">
        <f>IF(ISBLANK(INDEX('Policy Characteristics'!F:F,MATCH($C1523,'Policy Characteristics'!$C:$C,0))),"",INDEX('Policy Characteristics'!F:F,MATCH($C1523,'Policy Characteristics'!$C:$C,0)))</f>
        <v>0</v>
      </c>
      <c r="M1523" s="446">
        <f>IF(ISBLANK(INDEX('Policy Characteristics'!G:G,MATCH($C1523,'Policy Characteristics'!$C:$C,0))),"",INDEX('Policy Characteristics'!G:G,MATCH($C1523,'Policy Characteristics'!$C:$C,0)))</f>
        <v>10</v>
      </c>
      <c r="N1523" s="446">
        <f>IF(ISBLANK(INDEX('Policy Characteristics'!H:H,MATCH($C1523,'Policy Characteristics'!$C:$C,0))),"",INDEX('Policy Characteristics'!H:H,MATCH($C1523,'Policy Characteristics'!$C:$C,0)))</f>
        <v>1</v>
      </c>
      <c r="O1523" s="446" t="str">
        <f>IF(ISBLANK(INDEX('Policy Characteristics'!I:I,MATCH($C1523,'Policy Characteristics'!$C:$C,0))),"",INDEX('Policy Characteristics'!I:I,MATCH($C1523,'Policy Characteristics'!$C:$C,0)))</f>
        <v>weight</v>
      </c>
      <c r="P1523" s="44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46" t="str">
        <f>IF(ISBLANK(INDEX('Policy Characteristics'!K:K,MATCH($C1523,'Policy Characteristics'!$C:$C,0))),"",INDEX('Policy Characteristics'!K:K,MATCH($C1523,'Policy Characteristics'!$C:$C,0)))</f>
        <v>io-model.html</v>
      </c>
      <c r="R1523" s="446" t="str">
        <f>IF(ISBLANK(INDEX('Policy Characteristics'!L:L,MATCH($C1523,'Policy Characteristics'!$C:$C,0))),"",INDEX('Policy Characteristics'!L:L,MATCH($C1523,'Policy Characteristics'!$C:$C,0)))</f>
        <v/>
      </c>
    </row>
    <row r="1524" spans="1:18" x14ac:dyDescent="0.75">
      <c r="A1524" s="446" t="str">
        <f>IF(ISBLANK(INDEX('Policy Characteristics'!A:A,MATCH($C1524,'Policy Characteristics'!$C:$C,0))),"",INDEX('Policy Characteristics'!A:A,MATCH($C1524,'Policy Characteristics'!$C:$C,0)))</f>
        <v>Government Revenue Accounting</v>
      </c>
      <c r="B1524" s="467" t="str">
        <f>IF(ISBLANK(INDEX('Policy Characteristics'!B:B,MATCH($C1524,'Policy Characteristics'!$C:$C,0))),"",INDEX('Policy Characteristics'!B:B,MATCH($C1524,'Policy Characteristics'!$C:$C,0)))</f>
        <v>Vehicle Subsidy</v>
      </c>
      <c r="C1524" s="446" t="str">
        <f t="shared" si="76"/>
        <v>GRA for Vehicle Subsidy</v>
      </c>
      <c r="D1524" t="s">
        <v>2965</v>
      </c>
      <c r="F1524" t="s">
        <v>2969</v>
      </c>
      <c r="H1524" s="20">
        <v>558</v>
      </c>
      <c r="I1524" s="467" t="str">
        <f t="shared" si="77"/>
        <v>Yes</v>
      </c>
      <c r="J1524" s="469" t="str">
        <f>IF(ISBLANK(INDEX('Policy Characteristics'!D:D,MATCH($C1524,'Policy Characteristics'!$C:$C,0))),"",INDEX('Policy Characteristics'!D:D,MATCH($C1524,'Policy Characteristics'!$C:$C,0)))</f>
        <v/>
      </c>
      <c r="K1524" s="446" t="str">
        <f>IF(ISBLANK(INDEX('Policy Characteristics'!E:E,MATCH($C1524,'Policy Characteristics'!$C:$C,0))),"",INDEX('Policy Characteristics'!E:E,MATCH($C1524,'Policy Characteristics'!$C:$C,0)))</f>
        <v>GRA EV subsidy</v>
      </c>
      <c r="L1524" s="446">
        <f>IF(ISBLANK(INDEX('Policy Characteristics'!F:F,MATCH($C1524,'Policy Characteristics'!$C:$C,0))),"",INDEX('Policy Characteristics'!F:F,MATCH($C1524,'Policy Characteristics'!$C:$C,0)))</f>
        <v>0</v>
      </c>
      <c r="M1524" s="446">
        <f>IF(ISBLANK(INDEX('Policy Characteristics'!G:G,MATCH($C1524,'Policy Characteristics'!$C:$C,0))),"",INDEX('Policy Characteristics'!G:G,MATCH($C1524,'Policy Characteristics'!$C:$C,0)))</f>
        <v>10</v>
      </c>
      <c r="N1524" s="446">
        <f>IF(ISBLANK(INDEX('Policy Characteristics'!H:H,MATCH($C1524,'Policy Characteristics'!$C:$C,0))),"",INDEX('Policy Characteristics'!H:H,MATCH($C1524,'Policy Characteristics'!$C:$C,0)))</f>
        <v>1</v>
      </c>
      <c r="O1524" s="446" t="str">
        <f>IF(ISBLANK(INDEX('Policy Characteristics'!I:I,MATCH($C1524,'Policy Characteristics'!$C:$C,0))),"",INDEX('Policy Characteristics'!I:I,MATCH($C1524,'Policy Characteristics'!$C:$C,0)))</f>
        <v>weight</v>
      </c>
      <c r="P1524" s="44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46" t="str">
        <f>IF(ISBLANK(INDEX('Policy Characteristics'!K:K,MATCH($C1524,'Policy Characteristics'!$C:$C,0))),"",INDEX('Policy Characteristics'!K:K,MATCH($C1524,'Policy Characteristics'!$C:$C,0)))</f>
        <v>io-model.html</v>
      </c>
      <c r="R1524" s="446" t="str">
        <f>IF(ISBLANK(INDEX('Policy Characteristics'!L:L,MATCH($C1524,'Policy Characteristics'!$C:$C,0))),"",INDEX('Policy Characteristics'!L:L,MATCH($C1524,'Policy Characteristics'!$C:$C,0)))</f>
        <v/>
      </c>
    </row>
    <row r="1525" spans="1:18" x14ac:dyDescent="0.75">
      <c r="A1525" s="446" t="str">
        <f>IF(ISBLANK(INDEX('Policy Characteristics'!A:A,MATCH($C1525,'Policy Characteristics'!$C:$C,0))),"",INDEX('Policy Characteristics'!A:A,MATCH($C1525,'Policy Characteristics'!$C:$C,0)))</f>
        <v>Government Revenue Accounting</v>
      </c>
      <c r="B1525" s="467" t="str">
        <f>IF(ISBLANK(INDEX('Policy Characteristics'!B:B,MATCH($C1525,'Policy Characteristics'!$C:$C,0))),"",INDEX('Policy Characteristics'!B:B,MATCH($C1525,'Policy Characteristics'!$C:$C,0)))</f>
        <v>Vehicle Subsidy</v>
      </c>
      <c r="C1525" s="446" t="str">
        <f t="shared" si="76"/>
        <v>GRA for Vehicle Subsidy</v>
      </c>
      <c r="D1525" t="s">
        <v>2966</v>
      </c>
      <c r="F1525" t="s">
        <v>2970</v>
      </c>
      <c r="H1525" s="20">
        <v>559</v>
      </c>
      <c r="I1525" s="467" t="str">
        <f t="shared" si="77"/>
        <v>Yes</v>
      </c>
      <c r="J1525" s="469" t="str">
        <f>IF(ISBLANK(INDEX('Policy Characteristics'!D:D,MATCH($C1525,'Policy Characteristics'!$C:$C,0))),"",INDEX('Policy Characteristics'!D:D,MATCH($C1525,'Policy Characteristics'!$C:$C,0)))</f>
        <v/>
      </c>
      <c r="K1525" s="446" t="str">
        <f>IF(ISBLANK(INDEX('Policy Characteristics'!E:E,MATCH($C1525,'Policy Characteristics'!$C:$C,0))),"",INDEX('Policy Characteristics'!E:E,MATCH($C1525,'Policy Characteristics'!$C:$C,0)))</f>
        <v>GRA EV subsidy</v>
      </c>
      <c r="L1525" s="446">
        <f>IF(ISBLANK(INDEX('Policy Characteristics'!F:F,MATCH($C1525,'Policy Characteristics'!$C:$C,0))),"",INDEX('Policy Characteristics'!F:F,MATCH($C1525,'Policy Characteristics'!$C:$C,0)))</f>
        <v>0</v>
      </c>
      <c r="M1525" s="446">
        <f>IF(ISBLANK(INDEX('Policy Characteristics'!G:G,MATCH($C1525,'Policy Characteristics'!$C:$C,0))),"",INDEX('Policy Characteristics'!G:G,MATCH($C1525,'Policy Characteristics'!$C:$C,0)))</f>
        <v>10</v>
      </c>
      <c r="N1525" s="446">
        <f>IF(ISBLANK(INDEX('Policy Characteristics'!H:H,MATCH($C1525,'Policy Characteristics'!$C:$C,0))),"",INDEX('Policy Characteristics'!H:H,MATCH($C1525,'Policy Characteristics'!$C:$C,0)))</f>
        <v>1</v>
      </c>
      <c r="O1525" s="446" t="str">
        <f>IF(ISBLANK(INDEX('Policy Characteristics'!I:I,MATCH($C1525,'Policy Characteristics'!$C:$C,0))),"",INDEX('Policy Characteristics'!I:I,MATCH($C1525,'Policy Characteristics'!$C:$C,0)))</f>
        <v>weight</v>
      </c>
      <c r="P1525" s="44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46" t="str">
        <f>IF(ISBLANK(INDEX('Policy Characteristics'!K:K,MATCH($C1525,'Policy Characteristics'!$C:$C,0))),"",INDEX('Policy Characteristics'!K:K,MATCH($C1525,'Policy Characteristics'!$C:$C,0)))</f>
        <v>io-model.html</v>
      </c>
      <c r="R1525" s="446" t="str">
        <f>IF(ISBLANK(INDEX('Policy Characteristics'!L:L,MATCH($C1525,'Policy Characteristics'!$C:$C,0))),"",INDEX('Policy Characteristics'!L:L,MATCH($C1525,'Policy Characteristics'!$C:$C,0)))</f>
        <v/>
      </c>
    </row>
    <row r="1526" spans="1:18" x14ac:dyDescent="0.75">
      <c r="A1526" s="446" t="str">
        <f>IF(ISBLANK(INDEX('Policy Characteristics'!A:A,MATCH($C1526,'Policy Characteristics'!$C:$C,0))),"",INDEX('Policy Characteristics'!A:A,MATCH($C1526,'Policy Characteristics'!$C:$C,0)))</f>
        <v>Government Revenue Accounting</v>
      </c>
      <c r="B1526" s="467" t="str">
        <f>IF(ISBLANK(INDEX('Policy Characteristics'!B:B,MATCH($C1526,'Policy Characteristics'!$C:$C,0))),"",INDEX('Policy Characteristics'!B:B,MATCH($C1526,'Policy Characteristics'!$C:$C,0)))</f>
        <v>Vehicle Battery Subsidy</v>
      </c>
      <c r="C1526" t="s">
        <v>3622</v>
      </c>
      <c r="D1526" t="s">
        <v>2962</v>
      </c>
      <c r="F1526" t="s">
        <v>2967</v>
      </c>
      <c r="H1526" s="20">
        <v>2247</v>
      </c>
      <c r="I1526" s="472" t="s">
        <v>43</v>
      </c>
      <c r="J1526" s="469" t="str">
        <f>IF(ISBLANK(INDEX('Policy Characteristics'!D:D,MATCH($C1526,'Policy Characteristics'!$C:$C,0))),"",INDEX('Policy Characteristics'!D:D,MATCH($C1526,'Policy Characteristics'!$C:$C,0)))</f>
        <v/>
      </c>
      <c r="K1526" s="446" t="str">
        <f>IF(ISBLANK(INDEX('Policy Characteristics'!E:E,MATCH($C1526,'Policy Characteristics'!$C:$C,0))),"",INDEX('Policy Characteristics'!E:E,MATCH($C1526,'Policy Characteristics'!$C:$C,0)))</f>
        <v>GRA trans battery subsidy</v>
      </c>
      <c r="L1526" s="446">
        <f>IF(ISBLANK(INDEX('Policy Characteristics'!F:F,MATCH($C1526,'Policy Characteristics'!$C:$C,0))),"",INDEX('Policy Characteristics'!F:F,MATCH($C1526,'Policy Characteristics'!$C:$C,0)))</f>
        <v>0</v>
      </c>
      <c r="M1526" s="446">
        <f>IF(ISBLANK(INDEX('Policy Characteristics'!G:G,MATCH($C1526,'Policy Characteristics'!$C:$C,0))),"",INDEX('Policy Characteristics'!G:G,MATCH($C1526,'Policy Characteristics'!$C:$C,0)))</f>
        <v>10</v>
      </c>
      <c r="N1526" s="446">
        <f>IF(ISBLANK(INDEX('Policy Characteristics'!H:H,MATCH($C1526,'Policy Characteristics'!$C:$C,0))),"",INDEX('Policy Characteristics'!H:H,MATCH($C1526,'Policy Characteristics'!$C:$C,0)))</f>
        <v>1</v>
      </c>
      <c r="O1526" s="446" t="str">
        <f>IF(ISBLANK(INDEX('Policy Characteristics'!I:I,MATCH($C1526,'Policy Characteristics'!$C:$C,0))),"",INDEX('Policy Characteristics'!I:I,MATCH($C1526,'Policy Characteristics'!$C:$C,0)))</f>
        <v>weight</v>
      </c>
      <c r="P1526" s="44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46" t="str">
        <f>IF(ISBLANK(INDEX('Policy Characteristics'!K:K,MATCH($C1526,'Policy Characteristics'!$C:$C,0))),"",INDEX('Policy Characteristics'!K:K,MATCH($C1526,'Policy Characteristics'!$C:$C,0)))</f>
        <v>io-model.html</v>
      </c>
      <c r="R1526" s="446"/>
    </row>
    <row r="1527" spans="1:18" x14ac:dyDescent="0.75">
      <c r="A1527" s="446" t="str">
        <f>IF(ISBLANK(INDEX('Policy Characteristics'!A:A,MATCH($C1527,'Policy Characteristics'!$C:$C,0))),"",INDEX('Policy Characteristics'!A:A,MATCH($C1527,'Policy Characteristics'!$C:$C,0)))</f>
        <v>Government Revenue Accounting</v>
      </c>
      <c r="B1527" s="467" t="str">
        <f>IF(ISBLANK(INDEX('Policy Characteristics'!B:B,MATCH($C1527,'Policy Characteristics'!$C:$C,0))),"",INDEX('Policy Characteristics'!B:B,MATCH($C1527,'Policy Characteristics'!$C:$C,0)))</f>
        <v>Vehicle Battery Subsidy</v>
      </c>
      <c r="C1527" s="446" t="str">
        <f>C$1526</f>
        <v>GRA for Vehicle Battery Subsidy</v>
      </c>
      <c r="D1527" t="s">
        <v>2963</v>
      </c>
      <c r="F1527" t="s">
        <v>2978</v>
      </c>
      <c r="H1527" s="20">
        <v>2248</v>
      </c>
      <c r="I1527" s="467" t="str">
        <f t="shared" si="77"/>
        <v>Yes</v>
      </c>
      <c r="J1527" s="469" t="str">
        <f>IF(ISBLANK(INDEX('Policy Characteristics'!D:D,MATCH($C1527,'Policy Characteristics'!$C:$C,0))),"",INDEX('Policy Characteristics'!D:D,MATCH($C1527,'Policy Characteristics'!$C:$C,0)))</f>
        <v/>
      </c>
      <c r="K1527" s="446" t="str">
        <f>IF(ISBLANK(INDEX('Policy Characteristics'!E:E,MATCH($C1527,'Policy Characteristics'!$C:$C,0))),"",INDEX('Policy Characteristics'!E:E,MATCH($C1527,'Policy Characteristics'!$C:$C,0)))</f>
        <v>GRA trans battery subsidy</v>
      </c>
      <c r="L1527" s="446">
        <f>IF(ISBLANK(INDEX('Policy Characteristics'!F:F,MATCH($C1527,'Policy Characteristics'!$C:$C,0))),"",INDEX('Policy Characteristics'!F:F,MATCH($C1527,'Policy Characteristics'!$C:$C,0)))</f>
        <v>0</v>
      </c>
      <c r="M1527" s="446">
        <f>IF(ISBLANK(INDEX('Policy Characteristics'!G:G,MATCH($C1527,'Policy Characteristics'!$C:$C,0))),"",INDEX('Policy Characteristics'!G:G,MATCH($C1527,'Policy Characteristics'!$C:$C,0)))</f>
        <v>10</v>
      </c>
      <c r="N1527" s="446">
        <f>IF(ISBLANK(INDEX('Policy Characteristics'!H:H,MATCH($C1527,'Policy Characteristics'!$C:$C,0))),"",INDEX('Policy Characteristics'!H:H,MATCH($C1527,'Policy Characteristics'!$C:$C,0)))</f>
        <v>1</v>
      </c>
      <c r="O1527" s="446" t="str">
        <f>IF(ISBLANK(INDEX('Policy Characteristics'!I:I,MATCH($C1527,'Policy Characteristics'!$C:$C,0))),"",INDEX('Policy Characteristics'!I:I,MATCH($C1527,'Policy Characteristics'!$C:$C,0)))</f>
        <v>weight</v>
      </c>
      <c r="P1527" s="44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46" t="str">
        <f>IF(ISBLANK(INDEX('Policy Characteristics'!K:K,MATCH($C1527,'Policy Characteristics'!$C:$C,0))),"",INDEX('Policy Characteristics'!K:K,MATCH($C1527,'Policy Characteristics'!$C:$C,0)))</f>
        <v>io-model.html</v>
      </c>
      <c r="R1527" s="446"/>
    </row>
    <row r="1528" spans="1:18" x14ac:dyDescent="0.75">
      <c r="A1528" s="446" t="str">
        <f>IF(ISBLANK(INDEX('Policy Characteristics'!A:A,MATCH($C1528,'Policy Characteristics'!$C:$C,0))),"",INDEX('Policy Characteristics'!A:A,MATCH($C1528,'Policy Characteristics'!$C:$C,0)))</f>
        <v>Government Revenue Accounting</v>
      </c>
      <c r="B1528" s="467" t="str">
        <f>IF(ISBLANK(INDEX('Policy Characteristics'!B:B,MATCH($C1528,'Policy Characteristics'!$C:$C,0))),"",INDEX('Policy Characteristics'!B:B,MATCH($C1528,'Policy Characteristics'!$C:$C,0)))</f>
        <v>Vehicle Battery Subsidy</v>
      </c>
      <c r="C1528" s="446" t="str">
        <f t="shared" ref="C1528:C1530" si="78">C$1526</f>
        <v>GRA for Vehicle Battery Subsidy</v>
      </c>
      <c r="D1528" t="s">
        <v>2964</v>
      </c>
      <c r="F1528" t="s">
        <v>2968</v>
      </c>
      <c r="H1528" s="20">
        <v>2249</v>
      </c>
      <c r="I1528" s="467" t="str">
        <f t="shared" si="77"/>
        <v>Yes</v>
      </c>
      <c r="J1528" s="469" t="str">
        <f>IF(ISBLANK(INDEX('Policy Characteristics'!D:D,MATCH($C1528,'Policy Characteristics'!$C:$C,0))),"",INDEX('Policy Characteristics'!D:D,MATCH($C1528,'Policy Characteristics'!$C:$C,0)))</f>
        <v/>
      </c>
      <c r="K1528" s="446" t="str">
        <f>IF(ISBLANK(INDEX('Policy Characteristics'!E:E,MATCH($C1528,'Policy Characteristics'!$C:$C,0))),"",INDEX('Policy Characteristics'!E:E,MATCH($C1528,'Policy Characteristics'!$C:$C,0)))</f>
        <v>GRA trans battery subsidy</v>
      </c>
      <c r="L1528" s="446">
        <f>IF(ISBLANK(INDEX('Policy Characteristics'!F:F,MATCH($C1528,'Policy Characteristics'!$C:$C,0))),"",INDEX('Policy Characteristics'!F:F,MATCH($C1528,'Policy Characteristics'!$C:$C,0)))</f>
        <v>0</v>
      </c>
      <c r="M1528" s="446">
        <f>IF(ISBLANK(INDEX('Policy Characteristics'!G:G,MATCH($C1528,'Policy Characteristics'!$C:$C,0))),"",INDEX('Policy Characteristics'!G:G,MATCH($C1528,'Policy Characteristics'!$C:$C,0)))</f>
        <v>10</v>
      </c>
      <c r="N1528" s="446">
        <f>IF(ISBLANK(INDEX('Policy Characteristics'!H:H,MATCH($C1528,'Policy Characteristics'!$C:$C,0))),"",INDEX('Policy Characteristics'!H:H,MATCH($C1528,'Policy Characteristics'!$C:$C,0)))</f>
        <v>1</v>
      </c>
      <c r="O1528" s="446" t="str">
        <f>IF(ISBLANK(INDEX('Policy Characteristics'!I:I,MATCH($C1528,'Policy Characteristics'!$C:$C,0))),"",INDEX('Policy Characteristics'!I:I,MATCH($C1528,'Policy Characteristics'!$C:$C,0)))</f>
        <v>weight</v>
      </c>
      <c r="P1528" s="44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46" t="str">
        <f>IF(ISBLANK(INDEX('Policy Characteristics'!K:K,MATCH($C1528,'Policy Characteristics'!$C:$C,0))),"",INDEX('Policy Characteristics'!K:K,MATCH($C1528,'Policy Characteristics'!$C:$C,0)))</f>
        <v>io-model.html</v>
      </c>
      <c r="R1528" s="446"/>
    </row>
    <row r="1529" spans="1:18" x14ac:dyDescent="0.75">
      <c r="A1529" s="446" t="str">
        <f>IF(ISBLANK(INDEX('Policy Characteristics'!A:A,MATCH($C1529,'Policy Characteristics'!$C:$C,0))),"",INDEX('Policy Characteristics'!A:A,MATCH($C1529,'Policy Characteristics'!$C:$C,0)))</f>
        <v>Government Revenue Accounting</v>
      </c>
      <c r="B1529" s="467" t="str">
        <f>IF(ISBLANK(INDEX('Policy Characteristics'!B:B,MATCH($C1529,'Policy Characteristics'!$C:$C,0))),"",INDEX('Policy Characteristics'!B:B,MATCH($C1529,'Policy Characteristics'!$C:$C,0)))</f>
        <v>Vehicle Battery Subsidy</v>
      </c>
      <c r="C1529" s="446" t="str">
        <f t="shared" si="78"/>
        <v>GRA for Vehicle Battery Subsidy</v>
      </c>
      <c r="D1529" t="s">
        <v>2965</v>
      </c>
      <c r="F1529" t="s">
        <v>2969</v>
      </c>
      <c r="H1529" s="20">
        <v>2250</v>
      </c>
      <c r="I1529" s="467" t="str">
        <f t="shared" si="77"/>
        <v>Yes</v>
      </c>
      <c r="J1529" s="469" t="str">
        <f>IF(ISBLANK(INDEX('Policy Characteristics'!D:D,MATCH($C1529,'Policy Characteristics'!$C:$C,0))),"",INDEX('Policy Characteristics'!D:D,MATCH($C1529,'Policy Characteristics'!$C:$C,0)))</f>
        <v/>
      </c>
      <c r="K1529" s="446" t="str">
        <f>IF(ISBLANK(INDEX('Policy Characteristics'!E:E,MATCH($C1529,'Policy Characteristics'!$C:$C,0))),"",INDEX('Policy Characteristics'!E:E,MATCH($C1529,'Policy Characteristics'!$C:$C,0)))</f>
        <v>GRA trans battery subsidy</v>
      </c>
      <c r="L1529" s="446">
        <f>IF(ISBLANK(INDEX('Policy Characteristics'!F:F,MATCH($C1529,'Policy Characteristics'!$C:$C,0))),"",INDEX('Policy Characteristics'!F:F,MATCH($C1529,'Policy Characteristics'!$C:$C,0)))</f>
        <v>0</v>
      </c>
      <c r="M1529" s="446">
        <f>IF(ISBLANK(INDEX('Policy Characteristics'!G:G,MATCH($C1529,'Policy Characteristics'!$C:$C,0))),"",INDEX('Policy Characteristics'!G:G,MATCH($C1529,'Policy Characteristics'!$C:$C,0)))</f>
        <v>10</v>
      </c>
      <c r="N1529" s="446">
        <f>IF(ISBLANK(INDEX('Policy Characteristics'!H:H,MATCH($C1529,'Policy Characteristics'!$C:$C,0))),"",INDEX('Policy Characteristics'!H:H,MATCH($C1529,'Policy Characteristics'!$C:$C,0)))</f>
        <v>1</v>
      </c>
      <c r="O1529" s="446" t="str">
        <f>IF(ISBLANK(INDEX('Policy Characteristics'!I:I,MATCH($C1529,'Policy Characteristics'!$C:$C,0))),"",INDEX('Policy Characteristics'!I:I,MATCH($C1529,'Policy Characteristics'!$C:$C,0)))</f>
        <v>weight</v>
      </c>
      <c r="P1529" s="44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46" t="str">
        <f>IF(ISBLANK(INDEX('Policy Characteristics'!K:K,MATCH($C1529,'Policy Characteristics'!$C:$C,0))),"",INDEX('Policy Characteristics'!K:K,MATCH($C1529,'Policy Characteristics'!$C:$C,0)))</f>
        <v>io-model.html</v>
      </c>
      <c r="R1529" s="446"/>
    </row>
    <row r="1530" spans="1:18" x14ac:dyDescent="0.75">
      <c r="A1530" s="446" t="str">
        <f>IF(ISBLANK(INDEX('Policy Characteristics'!A:A,MATCH($C1530,'Policy Characteristics'!$C:$C,0))),"",INDEX('Policy Characteristics'!A:A,MATCH($C1530,'Policy Characteristics'!$C:$C,0)))</f>
        <v>Government Revenue Accounting</v>
      </c>
      <c r="B1530" s="467" t="str">
        <f>IF(ISBLANK(INDEX('Policy Characteristics'!B:B,MATCH($C1530,'Policy Characteristics'!$C:$C,0))),"",INDEX('Policy Characteristics'!B:B,MATCH($C1530,'Policy Characteristics'!$C:$C,0)))</f>
        <v>Vehicle Battery Subsidy</v>
      </c>
      <c r="C1530" s="446" t="str">
        <f t="shared" si="78"/>
        <v>GRA for Vehicle Battery Subsidy</v>
      </c>
      <c r="D1530" t="s">
        <v>2966</v>
      </c>
      <c r="F1530" t="s">
        <v>2970</v>
      </c>
      <c r="H1530" s="20">
        <v>2251</v>
      </c>
      <c r="I1530" s="467" t="str">
        <f t="shared" si="77"/>
        <v>Yes</v>
      </c>
      <c r="J1530" s="469" t="str">
        <f>IF(ISBLANK(INDEX('Policy Characteristics'!D:D,MATCH($C1530,'Policy Characteristics'!$C:$C,0))),"",INDEX('Policy Characteristics'!D:D,MATCH($C1530,'Policy Characteristics'!$C:$C,0)))</f>
        <v/>
      </c>
      <c r="K1530" s="446" t="str">
        <f>IF(ISBLANK(INDEX('Policy Characteristics'!E:E,MATCH($C1530,'Policy Characteristics'!$C:$C,0))),"",INDEX('Policy Characteristics'!E:E,MATCH($C1530,'Policy Characteristics'!$C:$C,0)))</f>
        <v>GRA trans battery subsidy</v>
      </c>
      <c r="L1530" s="446">
        <f>IF(ISBLANK(INDEX('Policy Characteristics'!F:F,MATCH($C1530,'Policy Characteristics'!$C:$C,0))),"",INDEX('Policy Characteristics'!F:F,MATCH($C1530,'Policy Characteristics'!$C:$C,0)))</f>
        <v>0</v>
      </c>
      <c r="M1530" s="446">
        <f>IF(ISBLANK(INDEX('Policy Characteristics'!G:G,MATCH($C1530,'Policy Characteristics'!$C:$C,0))),"",INDEX('Policy Characteristics'!G:G,MATCH($C1530,'Policy Characteristics'!$C:$C,0)))</f>
        <v>10</v>
      </c>
      <c r="N1530" s="446">
        <f>IF(ISBLANK(INDEX('Policy Characteristics'!H:H,MATCH($C1530,'Policy Characteristics'!$C:$C,0))),"",INDEX('Policy Characteristics'!H:H,MATCH($C1530,'Policy Characteristics'!$C:$C,0)))</f>
        <v>1</v>
      </c>
      <c r="O1530" s="446" t="str">
        <f>IF(ISBLANK(INDEX('Policy Characteristics'!I:I,MATCH($C1530,'Policy Characteristics'!$C:$C,0))),"",INDEX('Policy Characteristics'!I:I,MATCH($C1530,'Policy Characteristics'!$C:$C,0)))</f>
        <v>weight</v>
      </c>
      <c r="P1530" s="44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46" t="str">
        <f>IF(ISBLANK(INDEX('Policy Characteristics'!K:K,MATCH($C1530,'Policy Characteristics'!$C:$C,0))),"",INDEX('Policy Characteristics'!K:K,MATCH($C1530,'Policy Characteristics'!$C:$C,0)))</f>
        <v>io-model.html</v>
      </c>
      <c r="R1530" s="446"/>
    </row>
    <row r="1531" spans="1:18" x14ac:dyDescent="0.75">
      <c r="A1531" s="446" t="str">
        <f>IF(ISBLANK(INDEX('Policy Characteristics'!A:A,MATCH($C1531,'Policy Characteristics'!$C:$C,0))),"",INDEX('Policy Characteristics'!A:A,MATCH($C1531,'Policy Characteristics'!$C:$C,0)))</f>
        <v>Government Revenue Accounting</v>
      </c>
      <c r="B1531" s="467" t="str">
        <f>IF(ISBLANK(INDEX('Policy Characteristics'!B:B,MATCH($C1531,'Policy Characteristics'!$C:$C,0))),"",INDEX('Policy Characteristics'!B:B,MATCH($C1531,'Policy Characteristics'!$C:$C,0)))</f>
        <v>Electricity Generation Subsidy</v>
      </c>
      <c r="C1531" t="s">
        <v>2956</v>
      </c>
      <c r="D1531" t="s">
        <v>2962</v>
      </c>
      <c r="F1531" t="s">
        <v>2967</v>
      </c>
      <c r="H1531" s="20">
        <v>560</v>
      </c>
      <c r="I1531" s="472" t="s">
        <v>43</v>
      </c>
      <c r="J1531" s="469" t="str">
        <f>IF(ISBLANK(INDEX('Policy Characteristics'!D:D,MATCH($C1531,'Policy Characteristics'!$C:$C,0))),"",INDEX('Policy Characteristics'!D:D,MATCH($C1531,'Policy Characteristics'!$C:$C,0)))</f>
        <v/>
      </c>
      <c r="K1531" s="446" t="str">
        <f>IF(ISBLANK(INDEX('Policy Characteristics'!E:E,MATCH($C1531,'Policy Characteristics'!$C:$C,0))),"",INDEX('Policy Characteristics'!E:E,MATCH($C1531,'Policy Characteristics'!$C:$C,0)))</f>
        <v>GRA elec gen subsidy</v>
      </c>
      <c r="L1531" s="446">
        <f>IF(ISBLANK(INDEX('Policy Characteristics'!F:F,MATCH($C1531,'Policy Characteristics'!$C:$C,0))),"",INDEX('Policy Characteristics'!F:F,MATCH($C1531,'Policy Characteristics'!$C:$C,0)))</f>
        <v>0</v>
      </c>
      <c r="M1531" s="446">
        <f>IF(ISBLANK(INDEX('Policy Characteristics'!G:G,MATCH($C1531,'Policy Characteristics'!$C:$C,0))),"",INDEX('Policy Characteristics'!G:G,MATCH($C1531,'Policy Characteristics'!$C:$C,0)))</f>
        <v>10</v>
      </c>
      <c r="N1531" s="446">
        <f>IF(ISBLANK(INDEX('Policy Characteristics'!H:H,MATCH($C1531,'Policy Characteristics'!$C:$C,0))),"",INDEX('Policy Characteristics'!H:H,MATCH($C1531,'Policy Characteristics'!$C:$C,0)))</f>
        <v>1</v>
      </c>
      <c r="O1531" s="446" t="str">
        <f>IF(ISBLANK(INDEX('Policy Characteristics'!I:I,MATCH($C1531,'Policy Characteristics'!$C:$C,0))),"",INDEX('Policy Characteristics'!I:I,MATCH($C1531,'Policy Characteristics'!$C:$C,0)))</f>
        <v>weight</v>
      </c>
      <c r="P1531" s="44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46" t="str">
        <f>IF(ISBLANK(INDEX('Policy Characteristics'!K:K,MATCH($C1531,'Policy Characteristics'!$C:$C,0))),"",INDEX('Policy Characteristics'!K:K,MATCH($C1531,'Policy Characteristics'!$C:$C,0)))</f>
        <v>io-model.html</v>
      </c>
      <c r="R1531" s="446" t="str">
        <f>IF(ISBLANK(INDEX('Policy Characteristics'!L:L,MATCH($C1531,'Policy Characteristics'!$C:$C,0))),"",INDEX('Policy Characteristics'!L:L,MATCH($C1531,'Policy Characteristics'!$C:$C,0)))</f>
        <v/>
      </c>
    </row>
    <row r="1532" spans="1:18" x14ac:dyDescent="0.75">
      <c r="A1532" s="446" t="str">
        <f>IF(ISBLANK(INDEX('Policy Characteristics'!A:A,MATCH($C1532,'Policy Characteristics'!$C:$C,0))),"",INDEX('Policy Characteristics'!A:A,MATCH($C1532,'Policy Characteristics'!$C:$C,0)))</f>
        <v>Government Revenue Accounting</v>
      </c>
      <c r="B1532" s="467" t="str">
        <f>IF(ISBLANK(INDEX('Policy Characteristics'!B:B,MATCH($C1532,'Policy Characteristics'!$C:$C,0))),"",INDEX('Policy Characteristics'!B:B,MATCH($C1532,'Policy Characteristics'!$C:$C,0)))</f>
        <v>Electricity Generation Subsidy</v>
      </c>
      <c r="C1532" s="446" t="str">
        <f t="shared" ref="C1532:C1535" si="79">C$1531</f>
        <v>GRA for Electricity Generation Subsidies</v>
      </c>
      <c r="D1532" t="s">
        <v>2963</v>
      </c>
      <c r="F1532" t="s">
        <v>2978</v>
      </c>
      <c r="H1532" s="20">
        <v>561</v>
      </c>
      <c r="I1532" s="467" t="str">
        <f t="shared" ref="I1532:I1535" si="80">I$1531</f>
        <v>Yes</v>
      </c>
      <c r="J1532" s="469" t="str">
        <f>IF(ISBLANK(INDEX('Policy Characteristics'!D:D,MATCH($C1532,'Policy Characteristics'!$C:$C,0))),"",INDEX('Policy Characteristics'!D:D,MATCH($C1532,'Policy Characteristics'!$C:$C,0)))</f>
        <v/>
      </c>
      <c r="K1532" s="446" t="str">
        <f>IF(ISBLANK(INDEX('Policy Characteristics'!E:E,MATCH($C1532,'Policy Characteristics'!$C:$C,0))),"",INDEX('Policy Characteristics'!E:E,MATCH($C1532,'Policy Characteristics'!$C:$C,0)))</f>
        <v>GRA elec gen subsidy</v>
      </c>
      <c r="L1532" s="446">
        <f>IF(ISBLANK(INDEX('Policy Characteristics'!F:F,MATCH($C1532,'Policy Characteristics'!$C:$C,0))),"",INDEX('Policy Characteristics'!F:F,MATCH($C1532,'Policy Characteristics'!$C:$C,0)))</f>
        <v>0</v>
      </c>
      <c r="M1532" s="446">
        <f>IF(ISBLANK(INDEX('Policy Characteristics'!G:G,MATCH($C1532,'Policy Characteristics'!$C:$C,0))),"",INDEX('Policy Characteristics'!G:G,MATCH($C1532,'Policy Characteristics'!$C:$C,0)))</f>
        <v>10</v>
      </c>
      <c r="N1532" s="446">
        <f>IF(ISBLANK(INDEX('Policy Characteristics'!H:H,MATCH($C1532,'Policy Characteristics'!$C:$C,0))),"",INDEX('Policy Characteristics'!H:H,MATCH($C1532,'Policy Characteristics'!$C:$C,0)))</f>
        <v>1</v>
      </c>
      <c r="O1532" s="446" t="str">
        <f>IF(ISBLANK(INDEX('Policy Characteristics'!I:I,MATCH($C1532,'Policy Characteristics'!$C:$C,0))),"",INDEX('Policy Characteristics'!I:I,MATCH($C1532,'Policy Characteristics'!$C:$C,0)))</f>
        <v>weight</v>
      </c>
      <c r="P1532" s="44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46" t="str">
        <f>IF(ISBLANK(INDEX('Policy Characteristics'!K:K,MATCH($C1532,'Policy Characteristics'!$C:$C,0))),"",INDEX('Policy Characteristics'!K:K,MATCH($C1532,'Policy Characteristics'!$C:$C,0)))</f>
        <v>io-model.html</v>
      </c>
      <c r="R1532" s="446" t="str">
        <f>IF(ISBLANK(INDEX('Policy Characteristics'!L:L,MATCH($C1532,'Policy Characteristics'!$C:$C,0))),"",INDEX('Policy Characteristics'!L:L,MATCH($C1532,'Policy Characteristics'!$C:$C,0)))</f>
        <v/>
      </c>
    </row>
    <row r="1533" spans="1:18" x14ac:dyDescent="0.75">
      <c r="A1533" s="446" t="str">
        <f>IF(ISBLANK(INDEX('Policy Characteristics'!A:A,MATCH($C1533,'Policy Characteristics'!$C:$C,0))),"",INDEX('Policy Characteristics'!A:A,MATCH($C1533,'Policy Characteristics'!$C:$C,0)))</f>
        <v>Government Revenue Accounting</v>
      </c>
      <c r="B1533" s="467" t="str">
        <f>IF(ISBLANK(INDEX('Policy Characteristics'!B:B,MATCH($C1533,'Policy Characteristics'!$C:$C,0))),"",INDEX('Policy Characteristics'!B:B,MATCH($C1533,'Policy Characteristics'!$C:$C,0)))</f>
        <v>Electricity Generation Subsidy</v>
      </c>
      <c r="C1533" s="446" t="str">
        <f t="shared" si="79"/>
        <v>GRA for Electricity Generation Subsidies</v>
      </c>
      <c r="D1533" t="s">
        <v>2964</v>
      </c>
      <c r="F1533" t="s">
        <v>2968</v>
      </c>
      <c r="H1533" s="20">
        <v>562</v>
      </c>
      <c r="I1533" s="467" t="str">
        <f t="shared" si="80"/>
        <v>Yes</v>
      </c>
      <c r="J1533" s="469" t="str">
        <f>IF(ISBLANK(INDEX('Policy Characteristics'!D:D,MATCH($C1533,'Policy Characteristics'!$C:$C,0))),"",INDEX('Policy Characteristics'!D:D,MATCH($C1533,'Policy Characteristics'!$C:$C,0)))</f>
        <v/>
      </c>
      <c r="K1533" s="446" t="str">
        <f>IF(ISBLANK(INDEX('Policy Characteristics'!E:E,MATCH($C1533,'Policy Characteristics'!$C:$C,0))),"",INDEX('Policy Characteristics'!E:E,MATCH($C1533,'Policy Characteristics'!$C:$C,0)))</f>
        <v>GRA elec gen subsidy</v>
      </c>
      <c r="L1533" s="446">
        <f>IF(ISBLANK(INDEX('Policy Characteristics'!F:F,MATCH($C1533,'Policy Characteristics'!$C:$C,0))),"",INDEX('Policy Characteristics'!F:F,MATCH($C1533,'Policy Characteristics'!$C:$C,0)))</f>
        <v>0</v>
      </c>
      <c r="M1533" s="446">
        <f>IF(ISBLANK(INDEX('Policy Characteristics'!G:G,MATCH($C1533,'Policy Characteristics'!$C:$C,0))),"",INDEX('Policy Characteristics'!G:G,MATCH($C1533,'Policy Characteristics'!$C:$C,0)))</f>
        <v>10</v>
      </c>
      <c r="N1533" s="446">
        <f>IF(ISBLANK(INDEX('Policy Characteristics'!H:H,MATCH($C1533,'Policy Characteristics'!$C:$C,0))),"",INDEX('Policy Characteristics'!H:H,MATCH($C1533,'Policy Characteristics'!$C:$C,0)))</f>
        <v>1</v>
      </c>
      <c r="O1533" s="446" t="str">
        <f>IF(ISBLANK(INDEX('Policy Characteristics'!I:I,MATCH($C1533,'Policy Characteristics'!$C:$C,0))),"",INDEX('Policy Characteristics'!I:I,MATCH($C1533,'Policy Characteristics'!$C:$C,0)))</f>
        <v>weight</v>
      </c>
      <c r="P1533" s="44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46" t="str">
        <f>IF(ISBLANK(INDEX('Policy Characteristics'!K:K,MATCH($C1533,'Policy Characteristics'!$C:$C,0))),"",INDEX('Policy Characteristics'!K:K,MATCH($C1533,'Policy Characteristics'!$C:$C,0)))</f>
        <v>io-model.html</v>
      </c>
      <c r="R1533" s="446" t="str">
        <f>IF(ISBLANK(INDEX('Policy Characteristics'!L:L,MATCH($C1533,'Policy Characteristics'!$C:$C,0))),"",INDEX('Policy Characteristics'!L:L,MATCH($C1533,'Policy Characteristics'!$C:$C,0)))</f>
        <v/>
      </c>
    </row>
    <row r="1534" spans="1:18" x14ac:dyDescent="0.75">
      <c r="A1534" s="446" t="str">
        <f>IF(ISBLANK(INDEX('Policy Characteristics'!A:A,MATCH($C1534,'Policy Characteristics'!$C:$C,0))),"",INDEX('Policy Characteristics'!A:A,MATCH($C1534,'Policy Characteristics'!$C:$C,0)))</f>
        <v>Government Revenue Accounting</v>
      </c>
      <c r="B1534" s="467" t="str">
        <f>IF(ISBLANK(INDEX('Policy Characteristics'!B:B,MATCH($C1534,'Policy Characteristics'!$C:$C,0))),"",INDEX('Policy Characteristics'!B:B,MATCH($C1534,'Policy Characteristics'!$C:$C,0)))</f>
        <v>Electricity Generation Subsidy</v>
      </c>
      <c r="C1534" s="446" t="str">
        <f t="shared" si="79"/>
        <v>GRA for Electricity Generation Subsidies</v>
      </c>
      <c r="D1534" t="s">
        <v>2965</v>
      </c>
      <c r="F1534" t="s">
        <v>2969</v>
      </c>
      <c r="H1534" s="20">
        <v>563</v>
      </c>
      <c r="I1534" s="467" t="str">
        <f t="shared" si="80"/>
        <v>Yes</v>
      </c>
      <c r="J1534" s="469" t="str">
        <f>IF(ISBLANK(INDEX('Policy Characteristics'!D:D,MATCH($C1534,'Policy Characteristics'!$C:$C,0))),"",INDEX('Policy Characteristics'!D:D,MATCH($C1534,'Policy Characteristics'!$C:$C,0)))</f>
        <v/>
      </c>
      <c r="K1534" s="446" t="str">
        <f>IF(ISBLANK(INDEX('Policy Characteristics'!E:E,MATCH($C1534,'Policy Characteristics'!$C:$C,0))),"",INDEX('Policy Characteristics'!E:E,MATCH($C1534,'Policy Characteristics'!$C:$C,0)))</f>
        <v>GRA elec gen subsidy</v>
      </c>
      <c r="L1534" s="446">
        <f>IF(ISBLANK(INDEX('Policy Characteristics'!F:F,MATCH($C1534,'Policy Characteristics'!$C:$C,0))),"",INDEX('Policy Characteristics'!F:F,MATCH($C1534,'Policy Characteristics'!$C:$C,0)))</f>
        <v>0</v>
      </c>
      <c r="M1534" s="446">
        <f>IF(ISBLANK(INDEX('Policy Characteristics'!G:G,MATCH($C1534,'Policy Characteristics'!$C:$C,0))),"",INDEX('Policy Characteristics'!G:G,MATCH($C1534,'Policy Characteristics'!$C:$C,0)))</f>
        <v>10</v>
      </c>
      <c r="N1534" s="446">
        <f>IF(ISBLANK(INDEX('Policy Characteristics'!H:H,MATCH($C1534,'Policy Characteristics'!$C:$C,0))),"",INDEX('Policy Characteristics'!H:H,MATCH($C1534,'Policy Characteristics'!$C:$C,0)))</f>
        <v>1</v>
      </c>
      <c r="O1534" s="446" t="str">
        <f>IF(ISBLANK(INDEX('Policy Characteristics'!I:I,MATCH($C1534,'Policy Characteristics'!$C:$C,0))),"",INDEX('Policy Characteristics'!I:I,MATCH($C1534,'Policy Characteristics'!$C:$C,0)))</f>
        <v>weight</v>
      </c>
      <c r="P1534" s="44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46" t="str">
        <f>IF(ISBLANK(INDEX('Policy Characteristics'!K:K,MATCH($C1534,'Policy Characteristics'!$C:$C,0))),"",INDEX('Policy Characteristics'!K:K,MATCH($C1534,'Policy Characteristics'!$C:$C,0)))</f>
        <v>io-model.html</v>
      </c>
      <c r="R1534" s="446" t="str">
        <f>IF(ISBLANK(INDEX('Policy Characteristics'!L:L,MATCH($C1534,'Policy Characteristics'!$C:$C,0))),"",INDEX('Policy Characteristics'!L:L,MATCH($C1534,'Policy Characteristics'!$C:$C,0)))</f>
        <v/>
      </c>
    </row>
    <row r="1535" spans="1:18" x14ac:dyDescent="0.75">
      <c r="A1535" s="446" t="str">
        <f>IF(ISBLANK(INDEX('Policy Characteristics'!A:A,MATCH($C1535,'Policy Characteristics'!$C:$C,0))),"",INDEX('Policy Characteristics'!A:A,MATCH($C1535,'Policy Characteristics'!$C:$C,0)))</f>
        <v>Government Revenue Accounting</v>
      </c>
      <c r="B1535" s="467" t="str">
        <f>IF(ISBLANK(INDEX('Policy Characteristics'!B:B,MATCH($C1535,'Policy Characteristics'!$C:$C,0))),"",INDEX('Policy Characteristics'!B:B,MATCH($C1535,'Policy Characteristics'!$C:$C,0)))</f>
        <v>Electricity Generation Subsidy</v>
      </c>
      <c r="C1535" s="446" t="str">
        <f t="shared" si="79"/>
        <v>GRA for Electricity Generation Subsidies</v>
      </c>
      <c r="D1535" t="s">
        <v>2966</v>
      </c>
      <c r="F1535" t="s">
        <v>2970</v>
      </c>
      <c r="H1535" s="20">
        <v>564</v>
      </c>
      <c r="I1535" s="467" t="str">
        <f t="shared" si="80"/>
        <v>Yes</v>
      </c>
      <c r="J1535" s="469" t="str">
        <f>IF(ISBLANK(INDEX('Policy Characteristics'!D:D,MATCH($C1535,'Policy Characteristics'!$C:$C,0))),"",INDEX('Policy Characteristics'!D:D,MATCH($C1535,'Policy Characteristics'!$C:$C,0)))</f>
        <v/>
      </c>
      <c r="K1535" s="446" t="str">
        <f>IF(ISBLANK(INDEX('Policy Characteristics'!E:E,MATCH($C1535,'Policy Characteristics'!$C:$C,0))),"",INDEX('Policy Characteristics'!E:E,MATCH($C1535,'Policy Characteristics'!$C:$C,0)))</f>
        <v>GRA elec gen subsidy</v>
      </c>
      <c r="L1535" s="446">
        <f>IF(ISBLANK(INDEX('Policy Characteristics'!F:F,MATCH($C1535,'Policy Characteristics'!$C:$C,0))),"",INDEX('Policy Characteristics'!F:F,MATCH($C1535,'Policy Characteristics'!$C:$C,0)))</f>
        <v>0</v>
      </c>
      <c r="M1535" s="446">
        <f>IF(ISBLANK(INDEX('Policy Characteristics'!G:G,MATCH($C1535,'Policy Characteristics'!$C:$C,0))),"",INDEX('Policy Characteristics'!G:G,MATCH($C1535,'Policy Characteristics'!$C:$C,0)))</f>
        <v>10</v>
      </c>
      <c r="N1535" s="446">
        <f>IF(ISBLANK(INDEX('Policy Characteristics'!H:H,MATCH($C1535,'Policy Characteristics'!$C:$C,0))),"",INDEX('Policy Characteristics'!H:H,MATCH($C1535,'Policy Characteristics'!$C:$C,0)))</f>
        <v>1</v>
      </c>
      <c r="O1535" s="446" t="str">
        <f>IF(ISBLANK(INDEX('Policy Characteristics'!I:I,MATCH($C1535,'Policy Characteristics'!$C:$C,0))),"",INDEX('Policy Characteristics'!I:I,MATCH($C1535,'Policy Characteristics'!$C:$C,0)))</f>
        <v>weight</v>
      </c>
      <c r="P1535" s="44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46" t="str">
        <f>IF(ISBLANK(INDEX('Policy Characteristics'!K:K,MATCH($C1535,'Policy Characteristics'!$C:$C,0))),"",INDEX('Policy Characteristics'!K:K,MATCH($C1535,'Policy Characteristics'!$C:$C,0)))</f>
        <v>io-model.html</v>
      </c>
      <c r="R1535" s="446" t="str">
        <f>IF(ISBLANK(INDEX('Policy Characteristics'!L:L,MATCH($C1535,'Policy Characteristics'!$C:$C,0))),"",INDEX('Policy Characteristics'!L:L,MATCH($C1535,'Policy Characteristics'!$C:$C,0)))</f>
        <v/>
      </c>
    </row>
    <row r="1536" spans="1:18" x14ac:dyDescent="0.75">
      <c r="A1536" s="446" t="str">
        <f>IF(ISBLANK(INDEX('Policy Characteristics'!A:A,MATCH($C1536,'Policy Characteristics'!$C:$C,0))),"",INDEX('Policy Characteristics'!A:A,MATCH($C1536,'Policy Characteristics'!$C:$C,0)))</f>
        <v>Government Revenue Accounting</v>
      </c>
      <c r="B1536" s="467" t="str">
        <f>IF(ISBLANK(INDEX('Policy Characteristics'!B:B,MATCH($C1536,'Policy Characteristics'!$C:$C,0))),"",INDEX('Policy Characteristics'!B:B,MATCH($C1536,'Policy Characteristics'!$C:$C,0)))</f>
        <v>Electricity Capacity Construction Subsidy</v>
      </c>
      <c r="C1536" t="s">
        <v>2957</v>
      </c>
      <c r="D1536" t="s">
        <v>2962</v>
      </c>
      <c r="F1536" t="s">
        <v>2967</v>
      </c>
      <c r="H1536" s="20">
        <v>565</v>
      </c>
      <c r="I1536" s="472" t="s">
        <v>43</v>
      </c>
      <c r="J1536" s="469" t="str">
        <f>IF(ISBLANK(INDEX('Policy Characteristics'!D:D,MATCH($C1536,'Policy Characteristics'!$C:$C,0))),"",INDEX('Policy Characteristics'!D:D,MATCH($C1536,'Policy Characteristics'!$C:$C,0)))</f>
        <v/>
      </c>
      <c r="K1536" s="446" t="str">
        <f>IF(ISBLANK(INDEX('Policy Characteristics'!E:E,MATCH($C1536,'Policy Characteristics'!$C:$C,0))),"",INDEX('Policy Characteristics'!E:E,MATCH($C1536,'Policy Characteristics'!$C:$C,0)))</f>
        <v>GRA elec cap const subsidy</v>
      </c>
      <c r="L1536" s="446">
        <f>IF(ISBLANK(INDEX('Policy Characteristics'!F:F,MATCH($C1536,'Policy Characteristics'!$C:$C,0))),"",INDEX('Policy Characteristics'!F:F,MATCH($C1536,'Policy Characteristics'!$C:$C,0)))</f>
        <v>0</v>
      </c>
      <c r="M1536" s="446">
        <f>IF(ISBLANK(INDEX('Policy Characteristics'!G:G,MATCH($C1536,'Policy Characteristics'!$C:$C,0))),"",INDEX('Policy Characteristics'!G:G,MATCH($C1536,'Policy Characteristics'!$C:$C,0)))</f>
        <v>10</v>
      </c>
      <c r="N1536" s="446">
        <f>IF(ISBLANK(INDEX('Policy Characteristics'!H:H,MATCH($C1536,'Policy Characteristics'!$C:$C,0))),"",INDEX('Policy Characteristics'!H:H,MATCH($C1536,'Policy Characteristics'!$C:$C,0)))</f>
        <v>1</v>
      </c>
      <c r="O1536" s="446" t="str">
        <f>IF(ISBLANK(INDEX('Policy Characteristics'!I:I,MATCH($C1536,'Policy Characteristics'!$C:$C,0))),"",INDEX('Policy Characteristics'!I:I,MATCH($C1536,'Policy Characteristics'!$C:$C,0)))</f>
        <v>weight</v>
      </c>
      <c r="P1536" s="44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46" t="str">
        <f>IF(ISBLANK(INDEX('Policy Characteristics'!K:K,MATCH($C1536,'Policy Characteristics'!$C:$C,0))),"",INDEX('Policy Characteristics'!K:K,MATCH($C1536,'Policy Characteristics'!$C:$C,0)))</f>
        <v>io-model.html</v>
      </c>
      <c r="R1536" s="446" t="str">
        <f>IF(ISBLANK(INDEX('Policy Characteristics'!L:L,MATCH($C1536,'Policy Characteristics'!$C:$C,0))),"",INDEX('Policy Characteristics'!L:L,MATCH($C1536,'Policy Characteristics'!$C:$C,0)))</f>
        <v/>
      </c>
    </row>
    <row r="1537" spans="1:18" x14ac:dyDescent="0.75">
      <c r="A1537" s="446" t="str">
        <f>IF(ISBLANK(INDEX('Policy Characteristics'!A:A,MATCH($C1537,'Policy Characteristics'!$C:$C,0))),"",INDEX('Policy Characteristics'!A:A,MATCH($C1537,'Policy Characteristics'!$C:$C,0)))</f>
        <v>Government Revenue Accounting</v>
      </c>
      <c r="B1537" s="467" t="str">
        <f>IF(ISBLANK(INDEX('Policy Characteristics'!B:B,MATCH($C1537,'Policy Characteristics'!$C:$C,0))),"",INDEX('Policy Characteristics'!B:B,MATCH($C1537,'Policy Characteristics'!$C:$C,0)))</f>
        <v>Electricity Capacity Construction Subsidy</v>
      </c>
      <c r="C1537" s="446" t="str">
        <f t="shared" ref="C1537:C1540" si="81">C$1536</f>
        <v>GRA for Electricity Capacity Construction Subsidies</v>
      </c>
      <c r="D1537" t="s">
        <v>2963</v>
      </c>
      <c r="F1537" t="s">
        <v>2978</v>
      </c>
      <c r="H1537" s="20">
        <v>566</v>
      </c>
      <c r="I1537" s="467" t="str">
        <f t="shared" ref="I1537:I1540" si="82">I$1536</f>
        <v>Yes</v>
      </c>
      <c r="J1537" s="469" t="str">
        <f>IF(ISBLANK(INDEX('Policy Characteristics'!D:D,MATCH($C1537,'Policy Characteristics'!$C:$C,0))),"",INDEX('Policy Characteristics'!D:D,MATCH($C1537,'Policy Characteristics'!$C:$C,0)))</f>
        <v/>
      </c>
      <c r="K1537" s="446" t="str">
        <f>IF(ISBLANK(INDEX('Policy Characteristics'!E:E,MATCH($C1537,'Policy Characteristics'!$C:$C,0))),"",INDEX('Policy Characteristics'!E:E,MATCH($C1537,'Policy Characteristics'!$C:$C,0)))</f>
        <v>GRA elec cap const subsidy</v>
      </c>
      <c r="L1537" s="446">
        <f>IF(ISBLANK(INDEX('Policy Characteristics'!F:F,MATCH($C1537,'Policy Characteristics'!$C:$C,0))),"",INDEX('Policy Characteristics'!F:F,MATCH($C1537,'Policy Characteristics'!$C:$C,0)))</f>
        <v>0</v>
      </c>
      <c r="M1537" s="446">
        <f>IF(ISBLANK(INDEX('Policy Characteristics'!G:G,MATCH($C1537,'Policy Characteristics'!$C:$C,0))),"",INDEX('Policy Characteristics'!G:G,MATCH($C1537,'Policy Characteristics'!$C:$C,0)))</f>
        <v>10</v>
      </c>
      <c r="N1537" s="446">
        <f>IF(ISBLANK(INDEX('Policy Characteristics'!H:H,MATCH($C1537,'Policy Characteristics'!$C:$C,0))),"",INDEX('Policy Characteristics'!H:H,MATCH($C1537,'Policy Characteristics'!$C:$C,0)))</f>
        <v>1</v>
      </c>
      <c r="O1537" s="446" t="str">
        <f>IF(ISBLANK(INDEX('Policy Characteristics'!I:I,MATCH($C1537,'Policy Characteristics'!$C:$C,0))),"",INDEX('Policy Characteristics'!I:I,MATCH($C1537,'Policy Characteristics'!$C:$C,0)))</f>
        <v>weight</v>
      </c>
      <c r="P1537" s="44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46" t="str">
        <f>IF(ISBLANK(INDEX('Policy Characteristics'!K:K,MATCH($C1537,'Policy Characteristics'!$C:$C,0))),"",INDEX('Policy Characteristics'!K:K,MATCH($C1537,'Policy Characteristics'!$C:$C,0)))</f>
        <v>io-model.html</v>
      </c>
      <c r="R1537" s="446" t="str">
        <f>IF(ISBLANK(INDEX('Policy Characteristics'!L:L,MATCH($C1537,'Policy Characteristics'!$C:$C,0))),"",INDEX('Policy Characteristics'!L:L,MATCH($C1537,'Policy Characteristics'!$C:$C,0)))</f>
        <v/>
      </c>
    </row>
    <row r="1538" spans="1:18" x14ac:dyDescent="0.75">
      <c r="A1538" s="446" t="str">
        <f>IF(ISBLANK(INDEX('Policy Characteristics'!A:A,MATCH($C1538,'Policy Characteristics'!$C:$C,0))),"",INDEX('Policy Characteristics'!A:A,MATCH($C1538,'Policy Characteristics'!$C:$C,0)))</f>
        <v>Government Revenue Accounting</v>
      </c>
      <c r="B1538" s="467" t="str">
        <f>IF(ISBLANK(INDEX('Policy Characteristics'!B:B,MATCH($C1538,'Policy Characteristics'!$C:$C,0))),"",INDEX('Policy Characteristics'!B:B,MATCH($C1538,'Policy Characteristics'!$C:$C,0)))</f>
        <v>Electricity Capacity Construction Subsidy</v>
      </c>
      <c r="C1538" s="446" t="str">
        <f t="shared" si="81"/>
        <v>GRA for Electricity Capacity Construction Subsidies</v>
      </c>
      <c r="D1538" t="s">
        <v>2964</v>
      </c>
      <c r="F1538" t="s">
        <v>2968</v>
      </c>
      <c r="H1538" s="20">
        <v>567</v>
      </c>
      <c r="I1538" s="467" t="str">
        <f t="shared" si="82"/>
        <v>Yes</v>
      </c>
      <c r="J1538" s="469" t="str">
        <f>IF(ISBLANK(INDEX('Policy Characteristics'!D:D,MATCH($C1538,'Policy Characteristics'!$C:$C,0))),"",INDEX('Policy Characteristics'!D:D,MATCH($C1538,'Policy Characteristics'!$C:$C,0)))</f>
        <v/>
      </c>
      <c r="K1538" s="446" t="str">
        <f>IF(ISBLANK(INDEX('Policy Characteristics'!E:E,MATCH($C1538,'Policy Characteristics'!$C:$C,0))),"",INDEX('Policy Characteristics'!E:E,MATCH($C1538,'Policy Characteristics'!$C:$C,0)))</f>
        <v>GRA elec cap const subsidy</v>
      </c>
      <c r="L1538" s="446">
        <f>IF(ISBLANK(INDEX('Policy Characteristics'!F:F,MATCH($C1538,'Policy Characteristics'!$C:$C,0))),"",INDEX('Policy Characteristics'!F:F,MATCH($C1538,'Policy Characteristics'!$C:$C,0)))</f>
        <v>0</v>
      </c>
      <c r="M1538" s="446">
        <f>IF(ISBLANK(INDEX('Policy Characteristics'!G:G,MATCH($C1538,'Policy Characteristics'!$C:$C,0))),"",INDEX('Policy Characteristics'!G:G,MATCH($C1538,'Policy Characteristics'!$C:$C,0)))</f>
        <v>10</v>
      </c>
      <c r="N1538" s="446">
        <f>IF(ISBLANK(INDEX('Policy Characteristics'!H:H,MATCH($C1538,'Policy Characteristics'!$C:$C,0))),"",INDEX('Policy Characteristics'!H:H,MATCH($C1538,'Policy Characteristics'!$C:$C,0)))</f>
        <v>1</v>
      </c>
      <c r="O1538" s="446" t="str">
        <f>IF(ISBLANK(INDEX('Policy Characteristics'!I:I,MATCH($C1538,'Policy Characteristics'!$C:$C,0))),"",INDEX('Policy Characteristics'!I:I,MATCH($C1538,'Policy Characteristics'!$C:$C,0)))</f>
        <v>weight</v>
      </c>
      <c r="P1538" s="44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46" t="str">
        <f>IF(ISBLANK(INDEX('Policy Characteristics'!K:K,MATCH($C1538,'Policy Characteristics'!$C:$C,0))),"",INDEX('Policy Characteristics'!K:K,MATCH($C1538,'Policy Characteristics'!$C:$C,0)))</f>
        <v>io-model.html</v>
      </c>
      <c r="R1538" s="446" t="str">
        <f>IF(ISBLANK(INDEX('Policy Characteristics'!L:L,MATCH($C1538,'Policy Characteristics'!$C:$C,0))),"",INDEX('Policy Characteristics'!L:L,MATCH($C1538,'Policy Characteristics'!$C:$C,0)))</f>
        <v/>
      </c>
    </row>
    <row r="1539" spans="1:18" x14ac:dyDescent="0.75">
      <c r="A1539" s="446" t="str">
        <f>IF(ISBLANK(INDEX('Policy Characteristics'!A:A,MATCH($C1539,'Policy Characteristics'!$C:$C,0))),"",INDEX('Policy Characteristics'!A:A,MATCH($C1539,'Policy Characteristics'!$C:$C,0)))</f>
        <v>Government Revenue Accounting</v>
      </c>
      <c r="B1539" s="467" t="str">
        <f>IF(ISBLANK(INDEX('Policy Characteristics'!B:B,MATCH($C1539,'Policy Characteristics'!$C:$C,0))),"",INDEX('Policy Characteristics'!B:B,MATCH($C1539,'Policy Characteristics'!$C:$C,0)))</f>
        <v>Electricity Capacity Construction Subsidy</v>
      </c>
      <c r="C1539" s="446" t="str">
        <f t="shared" si="81"/>
        <v>GRA for Electricity Capacity Construction Subsidies</v>
      </c>
      <c r="D1539" t="s">
        <v>2965</v>
      </c>
      <c r="F1539" t="s">
        <v>2969</v>
      </c>
      <c r="H1539" s="20">
        <v>568</v>
      </c>
      <c r="I1539" s="467" t="str">
        <f t="shared" si="82"/>
        <v>Yes</v>
      </c>
      <c r="J1539" s="469" t="str">
        <f>IF(ISBLANK(INDEX('Policy Characteristics'!D:D,MATCH($C1539,'Policy Characteristics'!$C:$C,0))),"",INDEX('Policy Characteristics'!D:D,MATCH($C1539,'Policy Characteristics'!$C:$C,0)))</f>
        <v/>
      </c>
      <c r="K1539" s="446" t="str">
        <f>IF(ISBLANK(INDEX('Policy Characteristics'!E:E,MATCH($C1539,'Policy Characteristics'!$C:$C,0))),"",INDEX('Policy Characteristics'!E:E,MATCH($C1539,'Policy Characteristics'!$C:$C,0)))</f>
        <v>GRA elec cap const subsidy</v>
      </c>
      <c r="L1539" s="446">
        <f>IF(ISBLANK(INDEX('Policy Characteristics'!F:F,MATCH($C1539,'Policy Characteristics'!$C:$C,0))),"",INDEX('Policy Characteristics'!F:F,MATCH($C1539,'Policy Characteristics'!$C:$C,0)))</f>
        <v>0</v>
      </c>
      <c r="M1539" s="446">
        <f>IF(ISBLANK(INDEX('Policy Characteristics'!G:G,MATCH($C1539,'Policy Characteristics'!$C:$C,0))),"",INDEX('Policy Characteristics'!G:G,MATCH($C1539,'Policy Characteristics'!$C:$C,0)))</f>
        <v>10</v>
      </c>
      <c r="N1539" s="446">
        <f>IF(ISBLANK(INDEX('Policy Characteristics'!H:H,MATCH($C1539,'Policy Characteristics'!$C:$C,0))),"",INDEX('Policy Characteristics'!H:H,MATCH($C1539,'Policy Characteristics'!$C:$C,0)))</f>
        <v>1</v>
      </c>
      <c r="O1539" s="446" t="str">
        <f>IF(ISBLANK(INDEX('Policy Characteristics'!I:I,MATCH($C1539,'Policy Characteristics'!$C:$C,0))),"",INDEX('Policy Characteristics'!I:I,MATCH($C1539,'Policy Characteristics'!$C:$C,0)))</f>
        <v>weight</v>
      </c>
      <c r="P1539" s="44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46" t="str">
        <f>IF(ISBLANK(INDEX('Policy Characteristics'!K:K,MATCH($C1539,'Policy Characteristics'!$C:$C,0))),"",INDEX('Policy Characteristics'!K:K,MATCH($C1539,'Policy Characteristics'!$C:$C,0)))</f>
        <v>io-model.html</v>
      </c>
      <c r="R1539" s="446" t="str">
        <f>IF(ISBLANK(INDEX('Policy Characteristics'!L:L,MATCH($C1539,'Policy Characteristics'!$C:$C,0))),"",INDEX('Policy Characteristics'!L:L,MATCH($C1539,'Policy Characteristics'!$C:$C,0)))</f>
        <v/>
      </c>
    </row>
    <row r="1540" spans="1:18" x14ac:dyDescent="0.75">
      <c r="A1540" s="446" t="str">
        <f>IF(ISBLANK(INDEX('Policy Characteristics'!A:A,MATCH($C1540,'Policy Characteristics'!$C:$C,0))),"",INDEX('Policy Characteristics'!A:A,MATCH($C1540,'Policy Characteristics'!$C:$C,0)))</f>
        <v>Government Revenue Accounting</v>
      </c>
      <c r="B1540" s="467" t="str">
        <f>IF(ISBLANK(INDEX('Policy Characteristics'!B:B,MATCH($C1540,'Policy Characteristics'!$C:$C,0))),"",INDEX('Policy Characteristics'!B:B,MATCH($C1540,'Policy Characteristics'!$C:$C,0)))</f>
        <v>Electricity Capacity Construction Subsidy</v>
      </c>
      <c r="C1540" s="446" t="str">
        <f t="shared" si="81"/>
        <v>GRA for Electricity Capacity Construction Subsidies</v>
      </c>
      <c r="D1540" t="s">
        <v>2966</v>
      </c>
      <c r="F1540" t="s">
        <v>2970</v>
      </c>
      <c r="H1540" s="20">
        <v>569</v>
      </c>
      <c r="I1540" s="467" t="str">
        <f t="shared" si="82"/>
        <v>Yes</v>
      </c>
      <c r="J1540" s="469" t="str">
        <f>IF(ISBLANK(INDEX('Policy Characteristics'!D:D,MATCH($C1540,'Policy Characteristics'!$C:$C,0))),"",INDEX('Policy Characteristics'!D:D,MATCH($C1540,'Policy Characteristics'!$C:$C,0)))</f>
        <v/>
      </c>
      <c r="K1540" s="446" t="str">
        <f>IF(ISBLANK(INDEX('Policy Characteristics'!E:E,MATCH($C1540,'Policy Characteristics'!$C:$C,0))),"",INDEX('Policy Characteristics'!E:E,MATCH($C1540,'Policy Characteristics'!$C:$C,0)))</f>
        <v>GRA elec cap const subsidy</v>
      </c>
      <c r="L1540" s="446">
        <f>IF(ISBLANK(INDEX('Policy Characteristics'!F:F,MATCH($C1540,'Policy Characteristics'!$C:$C,0))),"",INDEX('Policy Characteristics'!F:F,MATCH($C1540,'Policy Characteristics'!$C:$C,0)))</f>
        <v>0</v>
      </c>
      <c r="M1540" s="446">
        <f>IF(ISBLANK(INDEX('Policy Characteristics'!G:G,MATCH($C1540,'Policy Characteristics'!$C:$C,0))),"",INDEX('Policy Characteristics'!G:G,MATCH($C1540,'Policy Characteristics'!$C:$C,0)))</f>
        <v>10</v>
      </c>
      <c r="N1540" s="446">
        <f>IF(ISBLANK(INDEX('Policy Characteristics'!H:H,MATCH($C1540,'Policy Characteristics'!$C:$C,0))),"",INDEX('Policy Characteristics'!H:H,MATCH($C1540,'Policy Characteristics'!$C:$C,0)))</f>
        <v>1</v>
      </c>
      <c r="O1540" s="446" t="str">
        <f>IF(ISBLANK(INDEX('Policy Characteristics'!I:I,MATCH($C1540,'Policy Characteristics'!$C:$C,0))),"",INDEX('Policy Characteristics'!I:I,MATCH($C1540,'Policy Characteristics'!$C:$C,0)))</f>
        <v>weight</v>
      </c>
      <c r="P1540" s="44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46" t="str">
        <f>IF(ISBLANK(INDEX('Policy Characteristics'!K:K,MATCH($C1540,'Policy Characteristics'!$C:$C,0))),"",INDEX('Policy Characteristics'!K:K,MATCH($C1540,'Policy Characteristics'!$C:$C,0)))</f>
        <v>io-model.html</v>
      </c>
      <c r="R1540" s="446" t="str">
        <f>IF(ISBLANK(INDEX('Policy Characteristics'!L:L,MATCH($C1540,'Policy Characteristics'!$C:$C,0))),"",INDEX('Policy Characteristics'!L:L,MATCH($C1540,'Policy Characteristics'!$C:$C,0)))</f>
        <v/>
      </c>
    </row>
    <row r="1541" spans="1:18" x14ac:dyDescent="0.75">
      <c r="A1541" s="446" t="str">
        <f>IF(ISBLANK(INDEX('Policy Characteristics'!A:A,MATCH($C1541,'Policy Characteristics'!$C:$C,0))),"",INDEX('Policy Characteristics'!A:A,MATCH($C1541,'Policy Characteristics'!$C:$C,0)))</f>
        <v>Government Revenue Accounting</v>
      </c>
      <c r="B1541" s="467" t="str">
        <f>IF(ISBLANK(INDEX('Policy Characteristics'!B:B,MATCH($C1541,'Policy Characteristics'!$C:$C,0))),"",INDEX('Policy Characteristics'!B:B,MATCH($C1541,'Policy Characteristics'!$C:$C,0)))</f>
        <v>Distributed Solar Subsidy</v>
      </c>
      <c r="C1541" t="s">
        <v>2958</v>
      </c>
      <c r="D1541" t="s">
        <v>2962</v>
      </c>
      <c r="F1541" t="s">
        <v>2967</v>
      </c>
      <c r="H1541" s="20">
        <v>570</v>
      </c>
      <c r="I1541" s="472" t="s">
        <v>43</v>
      </c>
      <c r="J1541" s="469" t="str">
        <f>IF(ISBLANK(INDEX('Policy Characteristics'!D:D,MATCH($C1541,'Policy Characteristics'!$C:$C,0))),"",INDEX('Policy Characteristics'!D:D,MATCH($C1541,'Policy Characteristics'!$C:$C,0)))</f>
        <v/>
      </c>
      <c r="K1541" s="446" t="str">
        <f>IF(ISBLANK(INDEX('Policy Characteristics'!E:E,MATCH($C1541,'Policy Characteristics'!$C:$C,0))),"",INDEX('Policy Characteristics'!E:E,MATCH($C1541,'Policy Characteristics'!$C:$C,0)))</f>
        <v>GRA dist solar subsidy</v>
      </c>
      <c r="L1541" s="446">
        <f>IF(ISBLANK(INDEX('Policy Characteristics'!F:F,MATCH($C1541,'Policy Characteristics'!$C:$C,0))),"",INDEX('Policy Characteristics'!F:F,MATCH($C1541,'Policy Characteristics'!$C:$C,0)))</f>
        <v>0</v>
      </c>
      <c r="M1541" s="446">
        <f>IF(ISBLANK(INDEX('Policy Characteristics'!G:G,MATCH($C1541,'Policy Characteristics'!$C:$C,0))),"",INDEX('Policy Characteristics'!G:G,MATCH($C1541,'Policy Characteristics'!$C:$C,0)))</f>
        <v>10</v>
      </c>
      <c r="N1541" s="446">
        <f>IF(ISBLANK(INDEX('Policy Characteristics'!H:H,MATCH($C1541,'Policy Characteristics'!$C:$C,0))),"",INDEX('Policy Characteristics'!H:H,MATCH($C1541,'Policy Characteristics'!$C:$C,0)))</f>
        <v>1</v>
      </c>
      <c r="O1541" s="446" t="str">
        <f>IF(ISBLANK(INDEX('Policy Characteristics'!I:I,MATCH($C1541,'Policy Characteristics'!$C:$C,0))),"",INDEX('Policy Characteristics'!I:I,MATCH($C1541,'Policy Characteristics'!$C:$C,0)))</f>
        <v>weight</v>
      </c>
      <c r="P1541" s="44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46" t="str">
        <f>IF(ISBLANK(INDEX('Policy Characteristics'!K:K,MATCH($C1541,'Policy Characteristics'!$C:$C,0))),"",INDEX('Policy Characteristics'!K:K,MATCH($C1541,'Policy Characteristics'!$C:$C,0)))</f>
        <v>io-model.html</v>
      </c>
      <c r="R1541" s="446" t="str">
        <f>IF(ISBLANK(INDEX('Policy Characteristics'!L:L,MATCH($C1541,'Policy Characteristics'!$C:$C,0))),"",INDEX('Policy Characteristics'!L:L,MATCH($C1541,'Policy Characteristics'!$C:$C,0)))</f>
        <v/>
      </c>
    </row>
    <row r="1542" spans="1:18" x14ac:dyDescent="0.75">
      <c r="A1542" s="446" t="str">
        <f>IF(ISBLANK(INDEX('Policy Characteristics'!A:A,MATCH($C1542,'Policy Characteristics'!$C:$C,0))),"",INDEX('Policy Characteristics'!A:A,MATCH($C1542,'Policy Characteristics'!$C:$C,0)))</f>
        <v>Government Revenue Accounting</v>
      </c>
      <c r="B1542" s="467" t="str">
        <f>IF(ISBLANK(INDEX('Policy Characteristics'!B:B,MATCH($C1542,'Policy Characteristics'!$C:$C,0))),"",INDEX('Policy Characteristics'!B:B,MATCH($C1542,'Policy Characteristics'!$C:$C,0)))</f>
        <v>Distributed Solar Subsidy</v>
      </c>
      <c r="C1542" s="446" t="str">
        <f t="shared" ref="C1542:C1545" si="83">C$1541</f>
        <v>GRA for Distributed Solar Subsidy</v>
      </c>
      <c r="D1542" t="s">
        <v>2963</v>
      </c>
      <c r="F1542" t="s">
        <v>2978</v>
      </c>
      <c r="H1542" s="20">
        <v>571</v>
      </c>
      <c r="I1542" s="467" t="str">
        <f t="shared" ref="I1542:I1545" si="84">I$1541</f>
        <v>Yes</v>
      </c>
      <c r="J1542" s="469" t="str">
        <f>IF(ISBLANK(INDEX('Policy Characteristics'!D:D,MATCH($C1542,'Policy Characteristics'!$C:$C,0))),"",INDEX('Policy Characteristics'!D:D,MATCH($C1542,'Policy Characteristics'!$C:$C,0)))</f>
        <v/>
      </c>
      <c r="K1542" s="446" t="str">
        <f>IF(ISBLANK(INDEX('Policy Characteristics'!E:E,MATCH($C1542,'Policy Characteristics'!$C:$C,0))),"",INDEX('Policy Characteristics'!E:E,MATCH($C1542,'Policy Characteristics'!$C:$C,0)))</f>
        <v>GRA dist solar subsidy</v>
      </c>
      <c r="L1542" s="446">
        <f>IF(ISBLANK(INDEX('Policy Characteristics'!F:F,MATCH($C1542,'Policy Characteristics'!$C:$C,0))),"",INDEX('Policy Characteristics'!F:F,MATCH($C1542,'Policy Characteristics'!$C:$C,0)))</f>
        <v>0</v>
      </c>
      <c r="M1542" s="446">
        <f>IF(ISBLANK(INDEX('Policy Characteristics'!G:G,MATCH($C1542,'Policy Characteristics'!$C:$C,0))),"",INDEX('Policy Characteristics'!G:G,MATCH($C1542,'Policy Characteristics'!$C:$C,0)))</f>
        <v>10</v>
      </c>
      <c r="N1542" s="446">
        <f>IF(ISBLANK(INDEX('Policy Characteristics'!H:H,MATCH($C1542,'Policy Characteristics'!$C:$C,0))),"",INDEX('Policy Characteristics'!H:H,MATCH($C1542,'Policy Characteristics'!$C:$C,0)))</f>
        <v>1</v>
      </c>
      <c r="O1542" s="446" t="str">
        <f>IF(ISBLANK(INDEX('Policy Characteristics'!I:I,MATCH($C1542,'Policy Characteristics'!$C:$C,0))),"",INDEX('Policy Characteristics'!I:I,MATCH($C1542,'Policy Characteristics'!$C:$C,0)))</f>
        <v>weight</v>
      </c>
      <c r="P1542" s="44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46" t="str">
        <f>IF(ISBLANK(INDEX('Policy Characteristics'!K:K,MATCH($C1542,'Policy Characteristics'!$C:$C,0))),"",INDEX('Policy Characteristics'!K:K,MATCH($C1542,'Policy Characteristics'!$C:$C,0)))</f>
        <v>io-model.html</v>
      </c>
      <c r="R1542" s="446" t="str">
        <f>IF(ISBLANK(INDEX('Policy Characteristics'!L:L,MATCH($C1542,'Policy Characteristics'!$C:$C,0))),"",INDEX('Policy Characteristics'!L:L,MATCH($C1542,'Policy Characteristics'!$C:$C,0)))</f>
        <v/>
      </c>
    </row>
    <row r="1543" spans="1:18" x14ac:dyDescent="0.75">
      <c r="A1543" s="446" t="str">
        <f>IF(ISBLANK(INDEX('Policy Characteristics'!A:A,MATCH($C1543,'Policy Characteristics'!$C:$C,0))),"",INDEX('Policy Characteristics'!A:A,MATCH($C1543,'Policy Characteristics'!$C:$C,0)))</f>
        <v>Government Revenue Accounting</v>
      </c>
      <c r="B1543" s="467" t="str">
        <f>IF(ISBLANK(INDEX('Policy Characteristics'!B:B,MATCH($C1543,'Policy Characteristics'!$C:$C,0))),"",INDEX('Policy Characteristics'!B:B,MATCH($C1543,'Policy Characteristics'!$C:$C,0)))</f>
        <v>Distributed Solar Subsidy</v>
      </c>
      <c r="C1543" s="446" t="str">
        <f t="shared" si="83"/>
        <v>GRA for Distributed Solar Subsidy</v>
      </c>
      <c r="D1543" t="s">
        <v>2964</v>
      </c>
      <c r="F1543" t="s">
        <v>2968</v>
      </c>
      <c r="H1543" s="20">
        <v>572</v>
      </c>
      <c r="I1543" s="467" t="str">
        <f t="shared" si="84"/>
        <v>Yes</v>
      </c>
      <c r="J1543" s="469" t="str">
        <f>IF(ISBLANK(INDEX('Policy Characteristics'!D:D,MATCH($C1543,'Policy Characteristics'!$C:$C,0))),"",INDEX('Policy Characteristics'!D:D,MATCH($C1543,'Policy Characteristics'!$C:$C,0)))</f>
        <v/>
      </c>
      <c r="K1543" s="446" t="str">
        <f>IF(ISBLANK(INDEX('Policy Characteristics'!E:E,MATCH($C1543,'Policy Characteristics'!$C:$C,0))),"",INDEX('Policy Characteristics'!E:E,MATCH($C1543,'Policy Characteristics'!$C:$C,0)))</f>
        <v>GRA dist solar subsidy</v>
      </c>
      <c r="L1543" s="446">
        <f>IF(ISBLANK(INDEX('Policy Characteristics'!F:F,MATCH($C1543,'Policy Characteristics'!$C:$C,0))),"",INDEX('Policy Characteristics'!F:F,MATCH($C1543,'Policy Characteristics'!$C:$C,0)))</f>
        <v>0</v>
      </c>
      <c r="M1543" s="446">
        <f>IF(ISBLANK(INDEX('Policy Characteristics'!G:G,MATCH($C1543,'Policy Characteristics'!$C:$C,0))),"",INDEX('Policy Characteristics'!G:G,MATCH($C1543,'Policy Characteristics'!$C:$C,0)))</f>
        <v>10</v>
      </c>
      <c r="N1543" s="446">
        <f>IF(ISBLANK(INDEX('Policy Characteristics'!H:H,MATCH($C1543,'Policy Characteristics'!$C:$C,0))),"",INDEX('Policy Characteristics'!H:H,MATCH($C1543,'Policy Characteristics'!$C:$C,0)))</f>
        <v>1</v>
      </c>
      <c r="O1543" s="446" t="str">
        <f>IF(ISBLANK(INDEX('Policy Characteristics'!I:I,MATCH($C1543,'Policy Characteristics'!$C:$C,0))),"",INDEX('Policy Characteristics'!I:I,MATCH($C1543,'Policy Characteristics'!$C:$C,0)))</f>
        <v>weight</v>
      </c>
      <c r="P1543" s="44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46" t="str">
        <f>IF(ISBLANK(INDEX('Policy Characteristics'!K:K,MATCH($C1543,'Policy Characteristics'!$C:$C,0))),"",INDEX('Policy Characteristics'!K:K,MATCH($C1543,'Policy Characteristics'!$C:$C,0)))</f>
        <v>io-model.html</v>
      </c>
      <c r="R1543" s="446" t="str">
        <f>IF(ISBLANK(INDEX('Policy Characteristics'!L:L,MATCH($C1543,'Policy Characteristics'!$C:$C,0))),"",INDEX('Policy Characteristics'!L:L,MATCH($C1543,'Policy Characteristics'!$C:$C,0)))</f>
        <v/>
      </c>
    </row>
    <row r="1544" spans="1:18" x14ac:dyDescent="0.75">
      <c r="A1544" s="446" t="str">
        <f>IF(ISBLANK(INDEX('Policy Characteristics'!A:A,MATCH($C1544,'Policy Characteristics'!$C:$C,0))),"",INDEX('Policy Characteristics'!A:A,MATCH($C1544,'Policy Characteristics'!$C:$C,0)))</f>
        <v>Government Revenue Accounting</v>
      </c>
      <c r="B1544" s="467" t="str">
        <f>IF(ISBLANK(INDEX('Policy Characteristics'!B:B,MATCH($C1544,'Policy Characteristics'!$C:$C,0))),"",INDEX('Policy Characteristics'!B:B,MATCH($C1544,'Policy Characteristics'!$C:$C,0)))</f>
        <v>Distributed Solar Subsidy</v>
      </c>
      <c r="C1544" s="446" t="str">
        <f t="shared" si="83"/>
        <v>GRA for Distributed Solar Subsidy</v>
      </c>
      <c r="D1544" t="s">
        <v>2965</v>
      </c>
      <c r="F1544" t="s">
        <v>2969</v>
      </c>
      <c r="H1544" s="20">
        <v>573</v>
      </c>
      <c r="I1544" s="467" t="str">
        <f t="shared" si="84"/>
        <v>Yes</v>
      </c>
      <c r="J1544" s="469" t="str">
        <f>IF(ISBLANK(INDEX('Policy Characteristics'!D:D,MATCH($C1544,'Policy Characteristics'!$C:$C,0))),"",INDEX('Policy Characteristics'!D:D,MATCH($C1544,'Policy Characteristics'!$C:$C,0)))</f>
        <v/>
      </c>
      <c r="K1544" s="446" t="str">
        <f>IF(ISBLANK(INDEX('Policy Characteristics'!E:E,MATCH($C1544,'Policy Characteristics'!$C:$C,0))),"",INDEX('Policy Characteristics'!E:E,MATCH($C1544,'Policy Characteristics'!$C:$C,0)))</f>
        <v>GRA dist solar subsidy</v>
      </c>
      <c r="L1544" s="446">
        <f>IF(ISBLANK(INDEX('Policy Characteristics'!F:F,MATCH($C1544,'Policy Characteristics'!$C:$C,0))),"",INDEX('Policy Characteristics'!F:F,MATCH($C1544,'Policy Characteristics'!$C:$C,0)))</f>
        <v>0</v>
      </c>
      <c r="M1544" s="446">
        <f>IF(ISBLANK(INDEX('Policy Characteristics'!G:G,MATCH($C1544,'Policy Characteristics'!$C:$C,0))),"",INDEX('Policy Characteristics'!G:G,MATCH($C1544,'Policy Characteristics'!$C:$C,0)))</f>
        <v>10</v>
      </c>
      <c r="N1544" s="446">
        <f>IF(ISBLANK(INDEX('Policy Characteristics'!H:H,MATCH($C1544,'Policy Characteristics'!$C:$C,0))),"",INDEX('Policy Characteristics'!H:H,MATCH($C1544,'Policy Characteristics'!$C:$C,0)))</f>
        <v>1</v>
      </c>
      <c r="O1544" s="446" t="str">
        <f>IF(ISBLANK(INDEX('Policy Characteristics'!I:I,MATCH($C1544,'Policy Characteristics'!$C:$C,0))),"",INDEX('Policy Characteristics'!I:I,MATCH($C1544,'Policy Characteristics'!$C:$C,0)))</f>
        <v>weight</v>
      </c>
      <c r="P1544" s="44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46" t="str">
        <f>IF(ISBLANK(INDEX('Policy Characteristics'!K:K,MATCH($C1544,'Policy Characteristics'!$C:$C,0))),"",INDEX('Policy Characteristics'!K:K,MATCH($C1544,'Policy Characteristics'!$C:$C,0)))</f>
        <v>io-model.html</v>
      </c>
      <c r="R1544" s="446" t="str">
        <f>IF(ISBLANK(INDEX('Policy Characteristics'!L:L,MATCH($C1544,'Policy Characteristics'!$C:$C,0))),"",INDEX('Policy Characteristics'!L:L,MATCH($C1544,'Policy Characteristics'!$C:$C,0)))</f>
        <v/>
      </c>
    </row>
    <row r="1545" spans="1:18" x14ac:dyDescent="0.75">
      <c r="A1545" s="446" t="str">
        <f>IF(ISBLANK(INDEX('Policy Characteristics'!A:A,MATCH($C1545,'Policy Characteristics'!$C:$C,0))),"",INDEX('Policy Characteristics'!A:A,MATCH($C1545,'Policy Characteristics'!$C:$C,0)))</f>
        <v>Government Revenue Accounting</v>
      </c>
      <c r="B1545" s="467" t="str">
        <f>IF(ISBLANK(INDEX('Policy Characteristics'!B:B,MATCH($C1545,'Policy Characteristics'!$C:$C,0))),"",INDEX('Policy Characteristics'!B:B,MATCH($C1545,'Policy Characteristics'!$C:$C,0)))</f>
        <v>Distributed Solar Subsidy</v>
      </c>
      <c r="C1545" s="446" t="str">
        <f t="shared" si="83"/>
        <v>GRA for Distributed Solar Subsidy</v>
      </c>
      <c r="D1545" t="s">
        <v>2966</v>
      </c>
      <c r="F1545" t="s">
        <v>2970</v>
      </c>
      <c r="H1545" s="20">
        <v>574</v>
      </c>
      <c r="I1545" s="467" t="str">
        <f t="shared" si="84"/>
        <v>Yes</v>
      </c>
      <c r="J1545" s="469" t="str">
        <f>IF(ISBLANK(INDEX('Policy Characteristics'!D:D,MATCH($C1545,'Policy Characteristics'!$C:$C,0))),"",INDEX('Policy Characteristics'!D:D,MATCH($C1545,'Policy Characteristics'!$C:$C,0)))</f>
        <v/>
      </c>
      <c r="K1545" s="446" t="str">
        <f>IF(ISBLANK(INDEX('Policy Characteristics'!E:E,MATCH($C1545,'Policy Characteristics'!$C:$C,0))),"",INDEX('Policy Characteristics'!E:E,MATCH($C1545,'Policy Characteristics'!$C:$C,0)))</f>
        <v>GRA dist solar subsidy</v>
      </c>
      <c r="L1545" s="446">
        <f>IF(ISBLANK(INDEX('Policy Characteristics'!F:F,MATCH($C1545,'Policy Characteristics'!$C:$C,0))),"",INDEX('Policy Characteristics'!F:F,MATCH($C1545,'Policy Characteristics'!$C:$C,0)))</f>
        <v>0</v>
      </c>
      <c r="M1545" s="446">
        <f>IF(ISBLANK(INDEX('Policy Characteristics'!G:G,MATCH($C1545,'Policy Characteristics'!$C:$C,0))),"",INDEX('Policy Characteristics'!G:G,MATCH($C1545,'Policy Characteristics'!$C:$C,0)))</f>
        <v>10</v>
      </c>
      <c r="N1545" s="446">
        <f>IF(ISBLANK(INDEX('Policy Characteristics'!H:H,MATCH($C1545,'Policy Characteristics'!$C:$C,0))),"",INDEX('Policy Characteristics'!H:H,MATCH($C1545,'Policy Characteristics'!$C:$C,0)))</f>
        <v>1</v>
      </c>
      <c r="O1545" s="446" t="str">
        <f>IF(ISBLANK(INDEX('Policy Characteristics'!I:I,MATCH($C1545,'Policy Characteristics'!$C:$C,0))),"",INDEX('Policy Characteristics'!I:I,MATCH($C1545,'Policy Characteristics'!$C:$C,0)))</f>
        <v>weight</v>
      </c>
      <c r="P1545" s="44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46" t="str">
        <f>IF(ISBLANK(INDEX('Policy Characteristics'!K:K,MATCH($C1545,'Policy Characteristics'!$C:$C,0))),"",INDEX('Policy Characteristics'!K:K,MATCH($C1545,'Policy Characteristics'!$C:$C,0)))</f>
        <v>io-model.html</v>
      </c>
      <c r="R1545" s="446" t="str">
        <f>IF(ISBLANK(INDEX('Policy Characteristics'!L:L,MATCH($C1545,'Policy Characteristics'!$C:$C,0))),"",INDEX('Policy Characteristics'!L:L,MATCH($C1545,'Policy Characteristics'!$C:$C,0)))</f>
        <v/>
      </c>
    </row>
    <row r="1546" spans="1:18" x14ac:dyDescent="0.75">
      <c r="A1546" s="446" t="str">
        <f>IF(ISBLANK(INDEX('Policy Characteristics'!A:A,MATCH($C1546,'Policy Characteristics'!$C:$C,0))),"",INDEX('Policy Characteristics'!A:A,MATCH($C1546,'Policy Characteristics'!$C:$C,0)))</f>
        <v>Government Revenue Accounting</v>
      </c>
      <c r="B1546" s="467" t="str">
        <f>IF(ISBLANK(INDEX('Policy Characteristics'!B:B,MATCH($C1546,'Policy Characteristics'!$C:$C,0))),"",INDEX('Policy Characteristics'!B:B,MATCH($C1546,'Policy Characteristics'!$C:$C,0)))</f>
        <v>Fuel Subsidy</v>
      </c>
      <c r="C1546" t="s">
        <v>2959</v>
      </c>
      <c r="D1546" t="s">
        <v>2962</v>
      </c>
      <c r="F1546" t="s">
        <v>2967</v>
      </c>
      <c r="H1546" s="20">
        <v>575</v>
      </c>
      <c r="I1546" s="472" t="s">
        <v>43</v>
      </c>
      <c r="J1546" s="469" t="str">
        <f>IF(ISBLANK(INDEX('Policy Characteristics'!D:D,MATCH($C1546,'Policy Characteristics'!$C:$C,0))),"",INDEX('Policy Characteristics'!D:D,MATCH($C1546,'Policy Characteristics'!$C:$C,0)))</f>
        <v/>
      </c>
      <c r="K1546" s="446" t="str">
        <f>IF(ISBLANK(INDEX('Policy Characteristics'!E:E,MATCH($C1546,'Policy Characteristics'!$C:$C,0))),"",INDEX('Policy Characteristics'!E:E,MATCH($C1546,'Policy Characteristics'!$C:$C,0)))</f>
        <v>GRA fuel subsidy</v>
      </c>
      <c r="L1546" s="446">
        <f>IF(ISBLANK(INDEX('Policy Characteristics'!F:F,MATCH($C1546,'Policy Characteristics'!$C:$C,0))),"",INDEX('Policy Characteristics'!F:F,MATCH($C1546,'Policy Characteristics'!$C:$C,0)))</f>
        <v>0</v>
      </c>
      <c r="M1546" s="446">
        <f>IF(ISBLANK(INDEX('Policy Characteristics'!G:G,MATCH($C1546,'Policy Characteristics'!$C:$C,0))),"",INDEX('Policy Characteristics'!G:G,MATCH($C1546,'Policy Characteristics'!$C:$C,0)))</f>
        <v>10</v>
      </c>
      <c r="N1546" s="446">
        <f>IF(ISBLANK(INDEX('Policy Characteristics'!H:H,MATCH($C1546,'Policy Characteristics'!$C:$C,0))),"",INDEX('Policy Characteristics'!H:H,MATCH($C1546,'Policy Characteristics'!$C:$C,0)))</f>
        <v>1</v>
      </c>
      <c r="O1546" s="446" t="str">
        <f>IF(ISBLANK(INDEX('Policy Characteristics'!I:I,MATCH($C1546,'Policy Characteristics'!$C:$C,0))),"",INDEX('Policy Characteristics'!I:I,MATCH($C1546,'Policy Characteristics'!$C:$C,0)))</f>
        <v>weight</v>
      </c>
      <c r="P1546" s="44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46" t="str">
        <f>IF(ISBLANK(INDEX('Policy Characteristics'!K:K,MATCH($C1546,'Policy Characteristics'!$C:$C,0))),"",INDEX('Policy Characteristics'!K:K,MATCH($C1546,'Policy Characteristics'!$C:$C,0)))</f>
        <v>io-model.html</v>
      </c>
      <c r="R1546" s="446" t="str">
        <f>IF(ISBLANK(INDEX('Policy Characteristics'!L:L,MATCH($C1546,'Policy Characteristics'!$C:$C,0))),"",INDEX('Policy Characteristics'!L:L,MATCH($C1546,'Policy Characteristics'!$C:$C,0)))</f>
        <v/>
      </c>
    </row>
    <row r="1547" spans="1:18" x14ac:dyDescent="0.75">
      <c r="A1547" s="446" t="str">
        <f>IF(ISBLANK(INDEX('Policy Characteristics'!A:A,MATCH($C1547,'Policy Characteristics'!$C:$C,0))),"",INDEX('Policy Characteristics'!A:A,MATCH($C1547,'Policy Characteristics'!$C:$C,0)))</f>
        <v>Government Revenue Accounting</v>
      </c>
      <c r="B1547" s="467" t="str">
        <f>IF(ISBLANK(INDEX('Policy Characteristics'!B:B,MATCH($C1547,'Policy Characteristics'!$C:$C,0))),"",INDEX('Policy Characteristics'!B:B,MATCH($C1547,'Policy Characteristics'!$C:$C,0)))</f>
        <v>Fuel Subsidy</v>
      </c>
      <c r="C1547" s="446" t="str">
        <f t="shared" ref="C1547:C1550" si="85">C$1546</f>
        <v>GRA for Fuel Subsidies</v>
      </c>
      <c r="D1547" t="s">
        <v>2963</v>
      </c>
      <c r="F1547" t="s">
        <v>2978</v>
      </c>
      <c r="H1547" s="20">
        <v>576</v>
      </c>
      <c r="I1547" s="467" t="str">
        <f t="shared" ref="I1547:I1555" si="86">I$1546</f>
        <v>Yes</v>
      </c>
      <c r="J1547" s="469" t="str">
        <f>IF(ISBLANK(INDEX('Policy Characteristics'!D:D,MATCH($C1547,'Policy Characteristics'!$C:$C,0))),"",INDEX('Policy Characteristics'!D:D,MATCH($C1547,'Policy Characteristics'!$C:$C,0)))</f>
        <v/>
      </c>
      <c r="K1547" s="446" t="str">
        <f>IF(ISBLANK(INDEX('Policy Characteristics'!E:E,MATCH($C1547,'Policy Characteristics'!$C:$C,0))),"",INDEX('Policy Characteristics'!E:E,MATCH($C1547,'Policy Characteristics'!$C:$C,0)))</f>
        <v>GRA fuel subsidy</v>
      </c>
      <c r="L1547" s="446">
        <f>IF(ISBLANK(INDEX('Policy Characteristics'!F:F,MATCH($C1547,'Policy Characteristics'!$C:$C,0))),"",INDEX('Policy Characteristics'!F:F,MATCH($C1547,'Policy Characteristics'!$C:$C,0)))</f>
        <v>0</v>
      </c>
      <c r="M1547" s="446">
        <f>IF(ISBLANK(INDEX('Policy Characteristics'!G:G,MATCH($C1547,'Policy Characteristics'!$C:$C,0))),"",INDEX('Policy Characteristics'!G:G,MATCH($C1547,'Policy Characteristics'!$C:$C,0)))</f>
        <v>10</v>
      </c>
      <c r="N1547" s="446">
        <f>IF(ISBLANK(INDEX('Policy Characteristics'!H:H,MATCH($C1547,'Policy Characteristics'!$C:$C,0))),"",INDEX('Policy Characteristics'!H:H,MATCH($C1547,'Policy Characteristics'!$C:$C,0)))</f>
        <v>1</v>
      </c>
      <c r="O1547" s="446" t="str">
        <f>IF(ISBLANK(INDEX('Policy Characteristics'!I:I,MATCH($C1547,'Policy Characteristics'!$C:$C,0))),"",INDEX('Policy Characteristics'!I:I,MATCH($C1547,'Policy Characteristics'!$C:$C,0)))</f>
        <v>weight</v>
      </c>
      <c r="P1547" s="44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46" t="str">
        <f>IF(ISBLANK(INDEX('Policy Characteristics'!K:K,MATCH($C1547,'Policy Characteristics'!$C:$C,0))),"",INDEX('Policy Characteristics'!K:K,MATCH($C1547,'Policy Characteristics'!$C:$C,0)))</f>
        <v>io-model.html</v>
      </c>
      <c r="R1547" s="446" t="str">
        <f>IF(ISBLANK(INDEX('Policy Characteristics'!L:L,MATCH($C1547,'Policy Characteristics'!$C:$C,0))),"",INDEX('Policy Characteristics'!L:L,MATCH($C1547,'Policy Characteristics'!$C:$C,0)))</f>
        <v/>
      </c>
    </row>
    <row r="1548" spans="1:18" x14ac:dyDescent="0.75">
      <c r="A1548" s="446" t="str">
        <f>IF(ISBLANK(INDEX('Policy Characteristics'!A:A,MATCH($C1548,'Policy Characteristics'!$C:$C,0))),"",INDEX('Policy Characteristics'!A:A,MATCH($C1548,'Policy Characteristics'!$C:$C,0)))</f>
        <v>Government Revenue Accounting</v>
      </c>
      <c r="B1548" s="467" t="str">
        <f>IF(ISBLANK(INDEX('Policy Characteristics'!B:B,MATCH($C1548,'Policy Characteristics'!$C:$C,0))),"",INDEX('Policy Characteristics'!B:B,MATCH($C1548,'Policy Characteristics'!$C:$C,0)))</f>
        <v>Fuel Subsidy</v>
      </c>
      <c r="C1548" s="446" t="str">
        <f t="shared" si="85"/>
        <v>GRA for Fuel Subsidies</v>
      </c>
      <c r="D1548" t="s">
        <v>2964</v>
      </c>
      <c r="F1548" t="s">
        <v>2968</v>
      </c>
      <c r="H1548" s="20">
        <v>577</v>
      </c>
      <c r="I1548" s="467" t="str">
        <f t="shared" si="86"/>
        <v>Yes</v>
      </c>
      <c r="J1548" s="469" t="str">
        <f>IF(ISBLANK(INDEX('Policy Characteristics'!D:D,MATCH($C1548,'Policy Characteristics'!$C:$C,0))),"",INDEX('Policy Characteristics'!D:D,MATCH($C1548,'Policy Characteristics'!$C:$C,0)))</f>
        <v/>
      </c>
      <c r="K1548" s="446" t="str">
        <f>IF(ISBLANK(INDEX('Policy Characteristics'!E:E,MATCH($C1548,'Policy Characteristics'!$C:$C,0))),"",INDEX('Policy Characteristics'!E:E,MATCH($C1548,'Policy Characteristics'!$C:$C,0)))</f>
        <v>GRA fuel subsidy</v>
      </c>
      <c r="L1548" s="446">
        <f>IF(ISBLANK(INDEX('Policy Characteristics'!F:F,MATCH($C1548,'Policy Characteristics'!$C:$C,0))),"",INDEX('Policy Characteristics'!F:F,MATCH($C1548,'Policy Characteristics'!$C:$C,0)))</f>
        <v>0</v>
      </c>
      <c r="M1548" s="446">
        <f>IF(ISBLANK(INDEX('Policy Characteristics'!G:G,MATCH($C1548,'Policy Characteristics'!$C:$C,0))),"",INDEX('Policy Characteristics'!G:G,MATCH($C1548,'Policy Characteristics'!$C:$C,0)))</f>
        <v>10</v>
      </c>
      <c r="N1548" s="446">
        <f>IF(ISBLANK(INDEX('Policy Characteristics'!H:H,MATCH($C1548,'Policy Characteristics'!$C:$C,0))),"",INDEX('Policy Characteristics'!H:H,MATCH($C1548,'Policy Characteristics'!$C:$C,0)))</f>
        <v>1</v>
      </c>
      <c r="O1548" s="446" t="str">
        <f>IF(ISBLANK(INDEX('Policy Characteristics'!I:I,MATCH($C1548,'Policy Characteristics'!$C:$C,0))),"",INDEX('Policy Characteristics'!I:I,MATCH($C1548,'Policy Characteristics'!$C:$C,0)))</f>
        <v>weight</v>
      </c>
      <c r="P1548" s="44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46" t="str">
        <f>IF(ISBLANK(INDEX('Policy Characteristics'!K:K,MATCH($C1548,'Policy Characteristics'!$C:$C,0))),"",INDEX('Policy Characteristics'!K:K,MATCH($C1548,'Policy Characteristics'!$C:$C,0)))</f>
        <v>io-model.html</v>
      </c>
      <c r="R1548" s="446" t="str">
        <f>IF(ISBLANK(INDEX('Policy Characteristics'!L:L,MATCH($C1548,'Policy Characteristics'!$C:$C,0))),"",INDEX('Policy Characteristics'!L:L,MATCH($C1548,'Policy Characteristics'!$C:$C,0)))</f>
        <v/>
      </c>
    </row>
    <row r="1549" spans="1:18" x14ac:dyDescent="0.75">
      <c r="A1549" s="446" t="str">
        <f>IF(ISBLANK(INDEX('Policy Characteristics'!A:A,MATCH($C1549,'Policy Characteristics'!$C:$C,0))),"",INDEX('Policy Characteristics'!A:A,MATCH($C1549,'Policy Characteristics'!$C:$C,0)))</f>
        <v>Government Revenue Accounting</v>
      </c>
      <c r="B1549" s="467" t="str">
        <f>IF(ISBLANK(INDEX('Policy Characteristics'!B:B,MATCH($C1549,'Policy Characteristics'!$C:$C,0))),"",INDEX('Policy Characteristics'!B:B,MATCH($C1549,'Policy Characteristics'!$C:$C,0)))</f>
        <v>Fuel Subsidy</v>
      </c>
      <c r="C1549" s="446" t="str">
        <f t="shared" si="85"/>
        <v>GRA for Fuel Subsidies</v>
      </c>
      <c r="D1549" t="s">
        <v>2965</v>
      </c>
      <c r="F1549" t="s">
        <v>2969</v>
      </c>
      <c r="H1549" s="20">
        <v>578</v>
      </c>
      <c r="I1549" s="467" t="str">
        <f t="shared" si="86"/>
        <v>Yes</v>
      </c>
      <c r="J1549" s="469" t="str">
        <f>IF(ISBLANK(INDEX('Policy Characteristics'!D:D,MATCH($C1549,'Policy Characteristics'!$C:$C,0))),"",INDEX('Policy Characteristics'!D:D,MATCH($C1549,'Policy Characteristics'!$C:$C,0)))</f>
        <v/>
      </c>
      <c r="K1549" s="446" t="str">
        <f>IF(ISBLANK(INDEX('Policy Characteristics'!E:E,MATCH($C1549,'Policy Characteristics'!$C:$C,0))),"",INDEX('Policy Characteristics'!E:E,MATCH($C1549,'Policy Characteristics'!$C:$C,0)))</f>
        <v>GRA fuel subsidy</v>
      </c>
      <c r="L1549" s="446">
        <f>IF(ISBLANK(INDEX('Policy Characteristics'!F:F,MATCH($C1549,'Policy Characteristics'!$C:$C,0))),"",INDEX('Policy Characteristics'!F:F,MATCH($C1549,'Policy Characteristics'!$C:$C,0)))</f>
        <v>0</v>
      </c>
      <c r="M1549" s="446">
        <f>IF(ISBLANK(INDEX('Policy Characteristics'!G:G,MATCH($C1549,'Policy Characteristics'!$C:$C,0))),"",INDEX('Policy Characteristics'!G:G,MATCH($C1549,'Policy Characteristics'!$C:$C,0)))</f>
        <v>10</v>
      </c>
      <c r="N1549" s="446">
        <f>IF(ISBLANK(INDEX('Policy Characteristics'!H:H,MATCH($C1549,'Policy Characteristics'!$C:$C,0))),"",INDEX('Policy Characteristics'!H:H,MATCH($C1549,'Policy Characteristics'!$C:$C,0)))</f>
        <v>1</v>
      </c>
      <c r="O1549" s="446" t="str">
        <f>IF(ISBLANK(INDEX('Policy Characteristics'!I:I,MATCH($C1549,'Policy Characteristics'!$C:$C,0))),"",INDEX('Policy Characteristics'!I:I,MATCH($C1549,'Policy Characteristics'!$C:$C,0)))</f>
        <v>weight</v>
      </c>
      <c r="P1549" s="44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46" t="str">
        <f>IF(ISBLANK(INDEX('Policy Characteristics'!K:K,MATCH($C1549,'Policy Characteristics'!$C:$C,0))),"",INDEX('Policy Characteristics'!K:K,MATCH($C1549,'Policy Characteristics'!$C:$C,0)))</f>
        <v>io-model.html</v>
      </c>
      <c r="R1549" s="446" t="str">
        <f>IF(ISBLANK(INDEX('Policy Characteristics'!L:L,MATCH($C1549,'Policy Characteristics'!$C:$C,0))),"",INDEX('Policy Characteristics'!L:L,MATCH($C1549,'Policy Characteristics'!$C:$C,0)))</f>
        <v/>
      </c>
    </row>
    <row r="1550" spans="1:18" x14ac:dyDescent="0.75">
      <c r="A1550" s="446" t="str">
        <f>IF(ISBLANK(INDEX('Policy Characteristics'!A:A,MATCH($C1550,'Policy Characteristics'!$C:$C,0))),"",INDEX('Policy Characteristics'!A:A,MATCH($C1550,'Policy Characteristics'!$C:$C,0)))</f>
        <v>Government Revenue Accounting</v>
      </c>
      <c r="B1550" s="467" t="str">
        <f>IF(ISBLANK(INDEX('Policy Characteristics'!B:B,MATCH($C1550,'Policy Characteristics'!$C:$C,0))),"",INDEX('Policy Characteristics'!B:B,MATCH($C1550,'Policy Characteristics'!$C:$C,0)))</f>
        <v>Fuel Subsidy</v>
      </c>
      <c r="C1550" s="446" t="str">
        <f t="shared" si="85"/>
        <v>GRA for Fuel Subsidies</v>
      </c>
      <c r="D1550" t="s">
        <v>2966</v>
      </c>
      <c r="F1550" t="s">
        <v>2970</v>
      </c>
      <c r="H1550" s="20">
        <v>579</v>
      </c>
      <c r="I1550" s="467" t="str">
        <f t="shared" si="86"/>
        <v>Yes</v>
      </c>
      <c r="J1550" s="469" t="str">
        <f>IF(ISBLANK(INDEX('Policy Characteristics'!D:D,MATCH($C1550,'Policy Characteristics'!$C:$C,0))),"",INDEX('Policy Characteristics'!D:D,MATCH($C1550,'Policy Characteristics'!$C:$C,0)))</f>
        <v/>
      </c>
      <c r="K1550" s="446" t="str">
        <f>IF(ISBLANK(INDEX('Policy Characteristics'!E:E,MATCH($C1550,'Policy Characteristics'!$C:$C,0))),"",INDEX('Policy Characteristics'!E:E,MATCH($C1550,'Policy Characteristics'!$C:$C,0)))</f>
        <v>GRA fuel subsidy</v>
      </c>
      <c r="L1550" s="446">
        <f>IF(ISBLANK(INDEX('Policy Characteristics'!F:F,MATCH($C1550,'Policy Characteristics'!$C:$C,0))),"",INDEX('Policy Characteristics'!F:F,MATCH($C1550,'Policy Characteristics'!$C:$C,0)))</f>
        <v>0</v>
      </c>
      <c r="M1550" s="446">
        <f>IF(ISBLANK(INDEX('Policy Characteristics'!G:G,MATCH($C1550,'Policy Characteristics'!$C:$C,0))),"",INDEX('Policy Characteristics'!G:G,MATCH($C1550,'Policy Characteristics'!$C:$C,0)))</f>
        <v>10</v>
      </c>
      <c r="N1550" s="446">
        <f>IF(ISBLANK(INDEX('Policy Characteristics'!H:H,MATCH($C1550,'Policy Characteristics'!$C:$C,0))),"",INDEX('Policy Characteristics'!H:H,MATCH($C1550,'Policy Characteristics'!$C:$C,0)))</f>
        <v>1</v>
      </c>
      <c r="O1550" s="446" t="str">
        <f>IF(ISBLANK(INDEX('Policy Characteristics'!I:I,MATCH($C1550,'Policy Characteristics'!$C:$C,0))),"",INDEX('Policy Characteristics'!I:I,MATCH($C1550,'Policy Characteristics'!$C:$C,0)))</f>
        <v>weight</v>
      </c>
      <c r="P1550" s="44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46" t="str">
        <f>IF(ISBLANK(INDEX('Policy Characteristics'!K:K,MATCH($C1550,'Policy Characteristics'!$C:$C,0))),"",INDEX('Policy Characteristics'!K:K,MATCH($C1550,'Policy Characteristics'!$C:$C,0)))</f>
        <v>io-model.html</v>
      </c>
      <c r="R1550" s="446" t="str">
        <f>IF(ISBLANK(INDEX('Policy Characteristics'!L:L,MATCH($C1550,'Policy Characteristics'!$C:$C,0))),"",INDEX('Policy Characteristics'!L:L,MATCH($C1550,'Policy Characteristics'!$C:$C,0)))</f>
        <v/>
      </c>
    </row>
    <row r="1551" spans="1:18" x14ac:dyDescent="0.75">
      <c r="A1551" s="446" t="str">
        <f>IF(ISBLANK(INDEX('Policy Characteristics'!A:A,MATCH($C1551,'Policy Characteristics'!$C:$C,0))),"",INDEX('Policy Characteristics'!A:A,MATCH($C1551,'Policy Characteristics'!$C:$C,0)))</f>
        <v>Government Revenue Accounting</v>
      </c>
      <c r="B1551" s="467" t="str">
        <f>IF(ISBLANK(INDEX('Policy Characteristics'!B:B,MATCH($C1551,'Policy Characteristics'!$C:$C,0))),"",INDEX('Policy Characteristics'!B:B,MATCH($C1551,'Policy Characteristics'!$C:$C,0)))</f>
        <v>CCS Subsidy</v>
      </c>
      <c r="C1551" t="s">
        <v>3625</v>
      </c>
      <c r="D1551" t="s">
        <v>2962</v>
      </c>
      <c r="F1551" t="s">
        <v>2967</v>
      </c>
      <c r="H1551" s="20">
        <v>2252</v>
      </c>
      <c r="I1551" s="472" t="s">
        <v>43</v>
      </c>
      <c r="J1551" s="469" t="str">
        <f>IF(ISBLANK(INDEX('Policy Characteristics'!D:D,MATCH($C1551,'Policy Characteristics'!$C:$C,0))),"",INDEX('Policy Characteristics'!D:D,MATCH($C1551,'Policy Characteristics'!$C:$C,0)))</f>
        <v/>
      </c>
      <c r="K1551" s="446" t="str">
        <f>IF(ISBLANK(INDEX('Policy Characteristics'!E:E,MATCH($C1551,'Policy Characteristics'!$C:$C,0))),"",INDEX('Policy Characteristics'!E:E,MATCH($C1551,'Policy Characteristics'!$C:$C,0)))</f>
        <v>GRA CCS subsidy</v>
      </c>
      <c r="L1551" s="446">
        <f>IF(ISBLANK(INDEX('Policy Characteristics'!F:F,MATCH($C1551,'Policy Characteristics'!$C:$C,0))),"",INDEX('Policy Characteristics'!F:F,MATCH($C1551,'Policy Characteristics'!$C:$C,0)))</f>
        <v>0</v>
      </c>
      <c r="M1551" s="446">
        <f>IF(ISBLANK(INDEX('Policy Characteristics'!G:G,MATCH($C1551,'Policy Characteristics'!$C:$C,0))),"",INDEX('Policy Characteristics'!G:G,MATCH($C1551,'Policy Characteristics'!$C:$C,0)))</f>
        <v>10</v>
      </c>
      <c r="N1551" s="446">
        <f>IF(ISBLANK(INDEX('Policy Characteristics'!H:H,MATCH($C1551,'Policy Characteristics'!$C:$C,0))),"",INDEX('Policy Characteristics'!H:H,MATCH($C1551,'Policy Characteristics'!$C:$C,0)))</f>
        <v>1</v>
      </c>
      <c r="O1551" s="446" t="str">
        <f>IF(ISBLANK(INDEX('Policy Characteristics'!I:I,MATCH($C1551,'Policy Characteristics'!$C:$C,0))),"",INDEX('Policy Characteristics'!I:I,MATCH($C1551,'Policy Characteristics'!$C:$C,0)))</f>
        <v>weight</v>
      </c>
      <c r="P1551" s="44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46" t="str">
        <f>IF(ISBLANK(INDEX('Policy Characteristics'!K:K,MATCH($C1551,'Policy Characteristics'!$C:$C,0))),"",INDEX('Policy Characteristics'!K:K,MATCH($C1551,'Policy Characteristics'!$C:$C,0)))</f>
        <v>io-model.html</v>
      </c>
      <c r="R1551" s="446" t="str">
        <f>IF(ISBLANK(INDEX('Policy Characteristics'!L:L,MATCH($C1551,'Policy Characteristics'!$C:$C,0))),"",INDEX('Policy Characteristics'!L:L,MATCH($C1551,'Policy Characteristics'!$C:$C,0)))</f>
        <v/>
      </c>
    </row>
    <row r="1552" spans="1:18" x14ac:dyDescent="0.75">
      <c r="A1552" s="446" t="str">
        <f>IF(ISBLANK(INDEX('Policy Characteristics'!A:A,MATCH($C1552,'Policy Characteristics'!$C:$C,0))),"",INDEX('Policy Characteristics'!A:A,MATCH($C1552,'Policy Characteristics'!$C:$C,0)))</f>
        <v>Government Revenue Accounting</v>
      </c>
      <c r="B1552" s="467" t="str">
        <f>IF(ISBLANK(INDEX('Policy Characteristics'!B:B,MATCH($C1552,'Policy Characteristics'!$C:$C,0))),"",INDEX('Policy Characteristics'!B:B,MATCH($C1552,'Policy Characteristics'!$C:$C,0)))</f>
        <v>CCS Subsidy</v>
      </c>
      <c r="C1552" s="446" t="str">
        <f>C$1551</f>
        <v>GRA for CCS Subsidies</v>
      </c>
      <c r="D1552" t="s">
        <v>2963</v>
      </c>
      <c r="F1552" t="s">
        <v>2978</v>
      </c>
      <c r="H1552" s="20">
        <v>2253</v>
      </c>
      <c r="I1552" s="467" t="str">
        <f t="shared" si="86"/>
        <v>Yes</v>
      </c>
      <c r="J1552" s="469" t="str">
        <f>IF(ISBLANK(INDEX('Policy Characteristics'!D:D,MATCH($C1552,'Policy Characteristics'!$C:$C,0))),"",INDEX('Policy Characteristics'!D:D,MATCH($C1552,'Policy Characteristics'!$C:$C,0)))</f>
        <v/>
      </c>
      <c r="K1552" s="446" t="str">
        <f>IF(ISBLANK(INDEX('Policy Characteristics'!E:E,MATCH($C1552,'Policy Characteristics'!$C:$C,0))),"",INDEX('Policy Characteristics'!E:E,MATCH($C1552,'Policy Characteristics'!$C:$C,0)))</f>
        <v>GRA CCS subsidy</v>
      </c>
      <c r="L1552" s="446">
        <f>IF(ISBLANK(INDEX('Policy Characteristics'!F:F,MATCH($C1552,'Policy Characteristics'!$C:$C,0))),"",INDEX('Policy Characteristics'!F:F,MATCH($C1552,'Policy Characteristics'!$C:$C,0)))</f>
        <v>0</v>
      </c>
      <c r="M1552" s="446">
        <f>IF(ISBLANK(INDEX('Policy Characteristics'!G:G,MATCH($C1552,'Policy Characteristics'!$C:$C,0))),"",INDEX('Policy Characteristics'!G:G,MATCH($C1552,'Policy Characteristics'!$C:$C,0)))</f>
        <v>10</v>
      </c>
      <c r="N1552" s="446">
        <f>IF(ISBLANK(INDEX('Policy Characteristics'!H:H,MATCH($C1552,'Policy Characteristics'!$C:$C,0))),"",INDEX('Policy Characteristics'!H:H,MATCH($C1552,'Policy Characteristics'!$C:$C,0)))</f>
        <v>1</v>
      </c>
      <c r="O1552" s="446" t="str">
        <f>IF(ISBLANK(INDEX('Policy Characteristics'!I:I,MATCH($C1552,'Policy Characteristics'!$C:$C,0))),"",INDEX('Policy Characteristics'!I:I,MATCH($C1552,'Policy Characteristics'!$C:$C,0)))</f>
        <v>weight</v>
      </c>
      <c r="P1552" s="44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46" t="str">
        <f>IF(ISBLANK(INDEX('Policy Characteristics'!K:K,MATCH($C1552,'Policy Characteristics'!$C:$C,0))),"",INDEX('Policy Characteristics'!K:K,MATCH($C1552,'Policy Characteristics'!$C:$C,0)))</f>
        <v>io-model.html</v>
      </c>
      <c r="R1552" s="446" t="str">
        <f>IF(ISBLANK(INDEX('Policy Characteristics'!L:L,MATCH($C1552,'Policy Characteristics'!$C:$C,0))),"",INDEX('Policy Characteristics'!L:L,MATCH($C1552,'Policy Characteristics'!$C:$C,0)))</f>
        <v/>
      </c>
    </row>
    <row r="1553" spans="1:18" x14ac:dyDescent="0.75">
      <c r="A1553" s="446" t="str">
        <f>IF(ISBLANK(INDEX('Policy Characteristics'!A:A,MATCH($C1553,'Policy Characteristics'!$C:$C,0))),"",INDEX('Policy Characteristics'!A:A,MATCH($C1553,'Policy Characteristics'!$C:$C,0)))</f>
        <v>Government Revenue Accounting</v>
      </c>
      <c r="B1553" s="467" t="str">
        <f>IF(ISBLANK(INDEX('Policy Characteristics'!B:B,MATCH($C1553,'Policy Characteristics'!$C:$C,0))),"",INDEX('Policy Characteristics'!B:B,MATCH($C1553,'Policy Characteristics'!$C:$C,0)))</f>
        <v>CCS Subsidy</v>
      </c>
      <c r="C1553" s="446" t="str">
        <f t="shared" ref="C1553:C1555" si="87">C$1551</f>
        <v>GRA for CCS Subsidies</v>
      </c>
      <c r="D1553" t="s">
        <v>2964</v>
      </c>
      <c r="F1553" t="s">
        <v>2968</v>
      </c>
      <c r="H1553" s="20">
        <v>2254</v>
      </c>
      <c r="I1553" s="467" t="str">
        <f t="shared" si="86"/>
        <v>Yes</v>
      </c>
      <c r="J1553" s="469" t="str">
        <f>IF(ISBLANK(INDEX('Policy Characteristics'!D:D,MATCH($C1553,'Policy Characteristics'!$C:$C,0))),"",INDEX('Policy Characteristics'!D:D,MATCH($C1553,'Policy Characteristics'!$C:$C,0)))</f>
        <v/>
      </c>
      <c r="K1553" s="446" t="str">
        <f>IF(ISBLANK(INDEX('Policy Characteristics'!E:E,MATCH($C1553,'Policy Characteristics'!$C:$C,0))),"",INDEX('Policy Characteristics'!E:E,MATCH($C1553,'Policy Characteristics'!$C:$C,0)))</f>
        <v>GRA CCS subsidy</v>
      </c>
      <c r="L1553" s="446">
        <f>IF(ISBLANK(INDEX('Policy Characteristics'!F:F,MATCH($C1553,'Policy Characteristics'!$C:$C,0))),"",INDEX('Policy Characteristics'!F:F,MATCH($C1553,'Policy Characteristics'!$C:$C,0)))</f>
        <v>0</v>
      </c>
      <c r="M1553" s="446">
        <f>IF(ISBLANK(INDEX('Policy Characteristics'!G:G,MATCH($C1553,'Policy Characteristics'!$C:$C,0))),"",INDEX('Policy Characteristics'!G:G,MATCH($C1553,'Policy Characteristics'!$C:$C,0)))</f>
        <v>10</v>
      </c>
      <c r="N1553" s="446">
        <f>IF(ISBLANK(INDEX('Policy Characteristics'!H:H,MATCH($C1553,'Policy Characteristics'!$C:$C,0))),"",INDEX('Policy Characteristics'!H:H,MATCH($C1553,'Policy Characteristics'!$C:$C,0)))</f>
        <v>1</v>
      </c>
      <c r="O1553" s="446" t="str">
        <f>IF(ISBLANK(INDEX('Policy Characteristics'!I:I,MATCH($C1553,'Policy Characteristics'!$C:$C,0))),"",INDEX('Policy Characteristics'!I:I,MATCH($C1553,'Policy Characteristics'!$C:$C,0)))</f>
        <v>weight</v>
      </c>
      <c r="P1553" s="44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46" t="str">
        <f>IF(ISBLANK(INDEX('Policy Characteristics'!K:K,MATCH($C1553,'Policy Characteristics'!$C:$C,0))),"",INDEX('Policy Characteristics'!K:K,MATCH($C1553,'Policy Characteristics'!$C:$C,0)))</f>
        <v>io-model.html</v>
      </c>
      <c r="R1553" s="446" t="str">
        <f>IF(ISBLANK(INDEX('Policy Characteristics'!L:L,MATCH($C1553,'Policy Characteristics'!$C:$C,0))),"",INDEX('Policy Characteristics'!L:L,MATCH($C1553,'Policy Characteristics'!$C:$C,0)))</f>
        <v/>
      </c>
    </row>
    <row r="1554" spans="1:18" x14ac:dyDescent="0.75">
      <c r="A1554" s="446" t="str">
        <f>IF(ISBLANK(INDEX('Policy Characteristics'!A:A,MATCH($C1554,'Policy Characteristics'!$C:$C,0))),"",INDEX('Policy Characteristics'!A:A,MATCH($C1554,'Policy Characteristics'!$C:$C,0)))</f>
        <v>Government Revenue Accounting</v>
      </c>
      <c r="B1554" s="467" t="str">
        <f>IF(ISBLANK(INDEX('Policy Characteristics'!B:B,MATCH($C1554,'Policy Characteristics'!$C:$C,0))),"",INDEX('Policy Characteristics'!B:B,MATCH($C1554,'Policy Characteristics'!$C:$C,0)))</f>
        <v>CCS Subsidy</v>
      </c>
      <c r="C1554" s="446" t="str">
        <f t="shared" si="87"/>
        <v>GRA for CCS Subsidies</v>
      </c>
      <c r="D1554" t="s">
        <v>2965</v>
      </c>
      <c r="F1554" t="s">
        <v>2969</v>
      </c>
      <c r="H1554" s="20">
        <v>2255</v>
      </c>
      <c r="I1554" s="467" t="str">
        <f t="shared" si="86"/>
        <v>Yes</v>
      </c>
      <c r="J1554" s="469" t="str">
        <f>IF(ISBLANK(INDEX('Policy Characteristics'!D:D,MATCH($C1554,'Policy Characteristics'!$C:$C,0))),"",INDEX('Policy Characteristics'!D:D,MATCH($C1554,'Policy Characteristics'!$C:$C,0)))</f>
        <v/>
      </c>
      <c r="K1554" s="446" t="str">
        <f>IF(ISBLANK(INDEX('Policy Characteristics'!E:E,MATCH($C1554,'Policy Characteristics'!$C:$C,0))),"",INDEX('Policy Characteristics'!E:E,MATCH($C1554,'Policy Characteristics'!$C:$C,0)))</f>
        <v>GRA CCS subsidy</v>
      </c>
      <c r="L1554" s="446">
        <f>IF(ISBLANK(INDEX('Policy Characteristics'!F:F,MATCH($C1554,'Policy Characteristics'!$C:$C,0))),"",INDEX('Policy Characteristics'!F:F,MATCH($C1554,'Policy Characteristics'!$C:$C,0)))</f>
        <v>0</v>
      </c>
      <c r="M1554" s="446">
        <f>IF(ISBLANK(INDEX('Policy Characteristics'!G:G,MATCH($C1554,'Policy Characteristics'!$C:$C,0))),"",INDEX('Policy Characteristics'!G:G,MATCH($C1554,'Policy Characteristics'!$C:$C,0)))</f>
        <v>10</v>
      </c>
      <c r="N1554" s="446">
        <f>IF(ISBLANK(INDEX('Policy Characteristics'!H:H,MATCH($C1554,'Policy Characteristics'!$C:$C,0))),"",INDEX('Policy Characteristics'!H:H,MATCH($C1554,'Policy Characteristics'!$C:$C,0)))</f>
        <v>1</v>
      </c>
      <c r="O1554" s="446" t="str">
        <f>IF(ISBLANK(INDEX('Policy Characteristics'!I:I,MATCH($C1554,'Policy Characteristics'!$C:$C,0))),"",INDEX('Policy Characteristics'!I:I,MATCH($C1554,'Policy Characteristics'!$C:$C,0)))</f>
        <v>weight</v>
      </c>
      <c r="P1554" s="44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46" t="str">
        <f>IF(ISBLANK(INDEX('Policy Characteristics'!K:K,MATCH($C1554,'Policy Characteristics'!$C:$C,0))),"",INDEX('Policy Characteristics'!K:K,MATCH($C1554,'Policy Characteristics'!$C:$C,0)))</f>
        <v>io-model.html</v>
      </c>
      <c r="R1554" s="446" t="str">
        <f>IF(ISBLANK(INDEX('Policy Characteristics'!L:L,MATCH($C1554,'Policy Characteristics'!$C:$C,0))),"",INDEX('Policy Characteristics'!L:L,MATCH($C1554,'Policy Characteristics'!$C:$C,0)))</f>
        <v/>
      </c>
    </row>
    <row r="1555" spans="1:18" x14ac:dyDescent="0.75">
      <c r="A1555" s="446" t="str">
        <f>IF(ISBLANK(INDEX('Policy Characteristics'!A:A,MATCH($C1555,'Policy Characteristics'!$C:$C,0))),"",INDEX('Policy Characteristics'!A:A,MATCH($C1555,'Policy Characteristics'!$C:$C,0)))</f>
        <v>Government Revenue Accounting</v>
      </c>
      <c r="B1555" s="467" t="str">
        <f>IF(ISBLANK(INDEX('Policy Characteristics'!B:B,MATCH($C1555,'Policy Characteristics'!$C:$C,0))),"",INDEX('Policy Characteristics'!B:B,MATCH($C1555,'Policy Characteristics'!$C:$C,0)))</f>
        <v>CCS Subsidy</v>
      </c>
      <c r="C1555" s="446" t="str">
        <f t="shared" si="87"/>
        <v>GRA for CCS Subsidies</v>
      </c>
      <c r="D1555" t="s">
        <v>2966</v>
      </c>
      <c r="F1555" t="s">
        <v>2970</v>
      </c>
      <c r="H1555" s="20">
        <v>2256</v>
      </c>
      <c r="I1555" s="467" t="str">
        <f t="shared" si="86"/>
        <v>Yes</v>
      </c>
      <c r="J1555" s="469" t="str">
        <f>IF(ISBLANK(INDEX('Policy Characteristics'!D:D,MATCH($C1555,'Policy Characteristics'!$C:$C,0))),"",INDEX('Policy Characteristics'!D:D,MATCH($C1555,'Policy Characteristics'!$C:$C,0)))</f>
        <v/>
      </c>
      <c r="K1555" s="446" t="str">
        <f>IF(ISBLANK(INDEX('Policy Characteristics'!E:E,MATCH($C1555,'Policy Characteristics'!$C:$C,0))),"",INDEX('Policy Characteristics'!E:E,MATCH($C1555,'Policy Characteristics'!$C:$C,0)))</f>
        <v>GRA CCS subsidy</v>
      </c>
      <c r="L1555" s="446">
        <f>IF(ISBLANK(INDEX('Policy Characteristics'!F:F,MATCH($C1555,'Policy Characteristics'!$C:$C,0))),"",INDEX('Policy Characteristics'!F:F,MATCH($C1555,'Policy Characteristics'!$C:$C,0)))</f>
        <v>0</v>
      </c>
      <c r="M1555" s="446">
        <f>IF(ISBLANK(INDEX('Policy Characteristics'!G:G,MATCH($C1555,'Policy Characteristics'!$C:$C,0))),"",INDEX('Policy Characteristics'!G:G,MATCH($C1555,'Policy Characteristics'!$C:$C,0)))</f>
        <v>10</v>
      </c>
      <c r="N1555" s="446">
        <f>IF(ISBLANK(INDEX('Policy Characteristics'!H:H,MATCH($C1555,'Policy Characteristics'!$C:$C,0))),"",INDEX('Policy Characteristics'!H:H,MATCH($C1555,'Policy Characteristics'!$C:$C,0)))</f>
        <v>1</v>
      </c>
      <c r="O1555" s="446" t="str">
        <f>IF(ISBLANK(INDEX('Policy Characteristics'!I:I,MATCH($C1555,'Policy Characteristics'!$C:$C,0))),"",INDEX('Policy Characteristics'!I:I,MATCH($C1555,'Policy Characteristics'!$C:$C,0)))</f>
        <v>weight</v>
      </c>
      <c r="P1555" s="44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46" t="str">
        <f>IF(ISBLANK(INDEX('Policy Characteristics'!K:K,MATCH($C1555,'Policy Characteristics'!$C:$C,0))),"",INDEX('Policy Characteristics'!K:K,MATCH($C1555,'Policy Characteristics'!$C:$C,0)))</f>
        <v>io-model.html</v>
      </c>
      <c r="R1555" s="446" t="str">
        <f>IF(ISBLANK(INDEX('Policy Characteristics'!L:L,MATCH($C1555,'Policy Characteristics'!$C:$C,0))),"",INDEX('Policy Characteristics'!L:L,MATCH($C1555,'Policy Characteristics'!$C:$C,0)))</f>
        <v/>
      </c>
    </row>
    <row r="1556" spans="1:18" x14ac:dyDescent="0.75">
      <c r="A1556" s="446" t="str">
        <f>IF(ISBLANK(INDEX('Policy Characteristics'!A:A,MATCH($C1556,'Policy Characteristics'!$C:$C,0))),"",INDEX('Policy Characteristics'!A:A,MATCH($C1556,'Policy Characteristics'!$C:$C,0)))</f>
        <v>Government Revenue Accounting</v>
      </c>
      <c r="B1556" s="467" t="str">
        <f>IF(ISBLANK(INDEX('Policy Characteristics'!B:B,MATCH($C1556,'Policy Characteristics'!$C:$C,0))),"",INDEX('Policy Characteristics'!B:B,MATCH($C1556,'Policy Characteristics'!$C:$C,0)))</f>
        <v>National Debt Interest</v>
      </c>
      <c r="C1556" t="s">
        <v>2960</v>
      </c>
      <c r="D1556" t="s">
        <v>2962</v>
      </c>
      <c r="F1556" t="s">
        <v>2967</v>
      </c>
      <c r="H1556" s="20">
        <v>580</v>
      </c>
      <c r="I1556" s="472" t="s">
        <v>43</v>
      </c>
      <c r="J1556" s="469" t="str">
        <f>IF(ISBLANK(INDEX('Policy Characteristics'!D:D,MATCH($C1556,'Policy Characteristics'!$C:$C,0))),"",INDEX('Policy Characteristics'!D:D,MATCH($C1556,'Policy Characteristics'!$C:$C,0)))</f>
        <v/>
      </c>
      <c r="K1556" s="446" t="str">
        <f>IF(ISBLANK(INDEX('Policy Characteristics'!E:E,MATCH($C1556,'Policy Characteristics'!$C:$C,0))),"",INDEX('Policy Characteristics'!E:E,MATCH($C1556,'Policy Characteristics'!$C:$C,0)))</f>
        <v>GRA national debt interest</v>
      </c>
      <c r="L1556" s="446">
        <f>IF(ISBLANK(INDEX('Policy Characteristics'!F:F,MATCH($C1556,'Policy Characteristics'!$C:$C,0))),"",INDEX('Policy Characteristics'!F:F,MATCH($C1556,'Policy Characteristics'!$C:$C,0)))</f>
        <v>0</v>
      </c>
      <c r="M1556" s="446">
        <f>IF(ISBLANK(INDEX('Policy Characteristics'!G:G,MATCH($C1556,'Policy Characteristics'!$C:$C,0))),"",INDEX('Policy Characteristics'!G:G,MATCH($C1556,'Policy Characteristics'!$C:$C,0)))</f>
        <v>10</v>
      </c>
      <c r="N1556" s="446">
        <f>IF(ISBLANK(INDEX('Policy Characteristics'!H:H,MATCH($C1556,'Policy Characteristics'!$C:$C,0))),"",INDEX('Policy Characteristics'!H:H,MATCH($C1556,'Policy Characteristics'!$C:$C,0)))</f>
        <v>1</v>
      </c>
      <c r="O1556" s="446" t="str">
        <f>IF(ISBLANK(INDEX('Policy Characteristics'!I:I,MATCH($C1556,'Policy Characteristics'!$C:$C,0))),"",INDEX('Policy Characteristics'!I:I,MATCH($C1556,'Policy Characteristics'!$C:$C,0)))</f>
        <v>weight</v>
      </c>
      <c r="P1556" s="44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46" t="str">
        <f>IF(ISBLANK(INDEX('Policy Characteristics'!K:K,MATCH($C1556,'Policy Characteristics'!$C:$C,0))),"",INDEX('Policy Characteristics'!K:K,MATCH($C1556,'Policy Characteristics'!$C:$C,0)))</f>
        <v>io-model.html</v>
      </c>
      <c r="R1556" s="446" t="str">
        <f>IF(ISBLANK(INDEX('Policy Characteristics'!L:L,MATCH($C1556,'Policy Characteristics'!$C:$C,0))),"",INDEX('Policy Characteristics'!L:L,MATCH($C1556,'Policy Characteristics'!$C:$C,0)))</f>
        <v/>
      </c>
    </row>
    <row r="1557" spans="1:18" x14ac:dyDescent="0.75">
      <c r="A1557" s="446" t="str">
        <f>IF(ISBLANK(INDEX('Policy Characteristics'!A:A,MATCH($C1557,'Policy Characteristics'!$C:$C,0))),"",INDEX('Policy Characteristics'!A:A,MATCH($C1557,'Policy Characteristics'!$C:$C,0)))</f>
        <v>Government Revenue Accounting</v>
      </c>
      <c r="B1557" s="467" t="str">
        <f>IF(ISBLANK(INDEX('Policy Characteristics'!B:B,MATCH($C1557,'Policy Characteristics'!$C:$C,0))),"",INDEX('Policy Characteristics'!B:B,MATCH($C1557,'Policy Characteristics'!$C:$C,0)))</f>
        <v>National Debt Interest</v>
      </c>
      <c r="C1557" s="446" t="str">
        <f t="shared" ref="C1557:C1560" si="88">C$1556</f>
        <v>GRA for National Debt Interest</v>
      </c>
      <c r="D1557" t="s">
        <v>2963</v>
      </c>
      <c r="F1557" t="s">
        <v>2978</v>
      </c>
      <c r="H1557" s="20">
        <v>581</v>
      </c>
      <c r="I1557" s="467" t="str">
        <f t="shared" ref="I1557:I1560" si="89">I$1556</f>
        <v>Yes</v>
      </c>
      <c r="J1557" s="469" t="str">
        <f>IF(ISBLANK(INDEX('Policy Characteristics'!D:D,MATCH($C1557,'Policy Characteristics'!$C:$C,0))),"",INDEX('Policy Characteristics'!D:D,MATCH($C1557,'Policy Characteristics'!$C:$C,0)))</f>
        <v/>
      </c>
      <c r="K1557" s="446" t="str">
        <f>IF(ISBLANK(INDEX('Policy Characteristics'!E:E,MATCH($C1557,'Policy Characteristics'!$C:$C,0))),"",INDEX('Policy Characteristics'!E:E,MATCH($C1557,'Policy Characteristics'!$C:$C,0)))</f>
        <v>GRA national debt interest</v>
      </c>
      <c r="L1557" s="446">
        <f>IF(ISBLANK(INDEX('Policy Characteristics'!F:F,MATCH($C1557,'Policy Characteristics'!$C:$C,0))),"",INDEX('Policy Characteristics'!F:F,MATCH($C1557,'Policy Characteristics'!$C:$C,0)))</f>
        <v>0</v>
      </c>
      <c r="M1557" s="446">
        <f>IF(ISBLANK(INDEX('Policy Characteristics'!G:G,MATCH($C1557,'Policy Characteristics'!$C:$C,0))),"",INDEX('Policy Characteristics'!G:G,MATCH($C1557,'Policy Characteristics'!$C:$C,0)))</f>
        <v>10</v>
      </c>
      <c r="N1557" s="446">
        <f>IF(ISBLANK(INDEX('Policy Characteristics'!H:H,MATCH($C1557,'Policy Characteristics'!$C:$C,0))),"",INDEX('Policy Characteristics'!H:H,MATCH($C1557,'Policy Characteristics'!$C:$C,0)))</f>
        <v>1</v>
      </c>
      <c r="O1557" s="446" t="str">
        <f>IF(ISBLANK(INDEX('Policy Characteristics'!I:I,MATCH($C1557,'Policy Characteristics'!$C:$C,0))),"",INDEX('Policy Characteristics'!I:I,MATCH($C1557,'Policy Characteristics'!$C:$C,0)))</f>
        <v>weight</v>
      </c>
      <c r="P1557" s="44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46" t="str">
        <f>IF(ISBLANK(INDEX('Policy Characteristics'!K:K,MATCH($C1557,'Policy Characteristics'!$C:$C,0))),"",INDEX('Policy Characteristics'!K:K,MATCH($C1557,'Policy Characteristics'!$C:$C,0)))</f>
        <v>io-model.html</v>
      </c>
      <c r="R1557" s="446" t="str">
        <f>IF(ISBLANK(INDEX('Policy Characteristics'!L:L,MATCH($C1557,'Policy Characteristics'!$C:$C,0))),"",INDEX('Policy Characteristics'!L:L,MATCH($C1557,'Policy Characteristics'!$C:$C,0)))</f>
        <v/>
      </c>
    </row>
    <row r="1558" spans="1:18" x14ac:dyDescent="0.75">
      <c r="A1558" s="446" t="str">
        <f>IF(ISBLANK(INDEX('Policy Characteristics'!A:A,MATCH($C1558,'Policy Characteristics'!$C:$C,0))),"",INDEX('Policy Characteristics'!A:A,MATCH($C1558,'Policy Characteristics'!$C:$C,0)))</f>
        <v>Government Revenue Accounting</v>
      </c>
      <c r="B1558" s="467" t="str">
        <f>IF(ISBLANK(INDEX('Policy Characteristics'!B:B,MATCH($C1558,'Policy Characteristics'!$C:$C,0))),"",INDEX('Policy Characteristics'!B:B,MATCH($C1558,'Policy Characteristics'!$C:$C,0)))</f>
        <v>National Debt Interest</v>
      </c>
      <c r="C1558" s="446" t="str">
        <f t="shared" si="88"/>
        <v>GRA for National Debt Interest</v>
      </c>
      <c r="D1558" t="s">
        <v>2964</v>
      </c>
      <c r="F1558" t="s">
        <v>2968</v>
      </c>
      <c r="H1558" s="20">
        <v>582</v>
      </c>
      <c r="I1558" s="467" t="str">
        <f t="shared" si="89"/>
        <v>Yes</v>
      </c>
      <c r="J1558" s="469" t="str">
        <f>IF(ISBLANK(INDEX('Policy Characteristics'!D:D,MATCH($C1558,'Policy Characteristics'!$C:$C,0))),"",INDEX('Policy Characteristics'!D:D,MATCH($C1558,'Policy Characteristics'!$C:$C,0)))</f>
        <v/>
      </c>
      <c r="K1558" s="446" t="str">
        <f>IF(ISBLANK(INDEX('Policy Characteristics'!E:E,MATCH($C1558,'Policy Characteristics'!$C:$C,0))),"",INDEX('Policy Characteristics'!E:E,MATCH($C1558,'Policy Characteristics'!$C:$C,0)))</f>
        <v>GRA national debt interest</v>
      </c>
      <c r="L1558" s="446">
        <f>IF(ISBLANK(INDEX('Policy Characteristics'!F:F,MATCH($C1558,'Policy Characteristics'!$C:$C,0))),"",INDEX('Policy Characteristics'!F:F,MATCH($C1558,'Policy Characteristics'!$C:$C,0)))</f>
        <v>0</v>
      </c>
      <c r="M1558" s="446">
        <f>IF(ISBLANK(INDEX('Policy Characteristics'!G:G,MATCH($C1558,'Policy Characteristics'!$C:$C,0))),"",INDEX('Policy Characteristics'!G:G,MATCH($C1558,'Policy Characteristics'!$C:$C,0)))</f>
        <v>10</v>
      </c>
      <c r="N1558" s="446">
        <f>IF(ISBLANK(INDEX('Policy Characteristics'!H:H,MATCH($C1558,'Policy Characteristics'!$C:$C,0))),"",INDEX('Policy Characteristics'!H:H,MATCH($C1558,'Policy Characteristics'!$C:$C,0)))</f>
        <v>1</v>
      </c>
      <c r="O1558" s="446" t="str">
        <f>IF(ISBLANK(INDEX('Policy Characteristics'!I:I,MATCH($C1558,'Policy Characteristics'!$C:$C,0))),"",INDEX('Policy Characteristics'!I:I,MATCH($C1558,'Policy Characteristics'!$C:$C,0)))</f>
        <v>weight</v>
      </c>
      <c r="P1558" s="44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46" t="str">
        <f>IF(ISBLANK(INDEX('Policy Characteristics'!K:K,MATCH($C1558,'Policy Characteristics'!$C:$C,0))),"",INDEX('Policy Characteristics'!K:K,MATCH($C1558,'Policy Characteristics'!$C:$C,0)))</f>
        <v>io-model.html</v>
      </c>
      <c r="R1558" s="446" t="str">
        <f>IF(ISBLANK(INDEX('Policy Characteristics'!L:L,MATCH($C1558,'Policy Characteristics'!$C:$C,0))),"",INDEX('Policy Characteristics'!L:L,MATCH($C1558,'Policy Characteristics'!$C:$C,0)))</f>
        <v/>
      </c>
    </row>
    <row r="1559" spans="1:18" x14ac:dyDescent="0.75">
      <c r="A1559" s="446" t="str">
        <f>IF(ISBLANK(INDEX('Policy Characteristics'!A:A,MATCH($C1559,'Policy Characteristics'!$C:$C,0))),"",INDEX('Policy Characteristics'!A:A,MATCH($C1559,'Policy Characteristics'!$C:$C,0)))</f>
        <v>Government Revenue Accounting</v>
      </c>
      <c r="B1559" s="467" t="str">
        <f>IF(ISBLANK(INDEX('Policy Characteristics'!B:B,MATCH($C1559,'Policy Characteristics'!$C:$C,0))),"",INDEX('Policy Characteristics'!B:B,MATCH($C1559,'Policy Characteristics'!$C:$C,0)))</f>
        <v>National Debt Interest</v>
      </c>
      <c r="C1559" s="446" t="str">
        <f t="shared" si="88"/>
        <v>GRA for National Debt Interest</v>
      </c>
      <c r="D1559" t="s">
        <v>2965</v>
      </c>
      <c r="F1559" t="s">
        <v>2969</v>
      </c>
      <c r="H1559" s="20">
        <v>583</v>
      </c>
      <c r="I1559" s="467" t="str">
        <f t="shared" si="89"/>
        <v>Yes</v>
      </c>
      <c r="J1559" s="469" t="str">
        <f>IF(ISBLANK(INDEX('Policy Characteristics'!D:D,MATCH($C1559,'Policy Characteristics'!$C:$C,0))),"",INDEX('Policy Characteristics'!D:D,MATCH($C1559,'Policy Characteristics'!$C:$C,0)))</f>
        <v/>
      </c>
      <c r="K1559" s="446" t="str">
        <f>IF(ISBLANK(INDEX('Policy Characteristics'!E:E,MATCH($C1559,'Policy Characteristics'!$C:$C,0))),"",INDEX('Policy Characteristics'!E:E,MATCH($C1559,'Policy Characteristics'!$C:$C,0)))</f>
        <v>GRA national debt interest</v>
      </c>
      <c r="L1559" s="446">
        <f>IF(ISBLANK(INDEX('Policy Characteristics'!F:F,MATCH($C1559,'Policy Characteristics'!$C:$C,0))),"",INDEX('Policy Characteristics'!F:F,MATCH($C1559,'Policy Characteristics'!$C:$C,0)))</f>
        <v>0</v>
      </c>
      <c r="M1559" s="446">
        <f>IF(ISBLANK(INDEX('Policy Characteristics'!G:G,MATCH($C1559,'Policy Characteristics'!$C:$C,0))),"",INDEX('Policy Characteristics'!G:G,MATCH($C1559,'Policy Characteristics'!$C:$C,0)))</f>
        <v>10</v>
      </c>
      <c r="N1559" s="446">
        <f>IF(ISBLANK(INDEX('Policy Characteristics'!H:H,MATCH($C1559,'Policy Characteristics'!$C:$C,0))),"",INDEX('Policy Characteristics'!H:H,MATCH($C1559,'Policy Characteristics'!$C:$C,0)))</f>
        <v>1</v>
      </c>
      <c r="O1559" s="446" t="str">
        <f>IF(ISBLANK(INDEX('Policy Characteristics'!I:I,MATCH($C1559,'Policy Characteristics'!$C:$C,0))),"",INDEX('Policy Characteristics'!I:I,MATCH($C1559,'Policy Characteristics'!$C:$C,0)))</f>
        <v>weight</v>
      </c>
      <c r="P1559" s="44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46" t="str">
        <f>IF(ISBLANK(INDEX('Policy Characteristics'!K:K,MATCH($C1559,'Policy Characteristics'!$C:$C,0))),"",INDEX('Policy Characteristics'!K:K,MATCH($C1559,'Policy Characteristics'!$C:$C,0)))</f>
        <v>io-model.html</v>
      </c>
      <c r="R1559" s="446" t="str">
        <f>IF(ISBLANK(INDEX('Policy Characteristics'!L:L,MATCH($C1559,'Policy Characteristics'!$C:$C,0))),"",INDEX('Policy Characteristics'!L:L,MATCH($C1559,'Policy Characteristics'!$C:$C,0)))</f>
        <v/>
      </c>
    </row>
    <row r="1560" spans="1:18" x14ac:dyDescent="0.75">
      <c r="A1560" s="446" t="str">
        <f>IF(ISBLANK(INDEX('Policy Characteristics'!A:A,MATCH($C1560,'Policy Characteristics'!$C:$C,0))),"",INDEX('Policy Characteristics'!A:A,MATCH($C1560,'Policy Characteristics'!$C:$C,0)))</f>
        <v>Government Revenue Accounting</v>
      </c>
      <c r="B1560" s="467" t="str">
        <f>IF(ISBLANK(INDEX('Policy Characteristics'!B:B,MATCH($C1560,'Policy Characteristics'!$C:$C,0))),"",INDEX('Policy Characteristics'!B:B,MATCH($C1560,'Policy Characteristics'!$C:$C,0)))</f>
        <v>National Debt Interest</v>
      </c>
      <c r="C1560" s="446" t="str">
        <f t="shared" si="88"/>
        <v>GRA for National Debt Interest</v>
      </c>
      <c r="D1560" t="s">
        <v>2966</v>
      </c>
      <c r="F1560" t="s">
        <v>2970</v>
      </c>
      <c r="H1560" s="20">
        <v>584</v>
      </c>
      <c r="I1560" s="467" t="str">
        <f t="shared" si="89"/>
        <v>Yes</v>
      </c>
      <c r="J1560" s="469" t="str">
        <f>IF(ISBLANK(INDEX('Policy Characteristics'!D:D,MATCH($C1560,'Policy Characteristics'!$C:$C,0))),"",INDEX('Policy Characteristics'!D:D,MATCH($C1560,'Policy Characteristics'!$C:$C,0)))</f>
        <v/>
      </c>
      <c r="K1560" s="446" t="str">
        <f>IF(ISBLANK(INDEX('Policy Characteristics'!E:E,MATCH($C1560,'Policy Characteristics'!$C:$C,0))),"",INDEX('Policy Characteristics'!E:E,MATCH($C1560,'Policy Characteristics'!$C:$C,0)))</f>
        <v>GRA national debt interest</v>
      </c>
      <c r="L1560" s="446">
        <f>IF(ISBLANK(INDEX('Policy Characteristics'!F:F,MATCH($C1560,'Policy Characteristics'!$C:$C,0))),"",INDEX('Policy Characteristics'!F:F,MATCH($C1560,'Policy Characteristics'!$C:$C,0)))</f>
        <v>0</v>
      </c>
      <c r="M1560" s="446">
        <f>IF(ISBLANK(INDEX('Policy Characteristics'!G:G,MATCH($C1560,'Policy Characteristics'!$C:$C,0))),"",INDEX('Policy Characteristics'!G:G,MATCH($C1560,'Policy Characteristics'!$C:$C,0)))</f>
        <v>10</v>
      </c>
      <c r="N1560" s="446">
        <f>IF(ISBLANK(INDEX('Policy Characteristics'!H:H,MATCH($C1560,'Policy Characteristics'!$C:$C,0))),"",INDEX('Policy Characteristics'!H:H,MATCH($C1560,'Policy Characteristics'!$C:$C,0)))</f>
        <v>1</v>
      </c>
      <c r="O1560" s="446" t="str">
        <f>IF(ISBLANK(INDEX('Policy Characteristics'!I:I,MATCH($C1560,'Policy Characteristics'!$C:$C,0))),"",INDEX('Policy Characteristics'!I:I,MATCH($C1560,'Policy Characteristics'!$C:$C,0)))</f>
        <v>weight</v>
      </c>
      <c r="P1560" s="44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46" t="str">
        <f>IF(ISBLANK(INDEX('Policy Characteristics'!K:K,MATCH($C1560,'Policy Characteristics'!$C:$C,0))),"",INDEX('Policy Characteristics'!K:K,MATCH($C1560,'Policy Characteristics'!$C:$C,0)))</f>
        <v>io-model.html</v>
      </c>
      <c r="R1560" s="446" t="str">
        <f>IF(ISBLANK(INDEX('Policy Characteristics'!L:L,MATCH($C1560,'Policy Characteristics'!$C:$C,0))),"",INDEX('Policy Characteristics'!L:L,MATCH($C1560,'Policy Characteristics'!$C:$C,0)))</f>
        <v/>
      </c>
    </row>
    <row r="1561" spans="1:18" x14ac:dyDescent="0.75">
      <c r="A1561" s="446" t="str">
        <f>IF(ISBLANK(INDEX('Policy Characteristics'!A:A,MATCH($C1561,'Policy Characteristics'!$C:$C,0))),"",INDEX('Policy Characteristics'!A:A,MATCH($C1561,'Policy Characteristics'!$C:$C,0)))</f>
        <v>Government Revenue Accounting</v>
      </c>
      <c r="B1561" s="467" t="str">
        <f>IF(ISBLANK(INDEX('Policy Characteristics'!B:B,MATCH($C1561,'Policy Characteristics'!$C:$C,0))),"",INDEX('Policy Characteristics'!B:B,MATCH($C1561,'Policy Characteristics'!$C:$C,0)))</f>
        <v>Remaining Government Cash Flows</v>
      </c>
      <c r="C1561" t="s">
        <v>2961</v>
      </c>
      <c r="D1561" t="s">
        <v>2962</v>
      </c>
      <c r="F1561" t="s">
        <v>2967</v>
      </c>
      <c r="H1561" s="20">
        <v>585</v>
      </c>
      <c r="I1561" s="472" t="s">
        <v>43</v>
      </c>
      <c r="J1561" s="469" t="str">
        <f>IF(ISBLANK(INDEX('Policy Characteristics'!D:D,MATCH($C1561,'Policy Characteristics'!$C:$C,0))),"",INDEX('Policy Characteristics'!D:D,MATCH($C1561,'Policy Characteristics'!$C:$C,0)))</f>
        <v/>
      </c>
      <c r="K1561" s="446" t="str">
        <f>IF(ISBLANK(INDEX('Policy Characteristics'!E:E,MATCH($C1561,'Policy Characteristics'!$C:$C,0))),"",INDEX('Policy Characteristics'!E:E,MATCH($C1561,'Policy Characteristics'!$C:$C,0)))</f>
        <v>GRA remaining cash flow changes</v>
      </c>
      <c r="L1561" s="446">
        <f>IF(ISBLANK(INDEX('Policy Characteristics'!F:F,MATCH($C1561,'Policy Characteristics'!$C:$C,0))),"",INDEX('Policy Characteristics'!F:F,MATCH($C1561,'Policy Characteristics'!$C:$C,0)))</f>
        <v>0</v>
      </c>
      <c r="M1561" s="446">
        <f>IF(ISBLANK(INDEX('Policy Characteristics'!G:G,MATCH($C1561,'Policy Characteristics'!$C:$C,0))),"",INDEX('Policy Characteristics'!G:G,MATCH($C1561,'Policy Characteristics'!$C:$C,0)))</f>
        <v>10</v>
      </c>
      <c r="N1561" s="446">
        <f>IF(ISBLANK(INDEX('Policy Characteristics'!H:H,MATCH($C1561,'Policy Characteristics'!$C:$C,0))),"",INDEX('Policy Characteristics'!H:H,MATCH($C1561,'Policy Characteristics'!$C:$C,0)))</f>
        <v>1</v>
      </c>
      <c r="O1561" s="446" t="str">
        <f>IF(ISBLANK(INDEX('Policy Characteristics'!I:I,MATCH($C1561,'Policy Characteristics'!$C:$C,0))),"",INDEX('Policy Characteristics'!I:I,MATCH($C1561,'Policy Characteristics'!$C:$C,0)))</f>
        <v>weight</v>
      </c>
      <c r="P1561" s="44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46" t="str">
        <f>IF(ISBLANK(INDEX('Policy Characteristics'!K:K,MATCH($C1561,'Policy Characteristics'!$C:$C,0))),"",INDEX('Policy Characteristics'!K:K,MATCH($C1561,'Policy Characteristics'!$C:$C,0)))</f>
        <v>io-model.html</v>
      </c>
      <c r="R1561" s="446" t="str">
        <f>IF(ISBLANK(INDEX('Policy Characteristics'!L:L,MATCH($C1561,'Policy Characteristics'!$C:$C,0))),"",INDEX('Policy Characteristics'!L:L,MATCH($C1561,'Policy Characteristics'!$C:$C,0)))</f>
        <v/>
      </c>
    </row>
    <row r="1562" spans="1:18" x14ac:dyDescent="0.75">
      <c r="A1562" s="446" t="str">
        <f>IF(ISBLANK(INDEX('Policy Characteristics'!A:A,MATCH($C1562,'Policy Characteristics'!$C:$C,0))),"",INDEX('Policy Characteristics'!A:A,MATCH($C1562,'Policy Characteristics'!$C:$C,0)))</f>
        <v>Government Revenue Accounting</v>
      </c>
      <c r="B1562" s="467" t="str">
        <f>IF(ISBLANK(INDEX('Policy Characteristics'!B:B,MATCH($C1562,'Policy Characteristics'!$C:$C,0))),"",INDEX('Policy Characteristics'!B:B,MATCH($C1562,'Policy Characteristics'!$C:$C,0)))</f>
        <v>Remaining Government Cash Flows</v>
      </c>
      <c r="C1562" s="446" t="str">
        <f t="shared" ref="C1562" si="90">C$1561</f>
        <v>GRA for Remaining Government Cash Flow Changes</v>
      </c>
      <c r="D1562" t="s">
        <v>2963</v>
      </c>
      <c r="F1562" t="s">
        <v>2978</v>
      </c>
      <c r="H1562" s="20">
        <v>586</v>
      </c>
      <c r="I1562" s="467" t="str">
        <f t="shared" ref="I1562:I1565" si="91">I$1561</f>
        <v>Yes</v>
      </c>
      <c r="J1562" s="469" t="str">
        <f>IF(ISBLANK(INDEX('Policy Characteristics'!D:D,MATCH($C1562,'Policy Characteristics'!$C:$C,0))),"",INDEX('Policy Characteristics'!D:D,MATCH($C1562,'Policy Characteristics'!$C:$C,0)))</f>
        <v/>
      </c>
      <c r="K1562" s="446" t="str">
        <f>IF(ISBLANK(INDEX('Policy Characteristics'!E:E,MATCH($C1562,'Policy Characteristics'!$C:$C,0))),"",INDEX('Policy Characteristics'!E:E,MATCH($C1562,'Policy Characteristics'!$C:$C,0)))</f>
        <v>GRA remaining cash flow changes</v>
      </c>
      <c r="L1562" s="446">
        <f>IF(ISBLANK(INDEX('Policy Characteristics'!F:F,MATCH($C1562,'Policy Characteristics'!$C:$C,0))),"",INDEX('Policy Characteristics'!F:F,MATCH($C1562,'Policy Characteristics'!$C:$C,0)))</f>
        <v>0</v>
      </c>
      <c r="M1562" s="446">
        <f>IF(ISBLANK(INDEX('Policy Characteristics'!G:G,MATCH($C1562,'Policy Characteristics'!$C:$C,0))),"",INDEX('Policy Characteristics'!G:G,MATCH($C1562,'Policy Characteristics'!$C:$C,0)))</f>
        <v>10</v>
      </c>
      <c r="N1562" s="446">
        <f>IF(ISBLANK(INDEX('Policy Characteristics'!H:H,MATCH($C1562,'Policy Characteristics'!$C:$C,0))),"",INDEX('Policy Characteristics'!H:H,MATCH($C1562,'Policy Characteristics'!$C:$C,0)))</f>
        <v>1</v>
      </c>
      <c r="O1562" s="446" t="str">
        <f>IF(ISBLANK(INDEX('Policy Characteristics'!I:I,MATCH($C1562,'Policy Characteristics'!$C:$C,0))),"",INDEX('Policy Characteristics'!I:I,MATCH($C1562,'Policy Characteristics'!$C:$C,0)))</f>
        <v>weight</v>
      </c>
      <c r="P1562" s="44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46" t="str">
        <f>IF(ISBLANK(INDEX('Policy Characteristics'!K:K,MATCH($C1562,'Policy Characteristics'!$C:$C,0))),"",INDEX('Policy Characteristics'!K:K,MATCH($C1562,'Policy Characteristics'!$C:$C,0)))</f>
        <v>io-model.html</v>
      </c>
      <c r="R1562" s="446" t="str">
        <f>IF(ISBLANK(INDEX('Policy Characteristics'!L:L,MATCH($C1562,'Policy Characteristics'!$C:$C,0))),"",INDEX('Policy Characteristics'!L:L,MATCH($C1562,'Policy Characteristics'!$C:$C,0)))</f>
        <v/>
      </c>
    </row>
    <row r="1563" spans="1:18" x14ac:dyDescent="0.75">
      <c r="A1563" s="446" t="str">
        <f>IF(ISBLANK(INDEX('Policy Characteristics'!A:A,MATCH($C1563,'Policy Characteristics'!$C:$C,0))),"",INDEX('Policy Characteristics'!A:A,MATCH($C1563,'Policy Characteristics'!$C:$C,0)))</f>
        <v>Government Revenue Accounting</v>
      </c>
      <c r="B1563" s="467" t="str">
        <f>IF(ISBLANK(INDEX('Policy Characteristics'!B:B,MATCH($C1563,'Policy Characteristics'!$C:$C,0))),"",INDEX('Policy Characteristics'!B:B,MATCH($C1563,'Policy Characteristics'!$C:$C,0)))</f>
        <v>Remaining Government Cash Flows</v>
      </c>
      <c r="C1563" s="446" t="str">
        <f t="shared" ref="C1563:C1565" si="92">C$1561</f>
        <v>GRA for Remaining Government Cash Flow Changes</v>
      </c>
      <c r="D1563" t="s">
        <v>2964</v>
      </c>
      <c r="F1563" t="s">
        <v>2968</v>
      </c>
      <c r="H1563" s="20">
        <v>587</v>
      </c>
      <c r="I1563" s="467" t="str">
        <f t="shared" si="91"/>
        <v>Yes</v>
      </c>
      <c r="J1563" s="469" t="str">
        <f>IF(ISBLANK(INDEX('Policy Characteristics'!D:D,MATCH($C1563,'Policy Characteristics'!$C:$C,0))),"",INDEX('Policy Characteristics'!D:D,MATCH($C1563,'Policy Characteristics'!$C:$C,0)))</f>
        <v/>
      </c>
      <c r="K1563" s="446" t="str">
        <f>IF(ISBLANK(INDEX('Policy Characteristics'!E:E,MATCH($C1563,'Policy Characteristics'!$C:$C,0))),"",INDEX('Policy Characteristics'!E:E,MATCH($C1563,'Policy Characteristics'!$C:$C,0)))</f>
        <v>GRA remaining cash flow changes</v>
      </c>
      <c r="L1563" s="446">
        <f>IF(ISBLANK(INDEX('Policy Characteristics'!F:F,MATCH($C1563,'Policy Characteristics'!$C:$C,0))),"",INDEX('Policy Characteristics'!F:F,MATCH($C1563,'Policy Characteristics'!$C:$C,0)))</f>
        <v>0</v>
      </c>
      <c r="M1563" s="446">
        <f>IF(ISBLANK(INDEX('Policy Characteristics'!G:G,MATCH($C1563,'Policy Characteristics'!$C:$C,0))),"",INDEX('Policy Characteristics'!G:G,MATCH($C1563,'Policy Characteristics'!$C:$C,0)))</f>
        <v>10</v>
      </c>
      <c r="N1563" s="446">
        <f>IF(ISBLANK(INDEX('Policy Characteristics'!H:H,MATCH($C1563,'Policy Characteristics'!$C:$C,0))),"",INDEX('Policy Characteristics'!H:H,MATCH($C1563,'Policy Characteristics'!$C:$C,0)))</f>
        <v>1</v>
      </c>
      <c r="O1563" s="446" t="str">
        <f>IF(ISBLANK(INDEX('Policy Characteristics'!I:I,MATCH($C1563,'Policy Characteristics'!$C:$C,0))),"",INDEX('Policy Characteristics'!I:I,MATCH($C1563,'Policy Characteristics'!$C:$C,0)))</f>
        <v>weight</v>
      </c>
      <c r="P1563" s="44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46" t="str">
        <f>IF(ISBLANK(INDEX('Policy Characteristics'!K:K,MATCH($C1563,'Policy Characteristics'!$C:$C,0))),"",INDEX('Policy Characteristics'!K:K,MATCH($C1563,'Policy Characteristics'!$C:$C,0)))</f>
        <v>io-model.html</v>
      </c>
      <c r="R1563" s="446" t="str">
        <f>IF(ISBLANK(INDEX('Policy Characteristics'!L:L,MATCH($C1563,'Policy Characteristics'!$C:$C,0))),"",INDEX('Policy Characteristics'!L:L,MATCH($C1563,'Policy Characteristics'!$C:$C,0)))</f>
        <v/>
      </c>
    </row>
    <row r="1564" spans="1:18" x14ac:dyDescent="0.75">
      <c r="A1564" s="446" t="str">
        <f>IF(ISBLANK(INDEX('Policy Characteristics'!A:A,MATCH($C1564,'Policy Characteristics'!$C:$C,0))),"",INDEX('Policy Characteristics'!A:A,MATCH($C1564,'Policy Characteristics'!$C:$C,0)))</f>
        <v>Government Revenue Accounting</v>
      </c>
      <c r="B1564" s="467" t="str">
        <f>IF(ISBLANK(INDEX('Policy Characteristics'!B:B,MATCH($C1564,'Policy Characteristics'!$C:$C,0))),"",INDEX('Policy Characteristics'!B:B,MATCH($C1564,'Policy Characteristics'!$C:$C,0)))</f>
        <v>Remaining Government Cash Flows</v>
      </c>
      <c r="C1564" s="446" t="str">
        <f t="shared" si="92"/>
        <v>GRA for Remaining Government Cash Flow Changes</v>
      </c>
      <c r="D1564" t="s">
        <v>2965</v>
      </c>
      <c r="F1564" t="s">
        <v>2969</v>
      </c>
      <c r="H1564" s="20">
        <v>588</v>
      </c>
      <c r="I1564" s="467" t="str">
        <f t="shared" si="91"/>
        <v>Yes</v>
      </c>
      <c r="J1564" s="469" t="str">
        <f>IF(ISBLANK(INDEX('Policy Characteristics'!D:D,MATCH($C1564,'Policy Characteristics'!$C:$C,0))),"",INDEX('Policy Characteristics'!D:D,MATCH($C1564,'Policy Characteristics'!$C:$C,0)))</f>
        <v/>
      </c>
      <c r="K1564" s="446" t="str">
        <f>IF(ISBLANK(INDEX('Policy Characteristics'!E:E,MATCH($C1564,'Policy Characteristics'!$C:$C,0))),"",INDEX('Policy Characteristics'!E:E,MATCH($C1564,'Policy Characteristics'!$C:$C,0)))</f>
        <v>GRA remaining cash flow changes</v>
      </c>
      <c r="L1564" s="446">
        <f>IF(ISBLANK(INDEX('Policy Characteristics'!F:F,MATCH($C1564,'Policy Characteristics'!$C:$C,0))),"",INDEX('Policy Characteristics'!F:F,MATCH($C1564,'Policy Characteristics'!$C:$C,0)))</f>
        <v>0</v>
      </c>
      <c r="M1564" s="446">
        <f>IF(ISBLANK(INDEX('Policy Characteristics'!G:G,MATCH($C1564,'Policy Characteristics'!$C:$C,0))),"",INDEX('Policy Characteristics'!G:G,MATCH($C1564,'Policy Characteristics'!$C:$C,0)))</f>
        <v>10</v>
      </c>
      <c r="N1564" s="446">
        <f>IF(ISBLANK(INDEX('Policy Characteristics'!H:H,MATCH($C1564,'Policy Characteristics'!$C:$C,0))),"",INDEX('Policy Characteristics'!H:H,MATCH($C1564,'Policy Characteristics'!$C:$C,0)))</f>
        <v>1</v>
      </c>
      <c r="O1564" s="446" t="str">
        <f>IF(ISBLANK(INDEX('Policy Characteristics'!I:I,MATCH($C1564,'Policy Characteristics'!$C:$C,0))),"",INDEX('Policy Characteristics'!I:I,MATCH($C1564,'Policy Characteristics'!$C:$C,0)))</f>
        <v>weight</v>
      </c>
      <c r="P1564" s="44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46" t="str">
        <f>IF(ISBLANK(INDEX('Policy Characteristics'!K:K,MATCH($C1564,'Policy Characteristics'!$C:$C,0))),"",INDEX('Policy Characteristics'!K:K,MATCH($C1564,'Policy Characteristics'!$C:$C,0)))</f>
        <v>io-model.html</v>
      </c>
      <c r="R1564" s="446" t="str">
        <f>IF(ISBLANK(INDEX('Policy Characteristics'!L:L,MATCH($C1564,'Policy Characteristics'!$C:$C,0))),"",INDEX('Policy Characteristics'!L:L,MATCH($C1564,'Policy Characteristics'!$C:$C,0)))</f>
        <v/>
      </c>
    </row>
    <row r="1565" spans="1:18" x14ac:dyDescent="0.75">
      <c r="A1565" s="446" t="str">
        <f>IF(ISBLANK(INDEX('Policy Characteristics'!A:A,MATCH($C1565,'Policy Characteristics'!$C:$C,0))),"",INDEX('Policy Characteristics'!A:A,MATCH($C1565,'Policy Characteristics'!$C:$C,0)))</f>
        <v>Government Revenue Accounting</v>
      </c>
      <c r="B1565" s="467" t="str">
        <f>IF(ISBLANK(INDEX('Policy Characteristics'!B:B,MATCH($C1565,'Policy Characteristics'!$C:$C,0))),"",INDEX('Policy Characteristics'!B:B,MATCH($C1565,'Policy Characteristics'!$C:$C,0)))</f>
        <v>Remaining Government Cash Flows</v>
      </c>
      <c r="C1565" s="446" t="str">
        <f t="shared" si="92"/>
        <v>GRA for Remaining Government Cash Flow Changes</v>
      </c>
      <c r="D1565" t="s">
        <v>2966</v>
      </c>
      <c r="F1565" t="s">
        <v>2970</v>
      </c>
      <c r="H1565" s="20">
        <v>589</v>
      </c>
      <c r="I1565" s="467" t="str">
        <f t="shared" si="91"/>
        <v>Yes</v>
      </c>
      <c r="J1565" s="469" t="str">
        <f>IF(ISBLANK(INDEX('Policy Characteristics'!D:D,MATCH($C1565,'Policy Characteristics'!$C:$C,0))),"",INDEX('Policy Characteristics'!D:D,MATCH($C1565,'Policy Characteristics'!$C:$C,0)))</f>
        <v/>
      </c>
      <c r="K1565" s="446" t="str">
        <f>IF(ISBLANK(INDEX('Policy Characteristics'!E:E,MATCH($C1565,'Policy Characteristics'!$C:$C,0))),"",INDEX('Policy Characteristics'!E:E,MATCH($C1565,'Policy Characteristics'!$C:$C,0)))</f>
        <v>GRA remaining cash flow changes</v>
      </c>
      <c r="L1565" s="446">
        <f>IF(ISBLANK(INDEX('Policy Characteristics'!F:F,MATCH($C1565,'Policy Characteristics'!$C:$C,0))),"",INDEX('Policy Characteristics'!F:F,MATCH($C1565,'Policy Characteristics'!$C:$C,0)))</f>
        <v>0</v>
      </c>
      <c r="M1565" s="446">
        <f>IF(ISBLANK(INDEX('Policy Characteristics'!G:G,MATCH($C1565,'Policy Characteristics'!$C:$C,0))),"",INDEX('Policy Characteristics'!G:G,MATCH($C1565,'Policy Characteristics'!$C:$C,0)))</f>
        <v>10</v>
      </c>
      <c r="N1565" s="446">
        <f>IF(ISBLANK(INDEX('Policy Characteristics'!H:H,MATCH($C1565,'Policy Characteristics'!$C:$C,0))),"",INDEX('Policy Characteristics'!H:H,MATCH($C1565,'Policy Characteristics'!$C:$C,0)))</f>
        <v>1</v>
      </c>
      <c r="O1565" s="446" t="str">
        <f>IF(ISBLANK(INDEX('Policy Characteristics'!I:I,MATCH($C1565,'Policy Characteristics'!$C:$C,0))),"",INDEX('Policy Characteristics'!I:I,MATCH($C1565,'Policy Characteristics'!$C:$C,0)))</f>
        <v>weight</v>
      </c>
      <c r="P1565" s="446"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46" t="str">
        <f>IF(ISBLANK(INDEX('Policy Characteristics'!K:K,MATCH($C1565,'Policy Characteristics'!$C:$C,0))),"",INDEX('Policy Characteristics'!K:K,MATCH($C1565,'Policy Characteristics'!$C:$C,0)))</f>
        <v>io-model.html</v>
      </c>
      <c r="R1565" s="446" t="str">
        <f>IF(ISBLANK(INDEX('Policy Characteristics'!L:L,MATCH($C1565,'Policy Characteristics'!$C:$C,0))),"",INDEX('Policy Characteristics'!L:L,MATCH($C1565,'Policy Characteristics'!$C:$C,0)))</f>
        <v/>
      </c>
    </row>
    <row r="1566" spans="1:18" x14ac:dyDescent="0.75">
      <c r="A1566" s="446" t="str">
        <f>IF(ISBLANK(INDEX('Policy Characteristics'!A:A,MATCH($C1566,'Policy Characteristics'!$C:$C,0))),"",INDEX('Policy Characteristics'!A:A,MATCH($C1566,'Policy Characteristics'!$C:$C,0)))</f>
        <v>Control Settings</v>
      </c>
      <c r="B1566" s="467" t="str">
        <f>IF(ISBLANK(INDEX('Policy Characteristics'!B:B,MATCH($C1566,'Policy Characteristics'!$C:$C,0))),"",INDEX('Policy Characteristics'!B:B,MATCH($C1566,'Policy Characteristics'!$C:$C,0)))</f>
        <v>COVID-19 Recession</v>
      </c>
      <c r="C1566" t="s">
        <v>3422</v>
      </c>
      <c r="H1566" s="20">
        <v>543</v>
      </c>
      <c r="I1566" s="472" t="s">
        <v>44</v>
      </c>
      <c r="J1566" s="469" t="str">
        <f>IF(ISBLANK(INDEX('Policy Characteristics'!D:D,MATCH($C1566,'Policy Characteristics'!$C:$C,0))),"",INDEX('Policy Characteristics'!D:D,MATCH($C1566,'Policy Characteristics'!$C:$C,0)))</f>
        <v/>
      </c>
      <c r="K1566" s="446" t="str">
        <f>IF(ISBLANK(INDEX('Policy Characteristics'!E:E,MATCH($C1566,'Policy Characteristics'!$C:$C,0))),"",INDEX('Policy Characteristics'!E:E,MATCH($C1566,'Policy Characteristics'!$C:$C,0)))</f>
        <v>settings exogenous GDP adjustment</v>
      </c>
      <c r="L1566" s="331">
        <f>IF(ISBLANK(INDEX('Policy Characteristics'!F:F,MATCH($C1566,'Policy Characteristics'!$C:$C,0))),"",INDEX('Policy Characteristics'!F:F,MATCH($C1566,'Policy Characteristics'!$C:$C,0)))</f>
        <v>0</v>
      </c>
      <c r="M1566" s="331">
        <f>IF(ISBLANK(INDEX('Policy Characteristics'!G:G,MATCH($C1566,'Policy Characteristics'!$C:$C,0))),"",INDEX('Policy Characteristics'!G:G,MATCH($C1566,'Policy Characteristics'!$C:$C,0)))</f>
        <v>1</v>
      </c>
      <c r="N1566" s="331">
        <f>IF(ISBLANK(INDEX('Policy Characteristics'!H:H,MATCH($C1566,'Policy Characteristics'!$C:$C,0))),"",INDEX('Policy Characteristics'!H:H,MATCH($C1566,'Policy Characteristics'!$C:$C,0)))</f>
        <v>1</v>
      </c>
      <c r="O1566" s="446" t="str">
        <f>IF(ISBLANK(INDEX('Policy Characteristics'!I:I,MATCH($C1566,'Policy Characteristics'!$C:$C,0))),"",INDEX('Policy Characteristics'!I:I,MATCH($C1566,'Policy Characteristics'!$C:$C,0)))</f>
        <v>on/off</v>
      </c>
      <c r="P1566" s="446" t="str">
        <f>IF(ISBLANK(INDEX('Policy Characteristics'!J:J,MATCH($C1566,'Policy Characteristics'!$C:$C,0))),"",INDEX('Policy Characteristics'!J:J,MATCH($C1566,'Policy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6" s="446" t="str">
        <f>IF(ISBLANK(INDEX('Policy Characteristics'!K:K,MATCH($C1566,'Policy Characteristics'!$C:$C,0))),"",INDEX('Policy Characteristics'!K:K,MATCH($C1566,'Policy Characteristics'!$C:$C,0)))</f>
        <v/>
      </c>
      <c r="R1566" s="446" t="str">
        <f>IF(ISBLANK(INDEX('Policy Characteristics'!L:L,MATCH($C1566,'Policy Characteristics'!$C:$C,0))),"",INDEX('Policy Characteristics'!L:L,MATCH($C1566,'Policy Characteristics'!$C:$C,0)))</f>
        <v/>
      </c>
    </row>
    <row r="1567" spans="1:18" x14ac:dyDescent="0.75">
      <c r="A1567" s="446" t="str">
        <f>IF(ISBLANK(INDEX('Policy Characteristics'!A:A,MATCH($C1567,'Policy Characteristics'!$C:$C,0))),"",INDEX('Policy Characteristics'!A:A,MATCH($C1567,'Policy Characteristics'!$C:$C,0)))</f>
        <v>Control Settings</v>
      </c>
      <c r="B1567" s="467" t="str">
        <f>IF(ISBLANK(INDEX('Policy Characteristics'!B:B,MATCH($C1567,'Policy Characteristics'!$C:$C,0))),"",INDEX('Policy Characteristics'!B:B,MATCH($C1567,'Policy Characteristics'!$C:$C,0)))</f>
        <v>Use 20-Year GWP Values</v>
      </c>
      <c r="C1567" t="s">
        <v>3283</v>
      </c>
      <c r="H1567" s="20">
        <v>1601</v>
      </c>
      <c r="I1567" s="472" t="s">
        <v>44</v>
      </c>
      <c r="J1567" s="469" t="str">
        <f>IF(ISBLANK(INDEX('Policy Characteristics'!D:D,MATCH($C1567,'Policy Characteristics'!$C:$C,0))),"",INDEX('Policy Characteristics'!D:D,MATCH($C1567,'Policy Characteristics'!$C:$C,0)))</f>
        <v/>
      </c>
      <c r="K1567" s="446" t="str">
        <f>IF(ISBLANK(INDEX('Policy Characteristics'!E:E,MATCH($C1567,'Policy Characteristics'!$C:$C,0))),"",INDEX('Policy Characteristics'!E:E,MATCH($C1567,'Policy Characteristics'!$C:$C,0)))</f>
        <v/>
      </c>
      <c r="L1567" s="331">
        <f>IF(ISBLANK(INDEX('Policy Characteristics'!F:F,MATCH($C1567,'Policy Characteristics'!$C:$C,0))),"",INDEX('Policy Characteristics'!F:F,MATCH($C1567,'Policy Characteristics'!$C:$C,0)))</f>
        <v>0</v>
      </c>
      <c r="M1567" s="331">
        <f>IF(ISBLANK(INDEX('Policy Characteristics'!G:G,MATCH($C1567,'Policy Characteristics'!$C:$C,0))),"",INDEX('Policy Characteristics'!G:G,MATCH($C1567,'Policy Characteristics'!$C:$C,0)))</f>
        <v>1</v>
      </c>
      <c r="N1567" s="331">
        <f>IF(ISBLANK(INDEX('Policy Characteristics'!H:H,MATCH($C1567,'Policy Characteristics'!$C:$C,0))),"",INDEX('Policy Characteristics'!H:H,MATCH($C1567,'Policy Characteristics'!$C:$C,0)))</f>
        <v>1</v>
      </c>
      <c r="O1567" s="446" t="str">
        <f>IF(ISBLANK(INDEX('Policy Characteristics'!I:I,MATCH($C1567,'Policy Characteristics'!$C:$C,0))),"",INDEX('Policy Characteristics'!I:I,MATCH($C1567,'Policy Characteristics'!$C:$C,0)))</f>
        <v>on/off</v>
      </c>
      <c r="P1567" s="446" t="str">
        <f>IF(ISBLANK(INDEX('Policy Characteristics'!J:J,MATCH($C1567,'Policy Characteristics'!$C:$C,0))),"",INDEX('Policy Characteristics'!J:J,MATCH($C1567,'Policy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7" s="446" t="str">
        <f>IF(ISBLANK(INDEX('Policy Characteristics'!K:K,MATCH($C1567,'Policy Characteristics'!$C:$C,0))),"",INDEX('Policy Characteristics'!K:K,MATCH($C1567,'Policy Characteristics'!$C:$C,0)))</f>
        <v/>
      </c>
      <c r="R1567" s="446" t="str">
        <f>IF(ISBLANK(INDEX('Policy Characteristics'!L:L,MATCH($C1567,'Policy Characteristics'!$C:$C,0))),"",INDEX('Policy Characteristics'!L:L,MATCH($C1567,'Policy Characteristics'!$C:$C,0)))</f>
        <v/>
      </c>
    </row>
    <row r="1568" spans="1:18" x14ac:dyDescent="0.75">
      <c r="A1568" s="446" t="str">
        <f>IF(ISBLANK(INDEX('Policy Characteristics'!A:A,MATCH($C1568,'Policy Characteristics'!$C:$C,0))),"",INDEX('Policy Characteristics'!A:A,MATCH($C1568,'Policy Characteristics'!$C:$C,0)))</f>
        <v>Cross-Sector</v>
      </c>
      <c r="B1568" s="467" t="str">
        <f>IF(ISBLANK(INDEX('Policy Characteristics'!B:B,MATCH($C1568,'Policy Characteristics'!$C:$C,0))),"",INDEX('Policy Characteristics'!B:B,MATCH($C1568,'Policy Characteristics'!$C:$C,0)))</f>
        <v>Non BAU Carbon Tax Vehicle Qualification</v>
      </c>
      <c r="C1568" t="s">
        <v>3725</v>
      </c>
      <c r="H1568" s="20">
        <v>2286</v>
      </c>
      <c r="I1568" s="472" t="s">
        <v>43</v>
      </c>
      <c r="J1568" s="469" t="str">
        <f>IF(ISBLANK(INDEX('Policy Characteristics'!D:D,MATCH($C1568,'Policy Characteristics'!$C:$C,0))),"",INDEX('Policy Characteristics'!D:D,MATCH($C1568,'Policy Characteristics'!$C:$C,0)))</f>
        <v/>
      </c>
      <c r="K1568" s="446" t="str">
        <f>IF(ISBLANK(INDEX('Policy Characteristics'!E:E,MATCH($C1568,'Policy Characteristics'!$C:$C,0))),"",INDEX('Policy Characteristics'!E:E,MATCH($C1568,'Policy Characteristics'!$C:$C,0)))</f>
        <v/>
      </c>
      <c r="L1568" s="331">
        <f>IF(ISBLANK(INDEX('Policy Characteristics'!F:F,MATCH($C1568,'Policy Characteristics'!$C:$C,0))),"",INDEX('Policy Characteristics'!F:F,MATCH($C1568,'Policy Characteristics'!$C:$C,0)))</f>
        <v>0</v>
      </c>
      <c r="M1568" s="331">
        <f>IF(ISBLANK(INDEX('Policy Characteristics'!G:G,MATCH($C1568,'Policy Characteristics'!$C:$C,0))),"",INDEX('Policy Characteristics'!G:G,MATCH($C1568,'Policy Characteristics'!$C:$C,0)))</f>
        <v>1</v>
      </c>
      <c r="N1568" s="331">
        <f>IF(ISBLANK(INDEX('Policy Characteristics'!H:H,MATCH($C1568,'Policy Characteristics'!$C:$C,0))),"",INDEX('Policy Characteristics'!H:H,MATCH($C1568,'Policy Characteristics'!$C:$C,0)))</f>
        <v>1</v>
      </c>
      <c r="O1568" s="446" t="str">
        <f>IF(ISBLANK(INDEX('Policy Characteristics'!I:I,MATCH($C1568,'Policy Characteristics'!$C:$C,0))),"",INDEX('Policy Characteristics'!I:I,MATCH($C1568,'Policy Characteristics'!$C:$C,0)))</f>
        <v>on/off</v>
      </c>
      <c r="P1568" s="446" t="str">
        <f>IF(ISBLANK(INDEX('Policy Characteristics'!J:J,MATCH($C1568,'Policy Characteristics'!$C:$C,0))),"",INDEX('Policy Characteristics'!J:J,MATCH($C1568,'Policy Characteristics'!$C:$C,0)))</f>
        <v xml:space="preserve">**Description:** This lever determines which vehicle types are captured under the scope of a carbon tax. In some regions, only certain vehicle types are covered by a carbon tax or cap. </v>
      </c>
      <c r="Q1568" s="446" t="str">
        <f>IF(ISBLANK(INDEX('Policy Characteristics'!K:K,MATCH($C1568,'Policy Characteristics'!$C:$C,0))),"",INDEX('Policy Characteristics'!K:K,MATCH($C1568,'Policy Characteristics'!$C:$C,0)))</f>
        <v/>
      </c>
      <c r="R1568" s="446" t="str">
        <f>IF(ISBLANK(INDEX('Policy Characteristics'!L:L,MATCH($C1568,'Policy Characteristics'!$C:$C,0))),"",INDEX('Policy Characteristics'!L:L,MATCH($C1568,'Policy Characteristics'!$C:$C,0)))</f>
        <v/>
      </c>
    </row>
    <row r="1569" spans="1:18" x14ac:dyDescent="0.75">
      <c r="A1569" s="446" t="str">
        <f>IF(ISBLANK(INDEX('Policy Characteristics'!A:A,MATCH($C1569,'Policy Characteristics'!$C:$C,0))),"",INDEX('Policy Characteristics'!A:A,MATCH($C1569,'Policy Characteristics'!$C:$C,0)))</f>
        <v>Cross-Sector</v>
      </c>
      <c r="B1569" s="467" t="str">
        <f>IF(ISBLANK(INDEX('Policy Characteristics'!B:B,MATCH($C1569,'Policy Characteristics'!$C:$C,0))),"",INDEX('Policy Characteristics'!B:B,MATCH($C1569,'Policy Characteristics'!$C:$C,0)))</f>
        <v>Non BAU Carbon Tax Industry Qualification</v>
      </c>
      <c r="C1569" t="s">
        <v>3726</v>
      </c>
      <c r="H1569" s="20">
        <v>2287</v>
      </c>
      <c r="I1569" s="472" t="s">
        <v>43</v>
      </c>
      <c r="J1569" s="469" t="str">
        <f>IF(ISBLANK(INDEX('Policy Characteristics'!D:D,MATCH($C1569,'Policy Characteristics'!$C:$C,0))),"",INDEX('Policy Characteristics'!D:D,MATCH($C1569,'Policy Characteristics'!$C:$C,0)))</f>
        <v/>
      </c>
      <c r="K1569" s="446" t="str">
        <f>IF(ISBLANK(INDEX('Policy Characteristics'!E:E,MATCH($C1569,'Policy Characteristics'!$C:$C,0))),"",INDEX('Policy Characteristics'!E:E,MATCH($C1569,'Policy Characteristics'!$C:$C,0)))</f>
        <v/>
      </c>
      <c r="L1569" s="331">
        <f>IF(ISBLANK(INDEX('Policy Characteristics'!F:F,MATCH($C1569,'Policy Characteristics'!$C:$C,0))),"",INDEX('Policy Characteristics'!F:F,MATCH($C1569,'Policy Characteristics'!$C:$C,0)))</f>
        <v>0</v>
      </c>
      <c r="M1569" s="331">
        <f>IF(ISBLANK(INDEX('Policy Characteristics'!G:G,MATCH($C1569,'Policy Characteristics'!$C:$C,0))),"",INDEX('Policy Characteristics'!G:G,MATCH($C1569,'Policy Characteristics'!$C:$C,0)))</f>
        <v>1</v>
      </c>
      <c r="N1569" s="331">
        <f>IF(ISBLANK(INDEX('Policy Characteristics'!H:H,MATCH($C1569,'Policy Characteristics'!$C:$C,0))),"",INDEX('Policy Characteristics'!H:H,MATCH($C1569,'Policy Characteristics'!$C:$C,0)))</f>
        <v>1</v>
      </c>
      <c r="O1569" s="446" t="str">
        <f>IF(ISBLANK(INDEX('Policy Characteristics'!I:I,MATCH($C1569,'Policy Characteristics'!$C:$C,0))),"",INDEX('Policy Characteristics'!I:I,MATCH($C1569,'Policy Characteristics'!$C:$C,0)))</f>
        <v>on/off</v>
      </c>
      <c r="P1569" s="446" t="str">
        <f>IF(ISBLANK(INDEX('Policy Characteristics'!J:J,MATCH($C1569,'Policy Characteristics'!$C:$C,0))),"",INDEX('Policy Characteristics'!J:J,MATCH($C1569,'Policy Characteristics'!$C:$C,0)))</f>
        <v xml:space="preserve">**Description:** This lever determines which industry categories are captured under the scope of a carbon tax. In some regions, only certain industries are covered by a carbon tax or cap. </v>
      </c>
      <c r="Q1569" s="446" t="str">
        <f>IF(ISBLANK(INDEX('Policy Characteristics'!K:K,MATCH($C1569,'Policy Characteristics'!$C:$C,0))),"",INDEX('Policy Characteristics'!K:K,MATCH($C1569,'Policy Characteristics'!$C:$C,0)))</f>
        <v/>
      </c>
      <c r="R1569" s="446" t="str">
        <f>IF(ISBLANK(INDEX('Policy Characteristics'!L:L,MATCH($C1569,'Policy Characteristics'!$C:$C,0))),"",INDEX('Policy Characteristics'!L:L,MATCH($C1569,'Policy Characteristics'!$C:$C,0)))</f>
        <v/>
      </c>
    </row>
    <row r="1570" spans="1:18" x14ac:dyDescent="0.75">
      <c r="A1570" s="446" t="str">
        <f>IF(ISBLANK(INDEX('Policy Characteristics'!A:A,MATCH($C1570,'Policy Characteristics'!$C:$C,0))),"",INDEX('Policy Characteristics'!A:A,MATCH($C1570,'Policy Characteristics'!$C:$C,0)))</f>
        <v>Cross-Sector</v>
      </c>
      <c r="B1570" s="467" t="str">
        <f>IF(ISBLANK(INDEX('Policy Characteristics'!B:B,MATCH($C1570,'Policy Characteristics'!$C:$C,0))),"",INDEX('Policy Characteristics'!B:B,MATCH($C1570,'Policy Characteristics'!$C:$C,0)))</f>
        <v>Non BAU CBAM Industry Qualification</v>
      </c>
      <c r="C1570" t="s">
        <v>3727</v>
      </c>
      <c r="H1570" s="20">
        <v>2288</v>
      </c>
      <c r="I1570" s="472" t="s">
        <v>43</v>
      </c>
      <c r="J1570" s="469" t="str">
        <f>IF(ISBLANK(INDEX('Policy Characteristics'!D:D,MATCH($C1570,'Policy Characteristics'!$C:$C,0))),"",INDEX('Policy Characteristics'!D:D,MATCH($C1570,'Policy Characteristics'!$C:$C,0)))</f>
        <v/>
      </c>
      <c r="K1570" s="446" t="str">
        <f>IF(ISBLANK(INDEX('Policy Characteristics'!E:E,MATCH($C1570,'Policy Characteristics'!$C:$C,0))),"",INDEX('Policy Characteristics'!E:E,MATCH($C1570,'Policy Characteristics'!$C:$C,0)))</f>
        <v/>
      </c>
      <c r="L1570" s="331">
        <f>IF(ISBLANK(INDEX('Policy Characteristics'!F:F,MATCH($C1570,'Policy Characteristics'!$C:$C,0))),"",INDEX('Policy Characteristics'!F:F,MATCH($C1570,'Policy Characteristics'!$C:$C,0)))</f>
        <v>0</v>
      </c>
      <c r="M1570" s="331">
        <f>IF(ISBLANK(INDEX('Policy Characteristics'!G:G,MATCH($C1570,'Policy Characteristics'!$C:$C,0))),"",INDEX('Policy Characteristics'!G:G,MATCH($C1570,'Policy Characteristics'!$C:$C,0)))</f>
        <v>1</v>
      </c>
      <c r="N1570" s="331">
        <f>IF(ISBLANK(INDEX('Policy Characteristics'!H:H,MATCH($C1570,'Policy Characteristics'!$C:$C,0))),"",INDEX('Policy Characteristics'!H:H,MATCH($C1570,'Policy Characteristics'!$C:$C,0)))</f>
        <v>1</v>
      </c>
      <c r="O1570" s="446" t="str">
        <f>IF(ISBLANK(INDEX('Policy Characteristics'!I:I,MATCH($C1570,'Policy Characteristics'!$C:$C,0))),"",INDEX('Policy Characteristics'!I:I,MATCH($C1570,'Policy Characteristics'!$C:$C,0)))</f>
        <v>on/off</v>
      </c>
      <c r="P1570" s="446" t="str">
        <f>IF(ISBLANK(INDEX('Policy Characteristics'!J:J,MATCH($C1570,'Policy Characteristics'!$C:$C,0))),"",INDEX('Policy Characteristics'!J:J,MATCH($C1570,'Policy Characteristics'!$C:$C,0)))</f>
        <v>**Description:** This lever determines which industry categories are captured under the scope of a carbon border adjustment mechanism. In some regions, only certain industries are covered by a border mechanism.</v>
      </c>
      <c r="Q1570" s="446" t="str">
        <f>IF(ISBLANK(INDEX('Policy Characteristics'!K:K,MATCH($C1570,'Policy Characteristics'!$C:$C,0))),"",INDEX('Policy Characteristics'!K:K,MATCH($C1570,'Policy Characteristics'!$C:$C,0)))</f>
        <v/>
      </c>
      <c r="R1570" s="446" t="str">
        <f>IF(ISBLANK(INDEX('Policy Characteristics'!L:L,MATCH($C1570,'Policy Characteristics'!$C:$C,0))),"",INDEX('Policy Characteristics'!L:L,MATCH($C1570,'Policy Characteristics'!$C:$C,0)))</f>
        <v/>
      </c>
    </row>
  </sheetData>
  <sortState xmlns:xlrd2="http://schemas.microsoft.com/office/spreadsheetml/2017/richdata2" ref="A191:I211">
    <sortCondition ref="B191:B211"/>
  </sortState>
  <conditionalFormatting sqref="I1:I1511">
    <cfRule type="containsText" dxfId="5" priority="1" operator="containsText" text="No">
      <formula>NOT(ISERROR(SEARCH("No",I1)))</formula>
    </cfRule>
  </conditionalFormatting>
  <conditionalFormatting sqref="I1516 I1521 I1531 I1536 I1541 I1546 I1556 I1561 I1566:I1048576">
    <cfRule type="containsText" dxfId="4" priority="134" operator="containsText" text="No">
      <formula>NOT(ISERROR(SEARCH("No",I1516)))</formula>
    </cfRule>
  </conditionalFormatting>
  <conditionalFormatting sqref="I1526">
    <cfRule type="containsText" dxfId="3" priority="3" operator="containsText" text="No">
      <formula>NOT(ISERROR(SEARCH("No",I1526)))</formula>
    </cfRule>
  </conditionalFormatting>
  <conditionalFormatting sqref="I1551">
    <cfRule type="containsText" dxfId="2" priority="2" operator="containsText" text="No">
      <formula>NOT(ISERROR(SEARCH("No",I1551)))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508" t="s">
        <v>2815</v>
      </c>
      <c r="B1" s="508"/>
    </row>
    <row r="2" spans="1:2" x14ac:dyDescent="0.75">
      <c r="A2" s="186" t="s">
        <v>2816</v>
      </c>
      <c r="B2" s="186" t="s">
        <v>2817</v>
      </c>
    </row>
    <row r="3" spans="1:2" x14ac:dyDescent="0.75">
      <c r="A3" s="187" t="s">
        <v>353</v>
      </c>
      <c r="B3" t="str">
        <f>A3</f>
        <v>million metric tons / year</v>
      </c>
    </row>
    <row r="4" spans="1:2" x14ac:dyDescent="0.75">
      <c r="A4" s="187" t="s">
        <v>3477</v>
      </c>
      <c r="B4" t="str">
        <f>A4</f>
        <v>million metric tons</v>
      </c>
    </row>
    <row r="5" spans="1:2" x14ac:dyDescent="0.75">
      <c r="A5" s="187" t="s">
        <v>3689</v>
      </c>
      <c r="B5" t="str">
        <f>A5</f>
        <v>g CO2e / 2023 dollar</v>
      </c>
    </row>
    <row r="6" spans="1:2" x14ac:dyDescent="0.75">
      <c r="A6" s="188" t="s">
        <v>2319</v>
      </c>
      <c r="B6" t="str">
        <f t="shared" ref="B6:B46" si="0">A6</f>
        <v>thousand metric tons / year</v>
      </c>
    </row>
    <row r="7" spans="1:2" x14ac:dyDescent="0.75">
      <c r="A7" s="188" t="s">
        <v>3690</v>
      </c>
      <c r="B7" t="str">
        <f>A7</f>
        <v>g CO2 / 2023 dollar</v>
      </c>
    </row>
    <row r="8" spans="1:2" ht="29.5" x14ac:dyDescent="0.75">
      <c r="A8" s="188" t="s">
        <v>3691</v>
      </c>
      <c r="B8" t="str">
        <f t="shared" si="0"/>
        <v>2023 dollars / metric ton CO2e abated, Annual average abatement (million metric tons CO2e)</v>
      </c>
    </row>
    <row r="9" spans="1:2" x14ac:dyDescent="0.75">
      <c r="A9" s="188" t="s">
        <v>3692</v>
      </c>
      <c r="B9" t="str">
        <f t="shared" si="0"/>
        <v>billion 2023 dollars / year</v>
      </c>
    </row>
    <row r="10" spans="1:2" x14ac:dyDescent="0.75">
      <c r="A10" s="188" t="s">
        <v>3693</v>
      </c>
      <c r="B10" t="str">
        <f t="shared" si="0"/>
        <v>billion 2023 dollars</v>
      </c>
    </row>
    <row r="11" spans="1:2" x14ac:dyDescent="0.75">
      <c r="A11" s="188" t="s">
        <v>2859</v>
      </c>
      <c r="B11" t="str">
        <f t="shared" si="0"/>
        <v>jobs</v>
      </c>
    </row>
    <row r="12" spans="1:2" x14ac:dyDescent="0.75">
      <c r="A12" s="188" t="s">
        <v>2901</v>
      </c>
      <c r="B12" t="str">
        <f t="shared" si="0"/>
        <v>incidents / year</v>
      </c>
    </row>
    <row r="13" spans="1:2" x14ac:dyDescent="0.75">
      <c r="A13" s="188" t="s">
        <v>2878</v>
      </c>
      <c r="B13" t="str">
        <f t="shared" si="0"/>
        <v>% change</v>
      </c>
    </row>
    <row r="14" spans="1:2" x14ac:dyDescent="0.75">
      <c r="A14" s="188" t="s">
        <v>3694</v>
      </c>
      <c r="B14" t="str">
        <f t="shared" si="0"/>
        <v>2023 dollars / employee-year</v>
      </c>
    </row>
    <row r="15" spans="1:2" x14ac:dyDescent="0.75">
      <c r="A15" s="188" t="s">
        <v>354</v>
      </c>
      <c r="B15" t="str">
        <f t="shared" si="0"/>
        <v>lives / year</v>
      </c>
    </row>
    <row r="16" spans="1:2" x14ac:dyDescent="0.75">
      <c r="A16" s="188" t="s">
        <v>355</v>
      </c>
      <c r="B16" t="str">
        <f t="shared" si="0"/>
        <v>terawatt-hours (TWh) / year</v>
      </c>
    </row>
    <row r="17" spans="1:2" x14ac:dyDescent="0.75">
      <c r="A17" s="188" t="s">
        <v>3556</v>
      </c>
      <c r="B17" t="str">
        <f t="shared" si="0"/>
        <v>terawatt-hours (TWh)</v>
      </c>
    </row>
    <row r="18" spans="1:2" x14ac:dyDescent="0.75">
      <c r="A18" s="188" t="s">
        <v>3328</v>
      </c>
      <c r="B18" t="str">
        <f t="shared" si="0"/>
        <v>%</v>
      </c>
    </row>
    <row r="19" spans="1:2" x14ac:dyDescent="0.75">
      <c r="A19" s="188" t="s">
        <v>3329</v>
      </c>
      <c r="B19" t="str">
        <f t="shared" si="0"/>
        <v>metric tons CO2e / megawatt-hour (MWh)</v>
      </c>
    </row>
    <row r="20" spans="1:2" x14ac:dyDescent="0.75">
      <c r="A20" s="188" t="s">
        <v>3695</v>
      </c>
      <c r="B20" t="str">
        <f t="shared" si="0"/>
        <v>kilowatt-hour / 2023 dollar</v>
      </c>
    </row>
    <row r="21" spans="1:2" x14ac:dyDescent="0.75">
      <c r="A21" s="188" t="s">
        <v>356</v>
      </c>
      <c r="B21" t="str">
        <f t="shared" si="0"/>
        <v>gigawatts (GW) / year</v>
      </c>
    </row>
    <row r="22" spans="1:2" x14ac:dyDescent="0.75">
      <c r="A22" s="188" t="s">
        <v>3696</v>
      </c>
      <c r="B22" t="str">
        <f t="shared" si="0"/>
        <v>2023 dollars / megawatt-hour (MWh)</v>
      </c>
    </row>
    <row r="23" spans="1:2" x14ac:dyDescent="0.75">
      <c r="A23" s="188" t="s">
        <v>2458</v>
      </c>
      <c r="B23" t="str">
        <f t="shared" si="0"/>
        <v>cubic km / yr</v>
      </c>
    </row>
    <row r="24" spans="1:2" x14ac:dyDescent="0.75">
      <c r="A24" s="188" t="s">
        <v>2378</v>
      </c>
      <c r="B24" t="str">
        <f t="shared" si="0"/>
        <v>trillion passenger-miles / year</v>
      </c>
    </row>
    <row r="25" spans="1:2" x14ac:dyDescent="0.75">
      <c r="A25" s="188" t="s">
        <v>2379</v>
      </c>
      <c r="B25" t="str">
        <f t="shared" si="0"/>
        <v>trillion freight ton-miles / year</v>
      </c>
    </row>
    <row r="26" spans="1:2" x14ac:dyDescent="0.75">
      <c r="A26" s="188" t="s">
        <v>476</v>
      </c>
      <c r="B26" t="str">
        <f t="shared" si="0"/>
        <v>million vehicles / year</v>
      </c>
    </row>
    <row r="27" spans="1:2" x14ac:dyDescent="0.75">
      <c r="A27" s="188" t="s">
        <v>2356</v>
      </c>
      <c r="B27" t="str">
        <f t="shared" si="0"/>
        <v>thousand vehicles / year</v>
      </c>
    </row>
    <row r="28" spans="1:2" x14ac:dyDescent="0.75">
      <c r="A28" s="188" t="s">
        <v>2355</v>
      </c>
      <c r="B28" t="str">
        <f t="shared" si="0"/>
        <v>million vehicles</v>
      </c>
    </row>
    <row r="29" spans="1:2" x14ac:dyDescent="0.75">
      <c r="A29" s="188" t="s">
        <v>2388</v>
      </c>
      <c r="B29" t="str">
        <f t="shared" si="0"/>
        <v>thousand vehicles</v>
      </c>
    </row>
    <row r="30" spans="1:2" x14ac:dyDescent="0.75">
      <c r="A30" s="188" t="s">
        <v>458</v>
      </c>
      <c r="B30" t="str">
        <f t="shared" si="0"/>
        <v>quads / year</v>
      </c>
    </row>
    <row r="31" spans="1:2" x14ac:dyDescent="0.75">
      <c r="A31" s="188" t="s">
        <v>3697</v>
      </c>
      <c r="B31" t="str">
        <f>A31</f>
        <v>thousand BTU / 2023 dollar</v>
      </c>
    </row>
    <row r="32" spans="1:2" x14ac:dyDescent="0.75">
      <c r="A32" s="188" t="s">
        <v>2361</v>
      </c>
      <c r="B32" t="str">
        <f t="shared" si="0"/>
        <v>millions of short tons / year</v>
      </c>
    </row>
    <row r="33" spans="1:2" x14ac:dyDescent="0.75">
      <c r="A33" s="188" t="s">
        <v>2362</v>
      </c>
      <c r="B33" t="str">
        <f t="shared" si="0"/>
        <v>trillion cubic feet / year</v>
      </c>
    </row>
    <row r="34" spans="1:2" x14ac:dyDescent="0.75">
      <c r="A34" s="188" t="s">
        <v>3297</v>
      </c>
      <c r="B34" t="str">
        <f t="shared" si="0"/>
        <v>million barrels of oil / year</v>
      </c>
    </row>
    <row r="35" spans="1:2" x14ac:dyDescent="0.75">
      <c r="A35" s="188" t="s">
        <v>2634</v>
      </c>
      <c r="B35" t="str">
        <f t="shared" si="0"/>
        <v>million gallons / year</v>
      </c>
    </row>
    <row r="36" spans="1:2" x14ac:dyDescent="0.75">
      <c r="A36" s="188" t="s">
        <v>2423</v>
      </c>
      <c r="B36" t="str">
        <f t="shared" si="0"/>
        <v>trillion BTU / year</v>
      </c>
    </row>
    <row r="37" spans="1:2" x14ac:dyDescent="0.75">
      <c r="A37" s="188" t="s">
        <v>3698</v>
      </c>
      <c r="B37" t="str">
        <f t="shared" si="0"/>
        <v>2023 dollars / short ton</v>
      </c>
    </row>
    <row r="38" spans="1:2" x14ac:dyDescent="0.75">
      <c r="A38" s="188" t="s">
        <v>3699</v>
      </c>
      <c r="B38" t="str">
        <f t="shared" si="0"/>
        <v>2023 dollars / thousand cubic feet</v>
      </c>
    </row>
    <row r="39" spans="1:2" x14ac:dyDescent="0.75">
      <c r="A39" s="188" t="s">
        <v>3700</v>
      </c>
      <c r="B39" t="str">
        <f t="shared" si="0"/>
        <v>2023 dollars / gallon</v>
      </c>
    </row>
    <row r="40" spans="1:2" x14ac:dyDescent="0.75">
      <c r="A40" s="188" t="s">
        <v>3701</v>
      </c>
      <c r="B40" t="str">
        <f t="shared" si="0"/>
        <v>2023 dollars / barrel of oil</v>
      </c>
    </row>
    <row r="41" spans="1:2" x14ac:dyDescent="0.75">
      <c r="A41" s="188" t="s">
        <v>3702</v>
      </c>
      <c r="B41" t="str">
        <f t="shared" si="0"/>
        <v>2023 dollars / kg</v>
      </c>
    </row>
    <row r="42" spans="1:2" x14ac:dyDescent="0.75">
      <c r="A42" s="188" t="s">
        <v>3703</v>
      </c>
      <c r="B42" t="str">
        <f t="shared" si="0"/>
        <v>2023 dollars / kilowatt-hour (kWh)</v>
      </c>
    </row>
    <row r="43" spans="1:2" x14ac:dyDescent="0.75">
      <c r="A43" s="188" t="s">
        <v>3696</v>
      </c>
      <c r="B43" t="str">
        <f t="shared" ref="B43" si="1">A43</f>
        <v>2023 dollars / megawatt-hour (MWh)</v>
      </c>
    </row>
    <row r="44" spans="1:2" x14ac:dyDescent="0.75">
      <c r="A44" s="188" t="s">
        <v>3286</v>
      </c>
      <c r="B44" t="str">
        <f t="shared" si="0"/>
        <v>cost of eqpt. to capture 1 metric ton CO2e/yr (2020 dollars)</v>
      </c>
    </row>
    <row r="45" spans="1:2" x14ac:dyDescent="0.75">
      <c r="A45" s="188" t="s">
        <v>3704</v>
      </c>
      <c r="B45" t="str">
        <f t="shared" si="0"/>
        <v>million 2023 dollars / megawatt (MW)</v>
      </c>
    </row>
    <row r="46" spans="1:2" x14ac:dyDescent="0.75">
      <c r="A46" s="188" t="s">
        <v>3705</v>
      </c>
      <c r="B46" t="str">
        <f t="shared" si="0"/>
        <v>cost of eqpt. to produce 1 kg H2/yr (2023 dollars)</v>
      </c>
    </row>
    <row r="48" spans="1:2" x14ac:dyDescent="0.75">
      <c r="A48" s="508" t="s">
        <v>2819</v>
      </c>
      <c r="B48" s="508"/>
    </row>
    <row r="49" spans="1:2" x14ac:dyDescent="0.75">
      <c r="A49" s="186" t="s">
        <v>2816</v>
      </c>
      <c r="B49" s="186" t="s">
        <v>2817</v>
      </c>
    </row>
    <row r="50" spans="1:2" x14ac:dyDescent="0.75">
      <c r="A50" s="156" t="s">
        <v>139</v>
      </c>
      <c r="B50" t="str">
        <f t="shared" ref="B50:B51" si="2">A50</f>
        <v>$/metric ton CO2e</v>
      </c>
    </row>
    <row r="51" spans="1:2" x14ac:dyDescent="0.75">
      <c r="A51" s="156" t="s">
        <v>141</v>
      </c>
      <c r="B51" t="str">
        <f t="shared" si="2"/>
        <v>$/MWh</v>
      </c>
    </row>
    <row r="62" spans="1:2" x14ac:dyDescent="0.7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93" activePane="bottomLeft" state="frozen"/>
      <selection pane="bottomLeft" activeCell="G98" sqref="G98"/>
    </sheetView>
  </sheetViews>
  <sheetFormatPr defaultColWidth="9.1328125" defaultRowHeight="14.75" x14ac:dyDescent="0.75"/>
  <cols>
    <col min="1" max="1" width="53.40625" customWidth="1"/>
    <col min="2" max="2" width="21.40625" customWidth="1"/>
    <col min="3" max="3" width="9" customWidth="1"/>
    <col min="4" max="6" width="10.7265625" customWidth="1"/>
    <col min="7" max="7" width="95" customWidth="1"/>
    <col min="8" max="8" width="37.40625" customWidth="1"/>
    <col min="9" max="10" width="34.40625" customWidth="1"/>
  </cols>
  <sheetData>
    <row r="1" spans="1:10" s="9" customFormat="1" x14ac:dyDescent="0.75">
      <c r="A1" s="482" t="s">
        <v>2310</v>
      </c>
      <c r="B1" s="483" t="s">
        <v>2311</v>
      </c>
      <c r="C1" s="484" t="s">
        <v>2818</v>
      </c>
      <c r="D1" s="483" t="s">
        <v>60</v>
      </c>
      <c r="E1" s="483" t="s">
        <v>62</v>
      </c>
      <c r="F1" s="483" t="s">
        <v>440</v>
      </c>
      <c r="G1" s="483" t="s">
        <v>61</v>
      </c>
      <c r="H1" s="483" t="s">
        <v>2320</v>
      </c>
      <c r="I1" s="485" t="s">
        <v>304</v>
      </c>
      <c r="J1" s="437" t="s">
        <v>3566</v>
      </c>
    </row>
    <row r="2" spans="1:10" x14ac:dyDescent="0.75">
      <c r="A2" s="295" t="s">
        <v>2325</v>
      </c>
      <c r="B2" t="s">
        <v>2326</v>
      </c>
      <c r="C2" s="20">
        <v>1</v>
      </c>
      <c r="D2" t="s">
        <v>63</v>
      </c>
      <c r="E2" t="s">
        <v>64</v>
      </c>
      <c r="F2" t="str">
        <f>UnitControlCenter!$B$3</f>
        <v>million metric tons / year</v>
      </c>
      <c r="G2" t="s">
        <v>175</v>
      </c>
      <c r="J2" t="s">
        <v>3572</v>
      </c>
    </row>
    <row r="3" spans="1:10" x14ac:dyDescent="0.75">
      <c r="A3" s="295" t="s">
        <v>2325</v>
      </c>
      <c r="B3" t="s">
        <v>2327</v>
      </c>
      <c r="C3" s="297">
        <v>1</v>
      </c>
      <c r="D3" s="295" t="s">
        <v>63</v>
      </c>
      <c r="E3" s="295" t="s">
        <v>64</v>
      </c>
      <c r="F3" t="str">
        <f>UnitControlCenter!$B$3</f>
        <v>million metric tons / year</v>
      </c>
      <c r="G3" t="s">
        <v>2309</v>
      </c>
    </row>
    <row r="4" spans="1:10" x14ac:dyDescent="0.75">
      <c r="A4" s="295" t="s">
        <v>2325</v>
      </c>
      <c r="B4" t="s">
        <v>3475</v>
      </c>
      <c r="C4" s="20">
        <v>1</v>
      </c>
      <c r="D4" t="s">
        <v>63</v>
      </c>
      <c r="E4" t="s">
        <v>64</v>
      </c>
      <c r="F4" t="str">
        <f>UnitControlCenter!B4</f>
        <v>million metric tons</v>
      </c>
      <c r="G4" t="s">
        <v>3478</v>
      </c>
      <c r="J4" t="s">
        <v>3573</v>
      </c>
    </row>
    <row r="5" spans="1:10" x14ac:dyDescent="0.75">
      <c r="A5" s="295" t="s">
        <v>2325</v>
      </c>
      <c r="B5" t="s">
        <v>3476</v>
      </c>
      <c r="C5" s="297">
        <v>1</v>
      </c>
      <c r="D5" s="295" t="s">
        <v>63</v>
      </c>
      <c r="E5" s="295" t="s">
        <v>64</v>
      </c>
      <c r="F5" t="str">
        <f>UnitControlCenter!B4</f>
        <v>million metric tons</v>
      </c>
      <c r="G5" t="s">
        <v>3479</v>
      </c>
    </row>
    <row r="6" spans="1:10" x14ac:dyDescent="0.75">
      <c r="A6" s="295" t="s">
        <v>2325</v>
      </c>
      <c r="B6" s="295" t="s">
        <v>2328</v>
      </c>
      <c r="C6" s="20">
        <v>1</v>
      </c>
      <c r="D6" t="s">
        <v>65</v>
      </c>
      <c r="E6" t="s">
        <v>66</v>
      </c>
      <c r="F6" t="str">
        <f>UnitControlCenter!$B$3</f>
        <v>million metric tons / year</v>
      </c>
      <c r="G6" t="s">
        <v>2796</v>
      </c>
      <c r="H6" t="s">
        <v>2797</v>
      </c>
      <c r="I6" t="s">
        <v>2798</v>
      </c>
    </row>
    <row r="7" spans="1:10" x14ac:dyDescent="0.75">
      <c r="A7" s="295" t="s">
        <v>2325</v>
      </c>
      <c r="B7" s="295" t="s">
        <v>2329</v>
      </c>
      <c r="C7" s="20">
        <v>1</v>
      </c>
      <c r="D7" t="s">
        <v>65</v>
      </c>
      <c r="E7" t="s">
        <v>66</v>
      </c>
      <c r="F7" t="str">
        <f>UnitControlCenter!$B$3</f>
        <v>million metric tons / year</v>
      </c>
      <c r="G7" t="s">
        <v>2799</v>
      </c>
      <c r="H7" t="s">
        <v>2800</v>
      </c>
      <c r="I7" t="s">
        <v>2801</v>
      </c>
    </row>
    <row r="8" spans="1:10" x14ac:dyDescent="0.75">
      <c r="A8" s="295" t="s">
        <v>2325</v>
      </c>
      <c r="B8" s="295" t="s">
        <v>2330</v>
      </c>
      <c r="C8" s="20">
        <v>1</v>
      </c>
      <c r="D8" t="s">
        <v>65</v>
      </c>
      <c r="E8" t="s">
        <v>66</v>
      </c>
      <c r="F8" t="str">
        <f>UnitControlCenter!$B$3</f>
        <v>million metric tons / year</v>
      </c>
      <c r="G8" t="s">
        <v>2602</v>
      </c>
      <c r="H8" t="s">
        <v>2603</v>
      </c>
      <c r="I8" t="s">
        <v>2604</v>
      </c>
    </row>
    <row r="9" spans="1:10" x14ac:dyDescent="0.75">
      <c r="A9" s="295" t="s">
        <v>2325</v>
      </c>
      <c r="B9" s="295" t="s">
        <v>2869</v>
      </c>
      <c r="C9" s="20">
        <v>0</v>
      </c>
      <c r="D9" t="s">
        <v>63</v>
      </c>
      <c r="E9" t="s">
        <v>64</v>
      </c>
      <c r="F9" t="str">
        <f>UnitControlCenter!$B$5</f>
        <v>g CO2e / 2023 dollar</v>
      </c>
      <c r="G9" t="s">
        <v>2821</v>
      </c>
    </row>
    <row r="10" spans="1:10" x14ac:dyDescent="0.75">
      <c r="A10" s="295" t="s">
        <v>2325</v>
      </c>
      <c r="B10" s="295" t="s">
        <v>132</v>
      </c>
      <c r="C10" s="20">
        <v>1</v>
      </c>
      <c r="D10" t="s">
        <v>63</v>
      </c>
      <c r="E10" t="s">
        <v>64</v>
      </c>
      <c r="F10" t="str">
        <f>UnitControlCenter!$B$3</f>
        <v>million metric tons / year</v>
      </c>
      <c r="G10" t="s">
        <v>2428</v>
      </c>
    </row>
    <row r="11" spans="1:10" x14ac:dyDescent="0.75">
      <c r="A11" s="295" t="s">
        <v>2325</v>
      </c>
      <c r="B11" s="295" t="s">
        <v>2426</v>
      </c>
      <c r="C11" s="20">
        <v>1</v>
      </c>
      <c r="D11" t="s">
        <v>63</v>
      </c>
      <c r="E11" t="s">
        <v>64</v>
      </c>
      <c r="F11" t="str">
        <f>UnitControlCenter!$B$3</f>
        <v>million metric tons / year</v>
      </c>
      <c r="G11" t="s">
        <v>2429</v>
      </c>
    </row>
    <row r="12" spans="1:10" x14ac:dyDescent="0.75">
      <c r="A12" s="295" t="s">
        <v>2325</v>
      </c>
      <c r="B12" s="295" t="s">
        <v>2487</v>
      </c>
      <c r="C12" s="20">
        <v>1</v>
      </c>
      <c r="D12" t="s">
        <v>63</v>
      </c>
      <c r="E12" t="s">
        <v>64</v>
      </c>
      <c r="F12" t="str">
        <f>UnitControlCenter!$B$3</f>
        <v>million metric tons / year</v>
      </c>
      <c r="G12" t="s">
        <v>2495</v>
      </c>
    </row>
    <row r="13" spans="1:10" x14ac:dyDescent="0.75">
      <c r="A13" s="295" t="s">
        <v>2325</v>
      </c>
      <c r="B13" s="295" t="s">
        <v>93</v>
      </c>
      <c r="C13" s="20">
        <v>1</v>
      </c>
      <c r="D13" t="s">
        <v>63</v>
      </c>
      <c r="E13" t="s">
        <v>64</v>
      </c>
      <c r="F13" t="str">
        <f>UnitControlCenter!$B$3</f>
        <v>million metric tons / year</v>
      </c>
      <c r="G13" t="s">
        <v>2430</v>
      </c>
    </row>
    <row r="14" spans="1:10" x14ac:dyDescent="0.75">
      <c r="A14" s="295" t="s">
        <v>2325</v>
      </c>
      <c r="B14" s="295" t="s">
        <v>9</v>
      </c>
      <c r="C14" s="20">
        <v>1</v>
      </c>
      <c r="D14" t="s">
        <v>63</v>
      </c>
      <c r="E14" t="s">
        <v>64</v>
      </c>
      <c r="F14" t="str">
        <f>UnitControlCenter!$B$3</f>
        <v>million metric tons / year</v>
      </c>
      <c r="G14" t="s">
        <v>2449</v>
      </c>
    </row>
    <row r="15" spans="1:10" x14ac:dyDescent="0.75">
      <c r="A15" s="295" t="s">
        <v>2325</v>
      </c>
      <c r="B15" s="295" t="s">
        <v>2427</v>
      </c>
      <c r="C15" s="20">
        <v>1</v>
      </c>
      <c r="D15" t="s">
        <v>63</v>
      </c>
      <c r="E15" t="s">
        <v>64</v>
      </c>
      <c r="F15" t="str">
        <f>UnitControlCenter!$B$3</f>
        <v>million metric tons / year</v>
      </c>
      <c r="G15" t="s">
        <v>2431</v>
      </c>
    </row>
    <row r="16" spans="1:10" x14ac:dyDescent="0.75">
      <c r="A16" s="295" t="s">
        <v>2325</v>
      </c>
      <c r="B16" s="295" t="s">
        <v>4</v>
      </c>
      <c r="C16" s="20">
        <v>1</v>
      </c>
      <c r="D16" t="s">
        <v>63</v>
      </c>
      <c r="E16" t="s">
        <v>64</v>
      </c>
      <c r="F16" t="str">
        <f>UnitControlCenter!$B$3</f>
        <v>million metric tons / year</v>
      </c>
      <c r="G16" t="s">
        <v>2432</v>
      </c>
    </row>
    <row r="17" spans="1:10" x14ac:dyDescent="0.75">
      <c r="A17" s="295" t="s">
        <v>2325</v>
      </c>
      <c r="B17" s="295" t="s">
        <v>2436</v>
      </c>
      <c r="C17" s="20">
        <v>1</v>
      </c>
      <c r="D17" t="s">
        <v>63</v>
      </c>
      <c r="E17" t="s">
        <v>64</v>
      </c>
      <c r="F17" t="str">
        <f>UnitControlCenter!$B$3</f>
        <v>million metric tons / year</v>
      </c>
      <c r="G17" t="s">
        <v>2433</v>
      </c>
    </row>
    <row r="18" spans="1:10" ht="15.5" thickBot="1" x14ac:dyDescent="0.9">
      <c r="A18" s="486" t="s">
        <v>2325</v>
      </c>
      <c r="B18" s="486" t="s">
        <v>3706</v>
      </c>
      <c r="C18" s="487">
        <v>1</v>
      </c>
      <c r="D18" s="394" t="s">
        <v>65</v>
      </c>
      <c r="E18" s="394" t="s">
        <v>66</v>
      </c>
      <c r="F18" s="394" t="s">
        <v>353</v>
      </c>
      <c r="G18" s="394" t="s">
        <v>3707</v>
      </c>
      <c r="H18" s="394" t="s">
        <v>3745</v>
      </c>
      <c r="I18" s="394" t="s">
        <v>3708</v>
      </c>
      <c r="J18" s="394"/>
    </row>
    <row r="19" spans="1:10" x14ac:dyDescent="0.75">
      <c r="A19" s="295" t="s">
        <v>2331</v>
      </c>
      <c r="B19" s="295" t="s">
        <v>2220</v>
      </c>
      <c r="C19" s="20">
        <v>1</v>
      </c>
      <c r="D19" t="s">
        <v>65</v>
      </c>
      <c r="E19" t="s">
        <v>66</v>
      </c>
      <c r="F19" t="str">
        <f>UnitControlCenter!$B$3</f>
        <v>million metric tons / year</v>
      </c>
      <c r="G19" t="s">
        <v>3302</v>
      </c>
      <c r="H19" t="s">
        <v>2797</v>
      </c>
      <c r="I19" t="s">
        <v>2798</v>
      </c>
    </row>
    <row r="20" spans="1:10" x14ac:dyDescent="0.75">
      <c r="A20" s="295" t="s">
        <v>2331</v>
      </c>
      <c r="B20" s="295" t="s">
        <v>2236</v>
      </c>
      <c r="C20" s="20">
        <v>1</v>
      </c>
      <c r="D20" t="s">
        <v>65</v>
      </c>
      <c r="E20" t="s">
        <v>66</v>
      </c>
      <c r="F20" t="str">
        <f>UnitControlCenter!$B$3</f>
        <v>million metric tons / year</v>
      </c>
      <c r="G20" t="s">
        <v>3314</v>
      </c>
      <c r="H20" t="s">
        <v>2797</v>
      </c>
      <c r="I20" t="s">
        <v>3303</v>
      </c>
    </row>
    <row r="21" spans="1:10" x14ac:dyDescent="0.75">
      <c r="A21" s="295" t="s">
        <v>2331</v>
      </c>
      <c r="B21" s="295" t="s">
        <v>2238</v>
      </c>
      <c r="C21" s="20">
        <v>1</v>
      </c>
      <c r="D21" t="s">
        <v>65</v>
      </c>
      <c r="E21" t="s">
        <v>66</v>
      </c>
      <c r="F21" t="str">
        <f>UnitControlCenter!$B$3</f>
        <v>million metric tons / year</v>
      </c>
      <c r="G21" t="s">
        <v>3315</v>
      </c>
      <c r="H21" t="s">
        <v>2797</v>
      </c>
      <c r="I21" t="s">
        <v>3304</v>
      </c>
    </row>
    <row r="22" spans="1:10" x14ac:dyDescent="0.75">
      <c r="A22" s="295" t="s">
        <v>2331</v>
      </c>
      <c r="B22" s="295" t="s">
        <v>2318</v>
      </c>
      <c r="C22" s="20">
        <v>1</v>
      </c>
      <c r="D22" t="s">
        <v>65</v>
      </c>
      <c r="E22" t="s">
        <v>66</v>
      </c>
      <c r="F22" t="str">
        <f>UnitControlCenter!$B$3</f>
        <v>million metric tons / year</v>
      </c>
      <c r="G22" t="s">
        <v>3316</v>
      </c>
      <c r="H22" t="s">
        <v>2797</v>
      </c>
      <c r="I22" t="s">
        <v>3305</v>
      </c>
    </row>
    <row r="23" spans="1:10" x14ac:dyDescent="0.75">
      <c r="A23" s="295" t="s">
        <v>2331</v>
      </c>
      <c r="B23" s="295" t="s">
        <v>2317</v>
      </c>
      <c r="C23" s="20">
        <v>1</v>
      </c>
      <c r="D23" t="s">
        <v>65</v>
      </c>
      <c r="E23" t="s">
        <v>66</v>
      </c>
      <c r="F23" t="str">
        <f>UnitControlCenter!$B$6</f>
        <v>thousand metric tons / year</v>
      </c>
      <c r="G23" t="s">
        <v>3317</v>
      </c>
      <c r="H23" t="s">
        <v>2797</v>
      </c>
      <c r="I23" t="s">
        <v>3306</v>
      </c>
    </row>
    <row r="24" spans="1:10" x14ac:dyDescent="0.75">
      <c r="A24" s="295" t="s">
        <v>2331</v>
      </c>
      <c r="B24" s="295" t="s">
        <v>2227</v>
      </c>
      <c r="C24" s="20">
        <v>1</v>
      </c>
      <c r="D24" t="s">
        <v>65</v>
      </c>
      <c r="E24" t="s">
        <v>66</v>
      </c>
      <c r="F24" t="str">
        <f>UnitControlCenter!$B$6</f>
        <v>thousand metric tons / year</v>
      </c>
      <c r="G24" t="s">
        <v>3318</v>
      </c>
      <c r="H24" t="s">
        <v>2797</v>
      </c>
      <c r="I24" t="s">
        <v>3307</v>
      </c>
    </row>
    <row r="25" spans="1:10" x14ac:dyDescent="0.75">
      <c r="A25" s="295" t="s">
        <v>2331</v>
      </c>
      <c r="B25" s="295" t="s">
        <v>2232</v>
      </c>
      <c r="C25" s="20">
        <v>1</v>
      </c>
      <c r="D25" t="s">
        <v>65</v>
      </c>
      <c r="E25" t="s">
        <v>66</v>
      </c>
      <c r="F25" t="str">
        <f>UnitControlCenter!$B$6</f>
        <v>thousand metric tons / year</v>
      </c>
      <c r="G25" t="s">
        <v>3319</v>
      </c>
      <c r="H25" t="s">
        <v>2797</v>
      </c>
      <c r="I25" t="s">
        <v>3308</v>
      </c>
    </row>
    <row r="26" spans="1:10" x14ac:dyDescent="0.75">
      <c r="A26" s="295" t="s">
        <v>2331</v>
      </c>
      <c r="B26" s="295" t="s">
        <v>2234</v>
      </c>
      <c r="C26" s="20">
        <v>1</v>
      </c>
      <c r="D26" t="s">
        <v>65</v>
      </c>
      <c r="E26" t="s">
        <v>66</v>
      </c>
      <c r="F26" t="str">
        <f>UnitControlCenter!$B$6</f>
        <v>thousand metric tons / year</v>
      </c>
      <c r="G26" t="s">
        <v>3320</v>
      </c>
      <c r="H26" t="s">
        <v>2797</v>
      </c>
      <c r="I26" t="s">
        <v>3309</v>
      </c>
    </row>
    <row r="27" spans="1:10" x14ac:dyDescent="0.75">
      <c r="A27" s="295" t="s">
        <v>2331</v>
      </c>
      <c r="B27" s="295" t="s">
        <v>2225</v>
      </c>
      <c r="C27" s="20">
        <v>1</v>
      </c>
      <c r="D27" t="s">
        <v>65</v>
      </c>
      <c r="E27" t="s">
        <v>66</v>
      </c>
      <c r="F27" t="str">
        <f>UnitControlCenter!$B$3</f>
        <v>million metric tons / year</v>
      </c>
      <c r="G27" t="s">
        <v>3321</v>
      </c>
      <c r="H27" t="s">
        <v>2797</v>
      </c>
      <c r="I27" t="s">
        <v>3310</v>
      </c>
    </row>
    <row r="28" spans="1:10" x14ac:dyDescent="0.75">
      <c r="A28" s="295" t="s">
        <v>2331</v>
      </c>
      <c r="B28" s="295" t="s">
        <v>2222</v>
      </c>
      <c r="C28" s="20">
        <v>1</v>
      </c>
      <c r="D28" t="s">
        <v>65</v>
      </c>
      <c r="E28" t="s">
        <v>66</v>
      </c>
      <c r="F28" t="str">
        <f>UnitControlCenter!$B$6</f>
        <v>thousand metric tons / year</v>
      </c>
      <c r="G28" t="s">
        <v>3322</v>
      </c>
      <c r="H28" t="s">
        <v>2797</v>
      </c>
      <c r="I28" t="s">
        <v>3311</v>
      </c>
    </row>
    <row r="29" spans="1:10" x14ac:dyDescent="0.75">
      <c r="A29" s="295" t="s">
        <v>2331</v>
      </c>
      <c r="B29" s="295" t="s">
        <v>2230</v>
      </c>
      <c r="C29" s="20">
        <v>1</v>
      </c>
      <c r="D29" t="s">
        <v>65</v>
      </c>
      <c r="E29" t="s">
        <v>66</v>
      </c>
      <c r="F29" t="str">
        <f>UnitControlCenter!$B$3</f>
        <v>million metric tons / year</v>
      </c>
      <c r="G29" t="s">
        <v>3323</v>
      </c>
      <c r="H29" t="s">
        <v>2797</v>
      </c>
      <c r="I29" t="s">
        <v>3312</v>
      </c>
    </row>
    <row r="30" spans="1:10" ht="15.5" thickBot="1" x14ac:dyDescent="0.9">
      <c r="A30" s="486" t="s">
        <v>2331</v>
      </c>
      <c r="B30" s="486" t="s">
        <v>485</v>
      </c>
      <c r="C30" s="487">
        <v>1</v>
      </c>
      <c r="D30" t="s">
        <v>65</v>
      </c>
      <c r="E30" t="s">
        <v>66</v>
      </c>
      <c r="F30" s="394" t="str">
        <f>UnitControlCenter!$B$3</f>
        <v>million metric tons / year</v>
      </c>
      <c r="G30" t="s">
        <v>3324</v>
      </c>
      <c r="H30" t="s">
        <v>2797</v>
      </c>
      <c r="I30" t="s">
        <v>3313</v>
      </c>
    </row>
    <row r="31" spans="1:10" x14ac:dyDescent="0.75">
      <c r="A31" s="295" t="s">
        <v>2332</v>
      </c>
      <c r="B31" s="295" t="s">
        <v>2328</v>
      </c>
      <c r="C31" s="20">
        <v>1</v>
      </c>
      <c r="D31" t="s">
        <v>65</v>
      </c>
      <c r="E31" t="s">
        <v>66</v>
      </c>
      <c r="F31" t="str">
        <f>UnitControlCenter!$B$3</f>
        <v>million metric tons / year</v>
      </c>
      <c r="G31" t="s">
        <v>2881</v>
      </c>
      <c r="H31" t="s">
        <v>2882</v>
      </c>
      <c r="I31" t="s">
        <v>2883</v>
      </c>
    </row>
    <row r="32" spans="1:10" x14ac:dyDescent="0.75">
      <c r="A32" s="295" t="s">
        <v>2332</v>
      </c>
      <c r="B32" s="295" t="s">
        <v>2496</v>
      </c>
      <c r="C32" s="20">
        <v>1</v>
      </c>
      <c r="D32" t="s">
        <v>65</v>
      </c>
      <c r="E32" t="s">
        <v>66</v>
      </c>
      <c r="F32" t="str">
        <f>UnitControlCenter!$B$3</f>
        <v>million metric tons / year</v>
      </c>
      <c r="G32" t="s">
        <v>2884</v>
      </c>
      <c r="H32" t="s">
        <v>2885</v>
      </c>
      <c r="I32" t="s">
        <v>2886</v>
      </c>
    </row>
    <row r="33" spans="1:10" x14ac:dyDescent="0.75">
      <c r="A33" s="295" t="s">
        <v>2332</v>
      </c>
      <c r="B33" s="295" t="s">
        <v>2333</v>
      </c>
      <c r="C33" s="20">
        <v>1</v>
      </c>
      <c r="D33" t="s">
        <v>65</v>
      </c>
      <c r="E33" t="s">
        <v>66</v>
      </c>
      <c r="F33" t="str">
        <f>UnitControlCenter!$B$3</f>
        <v>million metric tons / year</v>
      </c>
      <c r="G33" t="s">
        <v>2887</v>
      </c>
      <c r="H33" t="s">
        <v>2888</v>
      </c>
      <c r="I33" t="s">
        <v>2889</v>
      </c>
    </row>
    <row r="34" spans="1:10" ht="15.5" thickBot="1" x14ac:dyDescent="0.9">
      <c r="A34" s="486" t="s">
        <v>2332</v>
      </c>
      <c r="B34" s="486" t="s">
        <v>2869</v>
      </c>
      <c r="C34" s="487">
        <v>0</v>
      </c>
      <c r="D34" s="394" t="s">
        <v>63</v>
      </c>
      <c r="E34" s="394" t="s">
        <v>64</v>
      </c>
      <c r="F34" s="394" t="str">
        <f>UnitControlCenter!$B$7</f>
        <v>g CO2 / 2023 dollar</v>
      </c>
      <c r="G34" s="394" t="s">
        <v>2820</v>
      </c>
      <c r="H34" s="394"/>
      <c r="I34" s="394"/>
      <c r="J34" s="394"/>
    </row>
    <row r="35" spans="1:10" x14ac:dyDescent="0.75">
      <c r="A35" s="295" t="s">
        <v>2728</v>
      </c>
      <c r="B35" s="295" t="s">
        <v>2567</v>
      </c>
      <c r="C35" s="20">
        <v>1</v>
      </c>
      <c r="D35" t="s">
        <v>63</v>
      </c>
      <c r="E35" t="s">
        <v>2974</v>
      </c>
      <c r="F35" t="str">
        <f>UnitControlCenter!$B$3</f>
        <v>million metric tons / year</v>
      </c>
      <c r="G35" t="s">
        <v>3017</v>
      </c>
    </row>
    <row r="36" spans="1:10" x14ac:dyDescent="0.75">
      <c r="A36" s="295" t="s">
        <v>2728</v>
      </c>
      <c r="B36" s="295" t="s">
        <v>132</v>
      </c>
      <c r="C36" s="20">
        <v>1</v>
      </c>
      <c r="D36" t="s">
        <v>63</v>
      </c>
      <c r="E36" t="s">
        <v>2974</v>
      </c>
      <c r="F36" t="str">
        <f>UnitControlCenter!$B$3</f>
        <v>million metric tons / year</v>
      </c>
      <c r="G36" t="s">
        <v>2428</v>
      </c>
    </row>
    <row r="37" spans="1:10" x14ac:dyDescent="0.75">
      <c r="A37" s="295" t="s">
        <v>2728</v>
      </c>
      <c r="B37" s="295" t="s">
        <v>2426</v>
      </c>
      <c r="C37" s="20">
        <v>1</v>
      </c>
      <c r="D37" t="s">
        <v>63</v>
      </c>
      <c r="E37" t="s">
        <v>2974</v>
      </c>
      <c r="F37" t="str">
        <f>UnitControlCenter!$B$3</f>
        <v>million metric tons / year</v>
      </c>
      <c r="G37" t="s">
        <v>2429</v>
      </c>
    </row>
    <row r="38" spans="1:10" x14ac:dyDescent="0.75">
      <c r="A38" s="295" t="s">
        <v>2728</v>
      </c>
      <c r="B38" s="295" t="s">
        <v>2487</v>
      </c>
      <c r="C38" s="20">
        <v>1</v>
      </c>
      <c r="D38" t="s">
        <v>63</v>
      </c>
      <c r="E38" t="s">
        <v>2974</v>
      </c>
      <c r="F38" t="str">
        <f>UnitControlCenter!$B$3</f>
        <v>million metric tons / year</v>
      </c>
      <c r="G38" t="s">
        <v>2495</v>
      </c>
    </row>
    <row r="39" spans="1:10" x14ac:dyDescent="0.75">
      <c r="A39" s="295" t="s">
        <v>2728</v>
      </c>
      <c r="B39" s="295" t="s">
        <v>93</v>
      </c>
      <c r="C39" s="20">
        <v>1</v>
      </c>
      <c r="D39" t="s">
        <v>63</v>
      </c>
      <c r="E39" t="s">
        <v>2974</v>
      </c>
      <c r="F39" t="str">
        <f>UnitControlCenter!$B$3</f>
        <v>million metric tons / year</v>
      </c>
      <c r="G39" t="s">
        <v>2430</v>
      </c>
    </row>
    <row r="40" spans="1:10" x14ac:dyDescent="0.75">
      <c r="A40" s="295" t="s">
        <v>2728</v>
      </c>
      <c r="B40" s="295" t="s">
        <v>9</v>
      </c>
      <c r="C40" s="20">
        <v>1</v>
      </c>
      <c r="D40" t="s">
        <v>63</v>
      </c>
      <c r="E40" t="s">
        <v>2974</v>
      </c>
      <c r="F40" t="str">
        <f>UnitControlCenter!$B$3</f>
        <v>million metric tons / year</v>
      </c>
      <c r="G40" t="s">
        <v>3018</v>
      </c>
    </row>
    <row r="41" spans="1:10" ht="15.5" thickBot="1" x14ac:dyDescent="0.9">
      <c r="A41" s="486" t="s">
        <v>2728</v>
      </c>
      <c r="B41" s="486" t="s">
        <v>4</v>
      </c>
      <c r="C41" s="487">
        <v>1</v>
      </c>
      <c r="D41" s="394" t="s">
        <v>63</v>
      </c>
      <c r="E41" s="394" t="s">
        <v>2974</v>
      </c>
      <c r="F41" s="394" t="str">
        <f>UnitControlCenter!$B$3</f>
        <v>million metric tons / year</v>
      </c>
      <c r="G41" s="394" t="s">
        <v>2432</v>
      </c>
      <c r="H41" s="394"/>
      <c r="I41" s="394"/>
      <c r="J41" s="394"/>
    </row>
    <row r="42" spans="1:10" x14ac:dyDescent="0.75">
      <c r="A42" s="295" t="s">
        <v>357</v>
      </c>
      <c r="B42" s="295" t="s">
        <v>2941</v>
      </c>
      <c r="C42" s="20">
        <v>1</v>
      </c>
      <c r="D42" t="s">
        <v>65</v>
      </c>
      <c r="E42" t="s">
        <v>439</v>
      </c>
      <c r="F42" t="str">
        <f>UnitControlCenter!$B$8</f>
        <v>2023 dollars / metric ton CO2e abated, Annual average abatement (million metric tons CO2e)</v>
      </c>
      <c r="G42" t="s">
        <v>3019</v>
      </c>
    </row>
    <row r="43" spans="1:10" ht="15.5" thickBot="1" x14ac:dyDescent="0.9">
      <c r="A43" s="486" t="s">
        <v>357</v>
      </c>
      <c r="B43" s="486" t="s">
        <v>2942</v>
      </c>
      <c r="C43" s="487">
        <v>1</v>
      </c>
      <c r="D43" s="394" t="s">
        <v>65</v>
      </c>
      <c r="E43" s="394" t="s">
        <v>439</v>
      </c>
      <c r="F43" s="394" t="str">
        <f>UnitControlCenter!$B$8</f>
        <v>2023 dollars / metric ton CO2e abated, Annual average abatement (million metric tons CO2e)</v>
      </c>
      <c r="G43" s="394" t="s">
        <v>3019</v>
      </c>
      <c r="H43" s="394"/>
      <c r="I43" s="394"/>
      <c r="J43" s="394"/>
    </row>
    <row r="44" spans="1:10" x14ac:dyDescent="0.75">
      <c r="A44" s="295" t="s">
        <v>2334</v>
      </c>
      <c r="B44" s="295" t="s">
        <v>2945</v>
      </c>
      <c r="C44" s="20">
        <v>1</v>
      </c>
      <c r="D44" t="s">
        <v>65</v>
      </c>
      <c r="E44" t="s">
        <v>64</v>
      </c>
      <c r="F44" t="str">
        <f>UnitControlCenter!$B$9</f>
        <v>billion 2023 dollars / year</v>
      </c>
      <c r="G44" t="s">
        <v>2943</v>
      </c>
      <c r="H44" t="s">
        <v>2412</v>
      </c>
      <c r="I44" t="s">
        <v>2396</v>
      </c>
    </row>
    <row r="45" spans="1:10" x14ac:dyDescent="0.75">
      <c r="A45" s="295" t="s">
        <v>2334</v>
      </c>
      <c r="B45" s="488" t="s">
        <v>2748</v>
      </c>
      <c r="C45" s="20">
        <v>1</v>
      </c>
      <c r="D45" t="s">
        <v>63</v>
      </c>
      <c r="E45" t="s">
        <v>64</v>
      </c>
      <c r="F45" t="str">
        <f>UnitControlCenter!$B$9</f>
        <v>billion 2023 dollars / year</v>
      </c>
      <c r="G45" t="s">
        <v>2742</v>
      </c>
    </row>
    <row r="46" spans="1:10" x14ac:dyDescent="0.75">
      <c r="A46" s="295" t="s">
        <v>2334</v>
      </c>
      <c r="B46" s="295" t="s">
        <v>2932</v>
      </c>
      <c r="C46" s="20">
        <v>1</v>
      </c>
      <c r="D46" t="s">
        <v>65</v>
      </c>
      <c r="E46" t="s">
        <v>66</v>
      </c>
      <c r="F46" t="str">
        <f>UnitControlCenter!$B$9</f>
        <v>billion 2023 dollars / year</v>
      </c>
      <c r="G46" t="s">
        <v>2933</v>
      </c>
      <c r="H46" t="s">
        <v>2934</v>
      </c>
      <c r="I46" t="s">
        <v>2935</v>
      </c>
    </row>
    <row r="47" spans="1:10" x14ac:dyDescent="0.75">
      <c r="A47" s="295" t="s">
        <v>2334</v>
      </c>
      <c r="B47" s="488" t="s">
        <v>2936</v>
      </c>
      <c r="C47" s="20">
        <v>1</v>
      </c>
      <c r="D47" t="s">
        <v>63</v>
      </c>
      <c r="E47" t="s">
        <v>64</v>
      </c>
      <c r="F47" t="str">
        <f>UnitControlCenter!$B$10</f>
        <v>billion 2023 dollars</v>
      </c>
      <c r="G47" t="s">
        <v>2937</v>
      </c>
    </row>
    <row r="48" spans="1:10" x14ac:dyDescent="0.75">
      <c r="A48" s="295" t="s">
        <v>2334</v>
      </c>
      <c r="B48" s="488" t="s">
        <v>2938</v>
      </c>
      <c r="C48" s="20">
        <v>1</v>
      </c>
      <c r="D48" t="s">
        <v>63</v>
      </c>
      <c r="E48" t="s">
        <v>64</v>
      </c>
      <c r="F48" t="str">
        <f>UnitControlCenter!$B$9</f>
        <v>billion 2023 dollars / year</v>
      </c>
      <c r="G48" t="s">
        <v>2939</v>
      </c>
    </row>
    <row r="49" spans="1:10" ht="15.5" thickBot="1" x14ac:dyDescent="0.9">
      <c r="A49" s="486" t="s">
        <v>2334</v>
      </c>
      <c r="B49" s="489" t="s">
        <v>3012</v>
      </c>
      <c r="C49" s="487">
        <v>1</v>
      </c>
      <c r="D49" s="394" t="s">
        <v>65</v>
      </c>
      <c r="E49" s="394" t="s">
        <v>64</v>
      </c>
      <c r="F49" s="394" t="str">
        <f>UnitControlCenter!$B$9</f>
        <v>billion 2023 dollars / year</v>
      </c>
      <c r="G49" s="394" t="s">
        <v>3016</v>
      </c>
      <c r="H49" s="394" t="s">
        <v>3013</v>
      </c>
      <c r="I49" s="394" t="s">
        <v>3015</v>
      </c>
      <c r="J49" s="394"/>
    </row>
    <row r="50" spans="1:10" x14ac:dyDescent="0.75">
      <c r="A50" s="295" t="s">
        <v>2856</v>
      </c>
      <c r="B50" s="488" t="s">
        <v>2873</v>
      </c>
      <c r="C50" s="20">
        <v>1</v>
      </c>
      <c r="D50" t="s">
        <v>65</v>
      </c>
      <c r="E50" t="s">
        <v>64</v>
      </c>
      <c r="F50" t="str">
        <f>UnitControlCenter!$B$11</f>
        <v>jobs</v>
      </c>
      <c r="G50" t="s">
        <v>2864</v>
      </c>
      <c r="H50" t="s">
        <v>2863</v>
      </c>
      <c r="I50" t="s">
        <v>2397</v>
      </c>
    </row>
    <row r="51" spans="1:10" x14ac:dyDescent="0.75">
      <c r="A51" s="295" t="s">
        <v>2856</v>
      </c>
      <c r="B51" s="488" t="s">
        <v>3266</v>
      </c>
      <c r="C51" s="20">
        <v>0</v>
      </c>
      <c r="D51" t="s">
        <v>65</v>
      </c>
      <c r="E51" t="s">
        <v>66</v>
      </c>
      <c r="F51" t="str">
        <f>UnitControlCenter!$B$11</f>
        <v>jobs</v>
      </c>
      <c r="G51" t="s">
        <v>3153</v>
      </c>
      <c r="H51" t="s">
        <v>3154</v>
      </c>
      <c r="I51" t="s">
        <v>3155</v>
      </c>
    </row>
    <row r="52" spans="1:10" x14ac:dyDescent="0.75">
      <c r="A52" s="295" t="s">
        <v>2856</v>
      </c>
      <c r="B52" s="488" t="s">
        <v>3267</v>
      </c>
      <c r="C52" s="20">
        <v>0</v>
      </c>
      <c r="D52" t="s">
        <v>65</v>
      </c>
      <c r="E52" t="s">
        <v>64</v>
      </c>
      <c r="F52" t="str">
        <f>UnitControlCenter!$B$13</f>
        <v>% change</v>
      </c>
      <c r="G52" t="s">
        <v>3172</v>
      </c>
      <c r="H52" t="s">
        <v>3154</v>
      </c>
      <c r="I52" t="s">
        <v>3155</v>
      </c>
    </row>
    <row r="53" spans="1:10" x14ac:dyDescent="0.75">
      <c r="A53" s="295" t="s">
        <v>2856</v>
      </c>
      <c r="B53" s="488" t="s">
        <v>3137</v>
      </c>
      <c r="C53" s="20">
        <v>0</v>
      </c>
      <c r="D53" t="s">
        <v>65</v>
      </c>
      <c r="E53" t="s">
        <v>66</v>
      </c>
      <c r="F53" t="str">
        <f>UnitControlCenter!$B$11</f>
        <v>jobs</v>
      </c>
      <c r="G53" t="s">
        <v>3176</v>
      </c>
      <c r="H53" t="s">
        <v>3156</v>
      </c>
      <c r="I53" s="20" t="s">
        <v>3157</v>
      </c>
      <c r="J53" s="20"/>
    </row>
    <row r="54" spans="1:10" x14ac:dyDescent="0.75">
      <c r="A54" s="295" t="s">
        <v>2856</v>
      </c>
      <c r="B54" s="488" t="s">
        <v>3169</v>
      </c>
      <c r="C54" s="20">
        <v>0</v>
      </c>
      <c r="D54" t="s">
        <v>65</v>
      </c>
      <c r="E54" t="s">
        <v>64</v>
      </c>
      <c r="F54" t="str">
        <f>UnitControlCenter!$B$13</f>
        <v>% change</v>
      </c>
      <c r="G54" t="s">
        <v>3175</v>
      </c>
      <c r="H54" t="s">
        <v>3156</v>
      </c>
      <c r="I54" s="20" t="s">
        <v>3157</v>
      </c>
      <c r="J54" s="20"/>
    </row>
    <row r="55" spans="1:10" x14ac:dyDescent="0.75">
      <c r="A55" s="295" t="s">
        <v>2856</v>
      </c>
      <c r="B55" s="488" t="s">
        <v>3142</v>
      </c>
      <c r="C55" s="20">
        <v>0</v>
      </c>
      <c r="D55" t="s">
        <v>65</v>
      </c>
      <c r="E55" t="s">
        <v>66</v>
      </c>
      <c r="F55" t="str">
        <f>UnitControlCenter!$B$11</f>
        <v>jobs</v>
      </c>
      <c r="G55" t="s">
        <v>3158</v>
      </c>
      <c r="H55" t="s">
        <v>3159</v>
      </c>
      <c r="I55" t="s">
        <v>3160</v>
      </c>
    </row>
    <row r="56" spans="1:10" x14ac:dyDescent="0.75">
      <c r="A56" s="295" t="s">
        <v>2856</v>
      </c>
      <c r="B56" s="488" t="s">
        <v>3170</v>
      </c>
      <c r="C56" s="20">
        <v>0</v>
      </c>
      <c r="D56" t="s">
        <v>65</v>
      </c>
      <c r="E56" t="s">
        <v>64</v>
      </c>
      <c r="F56" t="str">
        <f>UnitControlCenter!$B$13</f>
        <v>% change</v>
      </c>
      <c r="G56" t="s">
        <v>3173</v>
      </c>
      <c r="H56" t="s">
        <v>3159</v>
      </c>
      <c r="I56" t="s">
        <v>3160</v>
      </c>
    </row>
    <row r="57" spans="1:10" x14ac:dyDescent="0.75">
      <c r="A57" s="295" t="s">
        <v>2856</v>
      </c>
      <c r="B57" s="488" t="s">
        <v>3145</v>
      </c>
      <c r="C57" s="20">
        <v>0</v>
      </c>
      <c r="D57" t="s">
        <v>65</v>
      </c>
      <c r="E57" t="s">
        <v>66</v>
      </c>
      <c r="F57" t="str">
        <f>UnitControlCenter!$B$11</f>
        <v>jobs</v>
      </c>
      <c r="G57" t="s">
        <v>3161</v>
      </c>
      <c r="H57" t="s">
        <v>3162</v>
      </c>
      <c r="I57" t="s">
        <v>3163</v>
      </c>
    </row>
    <row r="58" spans="1:10" x14ac:dyDescent="0.75">
      <c r="A58" s="295" t="s">
        <v>2856</v>
      </c>
      <c r="B58" s="488" t="s">
        <v>3171</v>
      </c>
      <c r="C58" s="20">
        <v>0</v>
      </c>
      <c r="D58" t="s">
        <v>65</v>
      </c>
      <c r="E58" t="s">
        <v>64</v>
      </c>
      <c r="F58" t="str">
        <f>UnitControlCenter!$B$13</f>
        <v>% change</v>
      </c>
      <c r="G58" t="s">
        <v>3174</v>
      </c>
      <c r="H58" t="s">
        <v>3162</v>
      </c>
      <c r="I58" t="s">
        <v>3163</v>
      </c>
    </row>
    <row r="59" spans="1:10" x14ac:dyDescent="0.75">
      <c r="A59" s="295" t="s">
        <v>2856</v>
      </c>
      <c r="B59" s="488" t="s">
        <v>3225</v>
      </c>
      <c r="C59" s="20">
        <v>1</v>
      </c>
      <c r="D59" t="s">
        <v>65</v>
      </c>
      <c r="E59" t="s">
        <v>66</v>
      </c>
      <c r="F59" t="str">
        <f>UnitControlCenter!$B$11</f>
        <v>jobs</v>
      </c>
      <c r="G59" t="s">
        <v>3226</v>
      </c>
      <c r="H59" t="s">
        <v>3227</v>
      </c>
      <c r="I59" t="s">
        <v>3228</v>
      </c>
    </row>
    <row r="60" spans="1:10" x14ac:dyDescent="0.75">
      <c r="A60" s="295" t="s">
        <v>2856</v>
      </c>
      <c r="B60" s="488" t="s">
        <v>3229</v>
      </c>
      <c r="C60" s="20">
        <v>1</v>
      </c>
      <c r="D60" t="s">
        <v>65</v>
      </c>
      <c r="E60" t="s">
        <v>64</v>
      </c>
      <c r="F60" t="str">
        <f>UnitControlCenter!$B$13</f>
        <v>% change</v>
      </c>
      <c r="G60" t="s">
        <v>3230</v>
      </c>
      <c r="H60" t="s">
        <v>3227</v>
      </c>
      <c r="I60" t="s">
        <v>3228</v>
      </c>
    </row>
    <row r="61" spans="1:10" x14ac:dyDescent="0.75">
      <c r="A61" s="295" t="s">
        <v>2856</v>
      </c>
      <c r="B61" s="488" t="s">
        <v>2917</v>
      </c>
      <c r="C61" s="20">
        <v>1</v>
      </c>
      <c r="D61" t="s">
        <v>65</v>
      </c>
      <c r="E61" t="s">
        <v>64</v>
      </c>
      <c r="F61" t="str">
        <f>UnitControlCenter!$B$11</f>
        <v>jobs</v>
      </c>
      <c r="G61" t="s">
        <v>2921</v>
      </c>
      <c r="H61" t="s">
        <v>2920</v>
      </c>
      <c r="I61" t="s">
        <v>2931</v>
      </c>
    </row>
    <row r="62" spans="1:10" x14ac:dyDescent="0.75">
      <c r="A62" s="295" t="s">
        <v>2856</v>
      </c>
      <c r="B62" s="488" t="s">
        <v>2972</v>
      </c>
      <c r="C62" s="20">
        <v>1</v>
      </c>
      <c r="D62" t="s">
        <v>65</v>
      </c>
      <c r="E62" t="s">
        <v>64</v>
      </c>
      <c r="F62" t="str">
        <f>UnitControlCenter!$B$11</f>
        <v>jobs</v>
      </c>
      <c r="G62" t="s">
        <v>2971</v>
      </c>
      <c r="H62" t="s">
        <v>2863</v>
      </c>
      <c r="I62" t="s">
        <v>2397</v>
      </c>
    </row>
    <row r="63" spans="1:10" x14ac:dyDescent="0.75">
      <c r="A63" s="295" t="s">
        <v>2856</v>
      </c>
      <c r="B63" s="488" t="s">
        <v>2858</v>
      </c>
      <c r="C63" s="20">
        <v>1</v>
      </c>
      <c r="D63" t="s">
        <v>65</v>
      </c>
      <c r="E63" t="s">
        <v>64</v>
      </c>
      <c r="F63" t="str">
        <f>UnitControlCenter!$B$9</f>
        <v>billion 2023 dollars / year</v>
      </c>
      <c r="G63" t="s">
        <v>2865</v>
      </c>
      <c r="H63" t="s">
        <v>2867</v>
      </c>
      <c r="I63" t="s">
        <v>2397</v>
      </c>
    </row>
    <row r="64" spans="1:10" x14ac:dyDescent="0.75">
      <c r="A64" s="295" t="s">
        <v>2856</v>
      </c>
      <c r="B64" s="488" t="s">
        <v>2877</v>
      </c>
      <c r="C64" s="20">
        <v>1</v>
      </c>
      <c r="D64" t="s">
        <v>65</v>
      </c>
      <c r="E64" t="s">
        <v>64</v>
      </c>
      <c r="F64" t="str">
        <f>UnitControlCenter!$B$13</f>
        <v>% change</v>
      </c>
      <c r="G64" t="s">
        <v>2879</v>
      </c>
      <c r="H64" t="s">
        <v>2867</v>
      </c>
      <c r="I64" t="s">
        <v>2397</v>
      </c>
    </row>
    <row r="65" spans="1:10" x14ac:dyDescent="0.75">
      <c r="A65" s="295" t="s">
        <v>2856</v>
      </c>
      <c r="B65" s="488" t="s">
        <v>2918</v>
      </c>
      <c r="C65" s="20">
        <v>1</v>
      </c>
      <c r="D65" t="s">
        <v>65</v>
      </c>
      <c r="E65" t="s">
        <v>64</v>
      </c>
      <c r="F65" t="str">
        <f>UnitControlCenter!$B$9</f>
        <v>billion 2023 dollars / year</v>
      </c>
      <c r="G65" t="s">
        <v>2922</v>
      </c>
      <c r="H65" t="s">
        <v>2920</v>
      </c>
      <c r="I65" t="s">
        <v>2931</v>
      </c>
    </row>
    <row r="66" spans="1:10" x14ac:dyDescent="0.75">
      <c r="A66" s="295" t="s">
        <v>2856</v>
      </c>
      <c r="B66" s="488" t="s">
        <v>2872</v>
      </c>
      <c r="C66" s="20">
        <v>1</v>
      </c>
      <c r="D66" t="s">
        <v>65</v>
      </c>
      <c r="E66" t="s">
        <v>64</v>
      </c>
      <c r="F66" t="str">
        <f>UnitControlCenter!$B$9</f>
        <v>billion 2023 dollars / year</v>
      </c>
      <c r="G66" t="s">
        <v>2868</v>
      </c>
      <c r="H66" t="s">
        <v>2866</v>
      </c>
      <c r="I66" t="s">
        <v>2397</v>
      </c>
    </row>
    <row r="67" spans="1:10" x14ac:dyDescent="0.75">
      <c r="A67" s="295" t="s">
        <v>2856</v>
      </c>
      <c r="B67" s="488" t="s">
        <v>2870</v>
      </c>
      <c r="C67" s="20">
        <v>1</v>
      </c>
      <c r="D67" t="s">
        <v>63</v>
      </c>
      <c r="E67" t="s">
        <v>64</v>
      </c>
      <c r="F67" t="str">
        <f>UnitControlCenter!$B$14</f>
        <v>2023 dollars / employee-year</v>
      </c>
      <c r="G67" t="s">
        <v>2871</v>
      </c>
    </row>
    <row r="68" spans="1:10" ht="15.5" thickBot="1" x14ac:dyDescent="0.9">
      <c r="A68" s="486" t="s">
        <v>2856</v>
      </c>
      <c r="B68" s="489" t="s">
        <v>2919</v>
      </c>
      <c r="C68" s="487">
        <v>1</v>
      </c>
      <c r="D68" s="394" t="s">
        <v>65</v>
      </c>
      <c r="E68" s="394" t="s">
        <v>64</v>
      </c>
      <c r="F68" s="394" t="str">
        <f>UnitControlCenter!$B$9</f>
        <v>billion 2023 dollars / year</v>
      </c>
      <c r="G68" s="394" t="s">
        <v>2923</v>
      </c>
      <c r="H68" s="394" t="s">
        <v>2920</v>
      </c>
      <c r="I68" s="394" t="s">
        <v>2931</v>
      </c>
      <c r="J68" s="394"/>
    </row>
    <row r="69" spans="1:10" x14ac:dyDescent="0.75">
      <c r="A69" s="295" t="s">
        <v>2857</v>
      </c>
      <c r="B69" s="295" t="s">
        <v>2660</v>
      </c>
      <c r="C69" s="20">
        <v>0</v>
      </c>
      <c r="D69" t="s">
        <v>65</v>
      </c>
      <c r="E69" t="s">
        <v>64</v>
      </c>
      <c r="F69" t="str">
        <f>UnitControlCenter!$B$9</f>
        <v>billion 2023 dollars / year</v>
      </c>
      <c r="G69" t="s">
        <v>2661</v>
      </c>
      <c r="H69" t="s">
        <v>2662</v>
      </c>
      <c r="I69" t="s">
        <v>2641</v>
      </c>
    </row>
    <row r="70" spans="1:10" x14ac:dyDescent="0.75">
      <c r="A70" s="295" t="s">
        <v>2857</v>
      </c>
      <c r="B70" s="295" t="s">
        <v>2664</v>
      </c>
      <c r="C70" s="20">
        <v>0</v>
      </c>
      <c r="D70" t="s">
        <v>65</v>
      </c>
      <c r="E70" t="s">
        <v>64</v>
      </c>
      <c r="F70" t="str">
        <f>UnitControlCenter!$B$9</f>
        <v>billion 2023 dollars / year</v>
      </c>
      <c r="G70" t="s">
        <v>2674</v>
      </c>
      <c r="H70" t="s">
        <v>2675</v>
      </c>
      <c r="I70" t="s">
        <v>2676</v>
      </c>
    </row>
    <row r="71" spans="1:10" x14ac:dyDescent="0.75">
      <c r="A71" s="295" t="s">
        <v>2857</v>
      </c>
      <c r="B71" s="295" t="s">
        <v>2665</v>
      </c>
      <c r="C71" s="20">
        <v>0</v>
      </c>
      <c r="D71" t="s">
        <v>65</v>
      </c>
      <c r="E71" t="s">
        <v>64</v>
      </c>
      <c r="F71" t="str">
        <f>UnitControlCenter!$B$9</f>
        <v>billion 2023 dollars / year</v>
      </c>
      <c r="G71" t="s">
        <v>2685</v>
      </c>
      <c r="H71" t="s">
        <v>2683</v>
      </c>
      <c r="I71" t="s">
        <v>2684</v>
      </c>
    </row>
    <row r="72" spans="1:10" x14ac:dyDescent="0.75">
      <c r="A72" s="295" t="s">
        <v>2857</v>
      </c>
      <c r="B72" s="295" t="s">
        <v>2666</v>
      </c>
      <c r="C72" s="20">
        <v>0</v>
      </c>
      <c r="D72" t="s">
        <v>65</v>
      </c>
      <c r="E72" t="s">
        <v>64</v>
      </c>
      <c r="F72" t="str">
        <f>UnitControlCenter!$B$9</f>
        <v>billion 2023 dollars / year</v>
      </c>
      <c r="G72" t="s">
        <v>2679</v>
      </c>
      <c r="H72" t="s">
        <v>2675</v>
      </c>
      <c r="I72" t="s">
        <v>2677</v>
      </c>
    </row>
    <row r="73" spans="1:10" x14ac:dyDescent="0.75">
      <c r="A73" s="295" t="s">
        <v>2857</v>
      </c>
      <c r="B73" s="295" t="s">
        <v>2667</v>
      </c>
      <c r="C73" s="20">
        <v>0</v>
      </c>
      <c r="D73" t="s">
        <v>65</v>
      </c>
      <c r="E73" t="s">
        <v>64</v>
      </c>
      <c r="F73" t="str">
        <f>UnitControlCenter!$B$9</f>
        <v>billion 2023 dollars / year</v>
      </c>
      <c r="G73" t="s">
        <v>2680</v>
      </c>
      <c r="H73" t="s">
        <v>2675</v>
      </c>
      <c r="I73" t="s">
        <v>2678</v>
      </c>
    </row>
    <row r="74" spans="1:10" x14ac:dyDescent="0.75">
      <c r="A74" s="295" t="s">
        <v>2857</v>
      </c>
      <c r="B74" s="295" t="s">
        <v>2668</v>
      </c>
      <c r="C74" s="20">
        <v>0</v>
      </c>
      <c r="D74" t="s">
        <v>65</v>
      </c>
      <c r="E74" t="s">
        <v>64</v>
      </c>
      <c r="F74" t="str">
        <f>UnitControlCenter!$B$9</f>
        <v>billion 2023 dollars / year</v>
      </c>
      <c r="G74" t="s">
        <v>2686</v>
      </c>
      <c r="H74" t="s">
        <v>2683</v>
      </c>
      <c r="I74" t="s">
        <v>2684</v>
      </c>
    </row>
    <row r="75" spans="1:10" x14ac:dyDescent="0.75">
      <c r="A75" s="295" t="s">
        <v>2857</v>
      </c>
      <c r="B75" s="295" t="s">
        <v>2669</v>
      </c>
      <c r="C75" s="20">
        <v>0</v>
      </c>
      <c r="D75" t="s">
        <v>65</v>
      </c>
      <c r="E75" t="s">
        <v>64</v>
      </c>
      <c r="F75" t="str">
        <f>UnitControlCenter!$B$9</f>
        <v>billion 2023 dollars / year</v>
      </c>
      <c r="G75" t="s">
        <v>2687</v>
      </c>
      <c r="H75" t="s">
        <v>2683</v>
      </c>
      <c r="I75" t="s">
        <v>2684</v>
      </c>
    </row>
    <row r="76" spans="1:10" x14ac:dyDescent="0.75">
      <c r="A76" s="295" t="s">
        <v>2857</v>
      </c>
      <c r="B76" s="295" t="s">
        <v>2670</v>
      </c>
      <c r="C76" s="20">
        <v>0</v>
      </c>
      <c r="D76" t="s">
        <v>65</v>
      </c>
      <c r="E76" t="s">
        <v>64</v>
      </c>
      <c r="F76" t="str">
        <f>UnitControlCenter!$B$9</f>
        <v>billion 2023 dollars / year</v>
      </c>
      <c r="G76" t="s">
        <v>2688</v>
      </c>
      <c r="H76" t="s">
        <v>2683</v>
      </c>
      <c r="I76" t="s">
        <v>2684</v>
      </c>
    </row>
    <row r="77" spans="1:10" x14ac:dyDescent="0.75">
      <c r="A77" s="295" t="s">
        <v>2857</v>
      </c>
      <c r="B77" s="295" t="s">
        <v>2693</v>
      </c>
      <c r="C77" s="20">
        <v>0</v>
      </c>
      <c r="D77" t="s">
        <v>65</v>
      </c>
      <c r="E77" t="s">
        <v>64</v>
      </c>
      <c r="F77" t="str">
        <f>UnitControlCenter!$B$9</f>
        <v>billion 2023 dollars / year</v>
      </c>
      <c r="G77" t="s">
        <v>2691</v>
      </c>
      <c r="H77" t="s">
        <v>2683</v>
      </c>
      <c r="I77" t="s">
        <v>2689</v>
      </c>
    </row>
    <row r="78" spans="1:10" ht="15.5" thickBot="1" x14ac:dyDescent="0.9">
      <c r="A78" s="486" t="s">
        <v>2857</v>
      </c>
      <c r="B78" s="486" t="s">
        <v>2694</v>
      </c>
      <c r="C78" s="487">
        <v>0</v>
      </c>
      <c r="D78" s="394" t="s">
        <v>65</v>
      </c>
      <c r="E78" s="394" t="s">
        <v>64</v>
      </c>
      <c r="F78" s="394" t="str">
        <f>UnitControlCenter!$B$9</f>
        <v>billion 2023 dollars / year</v>
      </c>
      <c r="G78" s="394" t="s">
        <v>2692</v>
      </c>
      <c r="H78" s="394" t="s">
        <v>2683</v>
      </c>
      <c r="I78" s="394" t="s">
        <v>2690</v>
      </c>
      <c r="J78" s="394"/>
    </row>
    <row r="79" spans="1:10" x14ac:dyDescent="0.75">
      <c r="A79" s="295" t="s">
        <v>2335</v>
      </c>
      <c r="B79" s="295" t="s">
        <v>2973</v>
      </c>
      <c r="C79" s="20">
        <v>1</v>
      </c>
      <c r="D79" t="s">
        <v>63</v>
      </c>
      <c r="E79" t="s">
        <v>2975</v>
      </c>
      <c r="F79" t="str">
        <f>UnitControlCenter!$B$12</f>
        <v>incidents / year</v>
      </c>
      <c r="G79" t="s">
        <v>2902</v>
      </c>
    </row>
    <row r="80" spans="1:10" x14ac:dyDescent="0.75">
      <c r="A80" s="295" t="s">
        <v>2335</v>
      </c>
      <c r="B80" s="295" t="s">
        <v>3182</v>
      </c>
      <c r="C80" s="20">
        <v>1</v>
      </c>
      <c r="D80" t="s">
        <v>63</v>
      </c>
      <c r="E80" t="s">
        <v>64</v>
      </c>
      <c r="F80" t="str">
        <f>UnitControlCenter!$B$13</f>
        <v>% change</v>
      </c>
      <c r="G80" t="s">
        <v>3183</v>
      </c>
    </row>
    <row r="81" spans="1:10" x14ac:dyDescent="0.75">
      <c r="A81" s="295" t="s">
        <v>2335</v>
      </c>
      <c r="B81" s="295" t="s">
        <v>3264</v>
      </c>
      <c r="C81" s="20">
        <v>1</v>
      </c>
      <c r="D81" t="s">
        <v>65</v>
      </c>
      <c r="E81" t="s">
        <v>66</v>
      </c>
      <c r="F81" t="str">
        <f>UnitControlCenter!$B$12</f>
        <v>incidents / year</v>
      </c>
      <c r="G81" t="s">
        <v>3166</v>
      </c>
      <c r="H81" t="s">
        <v>3154</v>
      </c>
      <c r="I81" t="s">
        <v>3155</v>
      </c>
    </row>
    <row r="82" spans="1:10" x14ac:dyDescent="0.75">
      <c r="A82" s="295" t="s">
        <v>2335</v>
      </c>
      <c r="B82" s="295" t="s">
        <v>3265</v>
      </c>
      <c r="C82" s="20">
        <v>1</v>
      </c>
      <c r="D82" t="s">
        <v>65</v>
      </c>
      <c r="E82" t="s">
        <v>64</v>
      </c>
      <c r="F82" t="str">
        <f>UnitControlCenter!$B$13</f>
        <v>% change</v>
      </c>
      <c r="G82" t="s">
        <v>3177</v>
      </c>
      <c r="H82" t="s">
        <v>3154</v>
      </c>
      <c r="I82" t="s">
        <v>3155</v>
      </c>
    </row>
    <row r="83" spans="1:10" x14ac:dyDescent="0.75">
      <c r="A83" s="295" t="s">
        <v>2335</v>
      </c>
      <c r="B83" s="295" t="s">
        <v>3164</v>
      </c>
      <c r="C83" s="20">
        <v>1</v>
      </c>
      <c r="D83" t="s">
        <v>65</v>
      </c>
      <c r="E83" t="s">
        <v>66</v>
      </c>
      <c r="F83" t="str">
        <f>UnitControlCenter!$B$12</f>
        <v>incidents / year</v>
      </c>
      <c r="G83" t="s">
        <v>3167</v>
      </c>
      <c r="H83" t="s">
        <v>3156</v>
      </c>
      <c r="I83" s="20" t="s">
        <v>3157</v>
      </c>
      <c r="J83" s="20"/>
    </row>
    <row r="84" spans="1:10" x14ac:dyDescent="0.75">
      <c r="A84" s="295" t="s">
        <v>2335</v>
      </c>
      <c r="B84" s="295" t="s">
        <v>3180</v>
      </c>
      <c r="C84" s="20">
        <v>1</v>
      </c>
      <c r="D84" t="s">
        <v>65</v>
      </c>
      <c r="E84" t="s">
        <v>64</v>
      </c>
      <c r="F84" t="str">
        <f>UnitControlCenter!$B$13</f>
        <v>% change</v>
      </c>
      <c r="G84" t="s">
        <v>3178</v>
      </c>
      <c r="H84" t="s">
        <v>3156</v>
      </c>
      <c r="I84" s="20" t="s">
        <v>3157</v>
      </c>
      <c r="J84" s="20"/>
    </row>
    <row r="85" spans="1:10" x14ac:dyDescent="0.75">
      <c r="A85" s="295" t="s">
        <v>2335</v>
      </c>
      <c r="B85" s="295" t="s">
        <v>3165</v>
      </c>
      <c r="C85" s="20">
        <v>1</v>
      </c>
      <c r="D85" t="s">
        <v>65</v>
      </c>
      <c r="E85" t="s">
        <v>66</v>
      </c>
      <c r="F85" t="str">
        <f>UnitControlCenter!$B$12</f>
        <v>incidents / year</v>
      </c>
      <c r="G85" t="s">
        <v>3168</v>
      </c>
      <c r="H85" t="s">
        <v>3159</v>
      </c>
      <c r="I85" t="s">
        <v>3160</v>
      </c>
    </row>
    <row r="86" spans="1:10" x14ac:dyDescent="0.75">
      <c r="A86" s="295" t="s">
        <v>2335</v>
      </c>
      <c r="B86" s="295" t="s">
        <v>3181</v>
      </c>
      <c r="C86" s="20">
        <v>1</v>
      </c>
      <c r="D86" t="s">
        <v>65</v>
      </c>
      <c r="E86" t="s">
        <v>64</v>
      </c>
      <c r="F86" t="str">
        <f>UnitControlCenter!$B$13</f>
        <v>% change</v>
      </c>
      <c r="G86" t="s">
        <v>3179</v>
      </c>
      <c r="H86" t="s">
        <v>3159</v>
      </c>
      <c r="I86" t="s">
        <v>3160</v>
      </c>
    </row>
    <row r="87" spans="1:10" x14ac:dyDescent="0.75">
      <c r="A87" s="295" t="s">
        <v>2335</v>
      </c>
      <c r="B87" s="295" t="s">
        <v>2894</v>
      </c>
      <c r="C87" s="20">
        <v>0</v>
      </c>
      <c r="D87" t="s">
        <v>63</v>
      </c>
      <c r="E87" t="s">
        <v>64</v>
      </c>
      <c r="F87" t="str">
        <f>UnitControlCenter!$B$12</f>
        <v>incidents / year</v>
      </c>
      <c r="G87" t="s">
        <v>2902</v>
      </c>
    </row>
    <row r="88" spans="1:10" x14ac:dyDescent="0.75">
      <c r="A88" s="295" t="s">
        <v>2335</v>
      </c>
      <c r="B88" s="295" t="s">
        <v>2336</v>
      </c>
      <c r="C88" s="20">
        <v>1</v>
      </c>
      <c r="D88" t="s">
        <v>63</v>
      </c>
      <c r="E88" t="s">
        <v>64</v>
      </c>
      <c r="F88" t="str">
        <f>UnitControlCenter!$B$9</f>
        <v>billion 2023 dollars / year</v>
      </c>
      <c r="G88" t="s">
        <v>67</v>
      </c>
    </row>
    <row r="89" spans="1:10" x14ac:dyDescent="0.75">
      <c r="A89" s="295" t="s">
        <v>2335</v>
      </c>
      <c r="B89" s="295" t="s">
        <v>2895</v>
      </c>
      <c r="C89" s="20">
        <v>1</v>
      </c>
      <c r="D89" t="s">
        <v>63</v>
      </c>
      <c r="E89" t="s">
        <v>64</v>
      </c>
      <c r="F89" t="str">
        <f>UnitControlCenter!$B$12</f>
        <v>incidents / year</v>
      </c>
      <c r="G89" t="s">
        <v>2903</v>
      </c>
    </row>
    <row r="90" spans="1:10" x14ac:dyDescent="0.75">
      <c r="A90" s="295" t="s">
        <v>2335</v>
      </c>
      <c r="B90" s="295" t="s">
        <v>2896</v>
      </c>
      <c r="C90" s="20">
        <v>1</v>
      </c>
      <c r="D90" t="s">
        <v>63</v>
      </c>
      <c r="E90" t="s">
        <v>64</v>
      </c>
      <c r="F90" t="str">
        <f>UnitControlCenter!$B$12</f>
        <v>incidents / year</v>
      </c>
      <c r="G90" t="s">
        <v>2904</v>
      </c>
    </row>
    <row r="91" spans="1:10" x14ac:dyDescent="0.75">
      <c r="A91" s="295" t="s">
        <v>2335</v>
      </c>
      <c r="B91" s="295" t="s">
        <v>2909</v>
      </c>
      <c r="C91" s="20">
        <v>1</v>
      </c>
      <c r="D91" t="s">
        <v>63</v>
      </c>
      <c r="E91" t="s">
        <v>64</v>
      </c>
      <c r="F91" t="str">
        <f>UnitControlCenter!$B$12</f>
        <v>incidents / year</v>
      </c>
      <c r="G91" t="s">
        <v>2910</v>
      </c>
    </row>
    <row r="92" spans="1:10" x14ac:dyDescent="0.75">
      <c r="A92" s="295" t="s">
        <v>2335</v>
      </c>
      <c r="B92" s="295" t="s">
        <v>2897</v>
      </c>
      <c r="C92" s="20">
        <v>1</v>
      </c>
      <c r="D92" t="s">
        <v>63</v>
      </c>
      <c r="E92" t="s">
        <v>64</v>
      </c>
      <c r="F92" t="str">
        <f>UnitControlCenter!$B$12</f>
        <v>incidents / year</v>
      </c>
      <c r="G92" t="s">
        <v>2905</v>
      </c>
    </row>
    <row r="93" spans="1:10" x14ac:dyDescent="0.75">
      <c r="A93" s="295" t="s">
        <v>2335</v>
      </c>
      <c r="B93" s="295" t="s">
        <v>2898</v>
      </c>
      <c r="C93" s="20">
        <v>1</v>
      </c>
      <c r="D93" t="s">
        <v>63</v>
      </c>
      <c r="E93" t="s">
        <v>64</v>
      </c>
      <c r="F93" t="str">
        <f>UnitControlCenter!$B$12</f>
        <v>incidents / year</v>
      </c>
      <c r="G93" t="s">
        <v>2906</v>
      </c>
    </row>
    <row r="94" spans="1:10" x14ac:dyDescent="0.75">
      <c r="A94" s="295" t="s">
        <v>2335</v>
      </c>
      <c r="B94" s="295" t="s">
        <v>2899</v>
      </c>
      <c r="C94" s="20">
        <v>1</v>
      </c>
      <c r="D94" t="s">
        <v>63</v>
      </c>
      <c r="E94" t="s">
        <v>64</v>
      </c>
      <c r="F94" t="str">
        <f>UnitControlCenter!$B$12</f>
        <v>incidents / year</v>
      </c>
      <c r="G94" t="s">
        <v>2907</v>
      </c>
    </row>
    <row r="95" spans="1:10" ht="15.5" thickBot="1" x14ac:dyDescent="0.9">
      <c r="A95" s="486" t="s">
        <v>2335</v>
      </c>
      <c r="B95" s="486" t="s">
        <v>2900</v>
      </c>
      <c r="C95" s="487">
        <v>1</v>
      </c>
      <c r="D95" s="394" t="s">
        <v>63</v>
      </c>
      <c r="E95" s="394" t="s">
        <v>64</v>
      </c>
      <c r="F95" s="394" t="str">
        <f>UnitControlCenter!$B$12</f>
        <v>incidents / year</v>
      </c>
      <c r="G95" s="394" t="s">
        <v>2908</v>
      </c>
      <c r="H95" s="394"/>
      <c r="I95" s="394"/>
      <c r="J95" s="394"/>
    </row>
    <row r="96" spans="1:10" x14ac:dyDescent="0.75">
      <c r="A96" s="295" t="s">
        <v>2462</v>
      </c>
      <c r="B96" s="295" t="s">
        <v>2337</v>
      </c>
      <c r="C96" s="20">
        <v>1</v>
      </c>
      <c r="D96" t="s">
        <v>65</v>
      </c>
      <c r="E96" t="s">
        <v>66</v>
      </c>
      <c r="F96" t="str">
        <f>UnitControlCenter!$B$16</f>
        <v>terawatt-hours (TWh) / year</v>
      </c>
      <c r="G96" s="178" t="s">
        <v>4354</v>
      </c>
      <c r="H96" s="178" t="s">
        <v>4347</v>
      </c>
      <c r="I96" t="s">
        <v>3743</v>
      </c>
    </row>
    <row r="97" spans="1:10" x14ac:dyDescent="0.75">
      <c r="A97" s="295" t="s">
        <v>2462</v>
      </c>
      <c r="B97" s="295" t="s">
        <v>2338</v>
      </c>
      <c r="C97" s="20">
        <v>1</v>
      </c>
      <c r="D97" t="s">
        <v>65</v>
      </c>
      <c r="E97" t="s">
        <v>64</v>
      </c>
      <c r="F97" t="str">
        <f>UnitControlCenter!$B$16</f>
        <v>terawatt-hours (TWh) / year</v>
      </c>
      <c r="G97" s="178" t="s">
        <v>4348</v>
      </c>
      <c r="H97" s="178" t="s">
        <v>4349</v>
      </c>
      <c r="I97" t="s">
        <v>3743</v>
      </c>
    </row>
    <row r="98" spans="1:10" x14ac:dyDescent="0.75">
      <c r="A98" s="295" t="s">
        <v>2462</v>
      </c>
      <c r="B98" s="295" t="s">
        <v>2339</v>
      </c>
      <c r="C98" s="20">
        <v>1</v>
      </c>
      <c r="D98" t="s">
        <v>65</v>
      </c>
      <c r="E98" t="s">
        <v>66</v>
      </c>
      <c r="F98" t="str">
        <f>UnitControlCenter!$B$21</f>
        <v>gigawatts (GW) / year</v>
      </c>
      <c r="G98" s="178" t="s">
        <v>4350</v>
      </c>
      <c r="H98" s="178" t="s">
        <v>4351</v>
      </c>
      <c r="I98" t="s">
        <v>3662</v>
      </c>
    </row>
    <row r="99" spans="1:10" x14ac:dyDescent="0.75">
      <c r="A99" s="295" t="s">
        <v>2462</v>
      </c>
      <c r="B99" s="295" t="s">
        <v>2340</v>
      </c>
      <c r="C99" s="20">
        <v>1</v>
      </c>
      <c r="D99" t="s">
        <v>65</v>
      </c>
      <c r="E99" t="s">
        <v>64</v>
      </c>
      <c r="F99" t="str">
        <f>UnitControlCenter!$B$21</f>
        <v>gigawatts (GW) / year</v>
      </c>
      <c r="G99" s="178" t="s">
        <v>4353</v>
      </c>
      <c r="H99" s="178" t="s">
        <v>4352</v>
      </c>
      <c r="I99" t="s">
        <v>3663</v>
      </c>
    </row>
    <row r="100" spans="1:10" x14ac:dyDescent="0.75">
      <c r="A100" s="295" t="s">
        <v>2462</v>
      </c>
      <c r="B100" s="295" t="s">
        <v>2463</v>
      </c>
      <c r="C100" s="20">
        <v>1</v>
      </c>
      <c r="D100" t="s">
        <v>65</v>
      </c>
      <c r="E100" t="s">
        <v>66</v>
      </c>
      <c r="F100" t="str">
        <f>UnitControlCenter!$B$16</f>
        <v>terawatt-hours (TWh) / year</v>
      </c>
      <c r="G100" t="s">
        <v>2827</v>
      </c>
      <c r="H100" t="s">
        <v>2828</v>
      </c>
      <c r="I100" t="s">
        <v>2497</v>
      </c>
    </row>
    <row r="101" spans="1:10" x14ac:dyDescent="0.75">
      <c r="A101" s="295" t="s">
        <v>2462</v>
      </c>
      <c r="B101" s="295" t="s">
        <v>3327</v>
      </c>
      <c r="C101" s="20">
        <v>1</v>
      </c>
      <c r="D101" t="s">
        <v>63</v>
      </c>
      <c r="E101" t="s">
        <v>64</v>
      </c>
      <c r="F101" t="str">
        <f>UnitControlCenter!B18</f>
        <v>%</v>
      </c>
      <c r="G101" t="s">
        <v>3330</v>
      </c>
    </row>
    <row r="102" spans="1:10" x14ac:dyDescent="0.75">
      <c r="A102" s="295" t="s">
        <v>2462</v>
      </c>
      <c r="B102" s="295" t="s">
        <v>3332</v>
      </c>
      <c r="C102" s="20">
        <v>1</v>
      </c>
      <c r="D102" t="s">
        <v>63</v>
      </c>
      <c r="E102" t="s">
        <v>64</v>
      </c>
      <c r="F102" t="str">
        <f>UnitControlCenter!B19</f>
        <v>metric tons CO2e / megawatt-hour (MWh)</v>
      </c>
      <c r="G102" t="s">
        <v>3331</v>
      </c>
    </row>
    <row r="103" spans="1:10" ht="15.5" thickBot="1" x14ac:dyDescent="0.9">
      <c r="A103" s="486" t="s">
        <v>2462</v>
      </c>
      <c r="B103" s="486" t="s">
        <v>3339</v>
      </c>
      <c r="C103" s="487">
        <v>1</v>
      </c>
      <c r="D103" s="394" t="s">
        <v>63</v>
      </c>
      <c r="E103" s="394" t="s">
        <v>64</v>
      </c>
      <c r="F103" s="394" t="str">
        <f>UnitControlCenter!B20</f>
        <v>kilowatt-hour / 2023 dollar</v>
      </c>
      <c r="G103" s="394" t="s">
        <v>3340</v>
      </c>
      <c r="H103" s="394"/>
      <c r="I103" s="394"/>
      <c r="J103" s="394"/>
    </row>
    <row r="104" spans="1:10" x14ac:dyDescent="0.75">
      <c r="A104" s="295" t="s">
        <v>3115</v>
      </c>
      <c r="B104" s="295" t="s">
        <v>2341</v>
      </c>
      <c r="C104" s="20">
        <v>0</v>
      </c>
      <c r="D104" t="s">
        <v>65</v>
      </c>
      <c r="E104" t="s">
        <v>2353</v>
      </c>
      <c r="F104" t="str">
        <f>UnitControlCenter!$B$22</f>
        <v>2023 dollars / megawatt-hour (MWh)</v>
      </c>
      <c r="G104" t="s">
        <v>3586</v>
      </c>
      <c r="H104" t="s">
        <v>3658</v>
      </c>
      <c r="I104" s="20" t="s">
        <v>3660</v>
      </c>
    </row>
    <row r="105" spans="1:10" x14ac:dyDescent="0.75">
      <c r="A105" s="295" t="s">
        <v>3115</v>
      </c>
      <c r="B105" s="295" t="s">
        <v>2342</v>
      </c>
      <c r="C105" s="20">
        <v>1</v>
      </c>
      <c r="D105" t="s">
        <v>65</v>
      </c>
      <c r="E105" t="s">
        <v>66</v>
      </c>
      <c r="F105" t="str">
        <f>UnitControlCenter!$B$16</f>
        <v>terawatt-hours (TWh) / year</v>
      </c>
      <c r="G105" t="s">
        <v>2766</v>
      </c>
      <c r="H105" t="s">
        <v>2767</v>
      </c>
      <c r="I105" t="s">
        <v>2768</v>
      </c>
    </row>
    <row r="106" spans="1:10" x14ac:dyDescent="0.75">
      <c r="A106" s="295" t="s">
        <v>3115</v>
      </c>
      <c r="B106" s="295" t="s">
        <v>3116</v>
      </c>
      <c r="C106" s="20">
        <v>1</v>
      </c>
      <c r="D106" t="s">
        <v>65</v>
      </c>
      <c r="E106" t="s">
        <v>66</v>
      </c>
      <c r="F106" t="str">
        <f>UnitControlCenter!$B$3</f>
        <v>million metric tons / year</v>
      </c>
      <c r="G106" t="s">
        <v>3588</v>
      </c>
      <c r="H106" t="s">
        <v>3659</v>
      </c>
      <c r="I106" s="20" t="s">
        <v>3661</v>
      </c>
    </row>
    <row r="107" spans="1:10" x14ac:dyDescent="0.75">
      <c r="A107" s="295" t="s">
        <v>3115</v>
      </c>
      <c r="B107" s="295" t="s">
        <v>2456</v>
      </c>
      <c r="C107" s="20">
        <v>1</v>
      </c>
      <c r="D107" t="s">
        <v>65</v>
      </c>
      <c r="E107" t="s">
        <v>66</v>
      </c>
      <c r="F107" t="str">
        <f>UnitControlCenter!$B$23</f>
        <v>cubic km / yr</v>
      </c>
      <c r="G107" t="s">
        <v>3587</v>
      </c>
      <c r="H107" t="s">
        <v>3658</v>
      </c>
      <c r="I107" s="20" t="s">
        <v>3660</v>
      </c>
    </row>
    <row r="108" spans="1:10" s="394" customFormat="1" ht="15.5" thickBot="1" x14ac:dyDescent="0.9">
      <c r="A108" s="486" t="s">
        <v>3115</v>
      </c>
      <c r="B108" s="486" t="s">
        <v>2457</v>
      </c>
      <c r="C108" s="487">
        <v>1</v>
      </c>
      <c r="D108" s="394" t="s">
        <v>65</v>
      </c>
      <c r="E108" s="394" t="s">
        <v>66</v>
      </c>
      <c r="F108" s="394" t="str">
        <f>UnitControlCenter!$B$23</f>
        <v>cubic km / yr</v>
      </c>
      <c r="G108" s="394" t="s">
        <v>3589</v>
      </c>
      <c r="H108" t="s">
        <v>3658</v>
      </c>
      <c r="I108" s="20" t="s">
        <v>3660</v>
      </c>
    </row>
    <row r="109" spans="1:10" x14ac:dyDescent="0.75">
      <c r="A109" s="295" t="s">
        <v>3547</v>
      </c>
      <c r="B109" s="295" t="s">
        <v>3548</v>
      </c>
      <c r="C109" s="20">
        <v>1</v>
      </c>
      <c r="D109" t="s">
        <v>65</v>
      </c>
      <c r="E109" t="s">
        <v>3554</v>
      </c>
      <c r="F109" t="str">
        <f>UnitControlCenter!$B$17</f>
        <v>terawatt-hours (TWh)</v>
      </c>
      <c r="G109" t="s">
        <v>3614</v>
      </c>
      <c r="H109" s="178" t="s">
        <v>4346</v>
      </c>
      <c r="I109" t="s">
        <v>3611</v>
      </c>
    </row>
    <row r="110" spans="1:10" x14ac:dyDescent="0.75">
      <c r="A110" s="295" t="s">
        <v>3547</v>
      </c>
      <c r="B110" s="295" t="s">
        <v>3549</v>
      </c>
      <c r="C110" s="20">
        <v>1</v>
      </c>
      <c r="D110" t="s">
        <v>65</v>
      </c>
      <c r="E110" t="s">
        <v>3554</v>
      </c>
      <c r="F110" t="str">
        <f>UnitControlCenter!$B$17</f>
        <v>terawatt-hours (TWh)</v>
      </c>
      <c r="G110" t="s">
        <v>3615</v>
      </c>
      <c r="H110" s="490"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90"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295" t="s">
        <v>3547</v>
      </c>
      <c r="B111" s="295" t="s">
        <v>3550</v>
      </c>
      <c r="C111" s="20">
        <v>1</v>
      </c>
      <c r="D111" t="s">
        <v>65</v>
      </c>
      <c r="E111" t="s">
        <v>3554</v>
      </c>
      <c r="F111" t="str">
        <f>UnitControlCenter!$B$17</f>
        <v>terawatt-hours (TWh)</v>
      </c>
      <c r="G111" t="s">
        <v>3616</v>
      </c>
      <c r="H111" s="490"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90"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295" t="s">
        <v>3547</v>
      </c>
      <c r="B112" s="295" t="s">
        <v>3551</v>
      </c>
      <c r="C112" s="20">
        <v>1</v>
      </c>
      <c r="D112" t="s">
        <v>65</v>
      </c>
      <c r="E112" t="s">
        <v>3554</v>
      </c>
      <c r="F112" t="str">
        <f>UnitControlCenter!$B$17</f>
        <v>terawatt-hours (TWh)</v>
      </c>
      <c r="G112" t="s">
        <v>3617</v>
      </c>
      <c r="H112"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90"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94" t="s">
        <v>3547</v>
      </c>
      <c r="B113" s="494" t="s">
        <v>3552</v>
      </c>
      <c r="C113" s="20">
        <v>0</v>
      </c>
      <c r="D113" t="s">
        <v>65</v>
      </c>
      <c r="E113" t="s">
        <v>3554</v>
      </c>
      <c r="F113" t="str">
        <f>UnitControlCenter!$B$17</f>
        <v>terawatt-hours (TWh)</v>
      </c>
      <c r="G113" t="s">
        <v>3612</v>
      </c>
      <c r="H113"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90"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94" t="s">
        <v>3547</v>
      </c>
      <c r="B114" s="494" t="s">
        <v>3553</v>
      </c>
      <c r="C114" s="20">
        <v>0</v>
      </c>
      <c r="D114" t="s">
        <v>65</v>
      </c>
      <c r="E114" t="s">
        <v>3554</v>
      </c>
      <c r="F114" t="str">
        <f>UnitControlCenter!$B$17</f>
        <v>terawatt-hours (TWh)</v>
      </c>
      <c r="G114" t="s">
        <v>3613</v>
      </c>
      <c r="H114"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90"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295" t="s">
        <v>3547</v>
      </c>
      <c r="B115" s="295" t="s">
        <v>3557</v>
      </c>
      <c r="C115" s="20">
        <v>1</v>
      </c>
      <c r="D115" t="s">
        <v>65</v>
      </c>
      <c r="E115" t="s">
        <v>3555</v>
      </c>
      <c r="F115" t="str">
        <f>UnitControlCenter!$B$17</f>
        <v>terawatt-hours (TWh)</v>
      </c>
      <c r="G115" s="491"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91"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91" t="str">
        <f t="shared" si="1"/>
        <v>abd8a4, af64ff, b49f00, ff9999, e5ffcc, 620e7a, 65fffb, 00b050, ff6400, ffff00, f1bb18, c2dffd, 087bf1, 004185, ccff33, 04ffaf, bfb088, ff00ff, 000000, ad6600, 740000, f593e0, 9b1cb0, c01b00, ff0000, 6e8000, 004d10, 009999, 969696, b49f00, af64ff</v>
      </c>
      <c r="J115" s="491"/>
    </row>
    <row r="116" spans="1:10" x14ac:dyDescent="0.75">
      <c r="A116" s="295" t="s">
        <v>3547</v>
      </c>
      <c r="B116" s="295" t="s">
        <v>3558</v>
      </c>
      <c r="C116" s="20">
        <v>1</v>
      </c>
      <c r="D116" t="s">
        <v>65</v>
      </c>
      <c r="E116" t="s">
        <v>3555</v>
      </c>
      <c r="F116" t="str">
        <f>UnitControlCenter!$B$17</f>
        <v>terawatt-hours (TWh)</v>
      </c>
      <c r="G116" s="491"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9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91" t="str">
        <f t="shared" si="2"/>
        <v>abd8a4, af64ff, b49f00, ff9999, e5ffcc, 620e7a, 65fffb, 00b050, ff6400, ffff00, f1bb18, c2dffd, 087bf1, 004185, ccff33, 04ffaf, bfb088, ff00ff, 000000, ad6600, 740000, f593e0, 9b1cb0, c01b00, ff0000, 6e8000, 004d10, 009999, 969696, b49f00, af64ff</v>
      </c>
      <c r="J116" s="491"/>
    </row>
    <row r="117" spans="1:10" x14ac:dyDescent="0.75">
      <c r="A117" s="295" t="s">
        <v>3547</v>
      </c>
      <c r="B117" s="295" t="s">
        <v>3559</v>
      </c>
      <c r="C117" s="20">
        <v>1</v>
      </c>
      <c r="D117" t="s">
        <v>65</v>
      </c>
      <c r="E117" t="s">
        <v>3555</v>
      </c>
      <c r="F117" t="str">
        <f>UnitControlCenter!$B$17</f>
        <v>terawatt-hours (TWh)</v>
      </c>
      <c r="G117" s="491"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9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91" t="str">
        <f t="shared" si="3"/>
        <v>abd8a4, af64ff, b49f00, ff9999, e5ffcc, 620e7a, 65fffb, 00b050, ff6400, ffff00, f1bb18, c2dffd, 087bf1, 004185, ccff33, 04ffaf, bfb088, ff00ff, 000000, ad6600, 740000, f593e0, 9b1cb0, c01b00, ff0000, 6e8000, 004d10, 009999, 969696, b49f00, af64ff</v>
      </c>
      <c r="J117" s="491"/>
    </row>
    <row r="118" spans="1:10" x14ac:dyDescent="0.75">
      <c r="A118" s="295" t="s">
        <v>3547</v>
      </c>
      <c r="B118" s="295" t="s">
        <v>3560</v>
      </c>
      <c r="C118" s="20">
        <v>1</v>
      </c>
      <c r="D118" t="s">
        <v>65</v>
      </c>
      <c r="E118" t="s">
        <v>3555</v>
      </c>
      <c r="F118" t="str">
        <f>UnitControlCenter!$B$17</f>
        <v>terawatt-hours (TWh)</v>
      </c>
      <c r="G118" s="491"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9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91" t="str">
        <f t="shared" si="4"/>
        <v>abd8a4, af64ff, b49f00, ff9999, e5ffcc, 620e7a, 65fffb, 00b050, ff6400, ffff00, f1bb18, c2dffd, 087bf1, 004185, ccff33, 04ffaf, bfb088, ff00ff, 000000, ad6600, 740000, f593e0, 9b1cb0, c01b00, ff0000, 6e8000, 004d10, 009999, 969696, b49f00, af64ff</v>
      </c>
      <c r="J118" s="491"/>
    </row>
    <row r="119" spans="1:10" x14ac:dyDescent="0.75">
      <c r="A119" s="494" t="s">
        <v>3547</v>
      </c>
      <c r="B119" s="494" t="s">
        <v>3561</v>
      </c>
      <c r="C119" s="20">
        <v>0</v>
      </c>
      <c r="D119" t="s">
        <v>65</v>
      </c>
      <c r="E119" t="s">
        <v>3555</v>
      </c>
      <c r="F119" t="str">
        <f>UnitControlCenter!$B$17</f>
        <v>terawatt-hours (TWh)</v>
      </c>
      <c r="G119" s="491"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9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91" t="str">
        <f t="shared" si="5"/>
        <v>abd8a4, af64ff, b49f00, ff9999, e5ffcc, 620e7a, 65fffb, 00b050, ff6400, ffff00, f1bb18, c2dffd, 087bf1, 004185, ccff33, 04ffaf, bfb088, ff00ff, 000000, ad6600, 740000, f593e0, 9b1cb0, c01b00, ff0000, 6e8000, 004d10, 009999, 969696, b49f00, af64ff</v>
      </c>
      <c r="J119" s="491"/>
    </row>
    <row r="120" spans="1:10" s="394" customFormat="1" ht="15.5" thickBot="1" x14ac:dyDescent="0.9">
      <c r="A120" s="495" t="s">
        <v>3547</v>
      </c>
      <c r="B120" s="495" t="s">
        <v>3562</v>
      </c>
      <c r="C120" s="487">
        <v>0</v>
      </c>
      <c r="D120" s="394" t="s">
        <v>65</v>
      </c>
      <c r="E120" s="394" t="s">
        <v>3555</v>
      </c>
      <c r="F120" s="394" t="str">
        <f>UnitControlCenter!$B$17</f>
        <v>terawatt-hours (TWh)</v>
      </c>
      <c r="G120" s="492"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9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92" t="str">
        <f t="shared" si="6"/>
        <v>abd8a4, af64ff, b49f00, ff9999, e5ffcc, 620e7a, 65fffb, 00b050, ff6400, ffff00, f1bb18, c2dffd, 087bf1, 004185, ccff33, 04ffaf, bfb088, ff00ff, 000000, ad6600, 740000, f593e0, 9b1cb0, c01b00, ff0000, 6e8000, 004d10, 009999, 969696, b49f00, af64ff</v>
      </c>
      <c r="J120" s="492"/>
    </row>
    <row r="121" spans="1:10" x14ac:dyDescent="0.75">
      <c r="A121" s="295" t="s">
        <v>2743</v>
      </c>
      <c r="B121" s="295" t="s">
        <v>2744</v>
      </c>
      <c r="C121" s="20">
        <v>1</v>
      </c>
      <c r="D121" t="s">
        <v>65</v>
      </c>
      <c r="E121" t="s">
        <v>66</v>
      </c>
      <c r="F121" t="str">
        <f>UnitControlCenter!$B$26</f>
        <v>million vehicles / year</v>
      </c>
      <c r="G121" t="s">
        <v>2607</v>
      </c>
      <c r="H121" t="s">
        <v>2608</v>
      </c>
      <c r="I121" t="s">
        <v>2609</v>
      </c>
    </row>
    <row r="122" spans="1:10" x14ac:dyDescent="0.75">
      <c r="A122" s="295" t="s">
        <v>2743</v>
      </c>
      <c r="B122" s="295" t="s">
        <v>2745</v>
      </c>
      <c r="C122" s="20">
        <v>1</v>
      </c>
      <c r="D122" t="s">
        <v>65</v>
      </c>
      <c r="E122" t="s">
        <v>66</v>
      </c>
      <c r="F122" t="str">
        <f>UnitControlCenter!$B$27</f>
        <v>thousand vehicles / year</v>
      </c>
      <c r="G122" t="s">
        <v>2610</v>
      </c>
      <c r="H122" t="s">
        <v>2611</v>
      </c>
      <c r="I122" t="s">
        <v>2612</v>
      </c>
    </row>
    <row r="123" spans="1:10" x14ac:dyDescent="0.75">
      <c r="A123" s="295" t="s">
        <v>2743</v>
      </c>
      <c r="B123" s="295" t="s">
        <v>3117</v>
      </c>
      <c r="C123" s="20">
        <v>1</v>
      </c>
      <c r="D123" t="s">
        <v>65</v>
      </c>
      <c r="E123" t="s">
        <v>66</v>
      </c>
      <c r="F123" t="str">
        <f>UnitControlCenter!$B$27</f>
        <v>thousand vehicles / year</v>
      </c>
      <c r="G123" t="s">
        <v>2613</v>
      </c>
      <c r="H123" t="s">
        <v>2608</v>
      </c>
      <c r="I123" t="s">
        <v>2609</v>
      </c>
    </row>
    <row r="124" spans="1:10" x14ac:dyDescent="0.75">
      <c r="A124" s="295" t="s">
        <v>2743</v>
      </c>
      <c r="B124" s="295" t="s">
        <v>3120</v>
      </c>
      <c r="C124" s="20">
        <v>1</v>
      </c>
      <c r="D124" t="s">
        <v>65</v>
      </c>
      <c r="E124" t="s">
        <v>66</v>
      </c>
      <c r="F124" t="str">
        <f>UnitControlCenter!$B$27</f>
        <v>thousand vehicles / year</v>
      </c>
      <c r="G124" t="s">
        <v>2614</v>
      </c>
      <c r="H124" t="s">
        <v>2611</v>
      </c>
      <c r="I124" t="s">
        <v>2612</v>
      </c>
    </row>
    <row r="125" spans="1:10" x14ac:dyDescent="0.75">
      <c r="A125" s="295" t="s">
        <v>2743</v>
      </c>
      <c r="B125" s="295" t="s">
        <v>3362</v>
      </c>
      <c r="C125" s="20">
        <v>1</v>
      </c>
      <c r="D125" t="s">
        <v>65</v>
      </c>
      <c r="E125" t="s">
        <v>66</v>
      </c>
      <c r="F125" t="str">
        <f>UnitControlCenter!$B$27</f>
        <v>thousand vehicles / year</v>
      </c>
      <c r="G125" t="s">
        <v>2498</v>
      </c>
      <c r="H125" t="s">
        <v>2499</v>
      </c>
      <c r="I125" t="s">
        <v>2598</v>
      </c>
    </row>
    <row r="126" spans="1:10" x14ac:dyDescent="0.75">
      <c r="A126" s="295" t="s">
        <v>2743</v>
      </c>
      <c r="B126" s="295" t="s">
        <v>3363</v>
      </c>
      <c r="C126" s="20">
        <v>0</v>
      </c>
      <c r="D126" t="s">
        <v>65</v>
      </c>
      <c r="E126" t="s">
        <v>66</v>
      </c>
      <c r="F126" t="str">
        <f>UnitControlCenter!$B$27</f>
        <v>thousand vehicles / year</v>
      </c>
      <c r="G126" t="s">
        <v>3364</v>
      </c>
      <c r="H126" t="s">
        <v>2499</v>
      </c>
      <c r="I126" t="s">
        <v>2598</v>
      </c>
    </row>
    <row r="127" spans="1:10" x14ac:dyDescent="0.75">
      <c r="A127" s="295" t="s">
        <v>2743</v>
      </c>
      <c r="B127" s="295" t="s">
        <v>2746</v>
      </c>
      <c r="C127" s="20">
        <v>1</v>
      </c>
      <c r="D127" t="s">
        <v>65</v>
      </c>
      <c r="E127" t="s">
        <v>66</v>
      </c>
      <c r="F127" t="str">
        <f>UnitControlCenter!$B$28</f>
        <v>million vehicles</v>
      </c>
      <c r="G127" t="s">
        <v>2615</v>
      </c>
      <c r="H127" t="s">
        <v>2608</v>
      </c>
      <c r="I127" t="s">
        <v>2609</v>
      </c>
    </row>
    <row r="128" spans="1:10" x14ac:dyDescent="0.75">
      <c r="A128" s="295" t="s">
        <v>2743</v>
      </c>
      <c r="B128" s="295" t="s">
        <v>2747</v>
      </c>
      <c r="C128" s="20">
        <v>1</v>
      </c>
      <c r="D128" t="s">
        <v>65</v>
      </c>
      <c r="E128" t="s">
        <v>66</v>
      </c>
      <c r="F128" t="str">
        <f>UnitControlCenter!$B$29</f>
        <v>thousand vehicles</v>
      </c>
      <c r="G128" t="s">
        <v>2826</v>
      </c>
      <c r="H128" t="s">
        <v>2611</v>
      </c>
      <c r="I128" t="s">
        <v>2612</v>
      </c>
    </row>
    <row r="129" spans="1:10" x14ac:dyDescent="0.75">
      <c r="A129" s="295" t="s">
        <v>2743</v>
      </c>
      <c r="B129" s="295" t="s">
        <v>3118</v>
      </c>
      <c r="C129" s="20">
        <v>1</v>
      </c>
      <c r="D129" t="s">
        <v>65</v>
      </c>
      <c r="E129" t="s">
        <v>66</v>
      </c>
      <c r="F129" t="str">
        <f>UnitControlCenter!$B$28</f>
        <v>million vehicles</v>
      </c>
      <c r="G129" t="s">
        <v>2616</v>
      </c>
      <c r="H129" t="s">
        <v>2608</v>
      </c>
      <c r="I129" t="s">
        <v>2609</v>
      </c>
    </row>
    <row r="130" spans="1:10" x14ac:dyDescent="0.75">
      <c r="A130" s="295" t="s">
        <v>2743</v>
      </c>
      <c r="B130" s="295" t="s">
        <v>3121</v>
      </c>
      <c r="C130" s="20">
        <v>1</v>
      </c>
      <c r="D130" t="s">
        <v>65</v>
      </c>
      <c r="E130" t="s">
        <v>66</v>
      </c>
      <c r="F130" t="str">
        <f>UnitControlCenter!$B$28</f>
        <v>million vehicles</v>
      </c>
      <c r="G130" t="s">
        <v>2617</v>
      </c>
      <c r="H130" t="s">
        <v>2611</v>
      </c>
      <c r="I130" t="s">
        <v>2612</v>
      </c>
    </row>
    <row r="131" spans="1:10" x14ac:dyDescent="0.75">
      <c r="A131" s="295" t="s">
        <v>2743</v>
      </c>
      <c r="B131" s="295" t="s">
        <v>3365</v>
      </c>
      <c r="C131" s="20">
        <v>1</v>
      </c>
      <c r="D131" t="s">
        <v>65</v>
      </c>
      <c r="E131" t="s">
        <v>66</v>
      </c>
      <c r="F131" t="str">
        <f>UnitControlCenter!$B$28</f>
        <v>million vehicles</v>
      </c>
      <c r="G131" t="s">
        <v>2599</v>
      </c>
      <c r="H131" t="s">
        <v>2499</v>
      </c>
      <c r="I131" t="s">
        <v>2598</v>
      </c>
    </row>
    <row r="132" spans="1:10" s="394" customFormat="1" ht="15.5" thickBot="1" x14ac:dyDescent="0.9">
      <c r="A132" s="486" t="s">
        <v>2743</v>
      </c>
      <c r="B132" s="486" t="s">
        <v>3366</v>
      </c>
      <c r="C132" s="487">
        <v>0</v>
      </c>
      <c r="D132" s="394" t="s">
        <v>65</v>
      </c>
      <c r="E132" s="394" t="s">
        <v>66</v>
      </c>
      <c r="F132" s="394" t="str">
        <f>UnitControlCenter!$B$28</f>
        <v>million vehicles</v>
      </c>
      <c r="G132" s="394" t="s">
        <v>3367</v>
      </c>
      <c r="H132" s="394" t="s">
        <v>2499</v>
      </c>
      <c r="I132" s="394" t="s">
        <v>2598</v>
      </c>
    </row>
    <row r="133" spans="1:10" x14ac:dyDescent="0.75">
      <c r="A133" s="295" t="s">
        <v>2853</v>
      </c>
      <c r="B133" s="295" t="s">
        <v>2344</v>
      </c>
      <c r="C133" s="20">
        <v>1</v>
      </c>
      <c r="D133" t="s">
        <v>65</v>
      </c>
      <c r="E133" t="s">
        <v>66</v>
      </c>
      <c r="F133" t="str">
        <f>UnitControlCenter!$B$3</f>
        <v>million metric tons / year</v>
      </c>
      <c r="G133" t="s">
        <v>3269</v>
      </c>
      <c r="H133" t="s">
        <v>3268</v>
      </c>
      <c r="I133" t="s">
        <v>2600</v>
      </c>
    </row>
    <row r="134" spans="1:10" x14ac:dyDescent="0.75">
      <c r="A134" s="295" t="s">
        <v>2853</v>
      </c>
      <c r="B134" s="295" t="s">
        <v>2345</v>
      </c>
      <c r="C134" s="20">
        <v>1</v>
      </c>
      <c r="D134" t="s">
        <v>65</v>
      </c>
      <c r="E134" t="s">
        <v>66</v>
      </c>
      <c r="F134" t="str">
        <f>UnitControlCenter!$B$30</f>
        <v>quads / year</v>
      </c>
      <c r="G134" t="s">
        <v>2765</v>
      </c>
      <c r="H134" t="s">
        <v>2618</v>
      </c>
      <c r="I134" t="s">
        <v>2619</v>
      </c>
    </row>
    <row r="135" spans="1:10" x14ac:dyDescent="0.75">
      <c r="A135" s="295" t="s">
        <v>2853</v>
      </c>
      <c r="B135" s="295" t="s">
        <v>2395</v>
      </c>
      <c r="C135" s="20">
        <v>1</v>
      </c>
      <c r="D135" t="s">
        <v>65</v>
      </c>
      <c r="E135" t="s">
        <v>66</v>
      </c>
      <c r="F135" t="str">
        <f>UnitControlCenter!$B$30</f>
        <v>quads / year</v>
      </c>
      <c r="G135" t="s">
        <v>3270</v>
      </c>
      <c r="H135" t="s">
        <v>3268</v>
      </c>
      <c r="I135" t="s">
        <v>2600</v>
      </c>
    </row>
    <row r="136" spans="1:10" x14ac:dyDescent="0.75">
      <c r="A136" s="295" t="s">
        <v>2853</v>
      </c>
      <c r="B136" s="295" t="s">
        <v>3276</v>
      </c>
      <c r="C136" s="20">
        <v>1</v>
      </c>
      <c r="D136" t="s">
        <v>63</v>
      </c>
      <c r="E136" t="s">
        <v>64</v>
      </c>
      <c r="F136" t="str">
        <f>UnitControlCenter!$B$30</f>
        <v>quads / year</v>
      </c>
      <c r="G136" t="s">
        <v>3277</v>
      </c>
    </row>
    <row r="137" spans="1:10" x14ac:dyDescent="0.75">
      <c r="A137" s="295" t="s">
        <v>2853</v>
      </c>
      <c r="B137" s="295" t="s">
        <v>2854</v>
      </c>
      <c r="C137" s="20">
        <v>1</v>
      </c>
      <c r="D137" t="s">
        <v>65</v>
      </c>
      <c r="E137" t="s">
        <v>66</v>
      </c>
      <c r="F137" t="str">
        <f>UnitControlCenter!$B$24</f>
        <v>trillion passenger-miles / year</v>
      </c>
      <c r="G137" t="s">
        <v>2354</v>
      </c>
      <c r="H137" t="s">
        <v>2559</v>
      </c>
      <c r="I137" t="s">
        <v>2560</v>
      </c>
    </row>
    <row r="138" spans="1:10" ht="15.5" thickBot="1" x14ac:dyDescent="0.9">
      <c r="A138" s="486" t="s">
        <v>2853</v>
      </c>
      <c r="B138" s="486" t="s">
        <v>2855</v>
      </c>
      <c r="C138" s="487">
        <v>1</v>
      </c>
      <c r="D138" s="394" t="s">
        <v>65</v>
      </c>
      <c r="E138" s="394" t="s">
        <v>66</v>
      </c>
      <c r="F138" s="394" t="str">
        <f>UnitControlCenter!$B$25</f>
        <v>trillion freight ton-miles / year</v>
      </c>
      <c r="G138" s="394" t="s">
        <v>2596</v>
      </c>
      <c r="H138" s="394" t="s">
        <v>3125</v>
      </c>
      <c r="I138" s="394" t="s">
        <v>2597</v>
      </c>
      <c r="J138" s="394"/>
    </row>
    <row r="139" spans="1:10" x14ac:dyDescent="0.75">
      <c r="A139" s="295" t="s">
        <v>2346</v>
      </c>
      <c r="B139" s="295" t="s">
        <v>2734</v>
      </c>
      <c r="C139" s="20">
        <v>1</v>
      </c>
      <c r="D139" t="s">
        <v>65</v>
      </c>
      <c r="E139" t="s">
        <v>66</v>
      </c>
      <c r="F139" t="str">
        <f>UnitControlCenter!$B$30</f>
        <v>quads / year</v>
      </c>
      <c r="G139" t="s">
        <v>3061</v>
      </c>
      <c r="H139" t="s">
        <v>3059</v>
      </c>
      <c r="I139" s="17" t="s">
        <v>3060</v>
      </c>
      <c r="J139" s="17"/>
    </row>
    <row r="140" spans="1:10" x14ac:dyDescent="0.75">
      <c r="A140" s="295" t="s">
        <v>2346</v>
      </c>
      <c r="B140" s="295" t="s">
        <v>2735</v>
      </c>
      <c r="C140" s="20">
        <v>1</v>
      </c>
      <c r="D140" t="s">
        <v>65</v>
      </c>
      <c r="E140" t="s">
        <v>66</v>
      </c>
      <c r="F140" t="str">
        <f>UnitControlCenter!$B$30</f>
        <v>quads / year</v>
      </c>
      <c r="G140" t="s">
        <v>2736</v>
      </c>
      <c r="H140" t="s">
        <v>2730</v>
      </c>
      <c r="I140" t="s">
        <v>2731</v>
      </c>
    </row>
    <row r="141" spans="1:10" x14ac:dyDescent="0.75">
      <c r="A141" s="295" t="s">
        <v>2346</v>
      </c>
      <c r="B141" s="295" t="s">
        <v>3278</v>
      </c>
      <c r="C141" s="20">
        <v>1</v>
      </c>
      <c r="D141" t="s">
        <v>63</v>
      </c>
      <c r="E141" t="s">
        <v>64</v>
      </c>
      <c r="F141" t="str">
        <f>UnitControlCenter!$B$30</f>
        <v>quads / year</v>
      </c>
      <c r="G141" t="s">
        <v>3279</v>
      </c>
    </row>
    <row r="142" spans="1:10" x14ac:dyDescent="0.75">
      <c r="A142" s="295" t="s">
        <v>2346</v>
      </c>
      <c r="B142" s="295" t="s">
        <v>2732</v>
      </c>
      <c r="C142" s="20">
        <v>1</v>
      </c>
      <c r="D142" t="s">
        <v>65</v>
      </c>
      <c r="E142" t="s">
        <v>66</v>
      </c>
      <c r="F142" t="str">
        <f>UnitControlCenter!$B$30</f>
        <v>quads / year</v>
      </c>
      <c r="G142" t="s">
        <v>3058</v>
      </c>
      <c r="H142" t="s">
        <v>3059</v>
      </c>
      <c r="I142" s="17" t="s">
        <v>3060</v>
      </c>
      <c r="J142" s="17"/>
    </row>
    <row r="143" spans="1:10" x14ac:dyDescent="0.75">
      <c r="A143" s="295" t="s">
        <v>2346</v>
      </c>
      <c r="B143" s="295" t="s">
        <v>2733</v>
      </c>
      <c r="C143" s="20">
        <v>1</v>
      </c>
      <c r="D143" t="s">
        <v>65</v>
      </c>
      <c r="E143" t="s">
        <v>66</v>
      </c>
      <c r="F143" t="str">
        <f>UnitControlCenter!$B$30</f>
        <v>quads / year</v>
      </c>
      <c r="G143" t="s">
        <v>2729</v>
      </c>
      <c r="H143" t="s">
        <v>2730</v>
      </c>
      <c r="I143" t="s">
        <v>2731</v>
      </c>
    </row>
    <row r="144" spans="1:10" x14ac:dyDescent="0.75">
      <c r="A144" s="295" t="s">
        <v>2346</v>
      </c>
      <c r="B144" s="295" t="s">
        <v>3280</v>
      </c>
      <c r="C144" s="20">
        <v>1</v>
      </c>
      <c r="D144" t="s">
        <v>63</v>
      </c>
      <c r="E144" t="s">
        <v>64</v>
      </c>
      <c r="F144" t="str">
        <f>UnitControlCenter!$B$30</f>
        <v>quads / year</v>
      </c>
      <c r="G144" t="s">
        <v>3281</v>
      </c>
    </row>
    <row r="145" spans="1:10" x14ac:dyDescent="0.75">
      <c r="A145" s="295" t="s">
        <v>2346</v>
      </c>
      <c r="B145" s="295" t="s">
        <v>3530</v>
      </c>
      <c r="C145" s="20">
        <v>1</v>
      </c>
      <c r="D145" t="s">
        <v>65</v>
      </c>
      <c r="E145" t="s">
        <v>66</v>
      </c>
      <c r="F145" t="str">
        <f>UnitControlCenter!$B$30</f>
        <v>quads / year</v>
      </c>
      <c r="G145" t="s">
        <v>3678</v>
      </c>
      <c r="H145" t="s">
        <v>3534</v>
      </c>
      <c r="I145" t="s">
        <v>3535</v>
      </c>
    </row>
    <row r="146" spans="1:10" s="394" customFormat="1" ht="15.5" thickBot="1" x14ac:dyDescent="0.9">
      <c r="A146" s="486" t="s">
        <v>2346</v>
      </c>
      <c r="B146" s="486" t="s">
        <v>3531</v>
      </c>
      <c r="C146" s="487">
        <v>1</v>
      </c>
      <c r="D146" s="394" t="s">
        <v>65</v>
      </c>
      <c r="E146" s="394" t="s">
        <v>66</v>
      </c>
      <c r="F146" s="394" t="str">
        <f>UnitControlCenter!$B$16</f>
        <v>terawatt-hours (TWh) / year</v>
      </c>
      <c r="G146" s="394" t="s">
        <v>3679</v>
      </c>
      <c r="H146" s="394" t="s">
        <v>3532</v>
      </c>
      <c r="I146" s="394" t="s">
        <v>3533</v>
      </c>
    </row>
    <row r="147" spans="1:10" x14ac:dyDescent="0.75">
      <c r="A147" s="295" t="s">
        <v>2811</v>
      </c>
      <c r="B147" s="295" t="s">
        <v>2391</v>
      </c>
      <c r="C147" s="20">
        <v>1</v>
      </c>
      <c r="D147" t="s">
        <v>65</v>
      </c>
      <c r="E147" t="s">
        <v>66</v>
      </c>
      <c r="F147" t="str">
        <f>UnitControlCenter!$B$3</f>
        <v>million metric tons / year</v>
      </c>
      <c r="G147" t="s">
        <v>3062</v>
      </c>
      <c r="H147" t="s">
        <v>3059</v>
      </c>
      <c r="I147" s="17" t="s">
        <v>3060</v>
      </c>
      <c r="J147" s="17"/>
    </row>
    <row r="148" spans="1:10" x14ac:dyDescent="0.75">
      <c r="A148" s="295" t="s">
        <v>2811</v>
      </c>
      <c r="B148" s="295" t="s">
        <v>2392</v>
      </c>
      <c r="C148" s="20">
        <v>1</v>
      </c>
      <c r="D148" t="s">
        <v>65</v>
      </c>
      <c r="E148" t="s">
        <v>66</v>
      </c>
      <c r="F148" t="str">
        <f>UnitControlCenter!$B$3</f>
        <v>million metric tons / year</v>
      </c>
      <c r="G148" t="s">
        <v>2605</v>
      </c>
      <c r="H148" t="s">
        <v>2603</v>
      </c>
      <c r="I148" t="s">
        <v>2604</v>
      </c>
    </row>
    <row r="149" spans="1:10" x14ac:dyDescent="0.75">
      <c r="A149" s="295" t="s">
        <v>2811</v>
      </c>
      <c r="B149" s="295" t="s">
        <v>2393</v>
      </c>
      <c r="C149" s="20">
        <v>1</v>
      </c>
      <c r="D149" t="s">
        <v>65</v>
      </c>
      <c r="E149" t="s">
        <v>66</v>
      </c>
      <c r="F149" t="str">
        <f>UnitControlCenter!$B$3</f>
        <v>million metric tons / year</v>
      </c>
      <c r="G149" t="s">
        <v>3114</v>
      </c>
      <c r="H149" t="s">
        <v>3059</v>
      </c>
      <c r="I149" s="17" t="s">
        <v>3060</v>
      </c>
      <c r="J149" s="17"/>
    </row>
    <row r="150" spans="1:10" x14ac:dyDescent="0.75">
      <c r="A150" s="295" t="s">
        <v>2811</v>
      </c>
      <c r="B150" s="295" t="s">
        <v>2394</v>
      </c>
      <c r="C150" s="20">
        <v>1</v>
      </c>
      <c r="D150" t="s">
        <v>65</v>
      </c>
      <c r="E150" t="s">
        <v>66</v>
      </c>
      <c r="F150" t="str">
        <f>UnitControlCenter!$B$3</f>
        <v>million metric tons / year</v>
      </c>
      <c r="G150" t="s">
        <v>2606</v>
      </c>
      <c r="H150" t="s">
        <v>2603</v>
      </c>
      <c r="I150" t="s">
        <v>2604</v>
      </c>
    </row>
    <row r="151" spans="1:10" x14ac:dyDescent="0.75">
      <c r="A151" s="295" t="s">
        <v>2811</v>
      </c>
      <c r="B151" s="295" t="s">
        <v>2809</v>
      </c>
      <c r="C151" s="20">
        <v>1</v>
      </c>
      <c r="D151" t="s">
        <v>65</v>
      </c>
      <c r="E151" t="s">
        <v>66</v>
      </c>
      <c r="F151" t="str">
        <f>UnitControlCenter!$B$3</f>
        <v>million metric tons / year</v>
      </c>
      <c r="G151" t="s">
        <v>3063</v>
      </c>
      <c r="H151" t="s">
        <v>3059</v>
      </c>
      <c r="I151" s="17" t="s">
        <v>3060</v>
      </c>
      <c r="J151" s="17"/>
    </row>
    <row r="152" spans="1:10" x14ac:dyDescent="0.75">
      <c r="A152" s="295" t="s">
        <v>2811</v>
      </c>
      <c r="B152" s="295" t="s">
        <v>2810</v>
      </c>
      <c r="C152" s="20">
        <v>1</v>
      </c>
      <c r="D152" t="s">
        <v>65</v>
      </c>
      <c r="E152" t="s">
        <v>66</v>
      </c>
      <c r="F152" t="str">
        <f>UnitControlCenter!$B$3</f>
        <v>million metric tons / year</v>
      </c>
      <c r="G152" t="s">
        <v>2850</v>
      </c>
      <c r="H152" t="s">
        <v>2812</v>
      </c>
      <c r="I152" t="s">
        <v>2813</v>
      </c>
    </row>
    <row r="153" spans="1:10" x14ac:dyDescent="0.75">
      <c r="A153" s="295" t="s">
        <v>2811</v>
      </c>
      <c r="B153" s="295" t="s">
        <v>3341</v>
      </c>
      <c r="C153" s="20">
        <v>1</v>
      </c>
      <c r="D153" t="s">
        <v>65</v>
      </c>
      <c r="E153" t="s">
        <v>66</v>
      </c>
      <c r="F153" t="str">
        <f>UnitControlCenter!$B$3</f>
        <v>million metric tons / year</v>
      </c>
      <c r="G153" t="s">
        <v>3438</v>
      </c>
      <c r="H153" t="s">
        <v>3335</v>
      </c>
      <c r="I153" t="s">
        <v>3338</v>
      </c>
    </row>
    <row r="154" spans="1:10" x14ac:dyDescent="0.75">
      <c r="A154" s="295" t="s">
        <v>2811</v>
      </c>
      <c r="B154" s="295" t="s">
        <v>3333</v>
      </c>
      <c r="C154" s="20">
        <v>1</v>
      </c>
      <c r="D154" t="s">
        <v>65</v>
      </c>
      <c r="E154" t="s">
        <v>66</v>
      </c>
      <c r="F154" t="str">
        <f>UnitControlCenter!$B$3</f>
        <v>million metric tons / year</v>
      </c>
      <c r="G154" t="s">
        <v>3336</v>
      </c>
      <c r="H154" t="s">
        <v>3059</v>
      </c>
      <c r="I154" s="17" t="s">
        <v>3060</v>
      </c>
      <c r="J154" s="17"/>
    </row>
    <row r="155" spans="1:10" ht="15.5" thickBot="1" x14ac:dyDescent="0.9">
      <c r="A155" s="486" t="s">
        <v>2811</v>
      </c>
      <c r="B155" s="486" t="s">
        <v>3334</v>
      </c>
      <c r="C155" s="487">
        <v>1</v>
      </c>
      <c r="D155" s="486" t="s">
        <v>65</v>
      </c>
      <c r="E155" s="486" t="s">
        <v>66</v>
      </c>
      <c r="F155" s="486" t="str">
        <f>UnitControlCenter!$B$3</f>
        <v>million metric tons / year</v>
      </c>
      <c r="G155" s="486" t="s">
        <v>3337</v>
      </c>
      <c r="H155" s="486" t="s">
        <v>3059</v>
      </c>
      <c r="I155" s="486" t="s">
        <v>3060</v>
      </c>
      <c r="J155" s="486"/>
    </row>
    <row r="156" spans="1:10" x14ac:dyDescent="0.75">
      <c r="A156" s="295" t="s">
        <v>3466</v>
      </c>
      <c r="B156" s="295" t="s">
        <v>3467</v>
      </c>
      <c r="C156" s="20">
        <v>1</v>
      </c>
      <c r="D156" t="s">
        <v>65</v>
      </c>
      <c r="E156" t="s">
        <v>66</v>
      </c>
      <c r="F156" t="str">
        <f>UnitControlCenter!$B$30</f>
        <v>quads / year</v>
      </c>
      <c r="G156" t="s">
        <v>2357</v>
      </c>
      <c r="H156" t="s">
        <v>2358</v>
      </c>
      <c r="I156" t="s">
        <v>2589</v>
      </c>
    </row>
    <row r="157" spans="1:10" s="295" customFormat="1" x14ac:dyDescent="0.75">
      <c r="A157" s="295" t="s">
        <v>3466</v>
      </c>
      <c r="B157" s="295" t="s">
        <v>3468</v>
      </c>
      <c r="C157" s="20">
        <v>1</v>
      </c>
      <c r="D157" s="295" t="s">
        <v>65</v>
      </c>
      <c r="E157" s="295" t="s">
        <v>66</v>
      </c>
      <c r="F157" s="295" t="str">
        <f>UnitControlCenter!$B$30</f>
        <v>quads / year</v>
      </c>
      <c r="G157" s="295" t="s">
        <v>2375</v>
      </c>
      <c r="H157" s="295" t="s">
        <v>2359</v>
      </c>
      <c r="I157" s="295" t="s">
        <v>2360</v>
      </c>
    </row>
    <row r="158" spans="1:10" x14ac:dyDescent="0.75">
      <c r="A158" s="295" t="s">
        <v>3466</v>
      </c>
      <c r="B158" s="295" t="s">
        <v>3469</v>
      </c>
      <c r="C158" s="20">
        <v>1</v>
      </c>
      <c r="D158" t="s">
        <v>65</v>
      </c>
      <c r="E158" t="s">
        <v>66</v>
      </c>
      <c r="F158" t="str">
        <f>UnitControlCenter!$B$30</f>
        <v>quads / year</v>
      </c>
      <c r="G158" t="s">
        <v>2628</v>
      </c>
      <c r="H158" t="s">
        <v>2630</v>
      </c>
      <c r="I158" t="s">
        <v>2629</v>
      </c>
    </row>
    <row r="159" spans="1:10" s="295" customFormat="1" x14ac:dyDescent="0.75">
      <c r="A159" s="295" t="s">
        <v>3466</v>
      </c>
      <c r="B159" s="295" t="s">
        <v>3470</v>
      </c>
      <c r="C159" s="20">
        <v>1</v>
      </c>
      <c r="D159" s="295" t="s">
        <v>63</v>
      </c>
      <c r="E159" s="295" t="s">
        <v>64</v>
      </c>
      <c r="F159" s="295" t="str">
        <f>UnitControlCenter!$B$30</f>
        <v>quads / year</v>
      </c>
      <c r="G159" s="295" t="s">
        <v>3282</v>
      </c>
    </row>
    <row r="160" spans="1:10" x14ac:dyDescent="0.75">
      <c r="A160" s="295" t="s">
        <v>3466</v>
      </c>
      <c r="B160" s="295" t="s">
        <v>3471</v>
      </c>
      <c r="C160" s="20">
        <v>1</v>
      </c>
      <c r="D160" t="s">
        <v>65</v>
      </c>
      <c r="E160" t="s">
        <v>66</v>
      </c>
      <c r="F160" s="295" t="str">
        <f>UnitControlCenter!B3</f>
        <v>million metric tons / year</v>
      </c>
      <c r="G160" t="s">
        <v>3618</v>
      </c>
      <c r="H160" t="s">
        <v>3473</v>
      </c>
      <c r="I160" s="295" t="s">
        <v>3474</v>
      </c>
      <c r="J160" s="295"/>
    </row>
    <row r="161" spans="1:10" s="394" customFormat="1" ht="15.5" thickBot="1" x14ac:dyDescent="0.9">
      <c r="A161" s="295" t="s">
        <v>3466</v>
      </c>
      <c r="B161" s="486" t="s">
        <v>3472</v>
      </c>
      <c r="C161" s="487">
        <v>1</v>
      </c>
      <c r="D161" s="394" t="s">
        <v>65</v>
      </c>
      <c r="E161" s="394" t="s">
        <v>66</v>
      </c>
      <c r="F161" s="486" t="str">
        <f>UnitControlCenter!B3</f>
        <v>million metric tons / year</v>
      </c>
      <c r="G161" s="394" t="s">
        <v>3619</v>
      </c>
      <c r="H161" s="394" t="s">
        <v>3473</v>
      </c>
      <c r="I161" s="486" t="s">
        <v>3474</v>
      </c>
      <c r="J161" s="486"/>
    </row>
    <row r="162" spans="1:10" x14ac:dyDescent="0.75">
      <c r="A162" s="295" t="s">
        <v>2413</v>
      </c>
      <c r="B162" s="295" t="s">
        <v>2414</v>
      </c>
      <c r="C162" s="20">
        <v>1</v>
      </c>
      <c r="D162" t="s">
        <v>65</v>
      </c>
      <c r="E162" t="s">
        <v>66</v>
      </c>
      <c r="F162" t="str">
        <f>UnitControlCenter!$B$30</f>
        <v>quads / year</v>
      </c>
      <c r="G162" t="s">
        <v>3652</v>
      </c>
      <c r="H162" t="s">
        <v>3651</v>
      </c>
      <c r="I162" t="s">
        <v>3650</v>
      </c>
    </row>
    <row r="163" spans="1:10" x14ac:dyDescent="0.75">
      <c r="A163" s="295" t="s">
        <v>2413</v>
      </c>
      <c r="B163" s="295" t="s">
        <v>2415</v>
      </c>
      <c r="C163" s="20">
        <v>1</v>
      </c>
      <c r="D163" t="s">
        <v>65</v>
      </c>
      <c r="E163" t="s">
        <v>66</v>
      </c>
      <c r="F163" t="str">
        <f>UnitControlCenter!$B$30</f>
        <v>quads / year</v>
      </c>
      <c r="G163" t="s">
        <v>3653</v>
      </c>
      <c r="H163" t="s">
        <v>3274</v>
      </c>
      <c r="I163" t="s">
        <v>3275</v>
      </c>
    </row>
    <row r="164" spans="1:10" x14ac:dyDescent="0.75">
      <c r="A164" s="295" t="s">
        <v>2413</v>
      </c>
      <c r="B164" s="295" t="s">
        <v>3648</v>
      </c>
      <c r="C164" s="20">
        <v>1</v>
      </c>
      <c r="D164" t="s">
        <v>65</v>
      </c>
      <c r="E164" t="s">
        <v>66</v>
      </c>
      <c r="F164" t="str">
        <f>UnitControlCenter!$B$30</f>
        <v>quads / year</v>
      </c>
      <c r="G164" t="s">
        <v>3664</v>
      </c>
      <c r="H164" t="s">
        <v>3654</v>
      </c>
      <c r="I164" s="20" t="s">
        <v>3655</v>
      </c>
    </row>
    <row r="165" spans="1:10" x14ac:dyDescent="0.75">
      <c r="A165" s="295" t="s">
        <v>2413</v>
      </c>
      <c r="B165" s="295" t="s">
        <v>3649</v>
      </c>
      <c r="C165" s="20">
        <v>1</v>
      </c>
      <c r="D165" t="s">
        <v>65</v>
      </c>
      <c r="E165" t="s">
        <v>66</v>
      </c>
      <c r="F165" t="str">
        <f>UnitControlCenter!$B$30</f>
        <v>quads / year</v>
      </c>
      <c r="G165" t="s">
        <v>3665</v>
      </c>
      <c r="H165" t="s">
        <v>3274</v>
      </c>
      <c r="I165" t="s">
        <v>3275</v>
      </c>
    </row>
    <row r="166" spans="1:10" x14ac:dyDescent="0.75">
      <c r="A166" s="295" t="s">
        <v>2413</v>
      </c>
      <c r="B166" s="295" t="s">
        <v>2869</v>
      </c>
      <c r="C166" s="20">
        <v>0</v>
      </c>
      <c r="D166" t="s">
        <v>63</v>
      </c>
      <c r="E166" t="s">
        <v>64</v>
      </c>
      <c r="F166" t="str">
        <f>UnitControlCenter!$B$31</f>
        <v>thousand BTU / 2023 dollar</v>
      </c>
      <c r="G166" t="s">
        <v>2822</v>
      </c>
    </row>
    <row r="167" spans="1:10" x14ac:dyDescent="0.75">
      <c r="A167" s="295" t="s">
        <v>2413</v>
      </c>
      <c r="B167" s="295" t="s">
        <v>2416</v>
      </c>
      <c r="C167" s="20">
        <v>1</v>
      </c>
      <c r="D167" t="s">
        <v>63</v>
      </c>
      <c r="E167" t="s">
        <v>64</v>
      </c>
      <c r="F167" t="str">
        <f>UnitControlCenter!$B$16</f>
        <v>terawatt-hours (TWh) / year</v>
      </c>
      <c r="G167" t="s">
        <v>2316</v>
      </c>
    </row>
    <row r="168" spans="1:10" x14ac:dyDescent="0.75">
      <c r="A168" s="295" t="s">
        <v>2413</v>
      </c>
      <c r="B168" s="295" t="s">
        <v>2417</v>
      </c>
      <c r="C168" s="20">
        <v>1</v>
      </c>
      <c r="D168" t="s">
        <v>63</v>
      </c>
      <c r="E168" t="s">
        <v>64</v>
      </c>
      <c r="F168" t="str">
        <f>UnitControlCenter!$B$32</f>
        <v>millions of short tons / year</v>
      </c>
      <c r="G168" t="s">
        <v>2315</v>
      </c>
    </row>
    <row r="169" spans="1:10" x14ac:dyDescent="0.75">
      <c r="A169" s="295" t="s">
        <v>2413</v>
      </c>
      <c r="B169" s="295" t="s">
        <v>2418</v>
      </c>
      <c r="C169" s="20">
        <v>1</v>
      </c>
      <c r="D169" t="s">
        <v>63</v>
      </c>
      <c r="E169" t="s">
        <v>64</v>
      </c>
      <c r="F169" t="str">
        <f>UnitControlCenter!$B$32</f>
        <v>millions of short tons / year</v>
      </c>
      <c r="G169" t="s">
        <v>2314</v>
      </c>
    </row>
    <row r="170" spans="1:10" x14ac:dyDescent="0.75">
      <c r="A170" s="295" t="s">
        <v>2413</v>
      </c>
      <c r="B170" s="295" t="s">
        <v>2419</v>
      </c>
      <c r="C170" s="20">
        <v>1</v>
      </c>
      <c r="D170" t="s">
        <v>63</v>
      </c>
      <c r="E170" t="s">
        <v>64</v>
      </c>
      <c r="F170" t="str">
        <f>UnitControlCenter!$B$33</f>
        <v>trillion cubic feet / year</v>
      </c>
      <c r="G170" t="s">
        <v>2313</v>
      </c>
    </row>
    <row r="171" spans="1:10" x14ac:dyDescent="0.75">
      <c r="A171" s="295" t="s">
        <v>2413</v>
      </c>
      <c r="B171" s="295" t="s">
        <v>2420</v>
      </c>
      <c r="C171" s="20">
        <v>1</v>
      </c>
      <c r="D171" t="s">
        <v>63</v>
      </c>
      <c r="E171" t="s">
        <v>64</v>
      </c>
      <c r="F171" t="str">
        <f>UnitControlCenter!$B$34</f>
        <v>million barrels of oil / year</v>
      </c>
      <c r="G171" t="s">
        <v>2312</v>
      </c>
    </row>
    <row r="172" spans="1:10" x14ac:dyDescent="0.75">
      <c r="A172" s="295" t="s">
        <v>2413</v>
      </c>
      <c r="B172" s="295" t="s">
        <v>2421</v>
      </c>
      <c r="C172" s="20">
        <v>1</v>
      </c>
      <c r="D172" t="s">
        <v>63</v>
      </c>
      <c r="E172" t="s">
        <v>64</v>
      </c>
      <c r="F172" t="str">
        <f>UnitControlCenter!$B$34</f>
        <v>million barrels of oil / year</v>
      </c>
      <c r="G172" t="s">
        <v>2363</v>
      </c>
    </row>
    <row r="173" spans="1:10" x14ac:dyDescent="0.75">
      <c r="A173" s="295" t="s">
        <v>2413</v>
      </c>
      <c r="B173" s="295" t="s">
        <v>2422</v>
      </c>
      <c r="C173" s="20">
        <v>1</v>
      </c>
      <c r="D173" t="s">
        <v>63</v>
      </c>
      <c r="E173" t="s">
        <v>64</v>
      </c>
      <c r="F173" t="str">
        <f>UnitControlCenter!$B$32</f>
        <v>millions of short tons / year</v>
      </c>
      <c r="G173" t="s">
        <v>2364</v>
      </c>
    </row>
    <row r="174" spans="1:10" x14ac:dyDescent="0.75">
      <c r="A174" s="295" t="s">
        <v>2413</v>
      </c>
      <c r="B174" s="295" t="s">
        <v>2631</v>
      </c>
      <c r="C174" s="20">
        <v>1</v>
      </c>
      <c r="D174" t="s">
        <v>63</v>
      </c>
      <c r="E174" t="s">
        <v>64</v>
      </c>
      <c r="F174" t="str">
        <f>UnitControlCenter!$B$35</f>
        <v>million gallons / year</v>
      </c>
      <c r="G174" t="s">
        <v>2635</v>
      </c>
    </row>
    <row r="175" spans="1:10" x14ac:dyDescent="0.75">
      <c r="A175" s="295" t="s">
        <v>2413</v>
      </c>
      <c r="B175" s="295" t="s">
        <v>2632</v>
      </c>
      <c r="C175" s="20">
        <v>1</v>
      </c>
      <c r="D175" t="s">
        <v>63</v>
      </c>
      <c r="E175" t="s">
        <v>64</v>
      </c>
      <c r="F175" t="str">
        <f>UnitControlCenter!$B$32</f>
        <v>millions of short tons / year</v>
      </c>
      <c r="G175" t="s">
        <v>2636</v>
      </c>
    </row>
    <row r="176" spans="1:10" ht="15.5" thickBot="1" x14ac:dyDescent="0.9">
      <c r="A176" s="486" t="s">
        <v>2413</v>
      </c>
      <c r="B176" s="486" t="s">
        <v>2633</v>
      </c>
      <c r="C176" s="487">
        <v>1</v>
      </c>
      <c r="D176" s="394" t="s">
        <v>63</v>
      </c>
      <c r="E176" s="394" t="s">
        <v>64</v>
      </c>
      <c r="F176" s="394" t="str">
        <f>UnitControlCenter!$B$6</f>
        <v>thousand metric tons / year</v>
      </c>
      <c r="G176" s="394" t="s">
        <v>2637</v>
      </c>
      <c r="H176" s="394"/>
      <c r="I176" s="394"/>
      <c r="J176" s="394"/>
    </row>
    <row r="177" spans="1:10" x14ac:dyDescent="0.75">
      <c r="A177" s="295" t="s">
        <v>3344</v>
      </c>
      <c r="B177" s="295" t="s">
        <v>3372</v>
      </c>
      <c r="C177" s="20">
        <v>1</v>
      </c>
      <c r="D177" t="s">
        <v>65</v>
      </c>
      <c r="E177" t="s">
        <v>66</v>
      </c>
      <c r="F177" t="str">
        <f>UnitControlCenter!$B$36</f>
        <v>trillion BTU / year</v>
      </c>
      <c r="G177" t="s">
        <v>2642</v>
      </c>
      <c r="H177" t="s">
        <v>2643</v>
      </c>
      <c r="I177" t="s">
        <v>2644</v>
      </c>
    </row>
    <row r="178" spans="1:10" x14ac:dyDescent="0.75">
      <c r="A178" s="295" t="s">
        <v>3344</v>
      </c>
      <c r="B178" s="295" t="s">
        <v>3373</v>
      </c>
      <c r="C178" s="20">
        <v>1</v>
      </c>
      <c r="D178" t="s">
        <v>65</v>
      </c>
      <c r="E178" t="s">
        <v>66</v>
      </c>
      <c r="F178" t="str">
        <f>UnitControlCenter!$B$36</f>
        <v>trillion BTU / year</v>
      </c>
      <c r="G178" t="s">
        <v>2645</v>
      </c>
      <c r="H178" t="s">
        <v>2643</v>
      </c>
      <c r="I178" t="s">
        <v>2644</v>
      </c>
    </row>
    <row r="179" spans="1:10" x14ac:dyDescent="0.75">
      <c r="A179" s="295" t="s">
        <v>3344</v>
      </c>
      <c r="B179" s="295" t="s">
        <v>3374</v>
      </c>
      <c r="C179" s="20">
        <v>1</v>
      </c>
      <c r="D179" t="s">
        <v>65</v>
      </c>
      <c r="E179" t="s">
        <v>66</v>
      </c>
      <c r="F179" t="str">
        <f>UnitControlCenter!$B$9</f>
        <v>billion 2023 dollars / year</v>
      </c>
      <c r="G179" t="s">
        <v>2646</v>
      </c>
      <c r="H179" t="s">
        <v>2643</v>
      </c>
      <c r="I179" t="s">
        <v>2644</v>
      </c>
    </row>
    <row r="180" spans="1:10" x14ac:dyDescent="0.75">
      <c r="A180" s="295" t="s">
        <v>3344</v>
      </c>
      <c r="B180" s="295" t="s">
        <v>3375</v>
      </c>
      <c r="C180" s="20">
        <v>1</v>
      </c>
      <c r="D180" t="s">
        <v>65</v>
      </c>
      <c r="E180" t="s">
        <v>66</v>
      </c>
      <c r="F180" t="str">
        <f>UnitControlCenter!$B$9</f>
        <v>billion 2023 dollars / year</v>
      </c>
      <c r="G180" t="s">
        <v>2647</v>
      </c>
      <c r="H180" t="s">
        <v>2643</v>
      </c>
      <c r="I180" t="s">
        <v>2644</v>
      </c>
    </row>
    <row r="181" spans="1:10" x14ac:dyDescent="0.75">
      <c r="A181" s="295" t="s">
        <v>3344</v>
      </c>
      <c r="B181" s="295" t="s">
        <v>3376</v>
      </c>
      <c r="C181" s="20">
        <v>1</v>
      </c>
      <c r="D181" t="s">
        <v>65</v>
      </c>
      <c r="E181" t="s">
        <v>66</v>
      </c>
      <c r="F181" t="str">
        <f>UnitControlCenter!B3</f>
        <v>million metric tons / year</v>
      </c>
      <c r="G181" t="s">
        <v>2892</v>
      </c>
      <c r="H181" t="s">
        <v>2890</v>
      </c>
      <c r="I181" t="s">
        <v>2891</v>
      </c>
    </row>
    <row r="182" spans="1:10" x14ac:dyDescent="0.75">
      <c r="A182" s="295" t="s">
        <v>3344</v>
      </c>
      <c r="B182" s="295" t="s">
        <v>3377</v>
      </c>
      <c r="C182" s="20">
        <v>1</v>
      </c>
      <c r="D182" t="s">
        <v>65</v>
      </c>
      <c r="E182" t="s">
        <v>66</v>
      </c>
      <c r="F182" t="str">
        <f>UnitControlCenter!B3</f>
        <v>million metric tons / year</v>
      </c>
      <c r="G182" t="s">
        <v>2893</v>
      </c>
      <c r="H182" t="s">
        <v>2890</v>
      </c>
      <c r="I182" t="s">
        <v>2891</v>
      </c>
    </row>
    <row r="183" spans="1:10" x14ac:dyDescent="0.75">
      <c r="A183" s="295" t="s">
        <v>3344</v>
      </c>
      <c r="B183" s="295" t="s">
        <v>3378</v>
      </c>
      <c r="C183" s="20">
        <v>1</v>
      </c>
      <c r="D183" t="s">
        <v>65</v>
      </c>
      <c r="E183" t="s">
        <v>66</v>
      </c>
      <c r="F183" t="str">
        <f>UnitControlCenter!$B$36</f>
        <v>trillion BTU / year</v>
      </c>
      <c r="G183" t="s">
        <v>2724</v>
      </c>
      <c r="H183" t="s">
        <v>2719</v>
      </c>
      <c r="I183" t="s">
        <v>2720</v>
      </c>
    </row>
    <row r="184" spans="1:10" x14ac:dyDescent="0.75">
      <c r="A184" s="295" t="s">
        <v>3344</v>
      </c>
      <c r="B184" s="295" t="s">
        <v>3379</v>
      </c>
      <c r="C184" s="20">
        <v>1</v>
      </c>
      <c r="D184" t="s">
        <v>65</v>
      </c>
      <c r="E184" t="s">
        <v>66</v>
      </c>
      <c r="F184" t="str">
        <f>UnitControlCenter!$B$36</f>
        <v>trillion BTU / year</v>
      </c>
      <c r="G184" t="s">
        <v>2725</v>
      </c>
      <c r="H184" t="s">
        <v>2719</v>
      </c>
      <c r="I184" t="s">
        <v>2721</v>
      </c>
    </row>
    <row r="185" spans="1:10" x14ac:dyDescent="0.75">
      <c r="A185" s="295" t="s">
        <v>3344</v>
      </c>
      <c r="B185" s="295" t="s">
        <v>3380</v>
      </c>
      <c r="C185" s="20">
        <v>1</v>
      </c>
      <c r="D185" t="s">
        <v>65</v>
      </c>
      <c r="E185" t="s">
        <v>66</v>
      </c>
      <c r="F185" t="str">
        <f>UnitControlCenter!$B$9</f>
        <v>billion 2023 dollars / year</v>
      </c>
      <c r="G185" t="s">
        <v>2726</v>
      </c>
      <c r="H185" t="s">
        <v>2719</v>
      </c>
      <c r="I185" t="s">
        <v>2722</v>
      </c>
    </row>
    <row r="186" spans="1:10" x14ac:dyDescent="0.75">
      <c r="A186" s="295" t="s">
        <v>3344</v>
      </c>
      <c r="B186" s="295" t="s">
        <v>3381</v>
      </c>
      <c r="C186" s="20">
        <v>1</v>
      </c>
      <c r="D186" t="s">
        <v>65</v>
      </c>
      <c r="E186" t="s">
        <v>66</v>
      </c>
      <c r="F186" t="str">
        <f>UnitControlCenter!$B$9</f>
        <v>billion 2023 dollars / year</v>
      </c>
      <c r="G186" t="s">
        <v>2727</v>
      </c>
      <c r="H186" t="s">
        <v>2719</v>
      </c>
      <c r="I186" t="s">
        <v>2723</v>
      </c>
    </row>
    <row r="187" spans="1:10" x14ac:dyDescent="0.75">
      <c r="A187" s="295" t="s">
        <v>3344</v>
      </c>
      <c r="B187" s="295" t="s">
        <v>3382</v>
      </c>
      <c r="C187" s="20">
        <v>1</v>
      </c>
      <c r="D187" t="s">
        <v>65</v>
      </c>
      <c r="E187" t="s">
        <v>66</v>
      </c>
      <c r="F187" t="str">
        <f>UnitControlCenter!$B$30</f>
        <v>quads / year</v>
      </c>
      <c r="G187" t="s">
        <v>2753</v>
      </c>
      <c r="H187" t="s">
        <v>2755</v>
      </c>
      <c r="I187" t="s">
        <v>2756</v>
      </c>
    </row>
    <row r="188" spans="1:10" x14ac:dyDescent="0.75">
      <c r="A188" s="295" t="s">
        <v>3344</v>
      </c>
      <c r="B188" s="295" t="s">
        <v>3383</v>
      </c>
      <c r="C188" s="20">
        <v>1</v>
      </c>
      <c r="D188" t="s">
        <v>65</v>
      </c>
      <c r="E188" t="s">
        <v>66</v>
      </c>
      <c r="F188" t="str">
        <f>UnitControlCenter!$B$30</f>
        <v>quads / year</v>
      </c>
      <c r="G188" t="s">
        <v>2754</v>
      </c>
      <c r="H188" t="s">
        <v>2755</v>
      </c>
      <c r="I188" t="s">
        <v>2756</v>
      </c>
    </row>
    <row r="189" spans="1:10" x14ac:dyDescent="0.75">
      <c r="A189" s="295" t="s">
        <v>3344</v>
      </c>
      <c r="B189" s="295" t="s">
        <v>3709</v>
      </c>
      <c r="C189" s="20">
        <v>1</v>
      </c>
      <c r="D189" t="s">
        <v>65</v>
      </c>
      <c r="E189" t="s">
        <v>66</v>
      </c>
      <c r="F189" t="s">
        <v>353</v>
      </c>
      <c r="G189" t="s">
        <v>3744</v>
      </c>
      <c r="H189" t="s">
        <v>3746</v>
      </c>
      <c r="I189" t="s">
        <v>3710</v>
      </c>
    </row>
    <row r="190" spans="1:10" x14ac:dyDescent="0.75">
      <c r="A190" s="295" t="s">
        <v>3344</v>
      </c>
      <c r="B190" s="295" t="s">
        <v>3391</v>
      </c>
      <c r="C190" s="20">
        <v>1</v>
      </c>
      <c r="D190" t="s">
        <v>65</v>
      </c>
      <c r="E190" t="s">
        <v>66</v>
      </c>
      <c r="F190" t="str">
        <f>UnitControlCenter!$B$10</f>
        <v>billion 2023 dollars</v>
      </c>
      <c r="G190" t="s">
        <v>3347</v>
      </c>
      <c r="H190" t="s">
        <v>3346</v>
      </c>
      <c r="I190" s="17" t="s">
        <v>3345</v>
      </c>
      <c r="J190" s="17"/>
    </row>
    <row r="191" spans="1:10" x14ac:dyDescent="0.75">
      <c r="A191" s="295" t="s">
        <v>3344</v>
      </c>
      <c r="B191" s="295" t="s">
        <v>3384</v>
      </c>
      <c r="C191" s="20">
        <v>1</v>
      </c>
      <c r="D191" t="s">
        <v>65</v>
      </c>
      <c r="E191" t="s">
        <v>66</v>
      </c>
      <c r="F191" t="str">
        <f>UnitControlCenter!$B$10</f>
        <v>billion 2023 dollars</v>
      </c>
      <c r="G191" t="s">
        <v>3355</v>
      </c>
      <c r="H191" t="s">
        <v>3346</v>
      </c>
      <c r="I191" s="17" t="s">
        <v>3348</v>
      </c>
      <c r="J191" s="17"/>
    </row>
    <row r="192" spans="1:10" x14ac:dyDescent="0.75">
      <c r="A192" s="295" t="s">
        <v>3344</v>
      </c>
      <c r="B192" s="295" t="s">
        <v>3385</v>
      </c>
      <c r="C192" s="20">
        <v>1</v>
      </c>
      <c r="D192" t="s">
        <v>65</v>
      </c>
      <c r="E192" t="s">
        <v>66</v>
      </c>
      <c r="F192" t="str">
        <f>UnitControlCenter!$B$10</f>
        <v>billion 2023 dollars</v>
      </c>
      <c r="G192" t="s">
        <v>3356</v>
      </c>
      <c r="H192" t="s">
        <v>3346</v>
      </c>
      <c r="I192" s="17" t="s">
        <v>3349</v>
      </c>
      <c r="J192" s="17"/>
    </row>
    <row r="193" spans="1:10" x14ac:dyDescent="0.75">
      <c r="A193" s="295" t="s">
        <v>3344</v>
      </c>
      <c r="B193" s="295" t="s">
        <v>3386</v>
      </c>
      <c r="C193" s="20">
        <v>1</v>
      </c>
      <c r="D193" t="s">
        <v>65</v>
      </c>
      <c r="E193" t="s">
        <v>66</v>
      </c>
      <c r="F193" t="str">
        <f>UnitControlCenter!$B$10</f>
        <v>billion 2023 dollars</v>
      </c>
      <c r="G193" t="s">
        <v>3357</v>
      </c>
      <c r="H193" t="s">
        <v>3346</v>
      </c>
      <c r="I193" s="17" t="s">
        <v>3350</v>
      </c>
      <c r="J193" s="17"/>
    </row>
    <row r="194" spans="1:10" x14ac:dyDescent="0.75">
      <c r="A194" s="295" t="s">
        <v>3344</v>
      </c>
      <c r="B194" s="295" t="s">
        <v>3387</v>
      </c>
      <c r="C194" s="20">
        <v>1</v>
      </c>
      <c r="D194" t="s">
        <v>65</v>
      </c>
      <c r="E194" t="s">
        <v>66</v>
      </c>
      <c r="F194" t="str">
        <f>UnitControlCenter!$B$10</f>
        <v>billion 2023 dollars</v>
      </c>
      <c r="G194" t="s">
        <v>3360</v>
      </c>
      <c r="H194" t="s">
        <v>3346</v>
      </c>
      <c r="I194" s="17" t="s">
        <v>3351</v>
      </c>
      <c r="J194" s="17"/>
    </row>
    <row r="195" spans="1:10" x14ac:dyDescent="0.75">
      <c r="A195" s="295" t="s">
        <v>3344</v>
      </c>
      <c r="B195" s="295" t="s">
        <v>3388</v>
      </c>
      <c r="C195" s="20">
        <v>1</v>
      </c>
      <c r="D195" t="s">
        <v>65</v>
      </c>
      <c r="E195" t="s">
        <v>66</v>
      </c>
      <c r="F195" t="str">
        <f>UnitControlCenter!$B$10</f>
        <v>billion 2023 dollars</v>
      </c>
      <c r="G195" t="s">
        <v>3361</v>
      </c>
      <c r="H195" t="s">
        <v>3346</v>
      </c>
      <c r="I195" s="17" t="s">
        <v>3352</v>
      </c>
      <c r="J195" s="17"/>
    </row>
    <row r="196" spans="1:10" x14ac:dyDescent="0.75">
      <c r="A196" s="295" t="s">
        <v>3344</v>
      </c>
      <c r="B196" s="295" t="s">
        <v>3389</v>
      </c>
      <c r="C196" s="20">
        <v>1</v>
      </c>
      <c r="D196" t="s">
        <v>65</v>
      </c>
      <c r="E196" t="s">
        <v>66</v>
      </c>
      <c r="F196" t="str">
        <f>UnitControlCenter!$B$10</f>
        <v>billion 2023 dollars</v>
      </c>
      <c r="G196" t="s">
        <v>3358</v>
      </c>
      <c r="H196" t="s">
        <v>3346</v>
      </c>
      <c r="I196" s="17" t="s">
        <v>3353</v>
      </c>
      <c r="J196" s="17"/>
    </row>
    <row r="197" spans="1:10" ht="15.5" thickBot="1" x14ac:dyDescent="0.9">
      <c r="A197" s="486" t="s">
        <v>3344</v>
      </c>
      <c r="B197" s="486" t="s">
        <v>3390</v>
      </c>
      <c r="C197" s="487">
        <v>1</v>
      </c>
      <c r="D197" s="394" t="s">
        <v>65</v>
      </c>
      <c r="E197" s="394" t="s">
        <v>66</v>
      </c>
      <c r="F197" s="394" t="str">
        <f>UnitControlCenter!$B$10</f>
        <v>billion 2023 dollars</v>
      </c>
      <c r="G197" s="394" t="s">
        <v>3359</v>
      </c>
      <c r="H197" s="394" t="s">
        <v>3346</v>
      </c>
      <c r="I197" s="493" t="s">
        <v>3354</v>
      </c>
      <c r="J197" s="493"/>
    </row>
    <row r="198" spans="1:10" x14ac:dyDescent="0.75">
      <c r="A198" s="295" t="s">
        <v>2347</v>
      </c>
      <c r="B198" s="295" t="s">
        <v>93</v>
      </c>
      <c r="C198" s="20">
        <v>1</v>
      </c>
      <c r="D198" t="s">
        <v>65</v>
      </c>
      <c r="E198" t="s">
        <v>2353</v>
      </c>
      <c r="F198" t="str">
        <f>UnitControlCenter!$B$22</f>
        <v>2023 dollars / megawatt-hour (MWh)</v>
      </c>
      <c r="G198" t="s">
        <v>3299</v>
      </c>
      <c r="H198" t="s">
        <v>3298</v>
      </c>
      <c r="I198" t="s">
        <v>3656</v>
      </c>
    </row>
    <row r="199" spans="1:10" x14ac:dyDescent="0.75">
      <c r="A199" s="295" t="s">
        <v>2347</v>
      </c>
      <c r="B199" s="295" t="s">
        <v>447</v>
      </c>
      <c r="C199" s="20">
        <v>1</v>
      </c>
      <c r="D199" t="s">
        <v>65</v>
      </c>
      <c r="E199" t="s">
        <v>2353</v>
      </c>
      <c r="F199" t="str">
        <f>UnitControlCenter!$B$37</f>
        <v>2023 dollars / short ton</v>
      </c>
      <c r="G199" t="s">
        <v>2655</v>
      </c>
      <c r="H199" t="s">
        <v>2656</v>
      </c>
      <c r="I199" t="s">
        <v>2657</v>
      </c>
    </row>
    <row r="200" spans="1:10" x14ac:dyDescent="0.75">
      <c r="A200" s="295" t="s">
        <v>2347</v>
      </c>
      <c r="B200" s="295" t="s">
        <v>444</v>
      </c>
      <c r="C200" s="20">
        <v>1</v>
      </c>
      <c r="D200" t="s">
        <v>65</v>
      </c>
      <c r="E200" t="s">
        <v>2353</v>
      </c>
      <c r="F200" t="str">
        <f>UnitControlCenter!$B$37</f>
        <v>2023 dollars / short ton</v>
      </c>
      <c r="G200" t="s">
        <v>2366</v>
      </c>
      <c r="H200" t="s">
        <v>342</v>
      </c>
      <c r="I200" t="s">
        <v>2542</v>
      </c>
    </row>
    <row r="201" spans="1:10" x14ac:dyDescent="0.75">
      <c r="A201" s="295" t="s">
        <v>2347</v>
      </c>
      <c r="B201" s="295" t="s">
        <v>87</v>
      </c>
      <c r="C201" s="20">
        <v>1</v>
      </c>
      <c r="D201" t="s">
        <v>65</v>
      </c>
      <c r="E201" t="s">
        <v>2353</v>
      </c>
      <c r="F201" t="str">
        <f>UnitControlCenter!$B$38</f>
        <v>2023 dollars / thousand cubic feet</v>
      </c>
      <c r="G201" t="s">
        <v>3301</v>
      </c>
      <c r="H201" t="s">
        <v>3300</v>
      </c>
      <c r="I201" t="s">
        <v>3657</v>
      </c>
    </row>
    <row r="202" spans="1:10" x14ac:dyDescent="0.75">
      <c r="A202" s="295" t="s">
        <v>2347</v>
      </c>
      <c r="B202" s="295" t="s">
        <v>95</v>
      </c>
      <c r="C202" s="20">
        <v>1</v>
      </c>
      <c r="D202" t="s">
        <v>65</v>
      </c>
      <c r="E202" t="s">
        <v>2353</v>
      </c>
      <c r="F202" t="str">
        <f>UnitControlCenter!$B$39</f>
        <v>2023 dollars / gallon</v>
      </c>
      <c r="G202" t="s">
        <v>2368</v>
      </c>
      <c r="H202" t="s">
        <v>337</v>
      </c>
      <c r="I202" s="20">
        <v>969696</v>
      </c>
      <c r="J202" s="20"/>
    </row>
    <row r="203" spans="1:10" x14ac:dyDescent="0.75">
      <c r="A203" s="295" t="s">
        <v>2347</v>
      </c>
      <c r="B203" s="295" t="s">
        <v>96</v>
      </c>
      <c r="C203" s="20">
        <v>1</v>
      </c>
      <c r="D203" t="s">
        <v>65</v>
      </c>
      <c r="E203" t="s">
        <v>2353</v>
      </c>
      <c r="F203" t="str">
        <f>UnitControlCenter!$B$39</f>
        <v>2023 dollars / gallon</v>
      </c>
      <c r="G203" t="s">
        <v>2650</v>
      </c>
      <c r="H203" t="s">
        <v>2648</v>
      </c>
      <c r="I203" t="s">
        <v>2649</v>
      </c>
    </row>
    <row r="204" spans="1:10" x14ac:dyDescent="0.75">
      <c r="A204" s="295" t="s">
        <v>2347</v>
      </c>
      <c r="B204" s="295" t="s">
        <v>92</v>
      </c>
      <c r="C204" s="20">
        <v>1</v>
      </c>
      <c r="D204" t="s">
        <v>65</v>
      </c>
      <c r="E204" t="s">
        <v>2353</v>
      </c>
      <c r="F204" t="str">
        <f>UnitControlCenter!$B$37</f>
        <v>2023 dollars / short ton</v>
      </c>
      <c r="G204" t="s">
        <v>2651</v>
      </c>
      <c r="H204" t="s">
        <v>2652</v>
      </c>
      <c r="I204" t="s">
        <v>2653</v>
      </c>
    </row>
    <row r="205" spans="1:10" x14ac:dyDescent="0.75">
      <c r="A205" s="295" t="s">
        <v>2347</v>
      </c>
      <c r="B205" s="295" t="s">
        <v>2592</v>
      </c>
      <c r="C205" s="20">
        <v>1</v>
      </c>
      <c r="D205" t="s">
        <v>65</v>
      </c>
      <c r="E205" t="s">
        <v>2353</v>
      </c>
      <c r="F205" t="str">
        <f>UnitControlCenter!$B$40</f>
        <v>2023 dollars / barrel of oil</v>
      </c>
      <c r="G205" t="s">
        <v>2716</v>
      </c>
      <c r="H205" t="s">
        <v>2717</v>
      </c>
      <c r="I205" t="s">
        <v>2718</v>
      </c>
    </row>
    <row r="206" spans="1:10" x14ac:dyDescent="0.75">
      <c r="A206" s="295" t="s">
        <v>2347</v>
      </c>
      <c r="B206" s="295" t="s">
        <v>2654</v>
      </c>
      <c r="C206" s="20">
        <v>1</v>
      </c>
      <c r="D206" t="s">
        <v>65</v>
      </c>
      <c r="E206" t="s">
        <v>2353</v>
      </c>
      <c r="F206" t="str">
        <f>UnitControlCenter!$B$39</f>
        <v>2023 dollars / gallon</v>
      </c>
      <c r="G206" t="s">
        <v>2658</v>
      </c>
      <c r="H206" t="s">
        <v>2365</v>
      </c>
      <c r="I206" t="s">
        <v>2588</v>
      </c>
    </row>
    <row r="207" spans="1:10" ht="15.5" thickBot="1" x14ac:dyDescent="0.9">
      <c r="A207" s="486" t="s">
        <v>2347</v>
      </c>
      <c r="B207" s="486" t="s">
        <v>2471</v>
      </c>
      <c r="C207" s="487">
        <v>1</v>
      </c>
      <c r="D207" s="394" t="s">
        <v>65</v>
      </c>
      <c r="E207" s="394" t="s">
        <v>2353</v>
      </c>
      <c r="F207" s="394" t="str">
        <f>UnitControlCenter!$B$41</f>
        <v>2023 dollars / kg</v>
      </c>
      <c r="G207" s="394" t="s">
        <v>2761</v>
      </c>
      <c r="H207" s="394" t="s">
        <v>2762</v>
      </c>
      <c r="I207" s="394" t="s">
        <v>2763</v>
      </c>
      <c r="J207" s="394"/>
    </row>
    <row r="208" spans="1:10" x14ac:dyDescent="0.75">
      <c r="A208" s="295" t="s">
        <v>2348</v>
      </c>
      <c r="B208" s="295" t="s">
        <v>3480</v>
      </c>
      <c r="C208" s="20">
        <v>1</v>
      </c>
      <c r="D208" t="s">
        <v>63</v>
      </c>
      <c r="E208" t="s">
        <v>64</v>
      </c>
      <c r="F208" t="str">
        <f>UnitControlCenter!$B$42</f>
        <v>2023 dollars / kilowatt-hour (kWh)</v>
      </c>
      <c r="G208" t="s">
        <v>2369</v>
      </c>
    </row>
    <row r="209" spans="1:10" x14ac:dyDescent="0.75">
      <c r="A209" s="295" t="s">
        <v>2348</v>
      </c>
      <c r="B209" s="295" t="s">
        <v>2349</v>
      </c>
      <c r="C209" s="20">
        <v>0</v>
      </c>
      <c r="D209" t="s">
        <v>65</v>
      </c>
      <c r="E209" t="s">
        <v>64</v>
      </c>
      <c r="F209" t="str">
        <f>UnitControlCenter!$B$44</f>
        <v>cost of eqpt. to capture 1 metric ton CO2e/yr (2020 dollars)</v>
      </c>
      <c r="G209" t="s">
        <v>2373</v>
      </c>
      <c r="H209" t="s">
        <v>2374</v>
      </c>
      <c r="I209" t="s">
        <v>2549</v>
      </c>
    </row>
    <row r="210" spans="1:10" x14ac:dyDescent="0.75">
      <c r="A210" s="295" t="s">
        <v>2348</v>
      </c>
      <c r="B210" s="295" t="s">
        <v>2350</v>
      </c>
      <c r="C210" s="20">
        <v>1</v>
      </c>
      <c r="D210" t="s">
        <v>63</v>
      </c>
      <c r="E210" t="s">
        <v>64</v>
      </c>
      <c r="F210" t="str">
        <f>UnitControlCenter!$B$45</f>
        <v>million 2023 dollars / megawatt (MW)</v>
      </c>
      <c r="G210" t="s">
        <v>2370</v>
      </c>
    </row>
    <row r="211" spans="1:10" x14ac:dyDescent="0.75">
      <c r="A211" s="295" t="s">
        <v>2348</v>
      </c>
      <c r="B211" s="295" t="s">
        <v>2351</v>
      </c>
      <c r="C211" s="20">
        <v>1</v>
      </c>
      <c r="D211" t="s">
        <v>63</v>
      </c>
      <c r="E211" t="s">
        <v>64</v>
      </c>
      <c r="F211" t="str">
        <f>UnitControlCenter!$B$45</f>
        <v>million 2023 dollars / megawatt (MW)</v>
      </c>
      <c r="G211" t="s">
        <v>2371</v>
      </c>
    </row>
    <row r="212" spans="1:10" x14ac:dyDescent="0.75">
      <c r="A212" s="295" t="s">
        <v>2348</v>
      </c>
      <c r="B212" s="295" t="s">
        <v>2352</v>
      </c>
      <c r="C212" s="20">
        <v>1</v>
      </c>
      <c r="D212" t="s">
        <v>63</v>
      </c>
      <c r="E212" t="s">
        <v>64</v>
      </c>
      <c r="F212" t="str">
        <f>UnitControlCenter!$B$45</f>
        <v>million 2023 dollars / megawatt (MW)</v>
      </c>
      <c r="G212" t="s">
        <v>2372</v>
      </c>
    </row>
    <row r="213" spans="1:10" ht="15.5" thickBot="1" x14ac:dyDescent="0.9">
      <c r="A213" s="486" t="s">
        <v>2348</v>
      </c>
      <c r="B213" s="486" t="s">
        <v>2488</v>
      </c>
      <c r="C213" s="487">
        <v>1</v>
      </c>
      <c r="D213" s="394" t="s">
        <v>63</v>
      </c>
      <c r="E213" s="394" t="s">
        <v>64</v>
      </c>
      <c r="F213" s="394" t="str">
        <f>UnitControlCenter!$B$46</f>
        <v>cost of eqpt. to produce 1 kg H2/yr (2023 dollars)</v>
      </c>
      <c r="G213" s="394" t="s">
        <v>2489</v>
      </c>
      <c r="H213" s="394"/>
      <c r="I213" s="394"/>
      <c r="J213" s="394"/>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6328125" defaultRowHeight="14.75" x14ac:dyDescent="0.75"/>
  <cols>
    <col min="1" max="1" width="13.40625" customWidth="1"/>
    <col min="2" max="2" width="8.86328125" style="20"/>
    <col min="4" max="4" width="46" customWidth="1"/>
  </cols>
  <sheetData>
    <row r="1" spans="1:5" x14ac:dyDescent="0.75">
      <c r="A1" s="42" t="s">
        <v>2537</v>
      </c>
      <c r="B1" s="163"/>
      <c r="C1" s="156"/>
      <c r="D1" s="156"/>
    </row>
    <row r="2" spans="1:5" x14ac:dyDescent="0.75">
      <c r="A2" s="9" t="s">
        <v>2501</v>
      </c>
      <c r="B2" s="164" t="s">
        <v>2502</v>
      </c>
      <c r="C2" s="9" t="s">
        <v>2503</v>
      </c>
      <c r="D2" s="9" t="s">
        <v>2504</v>
      </c>
    </row>
    <row r="3" spans="1:5" x14ac:dyDescent="0.75">
      <c r="A3" s="340" t="s">
        <v>3591</v>
      </c>
      <c r="B3" s="343" t="s">
        <v>3593</v>
      </c>
      <c r="C3" s="341"/>
      <c r="D3" s="342" t="s">
        <v>3592</v>
      </c>
    </row>
    <row r="4" spans="1:5" x14ac:dyDescent="0.75">
      <c r="A4" t="s">
        <v>2551</v>
      </c>
      <c r="B4" s="20" t="s">
        <v>2545</v>
      </c>
      <c r="C4" s="182"/>
      <c r="D4" s="344" t="s">
        <v>3595</v>
      </c>
      <c r="E4" t="s">
        <v>3598</v>
      </c>
    </row>
    <row r="5" spans="1:5" x14ac:dyDescent="0.75">
      <c r="A5" t="s">
        <v>3602</v>
      </c>
      <c r="B5" s="165" t="s">
        <v>3603</v>
      </c>
      <c r="C5" s="345"/>
      <c r="D5" s="344" t="s">
        <v>3597</v>
      </c>
      <c r="E5" t="s">
        <v>3601</v>
      </c>
    </row>
    <row r="6" spans="1:5" x14ac:dyDescent="0.75">
      <c r="A6" t="s">
        <v>3054</v>
      </c>
      <c r="B6" s="165" t="s">
        <v>3604</v>
      </c>
      <c r="C6" s="194"/>
      <c r="D6" t="s">
        <v>3608</v>
      </c>
    </row>
    <row r="7" spans="1:5" x14ac:dyDescent="0.75">
      <c r="A7" t="s">
        <v>3609</v>
      </c>
      <c r="B7" s="165" t="s">
        <v>3610</v>
      </c>
      <c r="C7" s="347"/>
      <c r="D7" s="346" t="s">
        <v>3581</v>
      </c>
    </row>
    <row r="8" spans="1:5" x14ac:dyDescent="0.75">
      <c r="A8" t="s">
        <v>2511</v>
      </c>
      <c r="B8" s="20" t="s">
        <v>2522</v>
      </c>
      <c r="C8" s="170"/>
      <c r="D8" t="s">
        <v>437</v>
      </c>
    </row>
    <row r="9" spans="1:5" x14ac:dyDescent="0.75">
      <c r="A9" t="s">
        <v>3565</v>
      </c>
      <c r="B9" s="20" t="s">
        <v>3564</v>
      </c>
      <c r="C9" s="334"/>
      <c r="D9" t="s">
        <v>3496</v>
      </c>
    </row>
    <row r="10" spans="1:5" x14ac:dyDescent="0.75">
      <c r="A10" t="s">
        <v>2519</v>
      </c>
      <c r="B10" s="165" t="s">
        <v>2520</v>
      </c>
      <c r="C10" s="169"/>
      <c r="D10" t="s">
        <v>92</v>
      </c>
    </row>
    <row r="11" spans="1:5" x14ac:dyDescent="0.75">
      <c r="A11" t="s">
        <v>2547</v>
      </c>
      <c r="B11" s="20" t="s">
        <v>2541</v>
      </c>
      <c r="C11" s="179"/>
      <c r="D11" t="s">
        <v>91</v>
      </c>
    </row>
    <row r="12" spans="1:5" x14ac:dyDescent="0.75">
      <c r="A12" t="s">
        <v>2526</v>
      </c>
      <c r="B12" s="20" t="s">
        <v>2542</v>
      </c>
      <c r="C12" s="174"/>
      <c r="D12" t="s">
        <v>2538</v>
      </c>
    </row>
    <row r="13" spans="1:5" x14ac:dyDescent="0.75">
      <c r="A13" t="s">
        <v>2548</v>
      </c>
      <c r="B13" s="20" t="s">
        <v>2367</v>
      </c>
      <c r="C13" s="178"/>
      <c r="D13" t="s">
        <v>2539</v>
      </c>
    </row>
    <row r="14" spans="1:5" x14ac:dyDescent="0.75">
      <c r="A14" t="s">
        <v>2546</v>
      </c>
      <c r="B14" s="20" t="s">
        <v>2543</v>
      </c>
      <c r="C14" s="181"/>
      <c r="D14" t="s">
        <v>452</v>
      </c>
    </row>
    <row r="15" spans="1:5" x14ac:dyDescent="0.75">
      <c r="A15" t="s">
        <v>2527</v>
      </c>
      <c r="B15" s="20" t="s">
        <v>2523</v>
      </c>
      <c r="C15" s="173"/>
      <c r="D15" t="s">
        <v>455</v>
      </c>
    </row>
    <row r="16" spans="1:5" x14ac:dyDescent="0.75">
      <c r="A16" t="s">
        <v>2500</v>
      </c>
      <c r="B16" s="166" t="s">
        <v>2507</v>
      </c>
      <c r="C16" s="162"/>
      <c r="D16" t="s">
        <v>89</v>
      </c>
    </row>
    <row r="17" spans="1:5" x14ac:dyDescent="0.75">
      <c r="A17" t="s">
        <v>3055</v>
      </c>
      <c r="B17" t="s">
        <v>3605</v>
      </c>
      <c r="C17" s="195"/>
      <c r="D17" t="s">
        <v>3498</v>
      </c>
    </row>
    <row r="18" spans="1:5" x14ac:dyDescent="0.75">
      <c r="A18" t="s">
        <v>2528</v>
      </c>
      <c r="B18" s="20" t="s">
        <v>2524</v>
      </c>
      <c r="C18" s="175"/>
      <c r="D18" t="s">
        <v>3499</v>
      </c>
    </row>
    <row r="19" spans="1:5" x14ac:dyDescent="0.75">
      <c r="A19" t="s">
        <v>2510</v>
      </c>
      <c r="B19" s="165" t="s">
        <v>2515</v>
      </c>
      <c r="C19" s="171"/>
      <c r="D19" t="s">
        <v>2540</v>
      </c>
    </row>
    <row r="20" spans="1:5" x14ac:dyDescent="0.75">
      <c r="A20" t="s">
        <v>2550</v>
      </c>
      <c r="B20" s="20" t="s">
        <v>2544</v>
      </c>
      <c r="C20" s="180"/>
      <c r="D20" t="s">
        <v>2470</v>
      </c>
    </row>
    <row r="21" spans="1:5" x14ac:dyDescent="0.75">
      <c r="A21" t="s">
        <v>2513</v>
      </c>
      <c r="B21" s="165" t="s">
        <v>2514</v>
      </c>
      <c r="C21" s="161"/>
      <c r="D21" t="s">
        <v>2625</v>
      </c>
    </row>
    <row r="22" spans="1:5" x14ac:dyDescent="0.75">
      <c r="A22" t="s">
        <v>2593</v>
      </c>
      <c r="B22" s="165" t="s">
        <v>2595</v>
      </c>
      <c r="C22" s="183"/>
      <c r="D22" t="s">
        <v>2592</v>
      </c>
    </row>
    <row r="23" spans="1:5" x14ac:dyDescent="0.75">
      <c r="A23" t="s">
        <v>2594</v>
      </c>
      <c r="B23" s="165">
        <v>740000</v>
      </c>
      <c r="C23" s="184"/>
      <c r="D23" t="s">
        <v>2468</v>
      </c>
    </row>
    <row r="24" spans="1:5" x14ac:dyDescent="0.75">
      <c r="A24" t="s">
        <v>2529</v>
      </c>
      <c r="B24" s="20" t="s">
        <v>2525</v>
      </c>
      <c r="C24" s="176"/>
      <c r="D24" t="s">
        <v>312</v>
      </c>
    </row>
    <row r="25" spans="1:5" x14ac:dyDescent="0.75">
      <c r="A25" t="s">
        <v>3563</v>
      </c>
      <c r="B25" s="20" t="s">
        <v>3606</v>
      </c>
      <c r="C25" s="333"/>
      <c r="D25" t="s">
        <v>3495</v>
      </c>
    </row>
    <row r="26" spans="1:5" x14ac:dyDescent="0.75">
      <c r="A26" t="s">
        <v>2512</v>
      </c>
      <c r="B26" s="165" t="s">
        <v>2517</v>
      </c>
      <c r="C26" s="168"/>
      <c r="D26" t="s">
        <v>3427</v>
      </c>
    </row>
    <row r="27" spans="1:5" x14ac:dyDescent="0.75">
      <c r="A27" t="s">
        <v>3428</v>
      </c>
      <c r="B27" s="165" t="s">
        <v>3429</v>
      </c>
      <c r="C27" s="332"/>
      <c r="D27" t="s">
        <v>3426</v>
      </c>
    </row>
    <row r="28" spans="1:5" x14ac:dyDescent="0.75">
      <c r="A28" t="s">
        <v>3056</v>
      </c>
      <c r="B28" s="17" t="s">
        <v>3607</v>
      </c>
      <c r="C28" s="196"/>
      <c r="D28" t="s">
        <v>3497</v>
      </c>
    </row>
    <row r="29" spans="1:5" x14ac:dyDescent="0.75">
      <c r="A29" t="s">
        <v>2536</v>
      </c>
      <c r="B29" s="20" t="s">
        <v>2535</v>
      </c>
      <c r="C29" s="177"/>
      <c r="D29" t="s">
        <v>444</v>
      </c>
    </row>
    <row r="30" spans="1:5" x14ac:dyDescent="0.75">
      <c r="A30" t="s">
        <v>3057</v>
      </c>
      <c r="B30" s="193" t="s">
        <v>3050</v>
      </c>
      <c r="C30" s="192"/>
      <c r="D30" t="s">
        <v>3494</v>
      </c>
    </row>
    <row r="31" spans="1:5" x14ac:dyDescent="0.75">
      <c r="A31" t="s">
        <v>2506</v>
      </c>
      <c r="B31" s="165" t="s">
        <v>2516</v>
      </c>
      <c r="C31" s="167"/>
      <c r="D31" t="s">
        <v>447</v>
      </c>
    </row>
    <row r="32" spans="1:5" x14ac:dyDescent="0.75">
      <c r="A32" t="s">
        <v>3602</v>
      </c>
      <c r="B32" s="165" t="s">
        <v>3603</v>
      </c>
      <c r="C32" s="345"/>
      <c r="D32" t="s">
        <v>3596</v>
      </c>
      <c r="E32" t="s">
        <v>3600</v>
      </c>
    </row>
    <row r="33" spans="1:5" x14ac:dyDescent="0.75">
      <c r="A33" t="s">
        <v>2551</v>
      </c>
      <c r="B33" s="20" t="s">
        <v>2545</v>
      </c>
      <c r="C33" s="182"/>
      <c r="D33" s="344" t="s">
        <v>3594</v>
      </c>
      <c r="E33" t="s">
        <v>3599</v>
      </c>
    </row>
    <row r="35" spans="1:5" x14ac:dyDescent="0.75">
      <c r="A35" s="42" t="s">
        <v>2521</v>
      </c>
      <c r="B35" s="163"/>
      <c r="C35" s="156"/>
      <c r="D35" s="156"/>
    </row>
    <row r="36" spans="1:5" s="9" customFormat="1" x14ac:dyDescent="0.75">
      <c r="A36" s="9" t="s">
        <v>2501</v>
      </c>
      <c r="B36" s="164" t="s">
        <v>2502</v>
      </c>
      <c r="C36" s="9" t="s">
        <v>2503</v>
      </c>
      <c r="D36" s="9" t="s">
        <v>2585</v>
      </c>
    </row>
    <row r="37" spans="1:5" x14ac:dyDescent="0.75">
      <c r="A37" t="s">
        <v>2527</v>
      </c>
      <c r="B37" s="20" t="s">
        <v>2523</v>
      </c>
      <c r="C37" s="173"/>
      <c r="D37" t="s">
        <v>2587</v>
      </c>
    </row>
    <row r="38" spans="1:5" x14ac:dyDescent="0.75">
      <c r="A38" t="s">
        <v>2500</v>
      </c>
      <c r="B38" s="166" t="s">
        <v>2507</v>
      </c>
      <c r="C38" s="162"/>
      <c r="D38" t="s">
        <v>2586</v>
      </c>
    </row>
    <row r="39" spans="1:5" x14ac:dyDescent="0.75">
      <c r="A39" t="s">
        <v>2512</v>
      </c>
      <c r="B39" s="20" t="s">
        <v>2517</v>
      </c>
      <c r="C39" s="168"/>
      <c r="D39" t="s">
        <v>4</v>
      </c>
    </row>
    <row r="40" spans="1:5" x14ac:dyDescent="0.75">
      <c r="A40" t="s">
        <v>2526</v>
      </c>
      <c r="B40" s="20" t="s">
        <v>2542</v>
      </c>
      <c r="C40" s="174"/>
      <c r="D40" t="s">
        <v>93</v>
      </c>
    </row>
    <row r="41" spans="1:5" x14ac:dyDescent="0.75">
      <c r="A41" t="s">
        <v>2506</v>
      </c>
      <c r="B41" s="20">
        <v>969696</v>
      </c>
      <c r="C41" s="167"/>
      <c r="D41" t="s">
        <v>9</v>
      </c>
    </row>
    <row r="42" spans="1:5" x14ac:dyDescent="0.75">
      <c r="A42" t="s">
        <v>2519</v>
      </c>
      <c r="B42" s="20" t="s">
        <v>2520</v>
      </c>
      <c r="C42" s="169"/>
      <c r="D42" t="s">
        <v>2427</v>
      </c>
    </row>
    <row r="43" spans="1:5" x14ac:dyDescent="0.75">
      <c r="A43" t="s">
        <v>2528</v>
      </c>
      <c r="B43" s="20" t="s">
        <v>2524</v>
      </c>
      <c r="C43" s="175"/>
      <c r="D43" t="s">
        <v>132</v>
      </c>
    </row>
    <row r="44" spans="1:5" x14ac:dyDescent="0.75">
      <c r="A44" t="s">
        <v>2529</v>
      </c>
      <c r="B44" s="20" t="s">
        <v>2525</v>
      </c>
      <c r="C44" s="176"/>
      <c r="D44" t="s">
        <v>2436</v>
      </c>
    </row>
    <row r="45" spans="1:5" x14ac:dyDescent="0.75">
      <c r="A45" t="s">
        <v>2511</v>
      </c>
      <c r="B45" s="20" t="s">
        <v>2522</v>
      </c>
      <c r="C45" s="172"/>
      <c r="D45" t="s">
        <v>2487</v>
      </c>
    </row>
    <row r="46" spans="1:5" x14ac:dyDescent="0.75">
      <c r="A46" t="s">
        <v>2593</v>
      </c>
      <c r="B46" s="165" t="s">
        <v>2595</v>
      </c>
      <c r="C46" s="183"/>
      <c r="D46" t="s">
        <v>2794</v>
      </c>
    </row>
    <row r="48" spans="1:5" x14ac:dyDescent="0.75">
      <c r="A48" s="42" t="s">
        <v>2530</v>
      </c>
      <c r="B48" s="163"/>
      <c r="C48" s="156"/>
      <c r="D48" s="156"/>
    </row>
    <row r="49" spans="1:4" x14ac:dyDescent="0.75">
      <c r="A49" s="9" t="s">
        <v>2501</v>
      </c>
      <c r="B49" s="164" t="s">
        <v>2502</v>
      </c>
      <c r="C49" s="9" t="s">
        <v>2503</v>
      </c>
      <c r="D49" s="9" t="s">
        <v>2504</v>
      </c>
    </row>
    <row r="50" spans="1:4" x14ac:dyDescent="0.75">
      <c r="A50" t="s">
        <v>2512</v>
      </c>
      <c r="B50" s="165" t="s">
        <v>2517</v>
      </c>
      <c r="C50" s="168"/>
      <c r="D50" t="s">
        <v>2531</v>
      </c>
    </row>
    <row r="51" spans="1:4" x14ac:dyDescent="0.75">
      <c r="A51" t="s">
        <v>2506</v>
      </c>
      <c r="B51" s="20">
        <v>969696</v>
      </c>
      <c r="C51" s="167"/>
      <c r="D51" t="s">
        <v>2532</v>
      </c>
    </row>
    <row r="52" spans="1:4" x14ac:dyDescent="0.75">
      <c r="A52" t="s">
        <v>2519</v>
      </c>
      <c r="B52" s="20" t="s">
        <v>2520</v>
      </c>
      <c r="C52" s="169"/>
      <c r="D52" t="s">
        <v>2533</v>
      </c>
    </row>
    <row r="53" spans="1:4" x14ac:dyDescent="0.75">
      <c r="A53" t="s">
        <v>2593</v>
      </c>
      <c r="B53" s="165" t="s">
        <v>2595</v>
      </c>
      <c r="C53" s="183"/>
      <c r="D53" t="s">
        <v>2795</v>
      </c>
    </row>
    <row r="55" spans="1:4" x14ac:dyDescent="0.75">
      <c r="A55" s="42" t="s">
        <v>2534</v>
      </c>
      <c r="B55" s="163"/>
      <c r="C55" s="156"/>
      <c r="D55" s="156"/>
    </row>
    <row r="56" spans="1:4" x14ac:dyDescent="0.75">
      <c r="A56" s="9" t="s">
        <v>2501</v>
      </c>
      <c r="B56" s="164" t="s">
        <v>2502</v>
      </c>
      <c r="C56" s="9" t="s">
        <v>2503</v>
      </c>
      <c r="D56" s="9" t="s">
        <v>2504</v>
      </c>
    </row>
    <row r="57" spans="1:4" x14ac:dyDescent="0.75">
      <c r="A57" t="s">
        <v>2519</v>
      </c>
      <c r="B57" s="20" t="s">
        <v>2520</v>
      </c>
      <c r="C57" s="169"/>
      <c r="D57" t="s">
        <v>2238</v>
      </c>
    </row>
    <row r="58" spans="1:4" x14ac:dyDescent="0.75">
      <c r="A58" t="s">
        <v>2513</v>
      </c>
      <c r="B58" s="165" t="s">
        <v>2514</v>
      </c>
      <c r="C58" s="161"/>
      <c r="D58" t="s">
        <v>847</v>
      </c>
    </row>
    <row r="59" spans="1:4" x14ac:dyDescent="0.75">
      <c r="A59" t="s">
        <v>2512</v>
      </c>
      <c r="B59" s="165" t="s">
        <v>2517</v>
      </c>
      <c r="C59" s="168"/>
      <c r="D59" t="s">
        <v>2236</v>
      </c>
    </row>
    <row r="60" spans="1:4" x14ac:dyDescent="0.75">
      <c r="A60" t="s">
        <v>2506</v>
      </c>
      <c r="B60" s="165" t="s">
        <v>2516</v>
      </c>
      <c r="C60" s="167"/>
      <c r="D60" t="s">
        <v>2220</v>
      </c>
    </row>
    <row r="61" spans="1:4" x14ac:dyDescent="0.75">
      <c r="B61" s="165"/>
    </row>
    <row r="62" spans="1:4" x14ac:dyDescent="0.75">
      <c r="A62" s="42" t="s">
        <v>2671</v>
      </c>
      <c r="B62" s="163"/>
      <c r="C62" s="156"/>
      <c r="D62" s="156"/>
    </row>
    <row r="63" spans="1:4" x14ac:dyDescent="0.75">
      <c r="A63" s="9" t="s">
        <v>2501</v>
      </c>
      <c r="B63" s="164" t="s">
        <v>2502</v>
      </c>
      <c r="C63" s="9" t="s">
        <v>2503</v>
      </c>
      <c r="D63" s="9" t="s">
        <v>2504</v>
      </c>
    </row>
    <row r="64" spans="1:4" x14ac:dyDescent="0.75">
      <c r="A64" t="s">
        <v>2512</v>
      </c>
      <c r="B64" s="165" t="s">
        <v>2517</v>
      </c>
      <c r="C64" s="168"/>
      <c r="D64" t="s">
        <v>2563</v>
      </c>
    </row>
    <row r="65" spans="1:4" x14ac:dyDescent="0.75">
      <c r="A65" t="s">
        <v>2527</v>
      </c>
      <c r="B65" s="20" t="s">
        <v>2523</v>
      </c>
      <c r="C65" s="173"/>
      <c r="D65" t="s">
        <v>2564</v>
      </c>
    </row>
    <row r="66" spans="1:4" x14ac:dyDescent="0.75">
      <c r="A66" t="s">
        <v>2526</v>
      </c>
      <c r="B66" s="20" t="s">
        <v>2542</v>
      </c>
      <c r="C66" s="174"/>
      <c r="D66" t="s">
        <v>2565</v>
      </c>
    </row>
    <row r="67" spans="1:4" x14ac:dyDescent="0.75">
      <c r="A67" t="s">
        <v>2519</v>
      </c>
      <c r="B67" s="165" t="s">
        <v>2520</v>
      </c>
      <c r="C67" s="169"/>
      <c r="D67" t="s">
        <v>2566</v>
      </c>
    </row>
    <row r="68" spans="1:4" x14ac:dyDescent="0.75">
      <c r="A68" t="s">
        <v>2513</v>
      </c>
      <c r="B68" s="165" t="s">
        <v>2514</v>
      </c>
      <c r="C68" s="161"/>
      <c r="D68" t="s">
        <v>2567</v>
      </c>
    </row>
    <row r="70" spans="1:4" x14ac:dyDescent="0.75">
      <c r="A70" s="42" t="s">
        <v>2940</v>
      </c>
      <c r="B70" s="163"/>
      <c r="C70" s="156"/>
      <c r="D70" s="156"/>
    </row>
    <row r="71" spans="1:4" x14ac:dyDescent="0.75">
      <c r="A71" s="9" t="s">
        <v>2501</v>
      </c>
      <c r="B71" s="164" t="s">
        <v>2502</v>
      </c>
      <c r="C71" s="9" t="s">
        <v>2503</v>
      </c>
      <c r="D71" s="9" t="s">
        <v>2504</v>
      </c>
    </row>
    <row r="72" spans="1:4" x14ac:dyDescent="0.75">
      <c r="A72" t="s">
        <v>2527</v>
      </c>
      <c r="B72" s="20" t="s">
        <v>2523</v>
      </c>
      <c r="C72" s="173"/>
      <c r="D72" t="s">
        <v>2930</v>
      </c>
    </row>
    <row r="73" spans="1:4" x14ac:dyDescent="0.75">
      <c r="A73" t="s">
        <v>2512</v>
      </c>
      <c r="B73" s="165" t="s">
        <v>2517</v>
      </c>
      <c r="C73" s="168"/>
      <c r="D73" t="s">
        <v>2929</v>
      </c>
    </row>
    <row r="74" spans="1:4" x14ac:dyDescent="0.75">
      <c r="A74" t="s">
        <v>2511</v>
      </c>
      <c r="B74" s="20" t="s">
        <v>2522</v>
      </c>
      <c r="C74" s="172"/>
      <c r="D74" t="s">
        <v>2926</v>
      </c>
    </row>
    <row r="75" spans="1:4" x14ac:dyDescent="0.75">
      <c r="A75" t="s">
        <v>2551</v>
      </c>
      <c r="B75" s="20" t="s">
        <v>2545</v>
      </c>
      <c r="C75" s="182"/>
      <c r="D75" t="s">
        <v>2927</v>
      </c>
    </row>
    <row r="76" spans="1:4" x14ac:dyDescent="0.75">
      <c r="A76" t="s">
        <v>2529</v>
      </c>
      <c r="B76" s="20" t="s">
        <v>2525</v>
      </c>
      <c r="C76" s="176"/>
      <c r="D76" t="s">
        <v>2928</v>
      </c>
    </row>
    <row r="78" spans="1:4" x14ac:dyDescent="0.75">
      <c r="A78" s="42" t="s">
        <v>3014</v>
      </c>
      <c r="B78" s="163"/>
      <c r="C78" s="156"/>
      <c r="D78" s="156"/>
    </row>
    <row r="79" spans="1:4" x14ac:dyDescent="0.75">
      <c r="A79" s="9" t="s">
        <v>2501</v>
      </c>
      <c r="B79" s="164" t="s">
        <v>2502</v>
      </c>
      <c r="C79" s="9" t="s">
        <v>2503</v>
      </c>
      <c r="D79" s="9" t="s">
        <v>2504</v>
      </c>
    </row>
    <row r="80" spans="1:4" x14ac:dyDescent="0.75">
      <c r="A80" t="s">
        <v>2593</v>
      </c>
      <c r="B80" s="165" t="s">
        <v>2595</v>
      </c>
      <c r="C80" s="183"/>
      <c r="D80" t="s">
        <v>2947</v>
      </c>
    </row>
    <row r="81" spans="1:4" x14ac:dyDescent="0.75">
      <c r="A81" t="s">
        <v>2527</v>
      </c>
      <c r="B81" s="20" t="s">
        <v>2523</v>
      </c>
      <c r="C81" s="173"/>
      <c r="D81" t="s">
        <v>2948</v>
      </c>
    </row>
    <row r="82" spans="1:4" x14ac:dyDescent="0.75">
      <c r="A82" t="s">
        <v>2529</v>
      </c>
      <c r="B82" s="20" t="s">
        <v>2525</v>
      </c>
      <c r="C82" s="176"/>
      <c r="D82" t="s">
        <v>459</v>
      </c>
    </row>
    <row r="83" spans="1:4" x14ac:dyDescent="0.75">
      <c r="A83" t="s">
        <v>2528</v>
      </c>
      <c r="B83" s="20" t="s">
        <v>2524</v>
      </c>
      <c r="C83" s="175"/>
      <c r="D83" t="s">
        <v>2949</v>
      </c>
    </row>
    <row r="84" spans="1:4" x14ac:dyDescent="0.75">
      <c r="A84" t="s">
        <v>2526</v>
      </c>
      <c r="B84" s="20" t="s">
        <v>2542</v>
      </c>
      <c r="C84" s="174"/>
      <c r="D84" t="s">
        <v>2950</v>
      </c>
    </row>
    <row r="85" spans="1:4" x14ac:dyDescent="0.75">
      <c r="A85" t="s">
        <v>2506</v>
      </c>
      <c r="B85" s="165" t="s">
        <v>2516</v>
      </c>
      <c r="C85" s="167"/>
      <c r="D85" t="s">
        <v>264</v>
      </c>
    </row>
    <row r="86" spans="1:4" x14ac:dyDescent="0.75">
      <c r="A86" t="s">
        <v>2512</v>
      </c>
      <c r="B86" s="165" t="s">
        <v>2517</v>
      </c>
      <c r="C86" s="168"/>
      <c r="D86" t="s">
        <v>2951</v>
      </c>
    </row>
    <row r="87" spans="1:4" x14ac:dyDescent="0.75">
      <c r="A87" t="s">
        <v>2519</v>
      </c>
      <c r="B87" s="165" t="s">
        <v>2520</v>
      </c>
      <c r="C87" s="169"/>
      <c r="D87" t="s">
        <v>2952</v>
      </c>
    </row>
    <row r="88" spans="1:4" x14ac:dyDescent="0.75">
      <c r="A88" t="s">
        <v>2511</v>
      </c>
      <c r="B88" s="20" t="s">
        <v>2522</v>
      </c>
      <c r="C88" s="172"/>
      <c r="D88" t="s">
        <v>2953</v>
      </c>
    </row>
    <row r="89" spans="1:4" x14ac:dyDescent="0.75">
      <c r="A89" t="s">
        <v>2513</v>
      </c>
      <c r="B89" s="165" t="s">
        <v>2514</v>
      </c>
      <c r="C89" s="161"/>
      <c r="D89" t="s">
        <v>2567</v>
      </c>
    </row>
    <row r="90" spans="1:4" x14ac:dyDescent="0.75">
      <c r="B90" s="165"/>
    </row>
    <row r="91" spans="1:4" x14ac:dyDescent="0.75">
      <c r="A91" s="42" t="s">
        <v>2912</v>
      </c>
      <c r="B91" s="163"/>
      <c r="C91" s="156"/>
      <c r="D91" s="156"/>
    </row>
    <row r="92" spans="1:4" x14ac:dyDescent="0.75">
      <c r="A92" s="9" t="s">
        <v>2501</v>
      </c>
      <c r="B92" s="164" t="s">
        <v>2502</v>
      </c>
      <c r="C92" s="9" t="s">
        <v>2503</v>
      </c>
      <c r="D92" s="9" t="s">
        <v>2504</v>
      </c>
    </row>
    <row r="93" spans="1:4" x14ac:dyDescent="0.75">
      <c r="A93" t="s">
        <v>2512</v>
      </c>
      <c r="B93" s="165" t="s">
        <v>2517</v>
      </c>
      <c r="C93" s="168"/>
      <c r="D93" t="s">
        <v>2860</v>
      </c>
    </row>
    <row r="94" spans="1:4" x14ac:dyDescent="0.75">
      <c r="A94" t="s">
        <v>2527</v>
      </c>
      <c r="B94" s="20" t="s">
        <v>2523</v>
      </c>
      <c r="C94" s="173"/>
      <c r="D94" t="s">
        <v>2861</v>
      </c>
    </row>
    <row r="95" spans="1:4" x14ac:dyDescent="0.75">
      <c r="A95" t="s">
        <v>2526</v>
      </c>
      <c r="B95" s="20" t="s">
        <v>2542</v>
      </c>
      <c r="C95" s="174"/>
      <c r="D95" t="s">
        <v>2862</v>
      </c>
    </row>
    <row r="96" spans="1:4" x14ac:dyDescent="0.75">
      <c r="A96" t="s">
        <v>2513</v>
      </c>
      <c r="B96" s="165" t="s">
        <v>2514</v>
      </c>
      <c r="C96" s="161"/>
      <c r="D96" t="s">
        <v>2567</v>
      </c>
    </row>
    <row r="98" spans="1:4" x14ac:dyDescent="0.75">
      <c r="A98" s="42" t="s">
        <v>3266</v>
      </c>
      <c r="B98" s="163"/>
      <c r="C98" s="156"/>
      <c r="D98" s="156"/>
    </row>
    <row r="99" spans="1:4" x14ac:dyDescent="0.75">
      <c r="A99" s="9" t="s">
        <v>2501</v>
      </c>
      <c r="B99" s="164" t="s">
        <v>2502</v>
      </c>
      <c r="C99" s="9" t="s">
        <v>2503</v>
      </c>
      <c r="D99" s="9" t="s">
        <v>2504</v>
      </c>
    </row>
    <row r="100" spans="1:4" x14ac:dyDescent="0.75">
      <c r="A100" t="s">
        <v>2547</v>
      </c>
      <c r="B100" s="20" t="s">
        <v>2541</v>
      </c>
      <c r="C100" s="179"/>
      <c r="D100" t="s">
        <v>3135</v>
      </c>
    </row>
    <row r="101" spans="1:4" x14ac:dyDescent="0.75">
      <c r="A101" t="s">
        <v>2519</v>
      </c>
      <c r="B101" s="165" t="s">
        <v>2520</v>
      </c>
      <c r="C101" s="169"/>
      <c r="D101" t="s">
        <v>3136</v>
      </c>
    </row>
    <row r="103" spans="1:4" x14ac:dyDescent="0.75">
      <c r="A103" s="42" t="s">
        <v>3137</v>
      </c>
      <c r="B103" s="163"/>
      <c r="C103" s="156"/>
      <c r="D103" s="156"/>
    </row>
    <row r="104" spans="1:4" x14ac:dyDescent="0.75">
      <c r="A104" s="9" t="s">
        <v>2501</v>
      </c>
      <c r="B104" s="164" t="s">
        <v>2502</v>
      </c>
      <c r="C104" s="9" t="s">
        <v>2503</v>
      </c>
      <c r="D104" s="9" t="s">
        <v>2504</v>
      </c>
    </row>
    <row r="105" spans="1:4" x14ac:dyDescent="0.75">
      <c r="A105" t="s">
        <v>2512</v>
      </c>
      <c r="B105" s="165" t="s">
        <v>2517</v>
      </c>
      <c r="C105" s="168"/>
      <c r="D105" t="s">
        <v>3138</v>
      </c>
    </row>
    <row r="106" spans="1:4" x14ac:dyDescent="0.75">
      <c r="A106" t="s">
        <v>2526</v>
      </c>
      <c r="B106" s="20" t="s">
        <v>2542</v>
      </c>
      <c r="C106" s="174"/>
      <c r="D106" t="s">
        <v>3139</v>
      </c>
    </row>
    <row r="107" spans="1:4" x14ac:dyDescent="0.75">
      <c r="A107" t="s">
        <v>2519</v>
      </c>
      <c r="B107" s="165" t="s">
        <v>2520</v>
      </c>
      <c r="C107" s="169"/>
      <c r="D107" t="s">
        <v>3140</v>
      </c>
    </row>
    <row r="108" spans="1:4" x14ac:dyDescent="0.75">
      <c r="A108" t="s">
        <v>2527</v>
      </c>
      <c r="B108" s="20" t="s">
        <v>2523</v>
      </c>
      <c r="C108" s="173"/>
      <c r="D108" t="s">
        <v>3141</v>
      </c>
    </row>
    <row r="110" spans="1:4" x14ac:dyDescent="0.75">
      <c r="A110" s="42" t="s">
        <v>3142</v>
      </c>
      <c r="B110" s="163"/>
      <c r="C110" s="156"/>
      <c r="D110" s="156"/>
    </row>
    <row r="111" spans="1:4" x14ac:dyDescent="0.75">
      <c r="A111" s="9" t="s">
        <v>2501</v>
      </c>
      <c r="B111" s="164" t="s">
        <v>2502</v>
      </c>
      <c r="C111" s="9" t="s">
        <v>2503</v>
      </c>
      <c r="D111" s="9" t="s">
        <v>2504</v>
      </c>
    </row>
    <row r="112" spans="1:4" x14ac:dyDescent="0.75">
      <c r="A112" t="s">
        <v>2551</v>
      </c>
      <c r="B112" s="20" t="s">
        <v>2545</v>
      </c>
      <c r="C112" s="182"/>
      <c r="D112" t="s">
        <v>3143</v>
      </c>
    </row>
    <row r="113" spans="1:4" x14ac:dyDescent="0.75">
      <c r="A113" t="s">
        <v>2528</v>
      </c>
      <c r="B113" s="20" t="s">
        <v>2524</v>
      </c>
      <c r="C113" s="175"/>
      <c r="D113" t="s">
        <v>3144</v>
      </c>
    </row>
    <row r="115" spans="1:4" x14ac:dyDescent="0.75">
      <c r="A115" s="42" t="s">
        <v>3145</v>
      </c>
      <c r="B115" s="163"/>
      <c r="C115" s="156"/>
      <c r="D115" s="156"/>
    </row>
    <row r="116" spans="1:4" x14ac:dyDescent="0.75">
      <c r="A116" s="9" t="s">
        <v>2501</v>
      </c>
      <c r="B116" s="164" t="s">
        <v>2502</v>
      </c>
      <c r="C116" s="9" t="s">
        <v>2503</v>
      </c>
      <c r="D116" s="9" t="s">
        <v>2504</v>
      </c>
    </row>
    <row r="117" spans="1:4" x14ac:dyDescent="0.75">
      <c r="A117" t="s">
        <v>2547</v>
      </c>
      <c r="B117" s="20" t="s">
        <v>2541</v>
      </c>
      <c r="C117" s="179"/>
      <c r="D117" t="s">
        <v>3146</v>
      </c>
    </row>
    <row r="118" spans="1:4" x14ac:dyDescent="0.75">
      <c r="A118" t="s">
        <v>2527</v>
      </c>
      <c r="B118" s="20" t="s">
        <v>2523</v>
      </c>
      <c r="C118" s="173"/>
      <c r="D118" t="s">
        <v>3147</v>
      </c>
    </row>
    <row r="119" spans="1:4" x14ac:dyDescent="0.75">
      <c r="A119" t="s">
        <v>2529</v>
      </c>
      <c r="B119" s="20" t="s">
        <v>2525</v>
      </c>
      <c r="C119" s="176"/>
      <c r="D119" t="s">
        <v>3148</v>
      </c>
    </row>
    <row r="120" spans="1:4" x14ac:dyDescent="0.75">
      <c r="A120" t="s">
        <v>2519</v>
      </c>
      <c r="B120" s="165" t="s">
        <v>2520</v>
      </c>
      <c r="C120" s="169"/>
      <c r="D120" t="s">
        <v>3149</v>
      </c>
    </row>
    <row r="121" spans="1:4" x14ac:dyDescent="0.75">
      <c r="A121" t="s">
        <v>2526</v>
      </c>
      <c r="B121" s="20" t="s">
        <v>2542</v>
      </c>
      <c r="C121" s="174"/>
      <c r="D121" t="s">
        <v>3150</v>
      </c>
    </row>
    <row r="122" spans="1:4" x14ac:dyDescent="0.75">
      <c r="A122" t="s">
        <v>2506</v>
      </c>
      <c r="B122" s="165" t="s">
        <v>2516</v>
      </c>
      <c r="C122" s="167"/>
      <c r="D122" t="s">
        <v>3151</v>
      </c>
    </row>
    <row r="123" spans="1:4" x14ac:dyDescent="0.75">
      <c r="A123" t="s">
        <v>2512</v>
      </c>
      <c r="B123" s="165" t="s">
        <v>2517</v>
      </c>
      <c r="C123" s="168"/>
      <c r="D123" t="s">
        <v>3152</v>
      </c>
    </row>
    <row r="125" spans="1:4" x14ac:dyDescent="0.75">
      <c r="A125" s="42" t="s">
        <v>2874</v>
      </c>
      <c r="B125" s="163"/>
      <c r="C125" s="156"/>
      <c r="D125" s="156"/>
    </row>
    <row r="126" spans="1:4" x14ac:dyDescent="0.75">
      <c r="A126" s="9" t="s">
        <v>2501</v>
      </c>
      <c r="B126" s="164" t="s">
        <v>2502</v>
      </c>
      <c r="C126" s="9" t="s">
        <v>2503</v>
      </c>
      <c r="D126" s="9" t="s">
        <v>2504</v>
      </c>
    </row>
    <row r="127" spans="1:4" x14ac:dyDescent="0.75">
      <c r="A127" t="s">
        <v>2527</v>
      </c>
      <c r="B127" s="20" t="s">
        <v>2523</v>
      </c>
      <c r="C127" s="173"/>
      <c r="D127" t="s">
        <v>2875</v>
      </c>
    </row>
    <row r="128" spans="1:4" x14ac:dyDescent="0.75">
      <c r="A128" t="s">
        <v>2519</v>
      </c>
      <c r="B128" s="165" t="s">
        <v>2520</v>
      </c>
      <c r="C128" s="169"/>
      <c r="D128" t="s">
        <v>2876</v>
      </c>
    </row>
    <row r="129" spans="1:4" x14ac:dyDescent="0.75">
      <c r="A129" t="s">
        <v>2513</v>
      </c>
      <c r="B129" s="165" t="s">
        <v>2514</v>
      </c>
      <c r="C129" s="161"/>
      <c r="D129" t="s">
        <v>2567</v>
      </c>
    </row>
    <row r="130" spans="1:4" x14ac:dyDescent="0.75">
      <c r="B130" s="165"/>
    </row>
    <row r="131" spans="1:4" x14ac:dyDescent="0.75">
      <c r="A131" s="42" t="s">
        <v>2913</v>
      </c>
      <c r="B131" s="163"/>
      <c r="C131" s="156"/>
      <c r="D131" s="156"/>
    </row>
    <row r="132" spans="1:4" x14ac:dyDescent="0.75">
      <c r="A132" s="9" t="s">
        <v>2501</v>
      </c>
      <c r="B132" s="164" t="s">
        <v>2502</v>
      </c>
      <c r="C132" s="9" t="s">
        <v>2503</v>
      </c>
      <c r="D132" s="9" t="s">
        <v>2504</v>
      </c>
    </row>
    <row r="133" spans="1:4" x14ac:dyDescent="0.75">
      <c r="A133" t="s">
        <v>2512</v>
      </c>
      <c r="B133" s="165" t="s">
        <v>2517</v>
      </c>
      <c r="C133" s="168"/>
      <c r="D133" t="s">
        <v>2914</v>
      </c>
    </row>
    <row r="134" spans="1:4" x14ac:dyDescent="0.75">
      <c r="A134" t="s">
        <v>2551</v>
      </c>
      <c r="B134" s="20" t="s">
        <v>2545</v>
      </c>
      <c r="C134" s="182"/>
      <c r="D134" t="s">
        <v>2915</v>
      </c>
    </row>
    <row r="135" spans="1:4" x14ac:dyDescent="0.75">
      <c r="A135" t="s">
        <v>2529</v>
      </c>
      <c r="B135" s="20" t="s">
        <v>2525</v>
      </c>
      <c r="C135" s="176"/>
      <c r="D135" t="s">
        <v>2916</v>
      </c>
    </row>
    <row r="136" spans="1:4" x14ac:dyDescent="0.75">
      <c r="A136" t="s">
        <v>2513</v>
      </c>
      <c r="B136" s="165" t="s">
        <v>2514</v>
      </c>
      <c r="C136" s="161"/>
      <c r="D136" t="s">
        <v>2567</v>
      </c>
    </row>
    <row r="138" spans="1:4" x14ac:dyDescent="0.75">
      <c r="A138" s="42" t="s">
        <v>2569</v>
      </c>
      <c r="B138" s="163"/>
      <c r="C138" s="156"/>
      <c r="D138" s="156"/>
    </row>
    <row r="139" spans="1:4" x14ac:dyDescent="0.75">
      <c r="A139" s="9" t="s">
        <v>2501</v>
      </c>
      <c r="B139" s="164" t="s">
        <v>2502</v>
      </c>
      <c r="C139" s="9" t="s">
        <v>2503</v>
      </c>
      <c r="D139" s="9" t="s">
        <v>2504</v>
      </c>
    </row>
    <row r="140" spans="1:4" x14ac:dyDescent="0.75">
      <c r="A140" t="s">
        <v>2513</v>
      </c>
      <c r="B140" s="165" t="s">
        <v>2514</v>
      </c>
      <c r="C140" s="161"/>
      <c r="D140" t="s">
        <v>2570</v>
      </c>
    </row>
    <row r="141" spans="1:4" x14ac:dyDescent="0.75">
      <c r="A141" t="s">
        <v>2527</v>
      </c>
      <c r="B141" s="20" t="s">
        <v>2523</v>
      </c>
      <c r="C141" s="173"/>
      <c r="D141" t="s">
        <v>2571</v>
      </c>
    </row>
    <row r="142" spans="1:4" x14ac:dyDescent="0.75">
      <c r="A142" t="s">
        <v>2529</v>
      </c>
      <c r="B142" s="20" t="s">
        <v>2525</v>
      </c>
      <c r="C142" s="176"/>
      <c r="D142" t="s">
        <v>2663</v>
      </c>
    </row>
    <row r="143" spans="1:4" x14ac:dyDescent="0.75">
      <c r="A143" t="s">
        <v>2528</v>
      </c>
      <c r="B143" s="20" t="s">
        <v>2524</v>
      </c>
      <c r="C143" s="175"/>
      <c r="D143" t="s">
        <v>2572</v>
      </c>
    </row>
    <row r="144" spans="1:4" x14ac:dyDescent="0.75">
      <c r="A144" t="s">
        <v>2526</v>
      </c>
      <c r="B144" s="20" t="s">
        <v>2542</v>
      </c>
      <c r="C144" s="174"/>
      <c r="D144" t="s">
        <v>2573</v>
      </c>
    </row>
    <row r="145" spans="1:4" x14ac:dyDescent="0.75">
      <c r="A145" t="s">
        <v>2506</v>
      </c>
      <c r="B145" s="165" t="s">
        <v>2516</v>
      </c>
      <c r="C145" s="167"/>
      <c r="D145" t="s">
        <v>2574</v>
      </c>
    </row>
    <row r="146" spans="1:4" x14ac:dyDescent="0.75">
      <c r="A146" t="s">
        <v>2512</v>
      </c>
      <c r="B146" s="165" t="s">
        <v>2517</v>
      </c>
      <c r="C146" s="168"/>
      <c r="D146" t="s">
        <v>2575</v>
      </c>
    </row>
    <row r="147" spans="1:4" x14ac:dyDescent="0.75">
      <c r="A147" t="s">
        <v>2519</v>
      </c>
      <c r="B147" s="165" t="s">
        <v>2520</v>
      </c>
      <c r="C147" s="169"/>
      <c r="D147" t="s">
        <v>2576</v>
      </c>
    </row>
    <row r="148" spans="1:4" x14ac:dyDescent="0.75">
      <c r="A148" t="s">
        <v>2511</v>
      </c>
      <c r="B148" s="20" t="s">
        <v>2522</v>
      </c>
      <c r="C148" s="172"/>
      <c r="D148" t="s">
        <v>2577</v>
      </c>
    </row>
    <row r="150" spans="1:4" x14ac:dyDescent="0.75">
      <c r="A150" s="42" t="s">
        <v>2568</v>
      </c>
      <c r="B150" s="163"/>
      <c r="C150" s="156"/>
      <c r="D150" s="156"/>
    </row>
    <row r="151" spans="1:4" x14ac:dyDescent="0.75">
      <c r="A151" s="9" t="s">
        <v>2501</v>
      </c>
      <c r="B151" s="164" t="s">
        <v>2502</v>
      </c>
      <c r="C151" s="9" t="s">
        <v>2503</v>
      </c>
      <c r="D151" s="9" t="s">
        <v>2504</v>
      </c>
    </row>
    <row r="152" spans="1:4" x14ac:dyDescent="0.75">
      <c r="A152" t="s">
        <v>2519</v>
      </c>
      <c r="B152" s="165" t="s">
        <v>2520</v>
      </c>
      <c r="C152" s="169"/>
      <c r="D152" t="s">
        <v>2681</v>
      </c>
    </row>
    <row r="153" spans="1:4" x14ac:dyDescent="0.75">
      <c r="A153" t="s">
        <v>2526</v>
      </c>
      <c r="B153" s="20" t="s">
        <v>2542</v>
      </c>
      <c r="C153" s="174"/>
      <c r="D153" t="s">
        <v>2682</v>
      </c>
    </row>
    <row r="154" spans="1:4" x14ac:dyDescent="0.75">
      <c r="A154" t="s">
        <v>2512</v>
      </c>
      <c r="B154" s="165" t="s">
        <v>2517</v>
      </c>
      <c r="C154" s="168"/>
      <c r="D154" t="s">
        <v>2672</v>
      </c>
    </row>
    <row r="155" spans="1:4" x14ac:dyDescent="0.75">
      <c r="A155" t="s">
        <v>2527</v>
      </c>
      <c r="B155" s="20" t="s">
        <v>2523</v>
      </c>
      <c r="C155" s="173"/>
      <c r="D155" t="s">
        <v>2673</v>
      </c>
    </row>
    <row r="156" spans="1:4" x14ac:dyDescent="0.75">
      <c r="A156" t="s">
        <v>2513</v>
      </c>
      <c r="B156" s="165" t="s">
        <v>2514</v>
      </c>
      <c r="C156" s="161"/>
      <c r="D156" t="s">
        <v>2567</v>
      </c>
    </row>
    <row r="158" spans="1:4" x14ac:dyDescent="0.75">
      <c r="A158" s="42" t="s">
        <v>2505</v>
      </c>
      <c r="B158" s="163"/>
      <c r="C158" s="156"/>
      <c r="D158" s="156"/>
    </row>
    <row r="159" spans="1:4" x14ac:dyDescent="0.75">
      <c r="A159" s="9" t="s">
        <v>2501</v>
      </c>
      <c r="B159" s="164" t="s">
        <v>2502</v>
      </c>
      <c r="C159" s="9" t="s">
        <v>2503</v>
      </c>
      <c r="D159" s="9" t="s">
        <v>2504</v>
      </c>
    </row>
    <row r="160" spans="1:4" x14ac:dyDescent="0.75">
      <c r="A160" t="s">
        <v>2526</v>
      </c>
      <c r="B160" s="20" t="s">
        <v>2542</v>
      </c>
      <c r="C160" s="174"/>
      <c r="D160" t="s">
        <v>2246</v>
      </c>
    </row>
    <row r="161" spans="1:4" x14ac:dyDescent="0.75">
      <c r="A161" t="s">
        <v>2506</v>
      </c>
      <c r="B161" s="165" t="s">
        <v>2516</v>
      </c>
      <c r="C161" s="167"/>
      <c r="D161" t="s">
        <v>2248</v>
      </c>
    </row>
    <row r="162" spans="1:4" x14ac:dyDescent="0.75">
      <c r="A162" t="s">
        <v>2512</v>
      </c>
      <c r="B162" s="165" t="s">
        <v>2517</v>
      </c>
      <c r="C162" s="168"/>
      <c r="D162" t="s">
        <v>2247</v>
      </c>
    </row>
    <row r="163" spans="1:4" x14ac:dyDescent="0.75">
      <c r="A163" t="s">
        <v>2511</v>
      </c>
      <c r="B163" s="20" t="s">
        <v>2522</v>
      </c>
      <c r="C163" s="170"/>
      <c r="D163" t="s">
        <v>2508</v>
      </c>
    </row>
    <row r="164" spans="1:4" x14ac:dyDescent="0.75">
      <c r="A164" t="s">
        <v>2527</v>
      </c>
      <c r="B164" s="20" t="s">
        <v>2523</v>
      </c>
      <c r="C164" s="173"/>
      <c r="D164" t="s">
        <v>2509</v>
      </c>
    </row>
    <row r="165" spans="1:4" x14ac:dyDescent="0.75">
      <c r="A165" t="s">
        <v>2513</v>
      </c>
      <c r="B165" s="165" t="s">
        <v>2514</v>
      </c>
      <c r="C165" s="161"/>
      <c r="D165" t="s">
        <v>2249</v>
      </c>
    </row>
    <row r="166" spans="1:4" x14ac:dyDescent="0.75">
      <c r="A166" t="s">
        <v>2519</v>
      </c>
      <c r="B166" s="165" t="s">
        <v>2520</v>
      </c>
      <c r="C166" s="169"/>
      <c r="D166" t="s">
        <v>2518</v>
      </c>
    </row>
    <row r="168" spans="1:4" x14ac:dyDescent="0.75">
      <c r="A168" s="42" t="s">
        <v>2552</v>
      </c>
      <c r="B168" s="163"/>
      <c r="C168" s="156"/>
      <c r="D168" s="156"/>
    </row>
    <row r="169" spans="1:4" x14ac:dyDescent="0.75">
      <c r="A169" s="9" t="s">
        <v>2501</v>
      </c>
      <c r="B169" s="164" t="s">
        <v>2502</v>
      </c>
      <c r="C169" s="9" t="s">
        <v>2503</v>
      </c>
      <c r="D169" s="9" t="s">
        <v>2504</v>
      </c>
    </row>
    <row r="170" spans="1:4" x14ac:dyDescent="0.75">
      <c r="A170" t="s">
        <v>2512</v>
      </c>
      <c r="B170" s="165" t="s">
        <v>2517</v>
      </c>
      <c r="C170" s="168"/>
      <c r="D170" t="s">
        <v>144</v>
      </c>
    </row>
    <row r="171" spans="1:4" x14ac:dyDescent="0.75">
      <c r="A171" t="s">
        <v>2500</v>
      </c>
      <c r="B171" s="166" t="s">
        <v>2507</v>
      </c>
      <c r="C171" s="162"/>
      <c r="D171" t="s">
        <v>2554</v>
      </c>
    </row>
    <row r="172" spans="1:4" x14ac:dyDescent="0.75">
      <c r="A172" t="s">
        <v>2551</v>
      </c>
      <c r="B172" s="20" t="s">
        <v>2545</v>
      </c>
      <c r="C172" s="182"/>
      <c r="D172" t="s">
        <v>2561</v>
      </c>
    </row>
    <row r="173" spans="1:4" x14ac:dyDescent="0.75">
      <c r="A173" t="s">
        <v>2519</v>
      </c>
      <c r="B173" s="165" t="s">
        <v>2520</v>
      </c>
      <c r="C173" s="169"/>
      <c r="D173" t="s">
        <v>2555</v>
      </c>
    </row>
    <row r="174" spans="1:4" x14ac:dyDescent="0.75">
      <c r="A174" t="s">
        <v>2528</v>
      </c>
      <c r="B174" s="20" t="s">
        <v>2524</v>
      </c>
      <c r="C174" s="175"/>
      <c r="D174" t="s">
        <v>2556</v>
      </c>
    </row>
    <row r="175" spans="1:4" x14ac:dyDescent="0.75">
      <c r="A175" t="s">
        <v>2527</v>
      </c>
      <c r="B175" s="20" t="s">
        <v>2523</v>
      </c>
      <c r="C175" s="173"/>
      <c r="D175" t="s">
        <v>2557</v>
      </c>
    </row>
    <row r="176" spans="1:4" x14ac:dyDescent="0.75">
      <c r="A176" t="s">
        <v>2546</v>
      </c>
      <c r="B176" s="20" t="s">
        <v>2543</v>
      </c>
      <c r="C176" s="181"/>
      <c r="D176" t="s">
        <v>2558</v>
      </c>
    </row>
    <row r="177" spans="1:4" x14ac:dyDescent="0.75">
      <c r="A177" t="s">
        <v>2513</v>
      </c>
      <c r="B177" s="165" t="s">
        <v>2514</v>
      </c>
      <c r="C177" s="161"/>
      <c r="D177" t="s">
        <v>2562</v>
      </c>
    </row>
    <row r="178" spans="1:4" x14ac:dyDescent="0.75">
      <c r="A178" t="s">
        <v>2526</v>
      </c>
      <c r="B178" s="20" t="s">
        <v>2542</v>
      </c>
      <c r="C178" s="174"/>
      <c r="D178" t="s">
        <v>2343</v>
      </c>
    </row>
    <row r="179" spans="1:4" x14ac:dyDescent="0.75">
      <c r="A179" t="s">
        <v>2529</v>
      </c>
      <c r="B179" s="20" t="s">
        <v>2525</v>
      </c>
      <c r="C179" s="176"/>
      <c r="D179" t="s">
        <v>3119</v>
      </c>
    </row>
    <row r="180" spans="1:4" x14ac:dyDescent="0.75">
      <c r="A180" t="s">
        <v>2506</v>
      </c>
      <c r="B180" s="165" t="s">
        <v>2516</v>
      </c>
      <c r="C180" s="167"/>
      <c r="D180" t="s">
        <v>2553</v>
      </c>
    </row>
    <row r="182" spans="1:4" x14ac:dyDescent="0.75">
      <c r="A182" s="42" t="s">
        <v>2578</v>
      </c>
      <c r="B182" s="163"/>
      <c r="C182" s="156"/>
      <c r="D182" s="156"/>
    </row>
    <row r="183" spans="1:4" x14ac:dyDescent="0.75">
      <c r="A183" s="9" t="s">
        <v>2501</v>
      </c>
      <c r="B183" s="164" t="s">
        <v>2502</v>
      </c>
      <c r="C183" s="9" t="s">
        <v>2503</v>
      </c>
      <c r="D183" s="9" t="s">
        <v>2504</v>
      </c>
    </row>
    <row r="184" spans="1:4" x14ac:dyDescent="0.75">
      <c r="A184" t="s">
        <v>2506</v>
      </c>
      <c r="B184" s="165" t="s">
        <v>2516</v>
      </c>
      <c r="C184" s="167"/>
      <c r="D184" t="s">
        <v>2760</v>
      </c>
    </row>
    <row r="185" spans="1:4" x14ac:dyDescent="0.75">
      <c r="A185" t="s">
        <v>2512</v>
      </c>
      <c r="B185" s="165" t="s">
        <v>2517</v>
      </c>
      <c r="C185" s="168"/>
      <c r="D185" t="s">
        <v>3030</v>
      </c>
    </row>
    <row r="186" spans="1:4" x14ac:dyDescent="0.75">
      <c r="A186" t="s">
        <v>2511</v>
      </c>
      <c r="B186" s="20" t="s">
        <v>2522</v>
      </c>
      <c r="C186" s="170"/>
      <c r="D186" t="s">
        <v>3031</v>
      </c>
    </row>
    <row r="187" spans="1:4" x14ac:dyDescent="0.75">
      <c r="A187" t="s">
        <v>2547</v>
      </c>
      <c r="B187" s="20" t="s">
        <v>2541</v>
      </c>
      <c r="C187" s="179"/>
      <c r="D187" t="s">
        <v>3032</v>
      </c>
    </row>
    <row r="188" spans="1:4" x14ac:dyDescent="0.75">
      <c r="A188" t="s">
        <v>2548</v>
      </c>
      <c r="B188" s="20" t="s">
        <v>2367</v>
      </c>
      <c r="C188" s="178"/>
      <c r="D188" t="s">
        <v>3033</v>
      </c>
    </row>
    <row r="189" spans="1:4" x14ac:dyDescent="0.75">
      <c r="A189" t="s">
        <v>2519</v>
      </c>
      <c r="B189" s="165" t="s">
        <v>2520</v>
      </c>
      <c r="C189" s="169"/>
      <c r="D189" t="s">
        <v>3034</v>
      </c>
    </row>
    <row r="190" spans="1:4" x14ac:dyDescent="0.75">
      <c r="A190" t="s">
        <v>2528</v>
      </c>
      <c r="B190" s="20" t="s">
        <v>2524</v>
      </c>
      <c r="C190" s="175"/>
      <c r="D190" t="s">
        <v>3035</v>
      </c>
    </row>
    <row r="191" spans="1:4" x14ac:dyDescent="0.75">
      <c r="A191" t="s">
        <v>2513</v>
      </c>
      <c r="B191" s="165" t="s">
        <v>2514</v>
      </c>
      <c r="C191" s="161"/>
      <c r="D191" t="s">
        <v>3036</v>
      </c>
    </row>
    <row r="192" spans="1:4" x14ac:dyDescent="0.75">
      <c r="A192" t="s">
        <v>2526</v>
      </c>
      <c r="B192" s="20" t="s">
        <v>2542</v>
      </c>
      <c r="C192" s="174"/>
      <c r="D192" t="s">
        <v>2579</v>
      </c>
    </row>
    <row r="193" spans="1:4" x14ac:dyDescent="0.75">
      <c r="A193" t="s">
        <v>2550</v>
      </c>
      <c r="B193" s="20" t="s">
        <v>2544</v>
      </c>
      <c r="C193" s="180"/>
      <c r="D193" t="s">
        <v>3037</v>
      </c>
    </row>
    <row r="194" spans="1:4" x14ac:dyDescent="0.75">
      <c r="A194" t="s">
        <v>2593</v>
      </c>
      <c r="B194" s="165" t="s">
        <v>2595</v>
      </c>
      <c r="C194" s="183"/>
      <c r="D194" t="s">
        <v>3038</v>
      </c>
    </row>
    <row r="195" spans="1:4" x14ac:dyDescent="0.75">
      <c r="A195" t="s">
        <v>2546</v>
      </c>
      <c r="B195" s="20" t="s">
        <v>2543</v>
      </c>
      <c r="C195" s="181"/>
      <c r="D195" t="s">
        <v>3039</v>
      </c>
    </row>
    <row r="196" spans="1:4" x14ac:dyDescent="0.75">
      <c r="A196" t="s">
        <v>2500</v>
      </c>
      <c r="B196" s="166" t="s">
        <v>2507</v>
      </c>
      <c r="C196" s="162"/>
      <c r="D196" t="s">
        <v>2580</v>
      </c>
    </row>
    <row r="197" spans="1:4" x14ac:dyDescent="0.75">
      <c r="A197" t="s">
        <v>2527</v>
      </c>
      <c r="B197" s="20" t="s">
        <v>2523</v>
      </c>
      <c r="C197" s="173"/>
      <c r="D197" t="s">
        <v>3040</v>
      </c>
    </row>
    <row r="198" spans="1:4" x14ac:dyDescent="0.75">
      <c r="A198" t="s">
        <v>2594</v>
      </c>
      <c r="B198" s="165">
        <v>740000</v>
      </c>
      <c r="C198" s="184"/>
      <c r="D198" t="s">
        <v>3041</v>
      </c>
    </row>
    <row r="199" spans="1:4" x14ac:dyDescent="0.75">
      <c r="A199" t="s">
        <v>2529</v>
      </c>
      <c r="B199" s="20" t="s">
        <v>2525</v>
      </c>
      <c r="C199" s="176"/>
      <c r="D199" t="s">
        <v>3042</v>
      </c>
    </row>
    <row r="200" spans="1:4" x14ac:dyDescent="0.75">
      <c r="A200" t="s">
        <v>2536</v>
      </c>
      <c r="B200" s="20" t="s">
        <v>2535</v>
      </c>
      <c r="C200" s="177"/>
      <c r="D200" t="s">
        <v>3043</v>
      </c>
    </row>
    <row r="201" spans="1:4" x14ac:dyDescent="0.75">
      <c r="A201" t="s">
        <v>2551</v>
      </c>
      <c r="B201" s="20" t="s">
        <v>2545</v>
      </c>
      <c r="C201" s="182"/>
      <c r="D201" t="s">
        <v>3044</v>
      </c>
    </row>
    <row r="202" spans="1:4" x14ac:dyDescent="0.75">
      <c r="A202" t="s">
        <v>2510</v>
      </c>
      <c r="B202" s="165" t="s">
        <v>2515</v>
      </c>
      <c r="C202" s="171"/>
      <c r="D202" t="s">
        <v>3045</v>
      </c>
    </row>
    <row r="203" spans="1:4" x14ac:dyDescent="0.75">
      <c r="A203" t="s">
        <v>3057</v>
      </c>
      <c r="B203" s="193" t="s">
        <v>3050</v>
      </c>
      <c r="C203" s="192"/>
      <c r="D203" t="s">
        <v>3046</v>
      </c>
    </row>
    <row r="204" spans="1:4" x14ac:dyDescent="0.75">
      <c r="A204" t="s">
        <v>3054</v>
      </c>
      <c r="B204" s="165" t="s">
        <v>3051</v>
      </c>
      <c r="C204" s="194"/>
      <c r="D204" t="s">
        <v>3047</v>
      </c>
    </row>
    <row r="205" spans="1:4" x14ac:dyDescent="0.75">
      <c r="A205" t="s">
        <v>3055</v>
      </c>
      <c r="B205" t="s">
        <v>3052</v>
      </c>
      <c r="C205" s="195"/>
      <c r="D205" t="s">
        <v>3048</v>
      </c>
    </row>
    <row r="206" spans="1:4" x14ac:dyDescent="0.75">
      <c r="A206" t="s">
        <v>3056</v>
      </c>
      <c r="B206" s="17" t="s">
        <v>3053</v>
      </c>
      <c r="C206" s="196"/>
      <c r="D206" t="s">
        <v>3049</v>
      </c>
    </row>
    <row r="208" spans="1:4" x14ac:dyDescent="0.75">
      <c r="A208" s="42" t="s">
        <v>2581</v>
      </c>
      <c r="B208" s="163"/>
      <c r="C208" s="156"/>
      <c r="D208" s="156"/>
    </row>
    <row r="209" spans="1:4" x14ac:dyDescent="0.75">
      <c r="A209" s="9" t="s">
        <v>2501</v>
      </c>
      <c r="B209" s="164" t="s">
        <v>2502</v>
      </c>
      <c r="C209" s="9" t="s">
        <v>2503</v>
      </c>
      <c r="D209" s="9" t="s">
        <v>2504</v>
      </c>
    </row>
    <row r="210" spans="1:4" x14ac:dyDescent="0.75">
      <c r="A210" t="s">
        <v>2513</v>
      </c>
      <c r="B210" s="165" t="s">
        <v>2514</v>
      </c>
      <c r="C210" s="161"/>
      <c r="D210" t="s">
        <v>126</v>
      </c>
    </row>
    <row r="211" spans="1:4" x14ac:dyDescent="0.75">
      <c r="A211" t="s">
        <v>2519</v>
      </c>
      <c r="B211" s="165" t="s">
        <v>2520</v>
      </c>
      <c r="C211" s="169"/>
      <c r="D211" t="s">
        <v>125</v>
      </c>
    </row>
    <row r="212" spans="1:4" x14ac:dyDescent="0.75">
      <c r="A212" t="s">
        <v>2526</v>
      </c>
      <c r="B212" s="20" t="s">
        <v>2542</v>
      </c>
      <c r="C212" s="174"/>
      <c r="D212" t="s">
        <v>124</v>
      </c>
    </row>
    <row r="213" spans="1:4" x14ac:dyDescent="0.75">
      <c r="A213" t="s">
        <v>2527</v>
      </c>
      <c r="B213" s="20" t="s">
        <v>2523</v>
      </c>
      <c r="C213" s="173"/>
      <c r="D213" t="s">
        <v>122</v>
      </c>
    </row>
    <row r="214" spans="1:4" x14ac:dyDescent="0.75">
      <c r="A214" t="s">
        <v>2512</v>
      </c>
      <c r="B214" s="165" t="s">
        <v>2517</v>
      </c>
      <c r="C214" s="168"/>
      <c r="D214" t="s">
        <v>121</v>
      </c>
    </row>
    <row r="216" spans="1:4" x14ac:dyDescent="0.75">
      <c r="A216" s="42" t="s">
        <v>2582</v>
      </c>
      <c r="B216" s="163"/>
      <c r="C216" s="156"/>
      <c r="D216" s="156"/>
    </row>
    <row r="217" spans="1:4" x14ac:dyDescent="0.75">
      <c r="A217" s="9" t="s">
        <v>2501</v>
      </c>
      <c r="B217" s="164" t="s">
        <v>2502</v>
      </c>
      <c r="C217" s="9" t="s">
        <v>2503</v>
      </c>
      <c r="D217" s="9" t="s">
        <v>2504</v>
      </c>
    </row>
    <row r="218" spans="1:4" x14ac:dyDescent="0.75">
      <c r="A218" t="s">
        <v>2500</v>
      </c>
      <c r="B218" s="166" t="s">
        <v>2507</v>
      </c>
      <c r="C218" s="162"/>
      <c r="D218" t="s">
        <v>165</v>
      </c>
    </row>
    <row r="219" spans="1:4" x14ac:dyDescent="0.75">
      <c r="A219" t="s">
        <v>2519</v>
      </c>
      <c r="B219" s="165" t="s">
        <v>2520</v>
      </c>
      <c r="C219" s="169"/>
      <c r="D219" t="s">
        <v>280</v>
      </c>
    </row>
    <row r="220" spans="1:4" x14ac:dyDescent="0.75">
      <c r="A220" t="s">
        <v>2506</v>
      </c>
      <c r="B220" s="165" t="s">
        <v>2516</v>
      </c>
      <c r="C220" s="167"/>
      <c r="D220" t="s">
        <v>281</v>
      </c>
    </row>
    <row r="222" spans="1:4" x14ac:dyDescent="0.75">
      <c r="A222" s="42" t="s">
        <v>2621</v>
      </c>
      <c r="B222" s="163"/>
      <c r="C222" s="156"/>
      <c r="D222" s="156"/>
    </row>
    <row r="223" spans="1:4" x14ac:dyDescent="0.75">
      <c r="A223" s="9" t="s">
        <v>2501</v>
      </c>
      <c r="B223" s="164" t="s">
        <v>2502</v>
      </c>
      <c r="C223" s="9" t="s">
        <v>2503</v>
      </c>
      <c r="D223" s="9" t="s">
        <v>2504</v>
      </c>
    </row>
    <row r="224" spans="1:4" x14ac:dyDescent="0.75">
      <c r="A224" t="s">
        <v>2511</v>
      </c>
      <c r="B224" s="20" t="s">
        <v>2522</v>
      </c>
      <c r="C224" s="170"/>
      <c r="D224" t="s">
        <v>2471</v>
      </c>
    </row>
    <row r="225" spans="1:4" x14ac:dyDescent="0.75">
      <c r="A225" t="s">
        <v>2526</v>
      </c>
      <c r="B225" s="20" t="s">
        <v>2542</v>
      </c>
      <c r="C225" s="174"/>
      <c r="D225" t="s">
        <v>93</v>
      </c>
    </row>
    <row r="226" spans="1:4" x14ac:dyDescent="0.75">
      <c r="A226" t="s">
        <v>2512</v>
      </c>
      <c r="B226" s="165" t="s">
        <v>2517</v>
      </c>
      <c r="C226" s="168"/>
      <c r="D226" t="s">
        <v>87</v>
      </c>
    </row>
    <row r="227" spans="1:4" x14ac:dyDescent="0.75">
      <c r="A227" t="s">
        <v>2546</v>
      </c>
      <c r="B227" s="20" t="s">
        <v>2543</v>
      </c>
      <c r="C227" s="181"/>
      <c r="D227" t="s">
        <v>2622</v>
      </c>
    </row>
    <row r="228" spans="1:4" x14ac:dyDescent="0.75">
      <c r="A228" t="s">
        <v>2527</v>
      </c>
      <c r="B228" s="20" t="s">
        <v>2523</v>
      </c>
      <c r="C228" s="173"/>
      <c r="D228" t="s">
        <v>2623</v>
      </c>
    </row>
    <row r="229" spans="1:4" x14ac:dyDescent="0.75">
      <c r="A229" t="s">
        <v>2519</v>
      </c>
      <c r="B229" s="165" t="s">
        <v>2520</v>
      </c>
      <c r="C229" s="169"/>
      <c r="D229" t="s">
        <v>98</v>
      </c>
    </row>
    <row r="230" spans="1:4" x14ac:dyDescent="0.75">
      <c r="A230" t="s">
        <v>2528</v>
      </c>
      <c r="B230" s="20" t="s">
        <v>2524</v>
      </c>
      <c r="C230" s="175"/>
      <c r="D230" t="s">
        <v>97</v>
      </c>
    </row>
    <row r="231" spans="1:4" x14ac:dyDescent="0.75">
      <c r="A231" t="s">
        <v>2513</v>
      </c>
      <c r="B231" s="165" t="s">
        <v>2514</v>
      </c>
      <c r="C231" s="161"/>
      <c r="D231" t="s">
        <v>96</v>
      </c>
    </row>
    <row r="232" spans="1:4" x14ac:dyDescent="0.75">
      <c r="A232" t="s">
        <v>2506</v>
      </c>
      <c r="B232" s="165" t="s">
        <v>2516</v>
      </c>
      <c r="C232" s="167"/>
      <c r="D232" t="s">
        <v>95</v>
      </c>
    </row>
    <row r="234" spans="1:4" x14ac:dyDescent="0.75">
      <c r="A234" s="42" t="s">
        <v>2626</v>
      </c>
      <c r="B234" s="163"/>
      <c r="C234" s="156"/>
      <c r="D234" s="156"/>
    </row>
    <row r="235" spans="1:4" x14ac:dyDescent="0.75">
      <c r="A235" s="9" t="s">
        <v>2501</v>
      </c>
      <c r="B235" s="164" t="s">
        <v>2502</v>
      </c>
      <c r="C235" s="9" t="s">
        <v>2503</v>
      </c>
      <c r="D235" s="9" t="s">
        <v>2504</v>
      </c>
    </row>
    <row r="236" spans="1:4" x14ac:dyDescent="0.75">
      <c r="A236" t="s">
        <v>2511</v>
      </c>
      <c r="B236" s="20" t="s">
        <v>2522</v>
      </c>
      <c r="C236" s="170"/>
      <c r="D236" t="s">
        <v>2471</v>
      </c>
    </row>
    <row r="237" spans="1:4" x14ac:dyDescent="0.75">
      <c r="A237" t="s">
        <v>2529</v>
      </c>
      <c r="B237" s="20" t="s">
        <v>2525</v>
      </c>
      <c r="C237" s="176"/>
      <c r="D237" t="s">
        <v>2584</v>
      </c>
    </row>
    <row r="238" spans="1:4" x14ac:dyDescent="0.75">
      <c r="A238" t="s">
        <v>2519</v>
      </c>
      <c r="B238" s="165" t="s">
        <v>2520</v>
      </c>
      <c r="C238" s="169"/>
      <c r="D238" t="s">
        <v>92</v>
      </c>
    </row>
    <row r="239" spans="1:4" x14ac:dyDescent="0.75">
      <c r="A239" t="s">
        <v>2526</v>
      </c>
      <c r="B239" s="20" t="s">
        <v>2542</v>
      </c>
      <c r="C239" s="174"/>
      <c r="D239" t="s">
        <v>93</v>
      </c>
    </row>
    <row r="240" spans="1:4" x14ac:dyDescent="0.75">
      <c r="A240" t="s">
        <v>2512</v>
      </c>
      <c r="B240" s="165" t="s">
        <v>2517</v>
      </c>
      <c r="C240" s="168"/>
      <c r="D240" t="s">
        <v>87</v>
      </c>
    </row>
    <row r="241" spans="1:4" x14ac:dyDescent="0.75">
      <c r="A241" t="s">
        <v>2527</v>
      </c>
      <c r="B241" s="20" t="s">
        <v>2523</v>
      </c>
      <c r="C241" s="173"/>
      <c r="D241" t="s">
        <v>2624</v>
      </c>
    </row>
    <row r="242" spans="1:4" x14ac:dyDescent="0.75">
      <c r="A242" t="s">
        <v>2506</v>
      </c>
      <c r="B242" s="165" t="s">
        <v>2516</v>
      </c>
      <c r="C242" s="167"/>
      <c r="D242" t="s">
        <v>447</v>
      </c>
    </row>
    <row r="243" spans="1:4" x14ac:dyDescent="0.75">
      <c r="A243" t="s">
        <v>2593</v>
      </c>
      <c r="B243" s="165" t="s">
        <v>2595</v>
      </c>
      <c r="C243" s="183"/>
      <c r="D243" t="s">
        <v>2592</v>
      </c>
    </row>
    <row r="244" spans="1:4" x14ac:dyDescent="0.75">
      <c r="A244" t="s">
        <v>2594</v>
      </c>
      <c r="B244" s="165">
        <v>740000</v>
      </c>
      <c r="C244" s="184"/>
      <c r="D244" t="s">
        <v>2468</v>
      </c>
    </row>
    <row r="245" spans="1:4" x14ac:dyDescent="0.75">
      <c r="A245" t="s">
        <v>2513</v>
      </c>
      <c r="B245" s="165" t="s">
        <v>2514</v>
      </c>
      <c r="C245" s="161"/>
      <c r="D245" t="s">
        <v>2625</v>
      </c>
    </row>
    <row r="247" spans="1:4" x14ac:dyDescent="0.75">
      <c r="A247" s="42" t="s">
        <v>3514</v>
      </c>
      <c r="B247" s="163"/>
      <c r="C247" s="156"/>
      <c r="D247" s="156"/>
    </row>
    <row r="248" spans="1:4" x14ac:dyDescent="0.75">
      <c r="A248" s="9" t="s">
        <v>2501</v>
      </c>
      <c r="B248" s="164" t="s">
        <v>2502</v>
      </c>
      <c r="C248" s="9" t="s">
        <v>2503</v>
      </c>
      <c r="D248" s="9" t="s">
        <v>2504</v>
      </c>
    </row>
    <row r="249" spans="1:4" x14ac:dyDescent="0.75">
      <c r="A249" t="s">
        <v>2548</v>
      </c>
      <c r="B249" s="20" t="s">
        <v>2367</v>
      </c>
      <c r="C249" s="178"/>
      <c r="D249" t="s">
        <v>3522</v>
      </c>
    </row>
    <row r="250" spans="1:4" x14ac:dyDescent="0.75">
      <c r="A250" t="s">
        <v>2526</v>
      </c>
      <c r="B250" s="20" t="s">
        <v>2542</v>
      </c>
      <c r="C250" s="174"/>
      <c r="D250" t="s">
        <v>3523</v>
      </c>
    </row>
    <row r="251" spans="1:4" x14ac:dyDescent="0.75">
      <c r="A251" t="s">
        <v>2547</v>
      </c>
      <c r="B251" s="20" t="s">
        <v>2541</v>
      </c>
      <c r="C251" s="179"/>
      <c r="D251" t="s">
        <v>3524</v>
      </c>
    </row>
    <row r="252" spans="1:4" x14ac:dyDescent="0.75">
      <c r="A252" t="s">
        <v>2512</v>
      </c>
      <c r="B252" s="165" t="s">
        <v>2517</v>
      </c>
      <c r="C252" s="168"/>
      <c r="D252" t="s">
        <v>3525</v>
      </c>
    </row>
    <row r="253" spans="1:4" x14ac:dyDescent="0.75">
      <c r="A253" t="s">
        <v>2527</v>
      </c>
      <c r="B253" s="20" t="s">
        <v>2523</v>
      </c>
      <c r="C253" s="173"/>
      <c r="D253" t="s">
        <v>3526</v>
      </c>
    </row>
    <row r="254" spans="1:4" x14ac:dyDescent="0.75">
      <c r="A254" t="s">
        <v>2506</v>
      </c>
      <c r="B254" s="165" t="s">
        <v>2516</v>
      </c>
      <c r="C254" s="167"/>
      <c r="D254" t="s">
        <v>3527</v>
      </c>
    </row>
    <row r="255" spans="1:4" x14ac:dyDescent="0.75">
      <c r="A255" t="s">
        <v>2528</v>
      </c>
      <c r="B255" s="20" t="s">
        <v>2524</v>
      </c>
      <c r="C255" s="175"/>
      <c r="D255" t="s">
        <v>3528</v>
      </c>
    </row>
    <row r="256" spans="1:4" x14ac:dyDescent="0.75">
      <c r="A256" t="s">
        <v>2551</v>
      </c>
      <c r="B256" s="20" t="s">
        <v>2545</v>
      </c>
      <c r="C256" s="182"/>
      <c r="D256" t="s">
        <v>3529</v>
      </c>
    </row>
    <row r="258" spans="1:4" x14ac:dyDescent="0.75">
      <c r="A258" s="42" t="s">
        <v>2627</v>
      </c>
      <c r="B258" s="163"/>
      <c r="C258" s="156"/>
      <c r="D258" s="156"/>
    </row>
    <row r="259" spans="1:4" x14ac:dyDescent="0.75">
      <c r="A259" s="9" t="s">
        <v>2501</v>
      </c>
      <c r="B259" s="164" t="s">
        <v>2502</v>
      </c>
      <c r="C259" s="9" t="s">
        <v>2503</v>
      </c>
      <c r="D259" s="9" t="s">
        <v>2504</v>
      </c>
    </row>
    <row r="260" spans="1:4" x14ac:dyDescent="0.75">
      <c r="A260" t="s">
        <v>2511</v>
      </c>
      <c r="B260" s="20" t="s">
        <v>2522</v>
      </c>
      <c r="C260" s="170"/>
      <c r="D260" t="s">
        <v>2471</v>
      </c>
    </row>
    <row r="261" spans="1:4" x14ac:dyDescent="0.75">
      <c r="A261" t="s">
        <v>2506</v>
      </c>
      <c r="B261" s="165" t="s">
        <v>2516</v>
      </c>
      <c r="C261" s="167"/>
      <c r="D261" t="s">
        <v>447</v>
      </c>
    </row>
    <row r="262" spans="1:4" x14ac:dyDescent="0.75">
      <c r="A262" t="s">
        <v>2529</v>
      </c>
      <c r="B262" s="20" t="s">
        <v>2525</v>
      </c>
      <c r="C262" s="176"/>
      <c r="D262" t="s">
        <v>2584</v>
      </c>
    </row>
    <row r="263" spans="1:4" x14ac:dyDescent="0.75">
      <c r="A263" t="s">
        <v>2519</v>
      </c>
      <c r="B263" s="165" t="s">
        <v>2520</v>
      </c>
      <c r="C263" s="169"/>
      <c r="D263" t="s">
        <v>92</v>
      </c>
    </row>
    <row r="264" spans="1:4" x14ac:dyDescent="0.75">
      <c r="A264" t="s">
        <v>2546</v>
      </c>
      <c r="B264" s="20" t="s">
        <v>2543</v>
      </c>
      <c r="C264" s="181"/>
      <c r="D264" t="s">
        <v>2620</v>
      </c>
    </row>
    <row r="265" spans="1:4" x14ac:dyDescent="0.75">
      <c r="A265" t="s">
        <v>2593</v>
      </c>
      <c r="B265" s="165" t="s">
        <v>2595</v>
      </c>
      <c r="C265" s="183"/>
      <c r="D265" t="s">
        <v>2592</v>
      </c>
    </row>
    <row r="266" spans="1:4" x14ac:dyDescent="0.75">
      <c r="A266" t="s">
        <v>2513</v>
      </c>
      <c r="B266" s="165" t="s">
        <v>2514</v>
      </c>
      <c r="C266" s="161"/>
      <c r="D266" t="s">
        <v>2625</v>
      </c>
    </row>
    <row r="267" spans="1:4" x14ac:dyDescent="0.75">
      <c r="A267" t="s">
        <v>2527</v>
      </c>
      <c r="B267" s="20" t="s">
        <v>2523</v>
      </c>
      <c r="C267" s="173"/>
      <c r="D267" t="s">
        <v>2624</v>
      </c>
    </row>
    <row r="268" spans="1:4" x14ac:dyDescent="0.75">
      <c r="A268" t="s">
        <v>2512</v>
      </c>
      <c r="B268" s="165" t="s">
        <v>2517</v>
      </c>
      <c r="C268" s="168"/>
      <c r="D268" t="s">
        <v>87</v>
      </c>
    </row>
    <row r="269" spans="1:4" x14ac:dyDescent="0.75">
      <c r="A269" t="s">
        <v>2526</v>
      </c>
      <c r="B269" s="20" t="s">
        <v>2542</v>
      </c>
      <c r="C269" s="174"/>
      <c r="D269" t="s">
        <v>93</v>
      </c>
    </row>
    <row r="271" spans="1:4" x14ac:dyDescent="0.75">
      <c r="A271" s="42" t="s">
        <v>2601</v>
      </c>
      <c r="B271" s="163"/>
      <c r="C271" s="156"/>
      <c r="D271" s="156"/>
    </row>
    <row r="272" spans="1:4" x14ac:dyDescent="0.75">
      <c r="A272" s="9" t="s">
        <v>2501</v>
      </c>
      <c r="B272" s="164" t="s">
        <v>2502</v>
      </c>
      <c r="C272" s="9" t="s">
        <v>2503</v>
      </c>
      <c r="D272" s="9" t="s">
        <v>2504</v>
      </c>
    </row>
    <row r="273" spans="1:4" x14ac:dyDescent="0.75">
      <c r="A273" t="s">
        <v>2511</v>
      </c>
      <c r="B273" s="20" t="s">
        <v>2522</v>
      </c>
      <c r="C273" s="170"/>
      <c r="D273" t="s">
        <v>437</v>
      </c>
    </row>
    <row r="274" spans="1:4" x14ac:dyDescent="0.75">
      <c r="A274" t="s">
        <v>2550</v>
      </c>
      <c r="B274" s="20" t="s">
        <v>2544</v>
      </c>
      <c r="C274" s="180"/>
      <c r="D274" t="s">
        <v>2470</v>
      </c>
    </row>
    <row r="275" spans="1:4" x14ac:dyDescent="0.75">
      <c r="A275" t="s">
        <v>2519</v>
      </c>
      <c r="B275" s="165" t="s">
        <v>2520</v>
      </c>
      <c r="C275" s="169"/>
      <c r="D275" t="s">
        <v>92</v>
      </c>
    </row>
    <row r="276" spans="1:4" x14ac:dyDescent="0.75">
      <c r="A276" t="s">
        <v>2526</v>
      </c>
      <c r="B276" s="20" t="s">
        <v>2542</v>
      </c>
      <c r="C276" s="174"/>
      <c r="D276" t="s">
        <v>2590</v>
      </c>
    </row>
    <row r="277" spans="1:4" x14ac:dyDescent="0.75">
      <c r="A277" t="s">
        <v>2546</v>
      </c>
      <c r="B277" s="20" t="s">
        <v>2543</v>
      </c>
      <c r="C277" s="181"/>
      <c r="D277" t="s">
        <v>2591</v>
      </c>
    </row>
    <row r="278" spans="1:4" x14ac:dyDescent="0.75">
      <c r="A278" t="s">
        <v>2500</v>
      </c>
      <c r="B278" s="166" t="s">
        <v>2507</v>
      </c>
      <c r="C278" s="162"/>
      <c r="D278" t="s">
        <v>89</v>
      </c>
    </row>
    <row r="279" spans="1:4" x14ac:dyDescent="0.75">
      <c r="A279" t="s">
        <v>2528</v>
      </c>
      <c r="B279" s="20" t="s">
        <v>2524</v>
      </c>
      <c r="C279" s="175"/>
      <c r="D279" t="s">
        <v>88</v>
      </c>
    </row>
    <row r="280" spans="1:4" x14ac:dyDescent="0.75">
      <c r="A280" t="s">
        <v>2512</v>
      </c>
      <c r="B280" s="165" t="s">
        <v>2517</v>
      </c>
      <c r="C280" s="168"/>
      <c r="D280" t="s">
        <v>87</v>
      </c>
    </row>
    <row r="281" spans="1:4" x14ac:dyDescent="0.75">
      <c r="A281" t="s">
        <v>2536</v>
      </c>
      <c r="B281" s="20" t="s">
        <v>2535</v>
      </c>
      <c r="C281" s="177"/>
      <c r="D281" t="s">
        <v>444</v>
      </c>
    </row>
    <row r="282" spans="1:4" x14ac:dyDescent="0.75">
      <c r="A282" t="s">
        <v>2506</v>
      </c>
      <c r="B282" s="165" t="s">
        <v>2516</v>
      </c>
      <c r="C282" s="167"/>
      <c r="D282" t="s">
        <v>447</v>
      </c>
    </row>
    <row r="283" spans="1:4" x14ac:dyDescent="0.75">
      <c r="A283" t="s">
        <v>2594</v>
      </c>
      <c r="B283" s="165">
        <v>740000</v>
      </c>
      <c r="C283" s="184"/>
      <c r="D283" t="s">
        <v>2468</v>
      </c>
    </row>
    <row r="284" spans="1:4" x14ac:dyDescent="0.75">
      <c r="B284" s="165"/>
    </row>
    <row r="285" spans="1:4" x14ac:dyDescent="0.75">
      <c r="A285" s="42" t="s">
        <v>2601</v>
      </c>
      <c r="B285" s="163"/>
      <c r="C285" s="156"/>
      <c r="D285" s="156"/>
    </row>
    <row r="286" spans="1:4" x14ac:dyDescent="0.75">
      <c r="A286" s="9" t="s">
        <v>2501</v>
      </c>
      <c r="B286" s="164" t="s">
        <v>2502</v>
      </c>
      <c r="C286" s="9" t="s">
        <v>2503</v>
      </c>
      <c r="D286" s="9" t="s">
        <v>2504</v>
      </c>
    </row>
    <row r="287" spans="1:4" x14ac:dyDescent="0.75">
      <c r="A287" t="s">
        <v>2511</v>
      </c>
      <c r="B287" s="20" t="s">
        <v>2522</v>
      </c>
      <c r="C287" s="170"/>
      <c r="D287" s="348" t="s">
        <v>2471</v>
      </c>
    </row>
    <row r="288" spans="1:4" x14ac:dyDescent="0.75">
      <c r="A288" t="s">
        <v>2551</v>
      </c>
      <c r="B288" s="20" t="s">
        <v>2545</v>
      </c>
      <c r="C288" s="182"/>
      <c r="D288" t="s">
        <v>2583</v>
      </c>
    </row>
    <row r="289" spans="1:4" x14ac:dyDescent="0.75">
      <c r="A289" t="s">
        <v>2519</v>
      </c>
      <c r="B289" s="165" t="s">
        <v>2520</v>
      </c>
      <c r="C289" s="169"/>
      <c r="D289" t="s">
        <v>92</v>
      </c>
    </row>
    <row r="290" spans="1:4" x14ac:dyDescent="0.75">
      <c r="A290" t="s">
        <v>2513</v>
      </c>
      <c r="B290" s="165" t="s">
        <v>2514</v>
      </c>
      <c r="C290" s="161"/>
      <c r="D290" t="s">
        <v>2638</v>
      </c>
    </row>
    <row r="291" spans="1:4" x14ac:dyDescent="0.75">
      <c r="A291" t="s">
        <v>2512</v>
      </c>
      <c r="B291" s="165" t="s">
        <v>2517</v>
      </c>
      <c r="C291" s="168"/>
      <c r="D291" t="s">
        <v>87</v>
      </c>
    </row>
    <row r="292" spans="1:4" x14ac:dyDescent="0.75">
      <c r="A292" t="s">
        <v>2536</v>
      </c>
      <c r="B292" s="20" t="s">
        <v>2535</v>
      </c>
      <c r="C292" s="177"/>
      <c r="D292" t="s">
        <v>444</v>
      </c>
    </row>
    <row r="293" spans="1:4" x14ac:dyDescent="0.75">
      <c r="A293" t="s">
        <v>2506</v>
      </c>
      <c r="B293" s="165" t="s">
        <v>2516</v>
      </c>
      <c r="C293" s="167"/>
      <c r="D293" t="s">
        <v>447</v>
      </c>
    </row>
    <row r="294" spans="1:4" x14ac:dyDescent="0.75">
      <c r="A294" t="s">
        <v>2594</v>
      </c>
      <c r="B294" s="165">
        <v>740000</v>
      </c>
      <c r="C294" s="184"/>
      <c r="D294" t="s">
        <v>2468</v>
      </c>
    </row>
    <row r="295" spans="1:4" x14ac:dyDescent="0.75">
      <c r="A295" t="s">
        <v>2529</v>
      </c>
      <c r="B295" s="20" t="s">
        <v>2525</v>
      </c>
      <c r="C295" s="176"/>
      <c r="D295" t="s">
        <v>2584</v>
      </c>
    </row>
    <row r="296" spans="1:4" x14ac:dyDescent="0.75">
      <c r="A296" t="s">
        <v>2526</v>
      </c>
      <c r="B296" s="20" t="s">
        <v>2542</v>
      </c>
      <c r="C296" s="174"/>
      <c r="D296" t="s">
        <v>93</v>
      </c>
    </row>
    <row r="297" spans="1:4" x14ac:dyDescent="0.75">
      <c r="B297"/>
    </row>
    <row r="298" spans="1:4" x14ac:dyDescent="0.75">
      <c r="A298" s="42" t="s">
        <v>2752</v>
      </c>
      <c r="B298" s="163"/>
      <c r="C298" s="156"/>
      <c r="D298" s="156"/>
    </row>
    <row r="299" spans="1:4" x14ac:dyDescent="0.75">
      <c r="A299" s="9" t="s">
        <v>2501</v>
      </c>
      <c r="B299" s="164" t="s">
        <v>2502</v>
      </c>
      <c r="C299" s="9" t="s">
        <v>2503</v>
      </c>
      <c r="D299" s="9" t="s">
        <v>2504</v>
      </c>
    </row>
    <row r="300" spans="1:4" x14ac:dyDescent="0.75">
      <c r="A300" t="s">
        <v>2511</v>
      </c>
      <c r="B300" s="20" t="s">
        <v>2522</v>
      </c>
      <c r="C300" s="170"/>
      <c r="D300" t="s">
        <v>2471</v>
      </c>
    </row>
    <row r="301" spans="1:4" x14ac:dyDescent="0.75">
      <c r="A301" t="s">
        <v>2526</v>
      </c>
      <c r="B301" s="20" t="s">
        <v>2542</v>
      </c>
      <c r="C301" s="174"/>
      <c r="D301" t="s">
        <v>93</v>
      </c>
    </row>
    <row r="302" spans="1:4" x14ac:dyDescent="0.75">
      <c r="A302" t="s">
        <v>2529</v>
      </c>
      <c r="B302" s="20" t="s">
        <v>2525</v>
      </c>
      <c r="C302" s="176"/>
      <c r="D302" t="s">
        <v>2584</v>
      </c>
    </row>
    <row r="303" spans="1:4" x14ac:dyDescent="0.75">
      <c r="A303" t="s">
        <v>2550</v>
      </c>
      <c r="B303" s="20" t="s">
        <v>2544</v>
      </c>
      <c r="C303" s="180"/>
      <c r="D303" t="s">
        <v>2470</v>
      </c>
    </row>
    <row r="304" spans="1:4" x14ac:dyDescent="0.75">
      <c r="A304" t="s">
        <v>2551</v>
      </c>
      <c r="B304" s="20" t="s">
        <v>2545</v>
      </c>
      <c r="C304" s="182"/>
      <c r="D304" t="s">
        <v>2583</v>
      </c>
    </row>
    <row r="305" spans="1:4" x14ac:dyDescent="0.75">
      <c r="A305" t="s">
        <v>2519</v>
      </c>
      <c r="B305" s="165" t="s">
        <v>2520</v>
      </c>
      <c r="C305" s="169"/>
      <c r="D305" t="s">
        <v>92</v>
      </c>
    </row>
    <row r="306" spans="1:4" x14ac:dyDescent="0.75">
      <c r="A306" t="s">
        <v>2528</v>
      </c>
      <c r="B306" s="20" t="s">
        <v>2524</v>
      </c>
      <c r="C306" s="175"/>
      <c r="D306" t="s">
        <v>2640</v>
      </c>
    </row>
    <row r="307" spans="1:4" x14ac:dyDescent="0.75">
      <c r="A307" t="s">
        <v>2506</v>
      </c>
      <c r="B307" s="165" t="s">
        <v>2516</v>
      </c>
      <c r="C307" s="167"/>
      <c r="D307" t="s">
        <v>2639</v>
      </c>
    </row>
    <row r="308" spans="1:4" x14ac:dyDescent="0.75">
      <c r="A308" t="s">
        <v>2512</v>
      </c>
      <c r="B308" s="165" t="s">
        <v>2517</v>
      </c>
      <c r="C308" s="168"/>
      <c r="D308" t="s">
        <v>87</v>
      </c>
    </row>
    <row r="309" spans="1:4" x14ac:dyDescent="0.75">
      <c r="A309" t="s">
        <v>2513</v>
      </c>
      <c r="B309" s="165" t="s">
        <v>2514</v>
      </c>
      <c r="C309" s="161"/>
      <c r="D309" t="s">
        <v>2638</v>
      </c>
    </row>
    <row r="310" spans="1:4" x14ac:dyDescent="0.75">
      <c r="A310" t="s">
        <v>2594</v>
      </c>
      <c r="B310" s="165">
        <v>740000</v>
      </c>
      <c r="C310" s="184"/>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7" sqref="G7"/>
    </sheetView>
  </sheetViews>
  <sheetFormatPr defaultRowHeight="14.75" x14ac:dyDescent="0.75"/>
  <cols>
    <col min="3" max="3" width="41.54296875" style="351" customWidth="1"/>
    <col min="4" max="4" width="12.86328125" customWidth="1"/>
    <col min="5" max="6" width="8.7265625" style="423"/>
    <col min="7" max="7" width="30.26953125" style="384" customWidth="1"/>
    <col min="8" max="8" width="12.86328125" customWidth="1"/>
    <col min="9" max="11" width="8.7265625" style="424"/>
    <col min="12" max="13" width="20.1328125" style="424" customWidth="1"/>
    <col min="14" max="14" width="8.7265625" style="425"/>
    <col min="15" max="16" width="7" customWidth="1"/>
    <col min="17" max="17" width="22.54296875" style="384" customWidth="1"/>
  </cols>
  <sheetData>
    <row r="1" spans="1:17" ht="15.5" thickBot="1" x14ac:dyDescent="0.9">
      <c r="A1" s="354" t="s">
        <v>3763</v>
      </c>
      <c r="B1" s="354" t="s">
        <v>3764</v>
      </c>
      <c r="C1" s="417" t="s">
        <v>3980</v>
      </c>
      <c r="D1" s="417" t="s">
        <v>3981</v>
      </c>
      <c r="E1" s="418" t="s">
        <v>3982</v>
      </c>
      <c r="F1" s="418" t="s">
        <v>3983</v>
      </c>
      <c r="G1" s="419" t="s">
        <v>3984</v>
      </c>
      <c r="H1" s="354" t="s">
        <v>3985</v>
      </c>
      <c r="I1" s="420" t="s">
        <v>3986</v>
      </c>
      <c r="J1" s="420" t="s">
        <v>3987</v>
      </c>
      <c r="K1" s="420" t="s">
        <v>3988</v>
      </c>
      <c r="L1" s="420" t="s">
        <v>3989</v>
      </c>
      <c r="M1" s="420" t="s">
        <v>3990</v>
      </c>
      <c r="N1" s="421" t="s">
        <v>3991</v>
      </c>
      <c r="O1" s="420" t="s">
        <v>3992</v>
      </c>
      <c r="P1" s="420" t="s">
        <v>3993</v>
      </c>
      <c r="Q1" s="422" t="s">
        <v>3994</v>
      </c>
    </row>
    <row r="2" spans="1:17" x14ac:dyDescent="0.75">
      <c r="A2" t="s">
        <v>3765</v>
      </c>
      <c r="B2" t="s">
        <v>3766</v>
      </c>
    </row>
    <row r="3" spans="1:17" x14ac:dyDescent="0.75">
      <c r="A3" t="s">
        <v>3767</v>
      </c>
      <c r="B3" t="s">
        <v>3768</v>
      </c>
    </row>
    <row r="4" spans="1:17" x14ac:dyDescent="0.75">
      <c r="A4" t="s">
        <v>3769</v>
      </c>
      <c r="B4" t="s">
        <v>3770</v>
      </c>
    </row>
    <row r="5" spans="1:17" x14ac:dyDescent="0.75">
      <c r="A5" t="s">
        <v>3771</v>
      </c>
      <c r="B5" t="s">
        <v>3772</v>
      </c>
    </row>
    <row r="6" spans="1:17" x14ac:dyDescent="0.75">
      <c r="A6" t="s">
        <v>3773</v>
      </c>
      <c r="B6" t="s">
        <v>3774</v>
      </c>
      <c r="C6" s="351" t="s">
        <v>3995</v>
      </c>
      <c r="D6">
        <v>1990</v>
      </c>
      <c r="E6" s="423">
        <v>0.4</v>
      </c>
      <c r="F6" s="423">
        <v>1</v>
      </c>
      <c r="G6" s="406">
        <f>ROUND(IF(About!$B$2=$A6,INDEX('State GHG Summary'!$C$1:$AH$1,MATCH('State Targets'!D6,'State GHG Summary'!$C$3:$AH$3,0)),0),0)</f>
        <v>0</v>
      </c>
      <c r="H6" t="s">
        <v>3996</v>
      </c>
      <c r="I6" s="424">
        <v>2030</v>
      </c>
      <c r="J6" s="424">
        <f>IF($E6="","",(1-$E6)*$G6)</f>
        <v>0</v>
      </c>
      <c r="K6" s="424">
        <f>J6</f>
        <v>0</v>
      </c>
      <c r="L6" s="424" t="s">
        <v>3997</v>
      </c>
      <c r="M6" t="s">
        <v>3998</v>
      </c>
      <c r="N6" s="425">
        <v>2045</v>
      </c>
      <c r="O6">
        <f>IF($F6="","",(1-$F6)*$G6)</f>
        <v>0</v>
      </c>
      <c r="P6">
        <f>O6</f>
        <v>0</v>
      </c>
      <c r="Q6" s="384" t="s">
        <v>3999</v>
      </c>
    </row>
    <row r="7" spans="1:17" x14ac:dyDescent="0.75">
      <c r="A7" t="s">
        <v>485</v>
      </c>
      <c r="B7" t="s">
        <v>3775</v>
      </c>
      <c r="C7" s="351" t="s">
        <v>4000</v>
      </c>
      <c r="D7">
        <v>2005</v>
      </c>
      <c r="E7" s="426">
        <v>0.5</v>
      </c>
      <c r="F7" s="426">
        <v>0.9</v>
      </c>
      <c r="G7" s="406">
        <f>ROUND(IF(About!$B$2=$A7,INDEX('State GHG Summary'!$C$1:$AH$1,MATCH('State Targets'!D7,'State GHG Summary'!$C$3:$AH$3,0)),0),0)</f>
        <v>0</v>
      </c>
      <c r="H7" t="s">
        <v>4001</v>
      </c>
      <c r="I7" s="427">
        <v>2030</v>
      </c>
      <c r="J7" s="424">
        <f t="shared" ref="J7:J52" si="0">IF($E7="","",(1-$E7)*$G7)</f>
        <v>0</v>
      </c>
      <c r="K7" s="424">
        <f t="shared" ref="K7:K52" si="1">J7</f>
        <v>0</v>
      </c>
      <c r="L7" s="427" t="s">
        <v>4002</v>
      </c>
      <c r="M7" t="s">
        <v>4003</v>
      </c>
      <c r="N7" s="428">
        <v>2050</v>
      </c>
      <c r="O7">
        <f t="shared" ref="O7:O52" si="2">IF($F7="","",(1-$F7)*$G7)</f>
        <v>0</v>
      </c>
      <c r="P7">
        <f t="shared" ref="P7:P52" si="3">O7</f>
        <v>0</v>
      </c>
      <c r="Q7" s="384" t="s">
        <v>4004</v>
      </c>
    </row>
    <row r="8" spans="1:17" x14ac:dyDescent="0.75">
      <c r="A8" t="s">
        <v>3776</v>
      </c>
      <c r="B8" t="s">
        <v>3777</v>
      </c>
      <c r="C8" s="351" t="s">
        <v>4005</v>
      </c>
      <c r="D8">
        <v>2001</v>
      </c>
      <c r="E8" s="423">
        <v>0.45</v>
      </c>
      <c r="F8" s="423">
        <v>0.8</v>
      </c>
      <c r="G8" s="406">
        <f>ROUND(IF(About!$B$2=$A8,INDEX('State GHG Summary'!$C$1:$AH$1,MATCH('State Targets'!D8,'State GHG Summary'!$C$3:$AH$3,0)),0),0)</f>
        <v>0</v>
      </c>
      <c r="H8" t="s">
        <v>4006</v>
      </c>
      <c r="I8" s="424">
        <v>2030</v>
      </c>
      <c r="J8" s="424">
        <f t="shared" si="0"/>
        <v>0</v>
      </c>
      <c r="K8" s="424">
        <f t="shared" si="1"/>
        <v>0</v>
      </c>
      <c r="L8" s="424" t="s">
        <v>4007</v>
      </c>
      <c r="M8" t="s">
        <v>4008</v>
      </c>
      <c r="N8" s="425">
        <v>2050</v>
      </c>
      <c r="O8">
        <f t="shared" si="2"/>
        <v>0</v>
      </c>
      <c r="P8">
        <f t="shared" si="3"/>
        <v>0</v>
      </c>
      <c r="Q8" s="384" t="s">
        <v>4009</v>
      </c>
    </row>
    <row r="9" spans="1:17" x14ac:dyDescent="0.75">
      <c r="A9" t="s">
        <v>3778</v>
      </c>
      <c r="B9" t="s">
        <v>3778</v>
      </c>
      <c r="J9" s="424" t="str">
        <f t="shared" si="0"/>
        <v/>
      </c>
      <c r="K9" s="424" t="str">
        <f t="shared" si="1"/>
        <v/>
      </c>
      <c r="O9" t="str">
        <f t="shared" si="2"/>
        <v/>
      </c>
      <c r="P9" t="str">
        <f t="shared" si="3"/>
        <v/>
      </c>
    </row>
    <row r="10" spans="1:17" x14ac:dyDescent="0.75">
      <c r="A10" t="s">
        <v>3779</v>
      </c>
      <c r="B10" t="s">
        <v>3780</v>
      </c>
      <c r="C10" s="351" t="s">
        <v>4010</v>
      </c>
      <c r="D10">
        <v>2005</v>
      </c>
      <c r="E10" s="423">
        <v>0.5</v>
      </c>
      <c r="F10" s="423">
        <v>1</v>
      </c>
      <c r="G10" s="406">
        <f>ROUND(IF(About!$B$2=$A10,INDEX('State GHG Summary'!$C$1:$AH$1,MATCH('State Targets'!D10,'State GHG Summary'!$C$3:$AH$3,0)),0),0)</f>
        <v>0</v>
      </c>
      <c r="H10" t="s">
        <v>4001</v>
      </c>
      <c r="I10" s="424">
        <v>2030</v>
      </c>
      <c r="J10" s="424">
        <f t="shared" si="0"/>
        <v>0</v>
      </c>
      <c r="K10" s="424">
        <f t="shared" si="1"/>
        <v>0</v>
      </c>
      <c r="L10" s="424" t="s">
        <v>4011</v>
      </c>
      <c r="M10" t="s">
        <v>4012</v>
      </c>
      <c r="N10" s="425">
        <v>2050</v>
      </c>
      <c r="O10">
        <f t="shared" si="2"/>
        <v>0</v>
      </c>
      <c r="P10">
        <f t="shared" si="3"/>
        <v>0</v>
      </c>
      <c r="Q10" s="384" t="s">
        <v>4013</v>
      </c>
    </row>
    <row r="11" spans="1:17" x14ac:dyDescent="0.75">
      <c r="A11" t="s">
        <v>3781</v>
      </c>
      <c r="B11" t="s">
        <v>3782</v>
      </c>
      <c r="C11" s="351" t="s">
        <v>4014</v>
      </c>
      <c r="D11">
        <v>1990</v>
      </c>
      <c r="E11" s="423">
        <v>0.8</v>
      </c>
      <c r="G11" s="406">
        <f>ROUND(IF(About!$B$2=$A11,INDEX('State GHG Summary'!$C$1:$AH$1,MATCH('State Targets'!D11,'State GHG Summary'!$C$3:$AH$3,0)),0),0)</f>
        <v>0</v>
      </c>
      <c r="H11" t="s">
        <v>4015</v>
      </c>
      <c r="I11" s="424">
        <v>2050</v>
      </c>
      <c r="J11" s="424">
        <f t="shared" si="0"/>
        <v>0</v>
      </c>
      <c r="K11" s="424">
        <f t="shared" si="1"/>
        <v>0</v>
      </c>
      <c r="L11" s="424" t="s">
        <v>4016</v>
      </c>
      <c r="O11" t="str">
        <f t="shared" si="2"/>
        <v/>
      </c>
      <c r="P11" t="str">
        <f t="shared" si="3"/>
        <v/>
      </c>
    </row>
    <row r="12" spans="1:17" x14ac:dyDescent="0.75">
      <c r="A12" t="s">
        <v>3783</v>
      </c>
      <c r="B12" t="s">
        <v>3784</v>
      </c>
      <c r="J12" s="424" t="str">
        <f t="shared" si="0"/>
        <v/>
      </c>
      <c r="K12" s="424" t="str">
        <f t="shared" si="1"/>
        <v/>
      </c>
      <c r="O12" t="str">
        <f t="shared" si="2"/>
        <v/>
      </c>
      <c r="P12" t="str">
        <f t="shared" si="3"/>
        <v/>
      </c>
    </row>
    <row r="13" spans="1:17" x14ac:dyDescent="0.75">
      <c r="A13" t="s">
        <v>3785</v>
      </c>
      <c r="B13" t="s">
        <v>3786</v>
      </c>
      <c r="J13" s="424" t="str">
        <f t="shared" si="0"/>
        <v/>
      </c>
      <c r="K13" s="424" t="str">
        <f t="shared" si="1"/>
        <v/>
      </c>
      <c r="O13" t="str">
        <f t="shared" si="2"/>
        <v/>
      </c>
      <c r="P13" t="str">
        <f t="shared" si="3"/>
        <v/>
      </c>
    </row>
    <row r="14" spans="1:17" x14ac:dyDescent="0.75">
      <c r="A14" t="s">
        <v>3787</v>
      </c>
      <c r="B14" t="s">
        <v>3788</v>
      </c>
      <c r="J14" s="424" t="str">
        <f t="shared" si="0"/>
        <v/>
      </c>
      <c r="K14" s="424" t="str">
        <f t="shared" si="1"/>
        <v/>
      </c>
      <c r="O14" t="str">
        <f t="shared" si="2"/>
        <v/>
      </c>
      <c r="P14" t="str">
        <f t="shared" si="3"/>
        <v/>
      </c>
    </row>
    <row r="15" spans="1:17" x14ac:dyDescent="0.75">
      <c r="A15" t="s">
        <v>3789</v>
      </c>
      <c r="B15" t="s">
        <v>3790</v>
      </c>
      <c r="J15" s="424" t="str">
        <f t="shared" si="0"/>
        <v/>
      </c>
      <c r="K15" s="424" t="str">
        <f t="shared" si="1"/>
        <v/>
      </c>
      <c r="O15" t="str">
        <f t="shared" si="2"/>
        <v/>
      </c>
      <c r="P15" t="str">
        <f t="shared" si="3"/>
        <v/>
      </c>
    </row>
    <row r="16" spans="1:17" x14ac:dyDescent="0.75">
      <c r="A16" t="s">
        <v>3791</v>
      </c>
      <c r="B16" t="s">
        <v>3792</v>
      </c>
      <c r="J16" s="424" t="str">
        <f t="shared" si="0"/>
        <v/>
      </c>
      <c r="K16" s="424" t="str">
        <f t="shared" si="1"/>
        <v/>
      </c>
      <c r="O16" t="str">
        <f t="shared" si="2"/>
        <v/>
      </c>
      <c r="P16" t="str">
        <f t="shared" si="3"/>
        <v/>
      </c>
    </row>
    <row r="17" spans="1:17" x14ac:dyDescent="0.75">
      <c r="A17" t="s">
        <v>3793</v>
      </c>
      <c r="B17" t="s">
        <v>3794</v>
      </c>
      <c r="J17" s="424" t="str">
        <f t="shared" si="0"/>
        <v/>
      </c>
      <c r="K17" s="424" t="str">
        <f t="shared" si="1"/>
        <v/>
      </c>
      <c r="O17" t="str">
        <f t="shared" si="2"/>
        <v/>
      </c>
      <c r="P17" t="str">
        <f t="shared" si="3"/>
        <v/>
      </c>
    </row>
    <row r="18" spans="1:17" x14ac:dyDescent="0.75">
      <c r="A18" t="s">
        <v>3795</v>
      </c>
      <c r="B18" t="s">
        <v>3796</v>
      </c>
      <c r="J18" s="424" t="str">
        <f t="shared" si="0"/>
        <v/>
      </c>
      <c r="K18" s="424" t="str">
        <f t="shared" si="1"/>
        <v/>
      </c>
      <c r="O18" t="str">
        <f t="shared" si="2"/>
        <v/>
      </c>
      <c r="P18" t="str">
        <f t="shared" si="3"/>
        <v/>
      </c>
    </row>
    <row r="19" spans="1:17" x14ac:dyDescent="0.75">
      <c r="A19" t="s">
        <v>3797</v>
      </c>
      <c r="B19" t="s">
        <v>3798</v>
      </c>
      <c r="C19" s="351" t="s">
        <v>4017</v>
      </c>
      <c r="D19">
        <v>1990</v>
      </c>
      <c r="E19" s="423">
        <v>0.2</v>
      </c>
      <c r="G19" s="406">
        <f>ROUND(IF(About!$B$2=$A19,INDEX('State GHG Summary'!$C$1:$AH$1,MATCH('State Targets'!D19,'State GHG Summary'!$C$3:$AH$3,0)),0),0)</f>
        <v>0</v>
      </c>
      <c r="H19" t="s">
        <v>4018</v>
      </c>
      <c r="I19" s="424">
        <v>2030</v>
      </c>
      <c r="J19" s="424">
        <f t="shared" si="0"/>
        <v>0</v>
      </c>
      <c r="K19" s="424">
        <f t="shared" si="1"/>
        <v>0</v>
      </c>
      <c r="L19" s="424"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3799</v>
      </c>
      <c r="B20" t="s">
        <v>3800</v>
      </c>
      <c r="C20" s="351" t="s">
        <v>4019</v>
      </c>
      <c r="D20">
        <v>2005</v>
      </c>
      <c r="E20" s="423">
        <v>0.45</v>
      </c>
      <c r="F20" s="423">
        <v>1</v>
      </c>
      <c r="G20" s="406">
        <f>ROUND(IF(About!$B$2=$A20,INDEX('State GHG Summary'!$C$1:$AH$1,MATCH('State Targets'!D20,'State GHG Summary'!$C$3:$AH$3,0)),0),0)</f>
        <v>0</v>
      </c>
      <c r="H20" t="s">
        <v>4020</v>
      </c>
      <c r="I20" s="424">
        <v>2030</v>
      </c>
      <c r="J20" s="424">
        <f t="shared" si="0"/>
        <v>0</v>
      </c>
      <c r="K20" s="424">
        <f t="shared" si="1"/>
        <v>0</v>
      </c>
      <c r="L20" s="424" t="s">
        <v>4021</v>
      </c>
      <c r="M20" t="s">
        <v>4012</v>
      </c>
      <c r="N20" s="425">
        <v>2050</v>
      </c>
      <c r="O20">
        <f t="shared" si="2"/>
        <v>0</v>
      </c>
      <c r="P20">
        <f t="shared" si="3"/>
        <v>0</v>
      </c>
      <c r="Q20" t="s">
        <v>4022</v>
      </c>
    </row>
    <row r="21" spans="1:17" x14ac:dyDescent="0.75">
      <c r="A21" t="s">
        <v>3801</v>
      </c>
      <c r="B21" t="s">
        <v>3802</v>
      </c>
      <c r="C21" s="351" t="s">
        <v>4023</v>
      </c>
      <c r="D21">
        <v>1990</v>
      </c>
      <c r="E21" s="423">
        <v>0.75</v>
      </c>
      <c r="F21" s="423">
        <v>1</v>
      </c>
      <c r="G21" s="406">
        <f>ROUND(IF(About!$B$2=$A21,INDEX('State GHG Summary'!$C$1:$AH$1,MATCH('State Targets'!D21,'State GHG Summary'!$C$3:$AH$3,0)),0),0)</f>
        <v>0</v>
      </c>
      <c r="H21" t="s">
        <v>4024</v>
      </c>
      <c r="I21" s="424">
        <v>2040</v>
      </c>
      <c r="J21" s="424">
        <f t="shared" si="0"/>
        <v>0</v>
      </c>
      <c r="K21" s="424">
        <f t="shared" si="1"/>
        <v>0</v>
      </c>
      <c r="L21" s="424" t="s">
        <v>4025</v>
      </c>
      <c r="M21" t="s">
        <v>4012</v>
      </c>
      <c r="N21" s="425">
        <v>2050</v>
      </c>
      <c r="O21">
        <f t="shared" si="2"/>
        <v>0</v>
      </c>
      <c r="P21">
        <f t="shared" si="3"/>
        <v>0</v>
      </c>
      <c r="Q21" t="s">
        <v>4026</v>
      </c>
    </row>
    <row r="22" spans="1:17" x14ac:dyDescent="0.75">
      <c r="A22" t="s">
        <v>3803</v>
      </c>
      <c r="B22" t="s">
        <v>3804</v>
      </c>
      <c r="C22" s="351" t="s">
        <v>4027</v>
      </c>
      <c r="D22">
        <v>2006</v>
      </c>
      <c r="E22" s="423">
        <v>0.6</v>
      </c>
      <c r="F22" s="423">
        <v>1</v>
      </c>
      <c r="G22" s="406">
        <f>ROUND(IF(About!$B$2=$A22,INDEX('State GHG Summary'!$C$1:$AH$1,MATCH('State Targets'!D22,'State GHG Summary'!$C$3:$AH$3,0)),0),0)</f>
        <v>0</v>
      </c>
      <c r="H22" t="s">
        <v>4028</v>
      </c>
      <c r="I22" s="424">
        <v>2031</v>
      </c>
      <c r="J22" s="424">
        <f t="shared" si="0"/>
        <v>0</v>
      </c>
      <c r="K22" s="424">
        <f t="shared" si="1"/>
        <v>0</v>
      </c>
      <c r="L22" s="424" t="s">
        <v>4029</v>
      </c>
      <c r="M22" t="s">
        <v>4030</v>
      </c>
      <c r="N22" s="425">
        <v>2045</v>
      </c>
      <c r="O22">
        <f t="shared" si="2"/>
        <v>0</v>
      </c>
      <c r="P22">
        <f t="shared" si="3"/>
        <v>0</v>
      </c>
      <c r="Q22" s="384" t="s">
        <v>4031</v>
      </c>
    </row>
    <row r="23" spans="1:17" x14ac:dyDescent="0.75">
      <c r="A23" t="s">
        <v>3805</v>
      </c>
      <c r="B23" t="s">
        <v>3806</v>
      </c>
      <c r="C23" s="351" t="s">
        <v>4032</v>
      </c>
      <c r="D23">
        <v>1990</v>
      </c>
      <c r="E23" s="423">
        <v>0.45</v>
      </c>
      <c r="F23" s="423">
        <v>1</v>
      </c>
      <c r="G23" s="406">
        <f>ROUND(IF(About!$B$2=$A23,INDEX('State GHG Summary'!$C$1:$AH$1,MATCH('State Targets'!D23,'State GHG Summary'!$C$3:$AH$3,0)),0),0)</f>
        <v>0</v>
      </c>
      <c r="H23" t="s">
        <v>4033</v>
      </c>
      <c r="I23" s="424">
        <v>2030</v>
      </c>
      <c r="J23" s="424">
        <f t="shared" si="0"/>
        <v>0</v>
      </c>
      <c r="K23" s="424">
        <f t="shared" si="1"/>
        <v>0</v>
      </c>
      <c r="L23" s="424" t="s">
        <v>4034</v>
      </c>
      <c r="M23" t="s">
        <v>4012</v>
      </c>
      <c r="N23" s="425">
        <v>2050</v>
      </c>
      <c r="O23">
        <f t="shared" si="2"/>
        <v>0</v>
      </c>
      <c r="P23">
        <f t="shared" si="3"/>
        <v>0</v>
      </c>
      <c r="Q23" s="384" t="s">
        <v>4035</v>
      </c>
    </row>
    <row r="24" spans="1:17" x14ac:dyDescent="0.75">
      <c r="A24" t="s">
        <v>3807</v>
      </c>
      <c r="B24" t="s">
        <v>3808</v>
      </c>
      <c r="C24" s="351" t="s">
        <v>4036</v>
      </c>
      <c r="D24">
        <v>2005</v>
      </c>
      <c r="E24" s="423">
        <v>0.52</v>
      </c>
      <c r="F24" s="423">
        <v>1</v>
      </c>
      <c r="G24" s="406">
        <f>ROUND(IF(About!$B$2=$A24,INDEX('State GHG Summary'!$C$1:$AH$1,MATCH('State Targets'!D24,'State GHG Summary'!$C$3:$AH$3,0)),0),0)</f>
        <v>0</v>
      </c>
      <c r="H24" t="s">
        <v>4037</v>
      </c>
      <c r="I24" s="424">
        <v>2030</v>
      </c>
      <c r="J24" s="424">
        <f t="shared" si="0"/>
        <v>0</v>
      </c>
      <c r="K24" s="424">
        <f t="shared" si="1"/>
        <v>0</v>
      </c>
      <c r="L24" s="424" t="s">
        <v>4038</v>
      </c>
      <c r="M24" t="s">
        <v>4039</v>
      </c>
      <c r="N24" s="425">
        <v>2050</v>
      </c>
      <c r="O24">
        <f t="shared" si="2"/>
        <v>0</v>
      </c>
      <c r="P24">
        <f t="shared" si="3"/>
        <v>0</v>
      </c>
      <c r="Q24" s="384" t="s">
        <v>4040</v>
      </c>
    </row>
    <row r="25" spans="1:17" x14ac:dyDescent="0.75">
      <c r="A25" t="s">
        <v>3809</v>
      </c>
      <c r="B25" t="s">
        <v>3810</v>
      </c>
      <c r="C25" s="351" t="s">
        <v>4041</v>
      </c>
      <c r="D25">
        <v>2005</v>
      </c>
      <c r="E25" s="423">
        <v>0.3</v>
      </c>
      <c r="F25" s="423">
        <v>0.8</v>
      </c>
      <c r="G25" s="406">
        <f>ROUND(IF(About!$B$2=$A25,INDEX('State GHG Summary'!$C$1:$AH$1,MATCH('State Targets'!D25,'State GHG Summary'!$C$3:$AH$3,0)),0),0)</f>
        <v>0</v>
      </c>
      <c r="H25" t="s">
        <v>4042</v>
      </c>
      <c r="I25" s="424">
        <v>2025</v>
      </c>
      <c r="J25" s="424">
        <f t="shared" si="0"/>
        <v>0</v>
      </c>
      <c r="K25" s="424">
        <f t="shared" si="1"/>
        <v>0</v>
      </c>
      <c r="L25" s="424" t="s">
        <v>4043</v>
      </c>
      <c r="M25" t="s">
        <v>4044</v>
      </c>
      <c r="N25" s="425">
        <v>2050</v>
      </c>
      <c r="O25">
        <f t="shared" si="2"/>
        <v>0</v>
      </c>
      <c r="P25">
        <f t="shared" si="3"/>
        <v>0</v>
      </c>
      <c r="Q25" s="384" t="s">
        <v>4045</v>
      </c>
    </row>
    <row r="26" spans="1:17" x14ac:dyDescent="0.75">
      <c r="A26" t="s">
        <v>3811</v>
      </c>
      <c r="B26" t="s">
        <v>3812</v>
      </c>
      <c r="J26" s="424" t="str">
        <f t="shared" si="0"/>
        <v/>
      </c>
      <c r="K26" s="424" t="str">
        <f t="shared" si="1"/>
        <v/>
      </c>
      <c r="O26" t="str">
        <f t="shared" si="2"/>
        <v/>
      </c>
      <c r="P26" t="str">
        <f t="shared" si="3"/>
        <v/>
      </c>
    </row>
    <row r="27" spans="1:17" x14ac:dyDescent="0.75">
      <c r="A27" t="s">
        <v>3813</v>
      </c>
      <c r="B27" t="s">
        <v>3814</v>
      </c>
      <c r="J27" s="424" t="str">
        <f t="shared" si="0"/>
        <v/>
      </c>
      <c r="K27" s="424" t="str">
        <f t="shared" si="1"/>
        <v/>
      </c>
      <c r="O27" t="str">
        <f t="shared" si="2"/>
        <v/>
      </c>
      <c r="P27" t="str">
        <f t="shared" si="3"/>
        <v/>
      </c>
    </row>
    <row r="28" spans="1:17" x14ac:dyDescent="0.75">
      <c r="A28" t="s">
        <v>3815</v>
      </c>
      <c r="B28" t="s">
        <v>3816</v>
      </c>
      <c r="C28" s="351" t="s">
        <v>4046</v>
      </c>
      <c r="D28">
        <v>2005</v>
      </c>
      <c r="E28" s="423">
        <v>1</v>
      </c>
      <c r="G28" s="406">
        <f>ROUND(IF(About!$B$2=$A28,INDEX('State GHG Summary'!$C$1:$AH$1,MATCH('State Targets'!D28,'State GHG Summary'!$C$3:$AH$3,0)),0),0)</f>
        <v>0</v>
      </c>
      <c r="H28" t="s">
        <v>4039</v>
      </c>
      <c r="I28" s="424">
        <v>2050</v>
      </c>
      <c r="J28" s="424">
        <f t="shared" si="0"/>
        <v>0</v>
      </c>
      <c r="K28" s="424">
        <f t="shared" si="1"/>
        <v>0</v>
      </c>
      <c r="L28" s="424" t="s">
        <v>4046</v>
      </c>
      <c r="O28" t="str">
        <f t="shared" si="2"/>
        <v/>
      </c>
      <c r="P28" t="str">
        <f t="shared" si="3"/>
        <v/>
      </c>
    </row>
    <row r="29" spans="1:17" x14ac:dyDescent="0.75">
      <c r="A29" t="s">
        <v>3817</v>
      </c>
      <c r="B29" t="s">
        <v>3818</v>
      </c>
      <c r="C29" s="351" t="s">
        <v>4047</v>
      </c>
      <c r="D29">
        <v>2005</v>
      </c>
      <c r="E29" s="423">
        <v>0.5</v>
      </c>
      <c r="F29" s="423">
        <v>1</v>
      </c>
      <c r="G29" s="406">
        <f>ROUND(IF(About!$B$2=$A29,INDEX('State GHG Summary'!$C$1:$AH$1,MATCH('State Targets'!D29,'State GHG Summary'!$C$3:$AH$3,0)),0),0)</f>
        <v>0</v>
      </c>
      <c r="H29" t="s">
        <v>4001</v>
      </c>
      <c r="I29" s="424">
        <v>2030</v>
      </c>
      <c r="J29" s="424">
        <f t="shared" si="0"/>
        <v>0</v>
      </c>
      <c r="K29" s="424">
        <f t="shared" si="1"/>
        <v>0</v>
      </c>
      <c r="L29" s="424" t="s">
        <v>4048</v>
      </c>
      <c r="M29" s="424" t="s">
        <v>4012</v>
      </c>
      <c r="N29" s="425">
        <v>2050</v>
      </c>
      <c r="O29">
        <f t="shared" si="2"/>
        <v>0</v>
      </c>
      <c r="P29">
        <f t="shared" si="3"/>
        <v>0</v>
      </c>
      <c r="Q29" s="384" t="s">
        <v>4049</v>
      </c>
    </row>
    <row r="30" spans="1:17" x14ac:dyDescent="0.75">
      <c r="A30" t="s">
        <v>3819</v>
      </c>
      <c r="B30" t="s">
        <v>3820</v>
      </c>
      <c r="J30" s="424" t="str">
        <f t="shared" si="0"/>
        <v/>
      </c>
      <c r="K30" s="424" t="str">
        <f t="shared" si="1"/>
        <v/>
      </c>
      <c r="O30" t="str">
        <f t="shared" si="2"/>
        <v/>
      </c>
      <c r="P30" t="str">
        <f t="shared" si="3"/>
        <v/>
      </c>
    </row>
    <row r="31" spans="1:17" x14ac:dyDescent="0.75">
      <c r="A31" t="s">
        <v>521</v>
      </c>
      <c r="B31" t="s">
        <v>3821</v>
      </c>
      <c r="J31" s="424" t="str">
        <f t="shared" si="0"/>
        <v/>
      </c>
      <c r="K31" s="424" t="str">
        <f t="shared" si="1"/>
        <v/>
      </c>
      <c r="O31" t="str">
        <f t="shared" si="2"/>
        <v/>
      </c>
      <c r="P31" t="str">
        <f t="shared" si="3"/>
        <v/>
      </c>
    </row>
    <row r="32" spans="1:17" x14ac:dyDescent="0.75">
      <c r="A32" t="s">
        <v>3822</v>
      </c>
      <c r="B32" t="s">
        <v>3823</v>
      </c>
      <c r="C32" s="351" t="s">
        <v>4050</v>
      </c>
      <c r="D32">
        <v>1990</v>
      </c>
      <c r="E32" s="423">
        <v>0.2</v>
      </c>
      <c r="F32" s="423">
        <v>0.8</v>
      </c>
      <c r="G32" s="406">
        <f>ROUND(IF(About!$B$2=$A32,INDEX('State GHG Summary'!$C$1:$AH$1,MATCH('State Targets'!D32,'State GHG Summary'!$C$3:$AH$3,0)),0),0)</f>
        <v>0</v>
      </c>
      <c r="H32" t="s">
        <v>4051</v>
      </c>
      <c r="I32" s="424">
        <v>2025</v>
      </c>
      <c r="J32" s="424">
        <f t="shared" si="0"/>
        <v>0</v>
      </c>
      <c r="K32" s="424">
        <f t="shared" si="1"/>
        <v>0</v>
      </c>
      <c r="L32" s="424" t="s">
        <v>4052</v>
      </c>
      <c r="M32" t="s">
        <v>4015</v>
      </c>
      <c r="N32" s="425">
        <v>2050</v>
      </c>
      <c r="O32">
        <f t="shared" si="2"/>
        <v>0</v>
      </c>
      <c r="P32">
        <f t="shared" si="3"/>
        <v>0</v>
      </c>
      <c r="Q32" s="384" t="s">
        <v>4053</v>
      </c>
    </row>
    <row r="33" spans="1:17" x14ac:dyDescent="0.75">
      <c r="A33" t="s">
        <v>3824</v>
      </c>
      <c r="B33" t="s">
        <v>3825</v>
      </c>
      <c r="C33" s="351" t="s">
        <v>4054</v>
      </c>
      <c r="D33">
        <v>2006</v>
      </c>
      <c r="E33" s="423">
        <v>0.5</v>
      </c>
      <c r="F33" s="423">
        <v>0.8</v>
      </c>
      <c r="G33" s="406">
        <f>ROUND(IF(About!$B$2=$A33,INDEX('State GHG Summary'!$C$1:$AH$1,MATCH('State Targets'!D33,'State GHG Summary'!$C$3:$AH$3,0)),0),0)</f>
        <v>0</v>
      </c>
      <c r="H33" t="s">
        <v>4055</v>
      </c>
      <c r="I33" s="424">
        <v>2030</v>
      </c>
      <c r="J33" s="424">
        <f t="shared" si="0"/>
        <v>0</v>
      </c>
      <c r="K33" s="424">
        <f t="shared" si="1"/>
        <v>0</v>
      </c>
      <c r="L33" s="424" t="s">
        <v>4056</v>
      </c>
      <c r="M33" t="s">
        <v>4057</v>
      </c>
      <c r="N33" s="425">
        <v>2050</v>
      </c>
      <c r="O33">
        <f t="shared" si="2"/>
        <v>0</v>
      </c>
      <c r="P33">
        <f t="shared" si="3"/>
        <v>0</v>
      </c>
      <c r="Q33" s="384" t="s">
        <v>4058</v>
      </c>
    </row>
    <row r="34" spans="1:17" x14ac:dyDescent="0.75">
      <c r="A34" t="s">
        <v>3826</v>
      </c>
      <c r="B34" t="s">
        <v>3827</v>
      </c>
      <c r="C34" s="351" t="s">
        <v>4059</v>
      </c>
      <c r="D34">
        <v>2005</v>
      </c>
      <c r="E34" s="423">
        <v>0.45</v>
      </c>
      <c r="G34" s="406">
        <f>ROUND(IF(About!$B$2=$A34,INDEX('State GHG Summary'!$C$1:$AH$1,MATCH('State Targets'!D34,'State GHG Summary'!$C$3:$AH$3,0)),0),0)</f>
        <v>0</v>
      </c>
      <c r="H34" t="s">
        <v>4060</v>
      </c>
      <c r="I34" s="424">
        <v>2030</v>
      </c>
      <c r="J34" s="424">
        <f t="shared" si="0"/>
        <v>0</v>
      </c>
      <c r="K34" s="424">
        <f t="shared" si="1"/>
        <v>0</v>
      </c>
      <c r="L34" t="s">
        <v>4059</v>
      </c>
      <c r="O34" t="str">
        <f t="shared" si="2"/>
        <v/>
      </c>
      <c r="P34" t="str">
        <f t="shared" si="3"/>
        <v/>
      </c>
    </row>
    <row r="35" spans="1:17" x14ac:dyDescent="0.75">
      <c r="A35" t="s">
        <v>3828</v>
      </c>
      <c r="B35" t="s">
        <v>3829</v>
      </c>
      <c r="C35" s="351" t="s">
        <v>4061</v>
      </c>
      <c r="D35">
        <v>2005</v>
      </c>
      <c r="E35" s="423">
        <v>0.45</v>
      </c>
      <c r="F35" s="423">
        <v>1</v>
      </c>
      <c r="G35" s="406">
        <f>ROUND(IF(About!$B$2=$A35,INDEX('State GHG Summary'!$C$1:$AH$1,MATCH('State Targets'!D35,'State GHG Summary'!$C$3:$AH$3,0)),0),0)</f>
        <v>0</v>
      </c>
      <c r="H35" t="s">
        <v>4060</v>
      </c>
      <c r="I35" s="424">
        <v>2030</v>
      </c>
      <c r="J35" s="424">
        <f t="shared" si="0"/>
        <v>0</v>
      </c>
      <c r="K35" s="424">
        <f t="shared" si="1"/>
        <v>0</v>
      </c>
      <c r="L35" s="424" t="s">
        <v>4062</v>
      </c>
      <c r="M35" s="424" t="s">
        <v>4012</v>
      </c>
      <c r="N35" s="425">
        <v>2050</v>
      </c>
      <c r="O35">
        <f t="shared" si="2"/>
        <v>0</v>
      </c>
      <c r="P35">
        <f t="shared" si="3"/>
        <v>0</v>
      </c>
      <c r="Q35" s="384" t="s">
        <v>4063</v>
      </c>
    </row>
    <row r="36" spans="1:17" x14ac:dyDescent="0.75">
      <c r="A36" t="s">
        <v>3830</v>
      </c>
      <c r="B36" t="s">
        <v>3831</v>
      </c>
      <c r="C36" s="351" t="s">
        <v>4064</v>
      </c>
      <c r="D36">
        <v>1990</v>
      </c>
      <c r="E36" s="423">
        <v>0.4</v>
      </c>
      <c r="F36" s="423">
        <v>1</v>
      </c>
      <c r="G36" s="406">
        <f>ROUND(IF(About!$B$2=$A36,INDEX('State GHG Summary'!$C$1:$AH$1,MATCH('State Targets'!D36,'State GHG Summary'!$C$3:$AH$3,0)),0),0)</f>
        <v>0</v>
      </c>
      <c r="H36" t="s">
        <v>3996</v>
      </c>
      <c r="I36" s="424">
        <v>2030</v>
      </c>
      <c r="J36" s="424">
        <f t="shared" si="0"/>
        <v>0</v>
      </c>
      <c r="K36" s="424">
        <f t="shared" si="1"/>
        <v>0</v>
      </c>
      <c r="L36" s="424" t="s">
        <v>4065</v>
      </c>
      <c r="M36" s="424" t="s">
        <v>4012</v>
      </c>
      <c r="N36" s="425">
        <v>2050</v>
      </c>
      <c r="O36">
        <f t="shared" si="2"/>
        <v>0</v>
      </c>
      <c r="P36">
        <f t="shared" si="3"/>
        <v>0</v>
      </c>
      <c r="Q36" s="384" t="s">
        <v>4066</v>
      </c>
    </row>
    <row r="37" spans="1:17" x14ac:dyDescent="0.75">
      <c r="A37" t="s">
        <v>3832</v>
      </c>
      <c r="B37" t="s">
        <v>3833</v>
      </c>
      <c r="J37" s="424" t="str">
        <f t="shared" si="0"/>
        <v/>
      </c>
      <c r="K37" s="424" t="str">
        <f t="shared" si="1"/>
        <v/>
      </c>
      <c r="O37" t="str">
        <f t="shared" si="2"/>
        <v/>
      </c>
      <c r="P37" t="str">
        <f t="shared" si="3"/>
        <v/>
      </c>
    </row>
    <row r="38" spans="1:17" x14ac:dyDescent="0.75">
      <c r="A38" t="s">
        <v>3834</v>
      </c>
      <c r="B38" t="s">
        <v>3835</v>
      </c>
      <c r="J38" s="424" t="str">
        <f t="shared" si="0"/>
        <v/>
      </c>
      <c r="K38" s="424" t="str">
        <f t="shared" si="1"/>
        <v/>
      </c>
      <c r="O38" t="str">
        <f t="shared" si="2"/>
        <v/>
      </c>
      <c r="P38" t="str">
        <f t="shared" si="3"/>
        <v/>
      </c>
    </row>
    <row r="39" spans="1:17" x14ac:dyDescent="0.75">
      <c r="A39" t="s">
        <v>3836</v>
      </c>
      <c r="B39" t="s">
        <v>3837</v>
      </c>
      <c r="C39" s="351" t="s">
        <v>4067</v>
      </c>
      <c r="D39">
        <v>1990</v>
      </c>
      <c r="E39" s="423">
        <v>0.45</v>
      </c>
      <c r="F39" s="423">
        <v>0.8</v>
      </c>
      <c r="G39" s="406">
        <f>ROUND(IF(About!$B$2=$A39,INDEX('State GHG Summary'!$C$1:$AH$1,MATCH('State Targets'!D39,'State GHG Summary'!$C$3:$AH$3,0)),0),0)</f>
        <v>0</v>
      </c>
      <c r="H39" t="s">
        <v>4068</v>
      </c>
      <c r="I39" s="424">
        <v>2035</v>
      </c>
      <c r="J39" s="424">
        <f t="shared" si="0"/>
        <v>0</v>
      </c>
      <c r="K39" s="424">
        <f t="shared" si="1"/>
        <v>0</v>
      </c>
      <c r="L39" s="424" t="s">
        <v>4069</v>
      </c>
      <c r="M39" t="s">
        <v>4015</v>
      </c>
      <c r="N39" s="425">
        <v>2050</v>
      </c>
      <c r="O39">
        <f t="shared" si="2"/>
        <v>0</v>
      </c>
      <c r="P39">
        <f t="shared" si="3"/>
        <v>0</v>
      </c>
      <c r="Q39" s="384" t="s">
        <v>4070</v>
      </c>
    </row>
    <row r="40" spans="1:17" x14ac:dyDescent="0.75">
      <c r="A40" t="s">
        <v>3838</v>
      </c>
      <c r="B40" t="s">
        <v>3839</v>
      </c>
      <c r="C40" s="351" t="s">
        <v>4071</v>
      </c>
      <c r="D40">
        <v>2005</v>
      </c>
      <c r="E40" s="423">
        <v>0.26</v>
      </c>
      <c r="F40" s="423">
        <v>0.8</v>
      </c>
      <c r="G40" s="406">
        <f>ROUND(IF(About!$B$2=$A40,INDEX('State GHG Summary'!$C$1:$AH$1,MATCH('State Targets'!D40,'State GHG Summary'!$C$3:$AH$3,0)),0),0)</f>
        <v>0</v>
      </c>
      <c r="H40" t="s">
        <v>4072</v>
      </c>
      <c r="I40" s="424">
        <v>2025</v>
      </c>
      <c r="J40" s="424">
        <f t="shared" si="0"/>
        <v>0</v>
      </c>
      <c r="K40" s="424">
        <f t="shared" si="1"/>
        <v>0</v>
      </c>
      <c r="L40" s="424" t="s">
        <v>4073</v>
      </c>
      <c r="M40" t="s">
        <v>4044</v>
      </c>
      <c r="N40" s="425">
        <v>2050</v>
      </c>
      <c r="O40">
        <f t="shared" si="2"/>
        <v>0</v>
      </c>
      <c r="P40">
        <f t="shared" si="3"/>
        <v>0</v>
      </c>
      <c r="Q40" s="384" t="s">
        <v>4074</v>
      </c>
    </row>
    <row r="41" spans="1:17" x14ac:dyDescent="0.75">
      <c r="A41" t="s">
        <v>3840</v>
      </c>
      <c r="B41" t="s">
        <v>3841</v>
      </c>
      <c r="C41" s="351" t="s">
        <v>4075</v>
      </c>
      <c r="D41">
        <v>1990</v>
      </c>
      <c r="E41" s="423">
        <v>0.8</v>
      </c>
      <c r="F41" s="423">
        <v>1</v>
      </c>
      <c r="G41" s="406">
        <f>ROUND(IF(About!$B$2=$A41,INDEX('State GHG Summary'!$C$1:$AH$1,MATCH('State Targets'!D41,'State GHG Summary'!$C$3:$AH$3,0)),0),0)</f>
        <v>0</v>
      </c>
      <c r="H41" t="s">
        <v>4076</v>
      </c>
      <c r="I41" s="424">
        <v>2040</v>
      </c>
      <c r="J41" s="424">
        <f t="shared" si="0"/>
        <v>0</v>
      </c>
      <c r="K41" s="424">
        <f t="shared" si="1"/>
        <v>0</v>
      </c>
      <c r="L41" s="424" t="s">
        <v>4077</v>
      </c>
      <c r="M41" s="424" t="s">
        <v>4012</v>
      </c>
      <c r="N41" s="425">
        <v>2050</v>
      </c>
      <c r="O41">
        <f t="shared" si="2"/>
        <v>0</v>
      </c>
      <c r="P41">
        <f t="shared" si="3"/>
        <v>0</v>
      </c>
      <c r="Q41" s="384" t="s">
        <v>4078</v>
      </c>
    </row>
    <row r="42" spans="1:17" x14ac:dyDescent="0.75">
      <c r="A42" t="s">
        <v>3842</v>
      </c>
      <c r="B42" t="s">
        <v>3843</v>
      </c>
      <c r="J42" s="424" t="str">
        <f t="shared" si="0"/>
        <v/>
      </c>
      <c r="K42" s="424" t="str">
        <f t="shared" si="1"/>
        <v/>
      </c>
      <c r="O42" t="str">
        <f t="shared" si="2"/>
        <v/>
      </c>
      <c r="P42" t="str">
        <f t="shared" si="3"/>
        <v/>
      </c>
    </row>
    <row r="43" spans="1:17" x14ac:dyDescent="0.75">
      <c r="A43" t="s">
        <v>3844</v>
      </c>
      <c r="B43" t="s">
        <v>3845</v>
      </c>
      <c r="J43" s="424" t="str">
        <f t="shared" si="0"/>
        <v/>
      </c>
      <c r="K43" s="424" t="str">
        <f t="shared" si="1"/>
        <v/>
      </c>
      <c r="O43" t="str">
        <f t="shared" si="2"/>
        <v/>
      </c>
      <c r="P43" t="str">
        <f t="shared" si="3"/>
        <v/>
      </c>
    </row>
    <row r="44" spans="1:17" x14ac:dyDescent="0.75">
      <c r="A44" t="s">
        <v>3846</v>
      </c>
      <c r="B44" t="s">
        <v>3847</v>
      </c>
      <c r="J44" s="424" t="str">
        <f t="shared" si="0"/>
        <v/>
      </c>
      <c r="K44" s="424" t="str">
        <f t="shared" si="1"/>
        <v/>
      </c>
      <c r="O44" t="str">
        <f t="shared" si="2"/>
        <v/>
      </c>
      <c r="P44" t="str">
        <f t="shared" si="3"/>
        <v/>
      </c>
    </row>
    <row r="45" spans="1:17" x14ac:dyDescent="0.75">
      <c r="A45" t="s">
        <v>3848</v>
      </c>
      <c r="B45" t="s">
        <v>3849</v>
      </c>
      <c r="J45" s="424" t="str">
        <f t="shared" si="0"/>
        <v/>
      </c>
      <c r="K45" s="424" t="str">
        <f t="shared" si="1"/>
        <v/>
      </c>
      <c r="O45" t="str">
        <f t="shared" si="2"/>
        <v/>
      </c>
      <c r="P45" t="str">
        <f t="shared" si="3"/>
        <v/>
      </c>
    </row>
    <row r="46" spans="1:17" x14ac:dyDescent="0.75">
      <c r="A46" t="s">
        <v>3850</v>
      </c>
      <c r="B46" t="s">
        <v>3851</v>
      </c>
      <c r="J46" s="424" t="str">
        <f t="shared" si="0"/>
        <v/>
      </c>
      <c r="K46" s="424" t="str">
        <f t="shared" si="1"/>
        <v/>
      </c>
      <c r="O46" t="str">
        <f t="shared" si="2"/>
        <v/>
      </c>
      <c r="P46" t="str">
        <f t="shared" si="3"/>
        <v/>
      </c>
    </row>
    <row r="47" spans="1:17" x14ac:dyDescent="0.75">
      <c r="A47" t="s">
        <v>3852</v>
      </c>
      <c r="B47" t="s">
        <v>3853</v>
      </c>
      <c r="C47" s="351" t="s">
        <v>4079</v>
      </c>
      <c r="E47" s="423">
        <v>1</v>
      </c>
      <c r="H47" s="424" t="s">
        <v>4030</v>
      </c>
      <c r="I47" s="424">
        <v>2045</v>
      </c>
      <c r="J47" s="424">
        <f t="shared" si="0"/>
        <v>0</v>
      </c>
      <c r="K47" s="424">
        <f t="shared" si="1"/>
        <v>0</v>
      </c>
      <c r="L47" t="s">
        <v>4079</v>
      </c>
      <c r="O47" t="str">
        <f t="shared" si="2"/>
        <v/>
      </c>
      <c r="P47" t="str">
        <f t="shared" si="3"/>
        <v/>
      </c>
    </row>
    <row r="48" spans="1:17" x14ac:dyDescent="0.75">
      <c r="A48" t="s">
        <v>3854</v>
      </c>
      <c r="B48" t="s">
        <v>3855</v>
      </c>
      <c r="C48" s="351" t="s">
        <v>4080</v>
      </c>
      <c r="D48">
        <v>1990</v>
      </c>
      <c r="E48" s="423">
        <v>0.4</v>
      </c>
      <c r="F48" s="423">
        <v>0.8</v>
      </c>
      <c r="G48" s="406">
        <f>ROUND(IF(About!$B$2=$A48,INDEX('State GHG Summary'!$C$1:$AH$1,MATCH('State Targets'!D48,'State GHG Summary'!$C$3:$AH$3,0)),0),0)</f>
        <v>0</v>
      </c>
      <c r="H48" t="s">
        <v>3996</v>
      </c>
      <c r="I48" s="424">
        <v>2030</v>
      </c>
      <c r="J48" s="424">
        <f t="shared" si="0"/>
        <v>0</v>
      </c>
      <c r="K48" s="424">
        <f t="shared" si="1"/>
        <v>0</v>
      </c>
      <c r="L48" s="424" t="s">
        <v>4081</v>
      </c>
      <c r="M48" t="s">
        <v>4015</v>
      </c>
      <c r="N48" s="425">
        <v>2050</v>
      </c>
      <c r="O48">
        <f t="shared" si="2"/>
        <v>0</v>
      </c>
      <c r="P48">
        <f t="shared" si="3"/>
        <v>0</v>
      </c>
      <c r="Q48" s="429" t="s">
        <v>4082</v>
      </c>
    </row>
    <row r="49" spans="1:17" x14ac:dyDescent="0.75">
      <c r="A49" t="s">
        <v>3856</v>
      </c>
      <c r="B49" t="s">
        <v>3857</v>
      </c>
      <c r="C49" s="351" t="s">
        <v>4083</v>
      </c>
      <c r="D49">
        <v>1990</v>
      </c>
      <c r="E49" s="423">
        <v>0.45</v>
      </c>
      <c r="F49" s="423">
        <v>1</v>
      </c>
      <c r="G49" s="406">
        <f>ROUND(IF(About!$B$2=$A49,INDEX('State GHG Summary'!$C$1:$AH$1,MATCH('State Targets'!D49,'State GHG Summary'!$C$3:$AH$3,0)),0),0)</f>
        <v>0</v>
      </c>
      <c r="H49" t="s">
        <v>4033</v>
      </c>
      <c r="I49" s="424">
        <v>2030</v>
      </c>
      <c r="J49" s="424">
        <f t="shared" si="0"/>
        <v>0</v>
      </c>
      <c r="K49" s="424">
        <f t="shared" si="1"/>
        <v>0</v>
      </c>
      <c r="L49" t="s">
        <v>4084</v>
      </c>
      <c r="M49" s="424" t="s">
        <v>4039</v>
      </c>
      <c r="N49" s="425">
        <v>2050</v>
      </c>
      <c r="O49">
        <f t="shared" si="2"/>
        <v>0</v>
      </c>
      <c r="P49">
        <f t="shared" si="3"/>
        <v>0</v>
      </c>
      <c r="Q49" s="384" t="s">
        <v>4085</v>
      </c>
    </row>
    <row r="50" spans="1:17" x14ac:dyDescent="0.75">
      <c r="A50" t="s">
        <v>3858</v>
      </c>
      <c r="B50" t="s">
        <v>3859</v>
      </c>
      <c r="J50" s="424" t="str">
        <f t="shared" si="0"/>
        <v/>
      </c>
      <c r="K50" s="424" t="str">
        <f t="shared" si="1"/>
        <v/>
      </c>
      <c r="O50" t="str">
        <f t="shared" si="2"/>
        <v/>
      </c>
      <c r="P50" t="str">
        <f t="shared" si="3"/>
        <v/>
      </c>
    </row>
    <row r="51" spans="1:17" x14ac:dyDescent="0.75">
      <c r="A51" t="s">
        <v>3860</v>
      </c>
      <c r="B51" t="s">
        <v>3861</v>
      </c>
      <c r="J51" s="424" t="str">
        <f t="shared" si="0"/>
        <v/>
      </c>
      <c r="K51" s="424" t="str">
        <f t="shared" si="1"/>
        <v/>
      </c>
      <c r="O51" t="str">
        <f t="shared" si="2"/>
        <v/>
      </c>
      <c r="P51" t="str">
        <f t="shared" si="3"/>
        <v/>
      </c>
    </row>
    <row r="52" spans="1:17" x14ac:dyDescent="0.75">
      <c r="A52" t="s">
        <v>3862</v>
      </c>
      <c r="B52" t="s">
        <v>3863</v>
      </c>
      <c r="J52" s="424" t="str">
        <f t="shared" si="0"/>
        <v/>
      </c>
      <c r="K52" s="424"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42" t="s">
        <v>72</v>
      </c>
      <c r="B1" s="42" t="s">
        <v>73</v>
      </c>
    </row>
    <row r="2" spans="1:3" ht="147.5" x14ac:dyDescent="0.75">
      <c r="A2" t="s">
        <v>137</v>
      </c>
      <c r="B2" t="s">
        <v>3424</v>
      </c>
      <c r="C2" s="160" t="s">
        <v>3425</v>
      </c>
    </row>
    <row r="3" spans="1:3" x14ac:dyDescent="0.75">
      <c r="A3" t="s">
        <v>3680</v>
      </c>
      <c r="B3" t="s">
        <v>3681</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9" customWidth="1"/>
    <col min="4" max="33" width="10.1328125" customWidth="1"/>
  </cols>
  <sheetData>
    <row r="1" spans="1:33" x14ac:dyDescent="0.75">
      <c r="A1" s="335" t="s">
        <v>3566</v>
      </c>
      <c r="B1" s="336" t="s">
        <v>3590</v>
      </c>
      <c r="C1" s="338" t="s">
        <v>2503</v>
      </c>
      <c r="D1" s="336">
        <v>2021</v>
      </c>
      <c r="E1" s="336">
        <v>2022</v>
      </c>
      <c r="F1" s="336">
        <v>2023</v>
      </c>
      <c r="G1" s="336">
        <v>2024</v>
      </c>
      <c r="H1" s="336">
        <v>2025</v>
      </c>
      <c r="I1" s="336">
        <v>2026</v>
      </c>
      <c r="J1" s="336">
        <v>2027</v>
      </c>
      <c r="K1" s="336">
        <v>2028</v>
      </c>
      <c r="L1" s="336">
        <v>2029</v>
      </c>
      <c r="M1" s="336">
        <v>2030</v>
      </c>
      <c r="N1" s="336">
        <v>2031</v>
      </c>
      <c r="O1" s="336">
        <v>2032</v>
      </c>
      <c r="P1" s="336">
        <v>2033</v>
      </c>
      <c r="Q1" s="336">
        <v>2034</v>
      </c>
      <c r="R1" s="336">
        <v>2035</v>
      </c>
      <c r="S1" s="336">
        <v>2036</v>
      </c>
      <c r="T1" s="336">
        <v>2037</v>
      </c>
      <c r="U1" s="336">
        <v>2038</v>
      </c>
      <c r="V1" s="336">
        <v>2039</v>
      </c>
      <c r="W1" s="336">
        <v>2040</v>
      </c>
      <c r="X1" s="336">
        <v>2041</v>
      </c>
      <c r="Y1" s="336">
        <v>2042</v>
      </c>
      <c r="Z1" s="336">
        <v>2043</v>
      </c>
      <c r="AA1" s="336">
        <v>2044</v>
      </c>
      <c r="AB1" s="336">
        <v>2045</v>
      </c>
      <c r="AC1" s="336">
        <v>2046</v>
      </c>
      <c r="AD1" s="336">
        <v>2047</v>
      </c>
      <c r="AE1" s="336">
        <v>2048</v>
      </c>
      <c r="AF1" s="336">
        <v>2049</v>
      </c>
      <c r="AG1" s="336">
        <v>2050</v>
      </c>
    </row>
    <row r="2" spans="1:33" x14ac:dyDescent="0.7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335" t="s">
        <v>3566</v>
      </c>
      <c r="B1" s="336" t="s">
        <v>3567</v>
      </c>
      <c r="C1" s="336" t="s">
        <v>3568</v>
      </c>
      <c r="D1" s="336" t="s">
        <v>3569</v>
      </c>
      <c r="E1" s="336" t="s">
        <v>3570</v>
      </c>
      <c r="F1" s="337" t="s">
        <v>3571</v>
      </c>
    </row>
    <row r="2" spans="1:6" ht="44.25" x14ac:dyDescent="0.7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tabColor rgb="FFFFCCFF"/>
  </sheetPr>
  <dimension ref="A1:AL5911"/>
  <sheetViews>
    <sheetView workbookViewId="0">
      <selection activeCell="F2" sqref="F2"/>
    </sheetView>
  </sheetViews>
  <sheetFormatPr defaultRowHeight="14.75" x14ac:dyDescent="0.75"/>
  <sheetData>
    <row r="1" spans="1:38" x14ac:dyDescent="0.75">
      <c r="A1" s="430" t="s">
        <v>4086</v>
      </c>
      <c r="B1" s="430" t="s">
        <v>4087</v>
      </c>
      <c r="C1" s="430" t="s">
        <v>4088</v>
      </c>
      <c r="D1" s="430" t="s">
        <v>4089</v>
      </c>
      <c r="E1" s="430" t="s">
        <v>4090</v>
      </c>
      <c r="F1" s="430" t="s">
        <v>4091</v>
      </c>
      <c r="G1" s="430" t="s">
        <v>4092</v>
      </c>
      <c r="H1" s="430" t="s">
        <v>4093</v>
      </c>
      <c r="I1" s="430" t="s">
        <v>4094</v>
      </c>
      <c r="J1" s="430" t="s">
        <v>4095</v>
      </c>
      <c r="K1" s="430" t="s">
        <v>4096</v>
      </c>
      <c r="L1" s="430" t="s">
        <v>4097</v>
      </c>
      <c r="M1" s="430" t="s">
        <v>4098</v>
      </c>
      <c r="N1" s="430" t="s">
        <v>4099</v>
      </c>
      <c r="O1" s="430" t="s">
        <v>4100</v>
      </c>
      <c r="P1" s="430" t="s">
        <v>4101</v>
      </c>
      <c r="Q1" s="430" t="s">
        <v>4102</v>
      </c>
      <c r="R1" s="430" t="s">
        <v>4103</v>
      </c>
      <c r="S1" s="430" t="s">
        <v>4104</v>
      </c>
      <c r="T1" s="430" t="s">
        <v>4105</v>
      </c>
      <c r="U1" s="430" t="s">
        <v>4106</v>
      </c>
      <c r="V1" s="430" t="s">
        <v>4107</v>
      </c>
      <c r="W1" s="430" t="s">
        <v>4108</v>
      </c>
      <c r="X1" s="430" t="s">
        <v>4109</v>
      </c>
      <c r="Y1" s="430" t="s">
        <v>4110</v>
      </c>
      <c r="Z1" s="430" t="s">
        <v>4111</v>
      </c>
      <c r="AA1" s="430" t="s">
        <v>4112</v>
      </c>
      <c r="AB1" s="430" t="s">
        <v>4113</v>
      </c>
      <c r="AC1" s="430" t="s">
        <v>4114</v>
      </c>
      <c r="AD1" s="430" t="s">
        <v>4115</v>
      </c>
      <c r="AE1" s="430" t="s">
        <v>4116</v>
      </c>
      <c r="AF1" s="430" t="s">
        <v>4117</v>
      </c>
      <c r="AG1" s="430" t="s">
        <v>4118</v>
      </c>
      <c r="AH1" s="430" t="s">
        <v>4119</v>
      </c>
      <c r="AI1" s="430" t="s">
        <v>4120</v>
      </c>
      <c r="AJ1" s="430" t="s">
        <v>4121</v>
      </c>
      <c r="AK1" s="430" t="s">
        <v>4122</v>
      </c>
      <c r="AL1" s="430" t="s">
        <v>4123</v>
      </c>
    </row>
    <row r="2" spans="1:38" x14ac:dyDescent="0.75">
      <c r="A2" s="430" t="s">
        <v>4124</v>
      </c>
      <c r="B2" s="430">
        <v>1</v>
      </c>
      <c r="C2" s="430" t="s">
        <v>4125</v>
      </c>
      <c r="D2" s="430" t="s">
        <v>3765</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75">
      <c r="A3" s="430" t="s">
        <v>4124</v>
      </c>
      <c r="B3" s="430">
        <v>1</v>
      </c>
      <c r="C3" s="430" t="s">
        <v>4125</v>
      </c>
      <c r="D3" s="430" t="s">
        <v>3767</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75">
      <c r="A4" s="430" t="s">
        <v>4124</v>
      </c>
      <c r="B4" s="430">
        <v>1</v>
      </c>
      <c r="C4" s="430" t="s">
        <v>4125</v>
      </c>
      <c r="D4" s="430" t="s">
        <v>3769</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75">
      <c r="A5" s="430" t="s">
        <v>4124</v>
      </c>
      <c r="B5" s="430">
        <v>1</v>
      </c>
      <c r="C5" s="430" t="s">
        <v>4125</v>
      </c>
      <c r="D5" s="430" t="s">
        <v>3771</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75">
      <c r="A6" s="430" t="s">
        <v>4124</v>
      </c>
      <c r="B6" s="430">
        <v>1</v>
      </c>
      <c r="C6" s="430" t="s">
        <v>4125</v>
      </c>
      <c r="D6" s="430" t="s">
        <v>3773</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75">
      <c r="A7" s="430" t="s">
        <v>4124</v>
      </c>
      <c r="B7" s="430">
        <v>1</v>
      </c>
      <c r="C7" s="430" t="s">
        <v>4125</v>
      </c>
      <c r="D7" s="430" t="s">
        <v>485</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75">
      <c r="A8" s="430" t="s">
        <v>4124</v>
      </c>
      <c r="B8" s="430">
        <v>1</v>
      </c>
      <c r="C8" s="430" t="s">
        <v>4125</v>
      </c>
      <c r="D8" s="430" t="s">
        <v>3776</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75">
      <c r="A9" s="430" t="s">
        <v>4124</v>
      </c>
      <c r="B9" s="430">
        <v>1</v>
      </c>
      <c r="C9" s="430" t="s">
        <v>4125</v>
      </c>
      <c r="D9" s="430" t="s">
        <v>3778</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75">
      <c r="A10" s="430" t="s">
        <v>4124</v>
      </c>
      <c r="B10" s="430">
        <v>1</v>
      </c>
      <c r="C10" s="430" t="s">
        <v>4125</v>
      </c>
      <c r="D10" s="430" t="s">
        <v>3779</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75">
      <c r="A11" s="430" t="s">
        <v>4124</v>
      </c>
      <c r="B11" s="430">
        <v>1</v>
      </c>
      <c r="C11" s="430" t="s">
        <v>4125</v>
      </c>
      <c r="D11" s="430" t="s">
        <v>3781</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75">
      <c r="A12" s="430" t="s">
        <v>4124</v>
      </c>
      <c r="B12" s="430">
        <v>1</v>
      </c>
      <c r="C12" s="430" t="s">
        <v>4125</v>
      </c>
      <c r="D12" s="430" t="s">
        <v>3783</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75">
      <c r="A13" s="430" t="s">
        <v>4124</v>
      </c>
      <c r="B13" s="430">
        <v>1</v>
      </c>
      <c r="C13" s="430" t="s">
        <v>4125</v>
      </c>
      <c r="D13" s="430" t="s">
        <v>3785</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75">
      <c r="A14" s="430" t="s">
        <v>4124</v>
      </c>
      <c r="B14" s="430">
        <v>1</v>
      </c>
      <c r="C14" s="430" t="s">
        <v>4125</v>
      </c>
      <c r="D14" s="430" t="s">
        <v>3787</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75">
      <c r="A15" s="430" t="s">
        <v>4124</v>
      </c>
      <c r="B15" s="430">
        <v>1</v>
      </c>
      <c r="C15" s="430" t="s">
        <v>4125</v>
      </c>
      <c r="D15" s="430" t="s">
        <v>3789</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75">
      <c r="A16" s="430" t="s">
        <v>4124</v>
      </c>
      <c r="B16" s="430">
        <v>1</v>
      </c>
      <c r="C16" s="430" t="s">
        <v>4125</v>
      </c>
      <c r="D16" s="430" t="s">
        <v>3791</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75">
      <c r="A17" s="430" t="s">
        <v>4124</v>
      </c>
      <c r="B17" s="430">
        <v>1</v>
      </c>
      <c r="C17" s="430" t="s">
        <v>4125</v>
      </c>
      <c r="D17" s="430" t="s">
        <v>3793</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75">
      <c r="A18" s="430" t="s">
        <v>4124</v>
      </c>
      <c r="B18" s="430">
        <v>1</v>
      </c>
      <c r="C18" s="430" t="s">
        <v>4125</v>
      </c>
      <c r="D18" s="430" t="s">
        <v>3795</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75">
      <c r="A19" s="430" t="s">
        <v>4124</v>
      </c>
      <c r="B19" s="430">
        <v>1</v>
      </c>
      <c r="C19" s="430" t="s">
        <v>4125</v>
      </c>
      <c r="D19" s="430" t="s">
        <v>3797</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75">
      <c r="A20" s="430" t="s">
        <v>4124</v>
      </c>
      <c r="B20" s="430">
        <v>1</v>
      </c>
      <c r="C20" s="430" t="s">
        <v>4125</v>
      </c>
      <c r="D20" s="430" t="s">
        <v>3799</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75">
      <c r="A21" s="430" t="s">
        <v>4124</v>
      </c>
      <c r="B21" s="430">
        <v>1</v>
      </c>
      <c r="C21" s="430" t="s">
        <v>4125</v>
      </c>
      <c r="D21" s="430" t="s">
        <v>3801</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75">
      <c r="A22" s="430" t="s">
        <v>4124</v>
      </c>
      <c r="B22" s="430">
        <v>1</v>
      </c>
      <c r="C22" s="430" t="s">
        <v>4125</v>
      </c>
      <c r="D22" s="430" t="s">
        <v>3803</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75">
      <c r="A23" s="430" t="s">
        <v>4124</v>
      </c>
      <c r="B23" s="430">
        <v>1</v>
      </c>
      <c r="C23" s="430" t="s">
        <v>4125</v>
      </c>
      <c r="D23" s="430" t="s">
        <v>3805</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75">
      <c r="A24" s="430" t="s">
        <v>4124</v>
      </c>
      <c r="B24" s="430">
        <v>1</v>
      </c>
      <c r="C24" s="430" t="s">
        <v>4125</v>
      </c>
      <c r="D24" s="430" t="s">
        <v>3807</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75">
      <c r="A25" s="430" t="s">
        <v>4124</v>
      </c>
      <c r="B25" s="430">
        <v>1</v>
      </c>
      <c r="C25" s="430" t="s">
        <v>4125</v>
      </c>
      <c r="D25" s="430" t="s">
        <v>3809</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75">
      <c r="A26" s="430" t="s">
        <v>4124</v>
      </c>
      <c r="B26" s="430">
        <v>1</v>
      </c>
      <c r="C26" s="430" t="s">
        <v>4125</v>
      </c>
      <c r="D26" s="430" t="s">
        <v>3811</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75">
      <c r="A27" s="430" t="s">
        <v>4124</v>
      </c>
      <c r="B27" s="430">
        <v>1</v>
      </c>
      <c r="C27" s="430" t="s">
        <v>4125</v>
      </c>
      <c r="D27" s="430" t="s">
        <v>3813</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75">
      <c r="A28" s="430" t="s">
        <v>4124</v>
      </c>
      <c r="B28" s="430">
        <v>1</v>
      </c>
      <c r="C28" s="430" t="s">
        <v>4125</v>
      </c>
      <c r="D28" s="430" t="s">
        <v>3815</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75">
      <c r="A29" s="430" t="s">
        <v>4124</v>
      </c>
      <c r="B29" s="430">
        <v>1</v>
      </c>
      <c r="C29" s="430" t="s">
        <v>4125</v>
      </c>
      <c r="D29" s="430" t="s">
        <v>3817</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75">
      <c r="A30" s="430" t="s">
        <v>4124</v>
      </c>
      <c r="B30" s="430">
        <v>1</v>
      </c>
      <c r="C30" s="430" t="s">
        <v>4125</v>
      </c>
      <c r="D30" s="430" t="s">
        <v>3819</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75">
      <c r="A31" s="430" t="s">
        <v>4124</v>
      </c>
      <c r="B31" s="430">
        <v>1</v>
      </c>
      <c r="C31" s="430" t="s">
        <v>4125</v>
      </c>
      <c r="D31" s="430" t="s">
        <v>521</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75">
      <c r="A32" s="430" t="s">
        <v>4124</v>
      </c>
      <c r="B32" s="430">
        <v>1</v>
      </c>
      <c r="C32" s="430" t="s">
        <v>4125</v>
      </c>
      <c r="D32" s="430" t="s">
        <v>3822</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75">
      <c r="A33" s="430" t="s">
        <v>4124</v>
      </c>
      <c r="B33" s="430">
        <v>1</v>
      </c>
      <c r="C33" s="430" t="s">
        <v>4125</v>
      </c>
      <c r="D33" s="430" t="s">
        <v>3824</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75">
      <c r="A34" s="430" t="s">
        <v>4124</v>
      </c>
      <c r="B34" s="430">
        <v>1</v>
      </c>
      <c r="C34" s="430" t="s">
        <v>4125</v>
      </c>
      <c r="D34" s="430" t="s">
        <v>3826</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75">
      <c r="A35" s="430" t="s">
        <v>4124</v>
      </c>
      <c r="B35" s="430">
        <v>1</v>
      </c>
      <c r="C35" s="430" t="s">
        <v>4125</v>
      </c>
      <c r="D35" s="430" t="s">
        <v>3828</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75">
      <c r="A36" s="430" t="s">
        <v>4124</v>
      </c>
      <c r="B36" s="430">
        <v>1</v>
      </c>
      <c r="C36" s="430" t="s">
        <v>4125</v>
      </c>
      <c r="D36" s="430" t="s">
        <v>3830</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75">
      <c r="A37" s="430" t="s">
        <v>4124</v>
      </c>
      <c r="B37" s="430">
        <v>1</v>
      </c>
      <c r="C37" s="430" t="s">
        <v>4125</v>
      </c>
      <c r="D37" s="430" t="s">
        <v>3832</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75">
      <c r="A38" s="430" t="s">
        <v>4124</v>
      </c>
      <c r="B38" s="430">
        <v>1</v>
      </c>
      <c r="C38" s="430" t="s">
        <v>4125</v>
      </c>
      <c r="D38" s="430" t="s">
        <v>3834</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75">
      <c r="A39" s="430" t="s">
        <v>4124</v>
      </c>
      <c r="B39" s="430">
        <v>1</v>
      </c>
      <c r="C39" s="430" t="s">
        <v>4125</v>
      </c>
      <c r="D39" s="430" t="s">
        <v>3836</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75">
      <c r="A40" s="430" t="s">
        <v>4124</v>
      </c>
      <c r="B40" s="430">
        <v>1</v>
      </c>
      <c r="C40" s="430" t="s">
        <v>4125</v>
      </c>
      <c r="D40" s="430" t="s">
        <v>3838</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75">
      <c r="A41" s="430" t="s">
        <v>4124</v>
      </c>
      <c r="B41" s="430">
        <v>1</v>
      </c>
      <c r="C41" s="430" t="s">
        <v>4125</v>
      </c>
      <c r="D41" s="430" t="s">
        <v>3840</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75">
      <c r="A42" s="430" t="s">
        <v>4124</v>
      </c>
      <c r="B42" s="430">
        <v>1</v>
      </c>
      <c r="C42" s="430" t="s">
        <v>4125</v>
      </c>
      <c r="D42" s="430" t="s">
        <v>3842</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75">
      <c r="A43" s="430" t="s">
        <v>4124</v>
      </c>
      <c r="B43" s="430">
        <v>1</v>
      </c>
      <c r="C43" s="430" t="s">
        <v>4125</v>
      </c>
      <c r="D43" s="430" t="s">
        <v>3844</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75">
      <c r="A44" s="430" t="s">
        <v>4124</v>
      </c>
      <c r="B44" s="430">
        <v>1</v>
      </c>
      <c r="C44" s="430" t="s">
        <v>4125</v>
      </c>
      <c r="D44" s="430" t="s">
        <v>3846</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75">
      <c r="A45" s="430" t="s">
        <v>4124</v>
      </c>
      <c r="B45" s="430">
        <v>1</v>
      </c>
      <c r="C45" s="430" t="s">
        <v>4125</v>
      </c>
      <c r="D45" s="430" t="s">
        <v>3848</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75">
      <c r="A46" s="430" t="s">
        <v>4124</v>
      </c>
      <c r="B46" s="430">
        <v>1</v>
      </c>
      <c r="C46" s="430" t="s">
        <v>4125</v>
      </c>
      <c r="D46" s="430" t="s">
        <v>3850</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75">
      <c r="A47" s="430" t="s">
        <v>4124</v>
      </c>
      <c r="B47" s="430">
        <v>1</v>
      </c>
      <c r="C47" s="430" t="s">
        <v>4125</v>
      </c>
      <c r="D47" s="430" t="s">
        <v>3852</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75">
      <c r="A48" s="430" t="s">
        <v>4124</v>
      </c>
      <c r="B48" s="430">
        <v>1</v>
      </c>
      <c r="C48" s="430" t="s">
        <v>4125</v>
      </c>
      <c r="D48" s="430" t="s">
        <v>3854</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75">
      <c r="A49" s="430" t="s">
        <v>4124</v>
      </c>
      <c r="B49" s="430">
        <v>1</v>
      </c>
      <c r="C49" s="430" t="s">
        <v>4125</v>
      </c>
      <c r="D49" s="430" t="s">
        <v>3856</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75">
      <c r="A50" s="430" t="s">
        <v>4124</v>
      </c>
      <c r="B50" s="430">
        <v>1</v>
      </c>
      <c r="C50" s="430" t="s">
        <v>4125</v>
      </c>
      <c r="D50" s="430" t="s">
        <v>3858</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75">
      <c r="A51" s="430" t="s">
        <v>4124</v>
      </c>
      <c r="B51" s="430">
        <v>1</v>
      </c>
      <c r="C51" s="430" t="s">
        <v>4125</v>
      </c>
      <c r="D51" s="430" t="s">
        <v>3860</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75">
      <c r="A52" s="430" t="s">
        <v>4124</v>
      </c>
      <c r="B52" s="430">
        <v>1</v>
      </c>
      <c r="C52" s="430" t="s">
        <v>4125</v>
      </c>
      <c r="D52" s="430" t="s">
        <v>3862</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75">
      <c r="A53" s="430" t="s">
        <v>4126</v>
      </c>
      <c r="B53" s="430">
        <v>1</v>
      </c>
      <c r="C53" s="430" t="s">
        <v>4127</v>
      </c>
      <c r="D53" s="430" t="s">
        <v>3765</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75">
      <c r="A54" s="430" t="s">
        <v>4126</v>
      </c>
      <c r="B54" s="430">
        <v>1</v>
      </c>
      <c r="C54" s="430" t="s">
        <v>4127</v>
      </c>
      <c r="D54" s="430" t="s">
        <v>3767</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75">
      <c r="A55" s="430" t="s">
        <v>4126</v>
      </c>
      <c r="B55" s="430">
        <v>1</v>
      </c>
      <c r="C55" s="430" t="s">
        <v>4127</v>
      </c>
      <c r="D55" s="430" t="s">
        <v>3769</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75">
      <c r="A56" s="430" t="s">
        <v>4126</v>
      </c>
      <c r="B56" s="430">
        <v>1</v>
      </c>
      <c r="C56" s="430" t="s">
        <v>4127</v>
      </c>
      <c r="D56" s="430" t="s">
        <v>3771</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75">
      <c r="A57" s="430" t="s">
        <v>4126</v>
      </c>
      <c r="B57" s="430">
        <v>1</v>
      </c>
      <c r="C57" s="430" t="s">
        <v>4127</v>
      </c>
      <c r="D57" s="430" t="s">
        <v>3773</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75">
      <c r="A58" s="430" t="s">
        <v>4126</v>
      </c>
      <c r="B58" s="430">
        <v>1</v>
      </c>
      <c r="C58" s="430" t="s">
        <v>4127</v>
      </c>
      <c r="D58" s="430" t="s">
        <v>485</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75">
      <c r="A59" s="430" t="s">
        <v>4126</v>
      </c>
      <c r="B59" s="430">
        <v>1</v>
      </c>
      <c r="C59" s="430" t="s">
        <v>4127</v>
      </c>
      <c r="D59" s="430" t="s">
        <v>3776</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75">
      <c r="A60" s="430" t="s">
        <v>4126</v>
      </c>
      <c r="B60" s="430">
        <v>1</v>
      </c>
      <c r="C60" s="430" t="s">
        <v>4127</v>
      </c>
      <c r="D60" s="430" t="s">
        <v>3778</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75">
      <c r="A61" s="430" t="s">
        <v>4126</v>
      </c>
      <c r="B61" s="430">
        <v>1</v>
      </c>
      <c r="C61" s="430" t="s">
        <v>4127</v>
      </c>
      <c r="D61" s="430" t="s">
        <v>3779</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75">
      <c r="A62" s="430" t="s">
        <v>4126</v>
      </c>
      <c r="B62" s="430">
        <v>1</v>
      </c>
      <c r="C62" s="430" t="s">
        <v>4127</v>
      </c>
      <c r="D62" s="430" t="s">
        <v>3781</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75">
      <c r="A63" s="430" t="s">
        <v>4126</v>
      </c>
      <c r="B63" s="430">
        <v>1</v>
      </c>
      <c r="C63" s="430" t="s">
        <v>4127</v>
      </c>
      <c r="D63" s="430" t="s">
        <v>3783</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75">
      <c r="A64" s="430" t="s">
        <v>4126</v>
      </c>
      <c r="B64" s="430">
        <v>1</v>
      </c>
      <c r="C64" s="430" t="s">
        <v>4127</v>
      </c>
      <c r="D64" s="430" t="s">
        <v>3785</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75">
      <c r="A65" s="430" t="s">
        <v>4126</v>
      </c>
      <c r="B65" s="430">
        <v>1</v>
      </c>
      <c r="C65" s="430" t="s">
        <v>4127</v>
      </c>
      <c r="D65" s="430" t="s">
        <v>3787</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75">
      <c r="A66" s="430" t="s">
        <v>4126</v>
      </c>
      <c r="B66" s="430">
        <v>1</v>
      </c>
      <c r="C66" s="430" t="s">
        <v>4127</v>
      </c>
      <c r="D66" s="430" t="s">
        <v>3789</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75">
      <c r="A67" s="430" t="s">
        <v>4126</v>
      </c>
      <c r="B67" s="430">
        <v>1</v>
      </c>
      <c r="C67" s="430" t="s">
        <v>4127</v>
      </c>
      <c r="D67" s="430" t="s">
        <v>3791</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75">
      <c r="A68" s="430" t="s">
        <v>4126</v>
      </c>
      <c r="B68" s="430">
        <v>1</v>
      </c>
      <c r="C68" s="430" t="s">
        <v>4127</v>
      </c>
      <c r="D68" s="430" t="s">
        <v>3793</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75">
      <c r="A69" s="430" t="s">
        <v>4126</v>
      </c>
      <c r="B69" s="430">
        <v>1</v>
      </c>
      <c r="C69" s="430" t="s">
        <v>4127</v>
      </c>
      <c r="D69" s="430" t="s">
        <v>3795</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75">
      <c r="A70" s="430" t="s">
        <v>4126</v>
      </c>
      <c r="B70" s="430">
        <v>1</v>
      </c>
      <c r="C70" s="430" t="s">
        <v>4127</v>
      </c>
      <c r="D70" s="430" t="s">
        <v>3797</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75">
      <c r="A71" s="430" t="s">
        <v>4126</v>
      </c>
      <c r="B71" s="430">
        <v>1</v>
      </c>
      <c r="C71" s="430" t="s">
        <v>4127</v>
      </c>
      <c r="D71" s="430" t="s">
        <v>3799</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75">
      <c r="A72" s="430" t="s">
        <v>4126</v>
      </c>
      <c r="B72" s="430">
        <v>1</v>
      </c>
      <c r="C72" s="430" t="s">
        <v>4127</v>
      </c>
      <c r="D72" s="430" t="s">
        <v>3801</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75">
      <c r="A73" s="430" t="s">
        <v>4126</v>
      </c>
      <c r="B73" s="430">
        <v>1</v>
      </c>
      <c r="C73" s="430" t="s">
        <v>4127</v>
      </c>
      <c r="D73" s="430" t="s">
        <v>3803</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75">
      <c r="A74" s="430" t="s">
        <v>4126</v>
      </c>
      <c r="B74" s="430">
        <v>1</v>
      </c>
      <c r="C74" s="430" t="s">
        <v>4127</v>
      </c>
      <c r="D74" s="430" t="s">
        <v>3805</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75">
      <c r="A75" s="430" t="s">
        <v>4126</v>
      </c>
      <c r="B75" s="430">
        <v>1</v>
      </c>
      <c r="C75" s="430" t="s">
        <v>4127</v>
      </c>
      <c r="D75" s="430" t="s">
        <v>3807</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75">
      <c r="A76" s="430" t="s">
        <v>4126</v>
      </c>
      <c r="B76" s="430">
        <v>1</v>
      </c>
      <c r="C76" s="430" t="s">
        <v>4127</v>
      </c>
      <c r="D76" s="430" t="s">
        <v>3809</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75">
      <c r="A77" s="430" t="s">
        <v>4126</v>
      </c>
      <c r="B77" s="430">
        <v>1</v>
      </c>
      <c r="C77" s="430" t="s">
        <v>4127</v>
      </c>
      <c r="D77" s="430" t="s">
        <v>3811</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75">
      <c r="A78" s="430" t="s">
        <v>4126</v>
      </c>
      <c r="B78" s="430">
        <v>1</v>
      </c>
      <c r="C78" s="430" t="s">
        <v>4127</v>
      </c>
      <c r="D78" s="430" t="s">
        <v>3813</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75">
      <c r="A79" s="430" t="s">
        <v>4126</v>
      </c>
      <c r="B79" s="430">
        <v>1</v>
      </c>
      <c r="C79" s="430" t="s">
        <v>4127</v>
      </c>
      <c r="D79" s="430" t="s">
        <v>3815</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75">
      <c r="A80" s="430" t="s">
        <v>4126</v>
      </c>
      <c r="B80" s="430">
        <v>1</v>
      </c>
      <c r="C80" s="430" t="s">
        <v>4127</v>
      </c>
      <c r="D80" s="430" t="s">
        <v>3817</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75">
      <c r="A81" s="430" t="s">
        <v>4126</v>
      </c>
      <c r="B81" s="430">
        <v>1</v>
      </c>
      <c r="C81" s="430" t="s">
        <v>4127</v>
      </c>
      <c r="D81" s="430" t="s">
        <v>3819</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75">
      <c r="A82" s="430" t="s">
        <v>4126</v>
      </c>
      <c r="B82" s="430">
        <v>1</v>
      </c>
      <c r="C82" s="430" t="s">
        <v>4127</v>
      </c>
      <c r="D82" s="430" t="s">
        <v>521</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75">
      <c r="A83" s="430" t="s">
        <v>4126</v>
      </c>
      <c r="B83" s="430">
        <v>1</v>
      </c>
      <c r="C83" s="430" t="s">
        <v>4127</v>
      </c>
      <c r="D83" s="430" t="s">
        <v>3822</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75">
      <c r="A84" s="430" t="s">
        <v>4126</v>
      </c>
      <c r="B84" s="430">
        <v>1</v>
      </c>
      <c r="C84" s="430" t="s">
        <v>4127</v>
      </c>
      <c r="D84" s="430" t="s">
        <v>3824</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75">
      <c r="A85" s="430" t="s">
        <v>4126</v>
      </c>
      <c r="B85" s="430">
        <v>1</v>
      </c>
      <c r="C85" s="430" t="s">
        <v>4127</v>
      </c>
      <c r="D85" s="430" t="s">
        <v>3826</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75">
      <c r="A86" s="430" t="s">
        <v>4126</v>
      </c>
      <c r="B86" s="430">
        <v>1</v>
      </c>
      <c r="C86" s="430" t="s">
        <v>4127</v>
      </c>
      <c r="D86" s="430" t="s">
        <v>3828</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75">
      <c r="A87" s="430" t="s">
        <v>4126</v>
      </c>
      <c r="B87" s="430">
        <v>1</v>
      </c>
      <c r="C87" s="430" t="s">
        <v>4127</v>
      </c>
      <c r="D87" s="430" t="s">
        <v>3830</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75">
      <c r="A88" s="430" t="s">
        <v>4126</v>
      </c>
      <c r="B88" s="430">
        <v>1</v>
      </c>
      <c r="C88" s="430" t="s">
        <v>4127</v>
      </c>
      <c r="D88" s="430" t="s">
        <v>3832</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75">
      <c r="A89" s="430" t="s">
        <v>4126</v>
      </c>
      <c r="B89" s="430">
        <v>1</v>
      </c>
      <c r="C89" s="430" t="s">
        <v>4127</v>
      </c>
      <c r="D89" s="430" t="s">
        <v>3834</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75">
      <c r="A90" s="430" t="s">
        <v>4126</v>
      </c>
      <c r="B90" s="430">
        <v>1</v>
      </c>
      <c r="C90" s="430" t="s">
        <v>4127</v>
      </c>
      <c r="D90" s="430" t="s">
        <v>3836</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75">
      <c r="A91" s="430" t="s">
        <v>4126</v>
      </c>
      <c r="B91" s="430">
        <v>1</v>
      </c>
      <c r="C91" s="430" t="s">
        <v>4127</v>
      </c>
      <c r="D91" s="430" t="s">
        <v>3838</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75">
      <c r="A92" s="430" t="s">
        <v>4126</v>
      </c>
      <c r="B92" s="430">
        <v>1</v>
      </c>
      <c r="C92" s="430" t="s">
        <v>4127</v>
      </c>
      <c r="D92" s="430" t="s">
        <v>3840</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75">
      <c r="A93" s="430" t="s">
        <v>4126</v>
      </c>
      <c r="B93" s="430">
        <v>1</v>
      </c>
      <c r="C93" s="430" t="s">
        <v>4127</v>
      </c>
      <c r="D93" s="430" t="s">
        <v>3842</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75">
      <c r="A94" s="430" t="s">
        <v>4126</v>
      </c>
      <c r="B94" s="430">
        <v>1</v>
      </c>
      <c r="C94" s="430" t="s">
        <v>4127</v>
      </c>
      <c r="D94" s="430" t="s">
        <v>3844</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75">
      <c r="A95" s="430" t="s">
        <v>4126</v>
      </c>
      <c r="B95" s="430">
        <v>1</v>
      </c>
      <c r="C95" s="430" t="s">
        <v>4127</v>
      </c>
      <c r="D95" s="430" t="s">
        <v>3846</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75">
      <c r="A96" s="430" t="s">
        <v>4126</v>
      </c>
      <c r="B96" s="430">
        <v>1</v>
      </c>
      <c r="C96" s="430" t="s">
        <v>4127</v>
      </c>
      <c r="D96" s="430" t="s">
        <v>3848</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75">
      <c r="A97" s="430" t="s">
        <v>4126</v>
      </c>
      <c r="B97" s="430">
        <v>1</v>
      </c>
      <c r="C97" s="430" t="s">
        <v>4127</v>
      </c>
      <c r="D97" s="430" t="s">
        <v>3850</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75">
      <c r="A98" s="430" t="s">
        <v>4126</v>
      </c>
      <c r="B98" s="430">
        <v>1</v>
      </c>
      <c r="C98" s="430" t="s">
        <v>4127</v>
      </c>
      <c r="D98" s="430" t="s">
        <v>3852</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75">
      <c r="A99" s="430" t="s">
        <v>4126</v>
      </c>
      <c r="B99" s="430">
        <v>1</v>
      </c>
      <c r="C99" s="430" t="s">
        <v>4127</v>
      </c>
      <c r="D99" s="430" t="s">
        <v>3854</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75">
      <c r="A100" s="430" t="s">
        <v>4126</v>
      </c>
      <c r="B100" s="430">
        <v>1</v>
      </c>
      <c r="C100" s="430" t="s">
        <v>4127</v>
      </c>
      <c r="D100" s="430" t="s">
        <v>3856</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75">
      <c r="A101" s="430" t="s">
        <v>4126</v>
      </c>
      <c r="B101" s="430">
        <v>1</v>
      </c>
      <c r="C101" s="430" t="s">
        <v>4127</v>
      </c>
      <c r="D101" s="430" t="s">
        <v>3858</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75">
      <c r="A102" s="430" t="s">
        <v>4126</v>
      </c>
      <c r="B102" s="430">
        <v>1</v>
      </c>
      <c r="C102" s="430" t="s">
        <v>4127</v>
      </c>
      <c r="D102" s="430" t="s">
        <v>3860</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75">
      <c r="A103" s="430" t="s">
        <v>4126</v>
      </c>
      <c r="B103" s="430">
        <v>1</v>
      </c>
      <c r="C103" s="430" t="s">
        <v>4127</v>
      </c>
      <c r="D103" s="430" t="s">
        <v>3862</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75">
      <c r="A104" s="430" t="s">
        <v>4128</v>
      </c>
      <c r="B104" s="430">
        <v>1</v>
      </c>
      <c r="C104" s="430" t="s">
        <v>4129</v>
      </c>
      <c r="D104" s="430" t="s">
        <v>3765</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75">
      <c r="A105" s="430" t="s">
        <v>4128</v>
      </c>
      <c r="B105" s="430">
        <v>1</v>
      </c>
      <c r="C105" s="430" t="s">
        <v>4129</v>
      </c>
      <c r="D105" s="430" t="s">
        <v>3767</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75">
      <c r="A106" s="430" t="s">
        <v>4128</v>
      </c>
      <c r="B106" s="430">
        <v>1</v>
      </c>
      <c r="C106" s="430" t="s">
        <v>4129</v>
      </c>
      <c r="D106" s="430" t="s">
        <v>3769</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75">
      <c r="A107" s="430" t="s">
        <v>4128</v>
      </c>
      <c r="B107" s="430">
        <v>1</v>
      </c>
      <c r="C107" s="430" t="s">
        <v>4129</v>
      </c>
      <c r="D107" s="430" t="s">
        <v>3771</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75">
      <c r="A108" s="430" t="s">
        <v>4128</v>
      </c>
      <c r="B108" s="430">
        <v>1</v>
      </c>
      <c r="C108" s="430" t="s">
        <v>4129</v>
      </c>
      <c r="D108" s="430" t="s">
        <v>3773</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75">
      <c r="A109" s="430" t="s">
        <v>4128</v>
      </c>
      <c r="B109" s="430">
        <v>1</v>
      </c>
      <c r="C109" s="430" t="s">
        <v>4129</v>
      </c>
      <c r="D109" s="430" t="s">
        <v>485</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75">
      <c r="A110" s="430" t="s">
        <v>4128</v>
      </c>
      <c r="B110" s="430">
        <v>1</v>
      </c>
      <c r="C110" s="430" t="s">
        <v>4129</v>
      </c>
      <c r="D110" s="430" t="s">
        <v>3776</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75">
      <c r="A111" s="430" t="s">
        <v>4128</v>
      </c>
      <c r="B111" s="430">
        <v>1</v>
      </c>
      <c r="C111" s="430" t="s">
        <v>4129</v>
      </c>
      <c r="D111" s="430" t="s">
        <v>3778</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75">
      <c r="A112" s="430" t="s">
        <v>4128</v>
      </c>
      <c r="B112" s="430">
        <v>1</v>
      </c>
      <c r="C112" s="430" t="s">
        <v>4129</v>
      </c>
      <c r="D112" s="430" t="s">
        <v>3779</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75">
      <c r="A113" s="430" t="s">
        <v>4128</v>
      </c>
      <c r="B113" s="430">
        <v>1</v>
      </c>
      <c r="C113" s="430" t="s">
        <v>4129</v>
      </c>
      <c r="D113" s="430" t="s">
        <v>3781</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75">
      <c r="A114" s="430" t="s">
        <v>4128</v>
      </c>
      <c r="B114" s="430">
        <v>1</v>
      </c>
      <c r="C114" s="430" t="s">
        <v>4129</v>
      </c>
      <c r="D114" s="430" t="s">
        <v>3783</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75">
      <c r="A115" s="430" t="s">
        <v>4128</v>
      </c>
      <c r="B115" s="430">
        <v>1</v>
      </c>
      <c r="C115" s="430" t="s">
        <v>4129</v>
      </c>
      <c r="D115" s="430" t="s">
        <v>3785</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75">
      <c r="A116" s="430" t="s">
        <v>4128</v>
      </c>
      <c r="B116" s="430">
        <v>1</v>
      </c>
      <c r="C116" s="430" t="s">
        <v>4129</v>
      </c>
      <c r="D116" s="430" t="s">
        <v>3787</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75">
      <c r="A117" s="430" t="s">
        <v>4128</v>
      </c>
      <c r="B117" s="430">
        <v>1</v>
      </c>
      <c r="C117" s="430" t="s">
        <v>4129</v>
      </c>
      <c r="D117" s="430" t="s">
        <v>3789</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75">
      <c r="A118" s="430" t="s">
        <v>4128</v>
      </c>
      <c r="B118" s="430">
        <v>1</v>
      </c>
      <c r="C118" s="430" t="s">
        <v>4129</v>
      </c>
      <c r="D118" s="430" t="s">
        <v>3791</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75">
      <c r="A119" s="430" t="s">
        <v>4128</v>
      </c>
      <c r="B119" s="430">
        <v>1</v>
      </c>
      <c r="C119" s="430" t="s">
        <v>4129</v>
      </c>
      <c r="D119" s="430" t="s">
        <v>3793</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75">
      <c r="A120" s="430" t="s">
        <v>4128</v>
      </c>
      <c r="B120" s="430">
        <v>1</v>
      </c>
      <c r="C120" s="430" t="s">
        <v>4129</v>
      </c>
      <c r="D120" s="430" t="s">
        <v>3795</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75">
      <c r="A121" s="430" t="s">
        <v>4128</v>
      </c>
      <c r="B121" s="430">
        <v>1</v>
      </c>
      <c r="C121" s="430" t="s">
        <v>4129</v>
      </c>
      <c r="D121" s="430" t="s">
        <v>3797</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75">
      <c r="A122" s="430" t="s">
        <v>4128</v>
      </c>
      <c r="B122" s="430">
        <v>1</v>
      </c>
      <c r="C122" s="430" t="s">
        <v>4129</v>
      </c>
      <c r="D122" s="430" t="s">
        <v>3799</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75">
      <c r="A123" s="430" t="s">
        <v>4128</v>
      </c>
      <c r="B123" s="430">
        <v>1</v>
      </c>
      <c r="C123" s="430" t="s">
        <v>4129</v>
      </c>
      <c r="D123" s="430" t="s">
        <v>3801</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75">
      <c r="A124" s="430" t="s">
        <v>4128</v>
      </c>
      <c r="B124" s="430">
        <v>1</v>
      </c>
      <c r="C124" s="430" t="s">
        <v>4129</v>
      </c>
      <c r="D124" s="430" t="s">
        <v>3803</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75">
      <c r="A125" s="430" t="s">
        <v>4128</v>
      </c>
      <c r="B125" s="430">
        <v>1</v>
      </c>
      <c r="C125" s="430" t="s">
        <v>4129</v>
      </c>
      <c r="D125" s="430" t="s">
        <v>3805</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75">
      <c r="A126" s="430" t="s">
        <v>4128</v>
      </c>
      <c r="B126" s="430">
        <v>1</v>
      </c>
      <c r="C126" s="430" t="s">
        <v>4129</v>
      </c>
      <c r="D126" s="430" t="s">
        <v>3807</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75">
      <c r="A127" s="430" t="s">
        <v>4128</v>
      </c>
      <c r="B127" s="430">
        <v>1</v>
      </c>
      <c r="C127" s="430" t="s">
        <v>4129</v>
      </c>
      <c r="D127" s="430" t="s">
        <v>3809</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75">
      <c r="A128" s="430" t="s">
        <v>4128</v>
      </c>
      <c r="B128" s="430">
        <v>1</v>
      </c>
      <c r="C128" s="430" t="s">
        <v>4129</v>
      </c>
      <c r="D128" s="430" t="s">
        <v>3811</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75">
      <c r="A129" s="430" t="s">
        <v>4128</v>
      </c>
      <c r="B129" s="430">
        <v>1</v>
      </c>
      <c r="C129" s="430" t="s">
        <v>4129</v>
      </c>
      <c r="D129" s="430" t="s">
        <v>3813</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75">
      <c r="A130" s="430" t="s">
        <v>4128</v>
      </c>
      <c r="B130" s="430">
        <v>1</v>
      </c>
      <c r="C130" s="430" t="s">
        <v>4129</v>
      </c>
      <c r="D130" s="430" t="s">
        <v>3815</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75">
      <c r="A131" s="430" t="s">
        <v>4128</v>
      </c>
      <c r="B131" s="430">
        <v>1</v>
      </c>
      <c r="C131" s="430" t="s">
        <v>4129</v>
      </c>
      <c r="D131" s="430" t="s">
        <v>3817</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75">
      <c r="A132" s="430" t="s">
        <v>4128</v>
      </c>
      <c r="B132" s="430">
        <v>1</v>
      </c>
      <c r="C132" s="430" t="s">
        <v>4129</v>
      </c>
      <c r="D132" s="430" t="s">
        <v>3819</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75">
      <c r="A133" s="430" t="s">
        <v>4128</v>
      </c>
      <c r="B133" s="430">
        <v>1</v>
      </c>
      <c r="C133" s="430" t="s">
        <v>4129</v>
      </c>
      <c r="D133" s="430" t="s">
        <v>521</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75">
      <c r="A134" s="430" t="s">
        <v>4128</v>
      </c>
      <c r="B134" s="430">
        <v>1</v>
      </c>
      <c r="C134" s="430" t="s">
        <v>4129</v>
      </c>
      <c r="D134" s="430" t="s">
        <v>3822</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75">
      <c r="A135" s="430" t="s">
        <v>4128</v>
      </c>
      <c r="B135" s="430">
        <v>1</v>
      </c>
      <c r="C135" s="430" t="s">
        <v>4129</v>
      </c>
      <c r="D135" s="430" t="s">
        <v>3824</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75">
      <c r="A136" s="430" t="s">
        <v>4128</v>
      </c>
      <c r="B136" s="430">
        <v>1</v>
      </c>
      <c r="C136" s="430" t="s">
        <v>4129</v>
      </c>
      <c r="D136" s="430" t="s">
        <v>3826</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75">
      <c r="A137" s="430" t="s">
        <v>4128</v>
      </c>
      <c r="B137" s="430">
        <v>1</v>
      </c>
      <c r="C137" s="430" t="s">
        <v>4129</v>
      </c>
      <c r="D137" s="430" t="s">
        <v>3828</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75">
      <c r="A138" s="430" t="s">
        <v>4128</v>
      </c>
      <c r="B138" s="430">
        <v>1</v>
      </c>
      <c r="C138" s="430" t="s">
        <v>4129</v>
      </c>
      <c r="D138" s="430" t="s">
        <v>3830</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75">
      <c r="A139" s="430" t="s">
        <v>4128</v>
      </c>
      <c r="B139" s="430">
        <v>1</v>
      </c>
      <c r="C139" s="430" t="s">
        <v>4129</v>
      </c>
      <c r="D139" s="430" t="s">
        <v>3832</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75">
      <c r="A140" s="430" t="s">
        <v>4128</v>
      </c>
      <c r="B140" s="430">
        <v>1</v>
      </c>
      <c r="C140" s="430" t="s">
        <v>4129</v>
      </c>
      <c r="D140" s="430" t="s">
        <v>3834</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75">
      <c r="A141" s="430" t="s">
        <v>4128</v>
      </c>
      <c r="B141" s="430">
        <v>1</v>
      </c>
      <c r="C141" s="430" t="s">
        <v>4129</v>
      </c>
      <c r="D141" s="430" t="s">
        <v>3836</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75">
      <c r="A142" s="430" t="s">
        <v>4128</v>
      </c>
      <c r="B142" s="430">
        <v>1</v>
      </c>
      <c r="C142" s="430" t="s">
        <v>4129</v>
      </c>
      <c r="D142" s="430" t="s">
        <v>3838</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75">
      <c r="A143" s="430" t="s">
        <v>4128</v>
      </c>
      <c r="B143" s="430">
        <v>1</v>
      </c>
      <c r="C143" s="430" t="s">
        <v>4129</v>
      </c>
      <c r="D143" s="430" t="s">
        <v>3840</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75">
      <c r="A144" s="430" t="s">
        <v>4128</v>
      </c>
      <c r="B144" s="430">
        <v>1</v>
      </c>
      <c r="C144" s="430" t="s">
        <v>4129</v>
      </c>
      <c r="D144" s="430" t="s">
        <v>3842</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75">
      <c r="A145" s="430" t="s">
        <v>4128</v>
      </c>
      <c r="B145" s="430">
        <v>1</v>
      </c>
      <c r="C145" s="430" t="s">
        <v>4129</v>
      </c>
      <c r="D145" s="430" t="s">
        <v>3844</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75">
      <c r="A146" s="430" t="s">
        <v>4128</v>
      </c>
      <c r="B146" s="430">
        <v>1</v>
      </c>
      <c r="C146" s="430" t="s">
        <v>4129</v>
      </c>
      <c r="D146" s="430" t="s">
        <v>3846</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75">
      <c r="A147" s="430" t="s">
        <v>4128</v>
      </c>
      <c r="B147" s="430">
        <v>1</v>
      </c>
      <c r="C147" s="430" t="s">
        <v>4129</v>
      </c>
      <c r="D147" s="430" t="s">
        <v>3848</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75">
      <c r="A148" s="430" t="s">
        <v>4128</v>
      </c>
      <c r="B148" s="430">
        <v>1</v>
      </c>
      <c r="C148" s="430" t="s">
        <v>4129</v>
      </c>
      <c r="D148" s="430" t="s">
        <v>3850</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75">
      <c r="A149" s="430" t="s">
        <v>4128</v>
      </c>
      <c r="B149" s="430">
        <v>1</v>
      </c>
      <c r="C149" s="430" t="s">
        <v>4129</v>
      </c>
      <c r="D149" s="430" t="s">
        <v>3852</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75">
      <c r="A150" s="430" t="s">
        <v>4128</v>
      </c>
      <c r="B150" s="430">
        <v>1</v>
      </c>
      <c r="C150" s="430" t="s">
        <v>4129</v>
      </c>
      <c r="D150" s="430" t="s">
        <v>3854</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75">
      <c r="A151" s="430" t="s">
        <v>4128</v>
      </c>
      <c r="B151" s="430">
        <v>1</v>
      </c>
      <c r="C151" s="430" t="s">
        <v>4129</v>
      </c>
      <c r="D151" s="430" t="s">
        <v>3856</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75">
      <c r="A152" s="430" t="s">
        <v>4128</v>
      </c>
      <c r="B152" s="430">
        <v>1</v>
      </c>
      <c r="C152" s="430" t="s">
        <v>4129</v>
      </c>
      <c r="D152" s="430" t="s">
        <v>3858</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75">
      <c r="A153" s="430" t="s">
        <v>4128</v>
      </c>
      <c r="B153" s="430">
        <v>1</v>
      </c>
      <c r="C153" s="430" t="s">
        <v>4129</v>
      </c>
      <c r="D153" s="430" t="s">
        <v>3860</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75">
      <c r="A154" s="430" t="s">
        <v>4128</v>
      </c>
      <c r="B154" s="430">
        <v>1</v>
      </c>
      <c r="C154" s="430" t="s">
        <v>4129</v>
      </c>
      <c r="D154" s="430" t="s">
        <v>3862</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75">
      <c r="A155" s="430" t="s">
        <v>4130</v>
      </c>
      <c r="B155" s="430">
        <v>1</v>
      </c>
      <c r="C155" s="430" t="s">
        <v>4131</v>
      </c>
      <c r="D155" s="430" t="s">
        <v>3765</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75">
      <c r="A156" s="430" t="s">
        <v>4130</v>
      </c>
      <c r="B156" s="430">
        <v>1</v>
      </c>
      <c r="C156" s="430" t="s">
        <v>4131</v>
      </c>
      <c r="D156" s="430" t="s">
        <v>3767</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75">
      <c r="A157" s="430" t="s">
        <v>4130</v>
      </c>
      <c r="B157" s="430">
        <v>1</v>
      </c>
      <c r="C157" s="430" t="s">
        <v>4131</v>
      </c>
      <c r="D157" s="430" t="s">
        <v>3769</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75">
      <c r="A158" s="430" t="s">
        <v>4130</v>
      </c>
      <c r="B158" s="430">
        <v>1</v>
      </c>
      <c r="C158" s="430" t="s">
        <v>4131</v>
      </c>
      <c r="D158" s="430" t="s">
        <v>3771</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75">
      <c r="A159" s="430" t="s">
        <v>4130</v>
      </c>
      <c r="B159" s="430">
        <v>1</v>
      </c>
      <c r="C159" s="430" t="s">
        <v>4131</v>
      </c>
      <c r="D159" s="430" t="s">
        <v>3773</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75">
      <c r="A160" s="430" t="s">
        <v>4130</v>
      </c>
      <c r="B160" s="430">
        <v>1</v>
      </c>
      <c r="C160" s="430" t="s">
        <v>4131</v>
      </c>
      <c r="D160" s="430" t="s">
        <v>485</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75">
      <c r="A161" s="430" t="s">
        <v>4130</v>
      </c>
      <c r="B161" s="430">
        <v>1</v>
      </c>
      <c r="C161" s="430" t="s">
        <v>4131</v>
      </c>
      <c r="D161" s="430" t="s">
        <v>3776</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75">
      <c r="A162" s="430" t="s">
        <v>4130</v>
      </c>
      <c r="B162" s="430">
        <v>1</v>
      </c>
      <c r="C162" s="430" t="s">
        <v>4131</v>
      </c>
      <c r="D162" s="430" t="s">
        <v>3778</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75">
      <c r="A163" s="430" t="s">
        <v>4130</v>
      </c>
      <c r="B163" s="430">
        <v>1</v>
      </c>
      <c r="C163" s="430" t="s">
        <v>4131</v>
      </c>
      <c r="D163" s="430" t="s">
        <v>3779</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75">
      <c r="A164" s="430" t="s">
        <v>4130</v>
      </c>
      <c r="B164" s="430">
        <v>1</v>
      </c>
      <c r="C164" s="430" t="s">
        <v>4131</v>
      </c>
      <c r="D164" s="430" t="s">
        <v>3781</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75">
      <c r="A165" s="430" t="s">
        <v>4130</v>
      </c>
      <c r="B165" s="430">
        <v>1</v>
      </c>
      <c r="C165" s="430" t="s">
        <v>4131</v>
      </c>
      <c r="D165" s="430" t="s">
        <v>3783</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75">
      <c r="A166" s="430" t="s">
        <v>4130</v>
      </c>
      <c r="B166" s="430">
        <v>1</v>
      </c>
      <c r="C166" s="430" t="s">
        <v>4131</v>
      </c>
      <c r="D166" s="430" t="s">
        <v>3785</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75">
      <c r="A167" s="430" t="s">
        <v>4130</v>
      </c>
      <c r="B167" s="430">
        <v>1</v>
      </c>
      <c r="C167" s="430" t="s">
        <v>4131</v>
      </c>
      <c r="D167" s="430" t="s">
        <v>3787</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75">
      <c r="A168" s="430" t="s">
        <v>4130</v>
      </c>
      <c r="B168" s="430">
        <v>1</v>
      </c>
      <c r="C168" s="430" t="s">
        <v>4131</v>
      </c>
      <c r="D168" s="430" t="s">
        <v>3789</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75">
      <c r="A169" s="430" t="s">
        <v>4130</v>
      </c>
      <c r="B169" s="430">
        <v>1</v>
      </c>
      <c r="C169" s="430" t="s">
        <v>4131</v>
      </c>
      <c r="D169" s="430" t="s">
        <v>3791</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75">
      <c r="A170" s="430" t="s">
        <v>4130</v>
      </c>
      <c r="B170" s="430">
        <v>1</v>
      </c>
      <c r="C170" s="430" t="s">
        <v>4131</v>
      </c>
      <c r="D170" s="430" t="s">
        <v>3793</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75">
      <c r="A171" s="430" t="s">
        <v>4130</v>
      </c>
      <c r="B171" s="430">
        <v>1</v>
      </c>
      <c r="C171" s="430" t="s">
        <v>4131</v>
      </c>
      <c r="D171" s="430" t="s">
        <v>3795</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75">
      <c r="A172" s="430" t="s">
        <v>4130</v>
      </c>
      <c r="B172" s="430">
        <v>1</v>
      </c>
      <c r="C172" s="430" t="s">
        <v>4131</v>
      </c>
      <c r="D172" s="430" t="s">
        <v>3797</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75">
      <c r="A173" s="430" t="s">
        <v>4130</v>
      </c>
      <c r="B173" s="430">
        <v>1</v>
      </c>
      <c r="C173" s="430" t="s">
        <v>4131</v>
      </c>
      <c r="D173" s="430" t="s">
        <v>3799</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75">
      <c r="A174" s="430" t="s">
        <v>4130</v>
      </c>
      <c r="B174" s="430">
        <v>1</v>
      </c>
      <c r="C174" s="430" t="s">
        <v>4131</v>
      </c>
      <c r="D174" s="430" t="s">
        <v>3801</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75">
      <c r="A175" s="430" t="s">
        <v>4130</v>
      </c>
      <c r="B175" s="430">
        <v>1</v>
      </c>
      <c r="C175" s="430" t="s">
        <v>4131</v>
      </c>
      <c r="D175" s="430" t="s">
        <v>3803</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75">
      <c r="A176" s="430" t="s">
        <v>4130</v>
      </c>
      <c r="B176" s="430">
        <v>1</v>
      </c>
      <c r="C176" s="430" t="s">
        <v>4131</v>
      </c>
      <c r="D176" s="430" t="s">
        <v>3805</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75">
      <c r="A177" s="430" t="s">
        <v>4130</v>
      </c>
      <c r="B177" s="430">
        <v>1</v>
      </c>
      <c r="C177" s="430" t="s">
        <v>4131</v>
      </c>
      <c r="D177" s="430" t="s">
        <v>3807</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75">
      <c r="A178" s="430" t="s">
        <v>4130</v>
      </c>
      <c r="B178" s="430">
        <v>1</v>
      </c>
      <c r="C178" s="430" t="s">
        <v>4131</v>
      </c>
      <c r="D178" s="430" t="s">
        <v>3809</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75">
      <c r="A179" s="430" t="s">
        <v>4130</v>
      </c>
      <c r="B179" s="430">
        <v>1</v>
      </c>
      <c r="C179" s="430" t="s">
        <v>4131</v>
      </c>
      <c r="D179" s="430" t="s">
        <v>3811</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75">
      <c r="A180" s="430" t="s">
        <v>4130</v>
      </c>
      <c r="B180" s="430">
        <v>1</v>
      </c>
      <c r="C180" s="430" t="s">
        <v>4131</v>
      </c>
      <c r="D180" s="430" t="s">
        <v>3813</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75">
      <c r="A181" s="430" t="s">
        <v>4130</v>
      </c>
      <c r="B181" s="430">
        <v>1</v>
      </c>
      <c r="C181" s="430" t="s">
        <v>4131</v>
      </c>
      <c r="D181" s="430" t="s">
        <v>3815</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75">
      <c r="A182" s="430" t="s">
        <v>4130</v>
      </c>
      <c r="B182" s="430">
        <v>1</v>
      </c>
      <c r="C182" s="430" t="s">
        <v>4131</v>
      </c>
      <c r="D182" s="430" t="s">
        <v>3817</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75">
      <c r="A183" s="430" t="s">
        <v>4130</v>
      </c>
      <c r="B183" s="430">
        <v>1</v>
      </c>
      <c r="C183" s="430" t="s">
        <v>4131</v>
      </c>
      <c r="D183" s="430" t="s">
        <v>3819</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75">
      <c r="A184" s="430" t="s">
        <v>4130</v>
      </c>
      <c r="B184" s="430">
        <v>1</v>
      </c>
      <c r="C184" s="430" t="s">
        <v>4131</v>
      </c>
      <c r="D184" s="430" t="s">
        <v>521</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75">
      <c r="A185" s="430" t="s">
        <v>4130</v>
      </c>
      <c r="B185" s="430">
        <v>1</v>
      </c>
      <c r="C185" s="430" t="s">
        <v>4131</v>
      </c>
      <c r="D185" s="430" t="s">
        <v>3822</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75">
      <c r="A186" s="430" t="s">
        <v>4130</v>
      </c>
      <c r="B186" s="430">
        <v>1</v>
      </c>
      <c r="C186" s="430" t="s">
        <v>4131</v>
      </c>
      <c r="D186" s="430" t="s">
        <v>3824</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75">
      <c r="A187" s="430" t="s">
        <v>4130</v>
      </c>
      <c r="B187" s="430">
        <v>1</v>
      </c>
      <c r="C187" s="430" t="s">
        <v>4131</v>
      </c>
      <c r="D187" s="430" t="s">
        <v>3826</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75">
      <c r="A188" s="430" t="s">
        <v>4130</v>
      </c>
      <c r="B188" s="430">
        <v>1</v>
      </c>
      <c r="C188" s="430" t="s">
        <v>4131</v>
      </c>
      <c r="D188" s="430" t="s">
        <v>3828</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75">
      <c r="A189" s="430" t="s">
        <v>4130</v>
      </c>
      <c r="B189" s="430">
        <v>1</v>
      </c>
      <c r="C189" s="430" t="s">
        <v>4131</v>
      </c>
      <c r="D189" s="430" t="s">
        <v>3830</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75">
      <c r="A190" s="430" t="s">
        <v>4130</v>
      </c>
      <c r="B190" s="430">
        <v>1</v>
      </c>
      <c r="C190" s="430" t="s">
        <v>4131</v>
      </c>
      <c r="D190" s="430" t="s">
        <v>3832</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75">
      <c r="A191" s="430" t="s">
        <v>4130</v>
      </c>
      <c r="B191" s="430">
        <v>1</v>
      </c>
      <c r="C191" s="430" t="s">
        <v>4131</v>
      </c>
      <c r="D191" s="430" t="s">
        <v>3834</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75">
      <c r="A192" s="430" t="s">
        <v>4130</v>
      </c>
      <c r="B192" s="430">
        <v>1</v>
      </c>
      <c r="C192" s="430" t="s">
        <v>4131</v>
      </c>
      <c r="D192" s="430" t="s">
        <v>3836</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75">
      <c r="A193" s="430" t="s">
        <v>4130</v>
      </c>
      <c r="B193" s="430">
        <v>1</v>
      </c>
      <c r="C193" s="430" t="s">
        <v>4131</v>
      </c>
      <c r="D193" s="430" t="s">
        <v>3838</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75">
      <c r="A194" s="430" t="s">
        <v>4130</v>
      </c>
      <c r="B194" s="430">
        <v>1</v>
      </c>
      <c r="C194" s="430" t="s">
        <v>4131</v>
      </c>
      <c r="D194" s="430" t="s">
        <v>3840</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75">
      <c r="A195" s="430" t="s">
        <v>4130</v>
      </c>
      <c r="B195" s="430">
        <v>1</v>
      </c>
      <c r="C195" s="430" t="s">
        <v>4131</v>
      </c>
      <c r="D195" s="430" t="s">
        <v>3842</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75">
      <c r="A196" s="430" t="s">
        <v>4130</v>
      </c>
      <c r="B196" s="430">
        <v>1</v>
      </c>
      <c r="C196" s="430" t="s">
        <v>4131</v>
      </c>
      <c r="D196" s="430" t="s">
        <v>3844</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75">
      <c r="A197" s="430" t="s">
        <v>4130</v>
      </c>
      <c r="B197" s="430">
        <v>1</v>
      </c>
      <c r="C197" s="430" t="s">
        <v>4131</v>
      </c>
      <c r="D197" s="430" t="s">
        <v>3846</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75">
      <c r="A198" s="430" t="s">
        <v>4130</v>
      </c>
      <c r="B198" s="430">
        <v>1</v>
      </c>
      <c r="C198" s="430" t="s">
        <v>4131</v>
      </c>
      <c r="D198" s="430" t="s">
        <v>3848</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75">
      <c r="A199" s="430" t="s">
        <v>4130</v>
      </c>
      <c r="B199" s="430">
        <v>1</v>
      </c>
      <c r="C199" s="430" t="s">
        <v>4131</v>
      </c>
      <c r="D199" s="430" t="s">
        <v>3850</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75">
      <c r="A200" s="430" t="s">
        <v>4130</v>
      </c>
      <c r="B200" s="430">
        <v>1</v>
      </c>
      <c r="C200" s="430" t="s">
        <v>4131</v>
      </c>
      <c r="D200" s="430" t="s">
        <v>3852</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75">
      <c r="A201" s="430" t="s">
        <v>4130</v>
      </c>
      <c r="B201" s="430">
        <v>1</v>
      </c>
      <c r="C201" s="430" t="s">
        <v>4131</v>
      </c>
      <c r="D201" s="430" t="s">
        <v>3854</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75">
      <c r="A202" s="430" t="s">
        <v>4130</v>
      </c>
      <c r="B202" s="430">
        <v>1</v>
      </c>
      <c r="C202" s="430" t="s">
        <v>4131</v>
      </c>
      <c r="D202" s="430" t="s">
        <v>3856</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75">
      <c r="A203" s="430" t="s">
        <v>4130</v>
      </c>
      <c r="B203" s="430">
        <v>1</v>
      </c>
      <c r="C203" s="430" t="s">
        <v>4131</v>
      </c>
      <c r="D203" s="430" t="s">
        <v>3858</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75">
      <c r="A204" s="430" t="s">
        <v>4130</v>
      </c>
      <c r="B204" s="430">
        <v>1</v>
      </c>
      <c r="C204" s="430" t="s">
        <v>4131</v>
      </c>
      <c r="D204" s="430" t="s">
        <v>3860</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75">
      <c r="A205" s="430" t="s">
        <v>4130</v>
      </c>
      <c r="B205" s="430">
        <v>1</v>
      </c>
      <c r="C205" s="430" t="s">
        <v>4131</v>
      </c>
      <c r="D205" s="430" t="s">
        <v>3862</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75">
      <c r="A206" s="430" t="s">
        <v>4132</v>
      </c>
      <c r="B206" s="430">
        <v>1</v>
      </c>
      <c r="C206" s="430" t="s">
        <v>4133</v>
      </c>
      <c r="D206" s="430" t="s">
        <v>3765</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75">
      <c r="A207" s="430" t="s">
        <v>4132</v>
      </c>
      <c r="B207" s="430">
        <v>1</v>
      </c>
      <c r="C207" s="430" t="s">
        <v>4133</v>
      </c>
      <c r="D207" s="430" t="s">
        <v>3767</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75">
      <c r="A208" s="430" t="s">
        <v>4132</v>
      </c>
      <c r="B208" s="430">
        <v>1</v>
      </c>
      <c r="C208" s="430" t="s">
        <v>4133</v>
      </c>
      <c r="D208" s="430" t="s">
        <v>3769</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75">
      <c r="A209" s="430" t="s">
        <v>4132</v>
      </c>
      <c r="B209" s="430">
        <v>1</v>
      </c>
      <c r="C209" s="430" t="s">
        <v>4133</v>
      </c>
      <c r="D209" s="430" t="s">
        <v>3771</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75">
      <c r="A210" s="430" t="s">
        <v>4132</v>
      </c>
      <c r="B210" s="430">
        <v>1</v>
      </c>
      <c r="C210" s="430" t="s">
        <v>4133</v>
      </c>
      <c r="D210" s="430" t="s">
        <v>3773</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75">
      <c r="A211" s="430" t="s">
        <v>4132</v>
      </c>
      <c r="B211" s="430">
        <v>1</v>
      </c>
      <c r="C211" s="430" t="s">
        <v>4133</v>
      </c>
      <c r="D211" s="430" t="s">
        <v>485</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75">
      <c r="A212" s="430" t="s">
        <v>4132</v>
      </c>
      <c r="B212" s="430">
        <v>1</v>
      </c>
      <c r="C212" s="430" t="s">
        <v>4133</v>
      </c>
      <c r="D212" s="430" t="s">
        <v>3776</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75">
      <c r="A213" s="430" t="s">
        <v>4132</v>
      </c>
      <c r="B213" s="430">
        <v>1</v>
      </c>
      <c r="C213" s="430" t="s">
        <v>4133</v>
      </c>
      <c r="D213" s="430" t="s">
        <v>3778</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75">
      <c r="A214" s="430" t="s">
        <v>4132</v>
      </c>
      <c r="B214" s="430">
        <v>1</v>
      </c>
      <c r="C214" s="430" t="s">
        <v>4133</v>
      </c>
      <c r="D214" s="430" t="s">
        <v>3779</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75">
      <c r="A215" s="430" t="s">
        <v>4132</v>
      </c>
      <c r="B215" s="430">
        <v>1</v>
      </c>
      <c r="C215" s="430" t="s">
        <v>4133</v>
      </c>
      <c r="D215" s="430" t="s">
        <v>3781</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75">
      <c r="A216" s="430" t="s">
        <v>4132</v>
      </c>
      <c r="B216" s="430">
        <v>1</v>
      </c>
      <c r="C216" s="430" t="s">
        <v>4133</v>
      </c>
      <c r="D216" s="430" t="s">
        <v>3783</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75">
      <c r="A217" s="430" t="s">
        <v>4132</v>
      </c>
      <c r="B217" s="430">
        <v>1</v>
      </c>
      <c r="C217" s="430" t="s">
        <v>4133</v>
      </c>
      <c r="D217" s="430" t="s">
        <v>3785</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75">
      <c r="A218" s="430" t="s">
        <v>4132</v>
      </c>
      <c r="B218" s="430">
        <v>1</v>
      </c>
      <c r="C218" s="430" t="s">
        <v>4133</v>
      </c>
      <c r="D218" s="430" t="s">
        <v>3787</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75">
      <c r="A219" s="430" t="s">
        <v>4132</v>
      </c>
      <c r="B219" s="430">
        <v>1</v>
      </c>
      <c r="C219" s="430" t="s">
        <v>4133</v>
      </c>
      <c r="D219" s="430" t="s">
        <v>3789</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75">
      <c r="A220" s="430" t="s">
        <v>4132</v>
      </c>
      <c r="B220" s="430">
        <v>1</v>
      </c>
      <c r="C220" s="430" t="s">
        <v>4133</v>
      </c>
      <c r="D220" s="430" t="s">
        <v>3791</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75">
      <c r="A221" s="430" t="s">
        <v>4132</v>
      </c>
      <c r="B221" s="430">
        <v>1</v>
      </c>
      <c r="C221" s="430" t="s">
        <v>4133</v>
      </c>
      <c r="D221" s="430" t="s">
        <v>3793</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75">
      <c r="A222" s="430" t="s">
        <v>4132</v>
      </c>
      <c r="B222" s="430">
        <v>1</v>
      </c>
      <c r="C222" s="430" t="s">
        <v>4133</v>
      </c>
      <c r="D222" s="430" t="s">
        <v>3795</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75">
      <c r="A223" s="430" t="s">
        <v>4132</v>
      </c>
      <c r="B223" s="430">
        <v>1</v>
      </c>
      <c r="C223" s="430" t="s">
        <v>4133</v>
      </c>
      <c r="D223" s="430" t="s">
        <v>3797</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75">
      <c r="A224" s="430" t="s">
        <v>4132</v>
      </c>
      <c r="B224" s="430">
        <v>1</v>
      </c>
      <c r="C224" s="430" t="s">
        <v>4133</v>
      </c>
      <c r="D224" s="430" t="s">
        <v>3799</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75">
      <c r="A225" s="430" t="s">
        <v>4132</v>
      </c>
      <c r="B225" s="430">
        <v>1</v>
      </c>
      <c r="C225" s="430" t="s">
        <v>4133</v>
      </c>
      <c r="D225" s="430" t="s">
        <v>3801</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75">
      <c r="A226" s="430" t="s">
        <v>4132</v>
      </c>
      <c r="B226" s="430">
        <v>1</v>
      </c>
      <c r="C226" s="430" t="s">
        <v>4133</v>
      </c>
      <c r="D226" s="430" t="s">
        <v>3803</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75">
      <c r="A227" s="430" t="s">
        <v>4132</v>
      </c>
      <c r="B227" s="430">
        <v>1</v>
      </c>
      <c r="C227" s="430" t="s">
        <v>4133</v>
      </c>
      <c r="D227" s="430" t="s">
        <v>3805</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75">
      <c r="A228" s="430" t="s">
        <v>4132</v>
      </c>
      <c r="B228" s="430">
        <v>1</v>
      </c>
      <c r="C228" s="430" t="s">
        <v>4133</v>
      </c>
      <c r="D228" s="430" t="s">
        <v>3807</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75">
      <c r="A229" s="430" t="s">
        <v>4132</v>
      </c>
      <c r="B229" s="430">
        <v>1</v>
      </c>
      <c r="C229" s="430" t="s">
        <v>4133</v>
      </c>
      <c r="D229" s="430" t="s">
        <v>3809</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75">
      <c r="A230" s="430" t="s">
        <v>4132</v>
      </c>
      <c r="B230" s="430">
        <v>1</v>
      </c>
      <c r="C230" s="430" t="s">
        <v>4133</v>
      </c>
      <c r="D230" s="430" t="s">
        <v>3811</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75">
      <c r="A231" s="430" t="s">
        <v>4132</v>
      </c>
      <c r="B231" s="430">
        <v>1</v>
      </c>
      <c r="C231" s="430" t="s">
        <v>4133</v>
      </c>
      <c r="D231" s="430" t="s">
        <v>3813</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75">
      <c r="A232" s="430" t="s">
        <v>4132</v>
      </c>
      <c r="B232" s="430">
        <v>1</v>
      </c>
      <c r="C232" s="430" t="s">
        <v>4133</v>
      </c>
      <c r="D232" s="430" t="s">
        <v>3815</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75">
      <c r="A233" s="430" t="s">
        <v>4132</v>
      </c>
      <c r="B233" s="430">
        <v>1</v>
      </c>
      <c r="C233" s="430" t="s">
        <v>4133</v>
      </c>
      <c r="D233" s="430" t="s">
        <v>3817</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75">
      <c r="A234" s="430" t="s">
        <v>4132</v>
      </c>
      <c r="B234" s="430">
        <v>1</v>
      </c>
      <c r="C234" s="430" t="s">
        <v>4133</v>
      </c>
      <c r="D234" s="430" t="s">
        <v>3819</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75">
      <c r="A235" s="430" t="s">
        <v>4132</v>
      </c>
      <c r="B235" s="430">
        <v>1</v>
      </c>
      <c r="C235" s="430" t="s">
        <v>4133</v>
      </c>
      <c r="D235" s="430" t="s">
        <v>521</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75">
      <c r="A236" s="430" t="s">
        <v>4132</v>
      </c>
      <c r="B236" s="430">
        <v>1</v>
      </c>
      <c r="C236" s="430" t="s">
        <v>4133</v>
      </c>
      <c r="D236" s="430" t="s">
        <v>3822</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75">
      <c r="A237" s="430" t="s">
        <v>4132</v>
      </c>
      <c r="B237" s="430">
        <v>1</v>
      </c>
      <c r="C237" s="430" t="s">
        <v>4133</v>
      </c>
      <c r="D237" s="430" t="s">
        <v>3824</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75">
      <c r="A238" s="430" t="s">
        <v>4132</v>
      </c>
      <c r="B238" s="430">
        <v>1</v>
      </c>
      <c r="C238" s="430" t="s">
        <v>4133</v>
      </c>
      <c r="D238" s="430" t="s">
        <v>3826</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75">
      <c r="A239" s="430" t="s">
        <v>4132</v>
      </c>
      <c r="B239" s="430">
        <v>1</v>
      </c>
      <c r="C239" s="430" t="s">
        <v>4133</v>
      </c>
      <c r="D239" s="430" t="s">
        <v>3828</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75">
      <c r="A240" s="430" t="s">
        <v>4132</v>
      </c>
      <c r="B240" s="430">
        <v>1</v>
      </c>
      <c r="C240" s="430" t="s">
        <v>4133</v>
      </c>
      <c r="D240" s="430" t="s">
        <v>3830</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75">
      <c r="A241" s="430" t="s">
        <v>4132</v>
      </c>
      <c r="B241" s="430">
        <v>1</v>
      </c>
      <c r="C241" s="430" t="s">
        <v>4133</v>
      </c>
      <c r="D241" s="430" t="s">
        <v>3832</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75">
      <c r="A242" s="430" t="s">
        <v>4132</v>
      </c>
      <c r="B242" s="430">
        <v>1</v>
      </c>
      <c r="C242" s="430" t="s">
        <v>4133</v>
      </c>
      <c r="D242" s="430" t="s">
        <v>3834</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75">
      <c r="A243" s="430" t="s">
        <v>4132</v>
      </c>
      <c r="B243" s="430">
        <v>1</v>
      </c>
      <c r="C243" s="430" t="s">
        <v>4133</v>
      </c>
      <c r="D243" s="430" t="s">
        <v>3836</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75">
      <c r="A244" s="430" t="s">
        <v>4132</v>
      </c>
      <c r="B244" s="430">
        <v>1</v>
      </c>
      <c r="C244" s="430" t="s">
        <v>4133</v>
      </c>
      <c r="D244" s="430" t="s">
        <v>3838</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75">
      <c r="A245" s="430" t="s">
        <v>4132</v>
      </c>
      <c r="B245" s="430">
        <v>1</v>
      </c>
      <c r="C245" s="430" t="s">
        <v>4133</v>
      </c>
      <c r="D245" s="430" t="s">
        <v>3840</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75">
      <c r="A246" s="430" t="s">
        <v>4132</v>
      </c>
      <c r="B246" s="430">
        <v>1</v>
      </c>
      <c r="C246" s="430" t="s">
        <v>4133</v>
      </c>
      <c r="D246" s="430" t="s">
        <v>3842</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75">
      <c r="A247" s="430" t="s">
        <v>4132</v>
      </c>
      <c r="B247" s="430">
        <v>1</v>
      </c>
      <c r="C247" s="430" t="s">
        <v>4133</v>
      </c>
      <c r="D247" s="430" t="s">
        <v>3844</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75">
      <c r="A248" s="430" t="s">
        <v>4132</v>
      </c>
      <c r="B248" s="430">
        <v>1</v>
      </c>
      <c r="C248" s="430" t="s">
        <v>4133</v>
      </c>
      <c r="D248" s="430" t="s">
        <v>3846</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75">
      <c r="A249" s="430" t="s">
        <v>4132</v>
      </c>
      <c r="B249" s="430">
        <v>1</v>
      </c>
      <c r="C249" s="430" t="s">
        <v>4133</v>
      </c>
      <c r="D249" s="430" t="s">
        <v>3848</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75">
      <c r="A250" s="430" t="s">
        <v>4132</v>
      </c>
      <c r="B250" s="430">
        <v>1</v>
      </c>
      <c r="C250" s="430" t="s">
        <v>4133</v>
      </c>
      <c r="D250" s="430" t="s">
        <v>3850</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75">
      <c r="A251" s="430" t="s">
        <v>4132</v>
      </c>
      <c r="B251" s="430">
        <v>1</v>
      </c>
      <c r="C251" s="430" t="s">
        <v>4133</v>
      </c>
      <c r="D251" s="430" t="s">
        <v>3852</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75">
      <c r="A252" s="430" t="s">
        <v>4132</v>
      </c>
      <c r="B252" s="430">
        <v>1</v>
      </c>
      <c r="C252" s="430" t="s">
        <v>4133</v>
      </c>
      <c r="D252" s="430" t="s">
        <v>3854</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75">
      <c r="A253" s="430" t="s">
        <v>4132</v>
      </c>
      <c r="B253" s="430">
        <v>1</v>
      </c>
      <c r="C253" s="430" t="s">
        <v>4133</v>
      </c>
      <c r="D253" s="430" t="s">
        <v>3856</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75">
      <c r="A254" s="430" t="s">
        <v>4132</v>
      </c>
      <c r="B254" s="430">
        <v>1</v>
      </c>
      <c r="C254" s="430" t="s">
        <v>4133</v>
      </c>
      <c r="D254" s="430" t="s">
        <v>3858</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75">
      <c r="A255" s="430" t="s">
        <v>4132</v>
      </c>
      <c r="B255" s="430">
        <v>1</v>
      </c>
      <c r="C255" s="430" t="s">
        <v>4133</v>
      </c>
      <c r="D255" s="430" t="s">
        <v>3860</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75">
      <c r="A256" s="430" t="s">
        <v>4132</v>
      </c>
      <c r="B256" s="430">
        <v>1</v>
      </c>
      <c r="C256" s="430" t="s">
        <v>4133</v>
      </c>
      <c r="D256" s="430" t="s">
        <v>3862</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75">
      <c r="A257" s="430" t="s">
        <v>4134</v>
      </c>
      <c r="B257" s="430">
        <v>1</v>
      </c>
      <c r="C257" s="430" t="s">
        <v>4135</v>
      </c>
      <c r="D257" s="430" t="s">
        <v>4136</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75">
      <c r="A258" s="430" t="s">
        <v>4134</v>
      </c>
      <c r="B258" s="430">
        <v>1</v>
      </c>
      <c r="C258" s="430" t="s">
        <v>4135</v>
      </c>
      <c r="D258" s="430" t="s">
        <v>4137</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75">
      <c r="A259" s="430" t="s">
        <v>4134</v>
      </c>
      <c r="B259" s="430">
        <v>1</v>
      </c>
      <c r="C259" s="430" t="s">
        <v>4135</v>
      </c>
      <c r="D259" s="430" t="s">
        <v>4138</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75">
      <c r="A260" s="430" t="s">
        <v>4134</v>
      </c>
      <c r="B260" s="430">
        <v>1</v>
      </c>
      <c r="C260" s="430" t="s">
        <v>4135</v>
      </c>
      <c r="D260" s="430" t="s">
        <v>4139</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75">
      <c r="A261" s="430" t="s">
        <v>4134</v>
      </c>
      <c r="B261" s="430">
        <v>1</v>
      </c>
      <c r="C261" s="430" t="s">
        <v>4135</v>
      </c>
      <c r="D261" s="430" t="s">
        <v>4140</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75">
      <c r="A262" s="430" t="s">
        <v>4134</v>
      </c>
      <c r="B262" s="430">
        <v>1</v>
      </c>
      <c r="C262" s="430" t="s">
        <v>4135</v>
      </c>
      <c r="D262" s="430" t="s">
        <v>4141</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75">
      <c r="A263" s="430" t="s">
        <v>4142</v>
      </c>
      <c r="B263" s="430">
        <v>1</v>
      </c>
      <c r="C263" s="430" t="s">
        <v>4143</v>
      </c>
      <c r="D263" s="430" t="s">
        <v>3765</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75">
      <c r="A264" s="430" t="s">
        <v>4142</v>
      </c>
      <c r="B264" s="430">
        <v>1</v>
      </c>
      <c r="C264" s="430" t="s">
        <v>4143</v>
      </c>
      <c r="D264" s="430" t="s">
        <v>3767</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75">
      <c r="A265" s="430" t="s">
        <v>4142</v>
      </c>
      <c r="B265" s="430">
        <v>1</v>
      </c>
      <c r="C265" s="430" t="s">
        <v>4143</v>
      </c>
      <c r="D265" s="430" t="s">
        <v>3769</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75">
      <c r="A266" s="430" t="s">
        <v>4142</v>
      </c>
      <c r="B266" s="430">
        <v>1</v>
      </c>
      <c r="C266" s="430" t="s">
        <v>4143</v>
      </c>
      <c r="D266" s="430" t="s">
        <v>4136</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75">
      <c r="A267" s="430" t="s">
        <v>4142</v>
      </c>
      <c r="B267" s="430">
        <v>1</v>
      </c>
      <c r="C267" s="430" t="s">
        <v>4143</v>
      </c>
      <c r="D267" s="430" t="s">
        <v>3771</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75">
      <c r="A268" s="430" t="s">
        <v>4142</v>
      </c>
      <c r="B268" s="430">
        <v>1</v>
      </c>
      <c r="C268" s="430" t="s">
        <v>4143</v>
      </c>
      <c r="D268" s="430" t="s">
        <v>3773</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75">
      <c r="A269" s="430" t="s">
        <v>4142</v>
      </c>
      <c r="B269" s="430">
        <v>1</v>
      </c>
      <c r="C269" s="430" t="s">
        <v>4143</v>
      </c>
      <c r="D269" s="430" t="s">
        <v>485</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75">
      <c r="A270" s="430" t="s">
        <v>4142</v>
      </c>
      <c r="B270" s="430">
        <v>1</v>
      </c>
      <c r="C270" s="430" t="s">
        <v>4143</v>
      </c>
      <c r="D270" s="430" t="s">
        <v>3776</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75">
      <c r="A271" s="430" t="s">
        <v>4142</v>
      </c>
      <c r="B271" s="430">
        <v>1</v>
      </c>
      <c r="C271" s="430" t="s">
        <v>4143</v>
      </c>
      <c r="D271" s="430" t="s">
        <v>3778</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75">
      <c r="A272" s="430" t="s">
        <v>4142</v>
      </c>
      <c r="B272" s="430">
        <v>1</v>
      </c>
      <c r="C272" s="430" t="s">
        <v>4143</v>
      </c>
      <c r="D272" s="430" t="s">
        <v>3779</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75">
      <c r="A273" s="430" t="s">
        <v>4142</v>
      </c>
      <c r="B273" s="430">
        <v>1</v>
      </c>
      <c r="C273" s="430" t="s">
        <v>4143</v>
      </c>
      <c r="D273" s="430" t="s">
        <v>3781</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75">
      <c r="A274" s="430" t="s">
        <v>4142</v>
      </c>
      <c r="B274" s="430">
        <v>1</v>
      </c>
      <c r="C274" s="430" t="s">
        <v>4143</v>
      </c>
      <c r="D274" s="430" t="s">
        <v>3783</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75">
      <c r="A275" s="430" t="s">
        <v>4142</v>
      </c>
      <c r="B275" s="430">
        <v>1</v>
      </c>
      <c r="C275" s="430" t="s">
        <v>4143</v>
      </c>
      <c r="D275" s="430" t="s">
        <v>4137</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75">
      <c r="A276" s="430" t="s">
        <v>4142</v>
      </c>
      <c r="B276" s="430">
        <v>1</v>
      </c>
      <c r="C276" s="430" t="s">
        <v>4143</v>
      </c>
      <c r="D276" s="430" t="s">
        <v>3785</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75">
      <c r="A277" s="430" t="s">
        <v>4142</v>
      </c>
      <c r="B277" s="430">
        <v>1</v>
      </c>
      <c r="C277" s="430" t="s">
        <v>4143</v>
      </c>
      <c r="D277" s="430" t="s">
        <v>3787</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75">
      <c r="A278" s="430" t="s">
        <v>4142</v>
      </c>
      <c r="B278" s="430">
        <v>1</v>
      </c>
      <c r="C278" s="430" t="s">
        <v>4143</v>
      </c>
      <c r="D278" s="430" t="s">
        <v>3789</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75">
      <c r="A279" s="430" t="s">
        <v>4142</v>
      </c>
      <c r="B279" s="430">
        <v>1</v>
      </c>
      <c r="C279" s="430" t="s">
        <v>4143</v>
      </c>
      <c r="D279" s="430" t="s">
        <v>3791</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75">
      <c r="A280" s="430" t="s">
        <v>4142</v>
      </c>
      <c r="B280" s="430">
        <v>1</v>
      </c>
      <c r="C280" s="430" t="s">
        <v>4143</v>
      </c>
      <c r="D280" s="430" t="s">
        <v>3793</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75">
      <c r="A281" s="430" t="s">
        <v>4142</v>
      </c>
      <c r="B281" s="430">
        <v>1</v>
      </c>
      <c r="C281" s="430" t="s">
        <v>4143</v>
      </c>
      <c r="D281" s="430" t="s">
        <v>3795</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75">
      <c r="A282" s="430" t="s">
        <v>4142</v>
      </c>
      <c r="B282" s="430">
        <v>1</v>
      </c>
      <c r="C282" s="430" t="s">
        <v>4143</v>
      </c>
      <c r="D282" s="430" t="s">
        <v>3797</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75">
      <c r="A283" s="430" t="s">
        <v>4142</v>
      </c>
      <c r="B283" s="430">
        <v>1</v>
      </c>
      <c r="C283" s="430" t="s">
        <v>4143</v>
      </c>
      <c r="D283" s="430" t="s">
        <v>3799</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75">
      <c r="A284" s="430" t="s">
        <v>4142</v>
      </c>
      <c r="B284" s="430">
        <v>1</v>
      </c>
      <c r="C284" s="430" t="s">
        <v>4143</v>
      </c>
      <c r="D284" s="430" t="s">
        <v>3801</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75">
      <c r="A285" s="430" t="s">
        <v>4142</v>
      </c>
      <c r="B285" s="430">
        <v>1</v>
      </c>
      <c r="C285" s="430" t="s">
        <v>4143</v>
      </c>
      <c r="D285" s="430" t="s">
        <v>3803</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75">
      <c r="A286" s="430" t="s">
        <v>4142</v>
      </c>
      <c r="B286" s="430">
        <v>1</v>
      </c>
      <c r="C286" s="430" t="s">
        <v>4143</v>
      </c>
      <c r="D286" s="430" t="s">
        <v>3805</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75">
      <c r="A287" s="430" t="s">
        <v>4142</v>
      </c>
      <c r="B287" s="430">
        <v>1</v>
      </c>
      <c r="C287" s="430" t="s">
        <v>4143</v>
      </c>
      <c r="D287" s="430" t="s">
        <v>3807</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75">
      <c r="A288" s="430" t="s">
        <v>4142</v>
      </c>
      <c r="B288" s="430">
        <v>1</v>
      </c>
      <c r="C288" s="430" t="s">
        <v>4143</v>
      </c>
      <c r="D288" s="430" t="s">
        <v>3809</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75">
      <c r="A289" s="430" t="s">
        <v>4142</v>
      </c>
      <c r="B289" s="430">
        <v>1</v>
      </c>
      <c r="C289" s="430" t="s">
        <v>4143</v>
      </c>
      <c r="D289" s="430" t="s">
        <v>3811</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75">
      <c r="A290" s="430" t="s">
        <v>4142</v>
      </c>
      <c r="B290" s="430">
        <v>1</v>
      </c>
      <c r="C290" s="430" t="s">
        <v>4143</v>
      </c>
      <c r="D290" s="430" t="s">
        <v>4138</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75">
      <c r="A291" s="430" t="s">
        <v>4142</v>
      </c>
      <c r="B291" s="430">
        <v>1</v>
      </c>
      <c r="C291" s="430" t="s">
        <v>4143</v>
      </c>
      <c r="D291" s="430" t="s">
        <v>3813</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75">
      <c r="A292" s="430" t="s">
        <v>4142</v>
      </c>
      <c r="B292" s="430">
        <v>1</v>
      </c>
      <c r="C292" s="430" t="s">
        <v>4143</v>
      </c>
      <c r="D292" s="430" t="s">
        <v>3815</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75">
      <c r="A293" s="430" t="s">
        <v>4142</v>
      </c>
      <c r="B293" s="430">
        <v>1</v>
      </c>
      <c r="C293" s="430" t="s">
        <v>4143</v>
      </c>
      <c r="D293" s="430" t="s">
        <v>3817</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75">
      <c r="A294" s="430" t="s">
        <v>4142</v>
      </c>
      <c r="B294" s="430">
        <v>1</v>
      </c>
      <c r="C294" s="430" t="s">
        <v>4143</v>
      </c>
      <c r="D294" s="430" t="s">
        <v>3819</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75">
      <c r="A295" s="430" t="s">
        <v>4142</v>
      </c>
      <c r="B295" s="430">
        <v>1</v>
      </c>
      <c r="C295" s="430" t="s">
        <v>4143</v>
      </c>
      <c r="D295" s="430" t="s">
        <v>521</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75">
      <c r="A296" s="430" t="s">
        <v>4142</v>
      </c>
      <c r="B296" s="430">
        <v>1</v>
      </c>
      <c r="C296" s="430" t="s">
        <v>4143</v>
      </c>
      <c r="D296" s="430" t="s">
        <v>3822</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75">
      <c r="A297" s="430" t="s">
        <v>4142</v>
      </c>
      <c r="B297" s="430">
        <v>1</v>
      </c>
      <c r="C297" s="430" t="s">
        <v>4143</v>
      </c>
      <c r="D297" s="430" t="s">
        <v>3824</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75">
      <c r="A298" s="430" t="s">
        <v>4142</v>
      </c>
      <c r="B298" s="430">
        <v>1</v>
      </c>
      <c r="C298" s="430" t="s">
        <v>4143</v>
      </c>
      <c r="D298" s="430" t="s">
        <v>3826</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75">
      <c r="A299" s="430" t="s">
        <v>4142</v>
      </c>
      <c r="B299" s="430">
        <v>1</v>
      </c>
      <c r="C299" s="430" t="s">
        <v>4143</v>
      </c>
      <c r="D299" s="430" t="s">
        <v>3828</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75">
      <c r="A300" s="430" t="s">
        <v>4142</v>
      </c>
      <c r="B300" s="430">
        <v>1</v>
      </c>
      <c r="C300" s="430" t="s">
        <v>4143</v>
      </c>
      <c r="D300" s="430" t="s">
        <v>3830</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75">
      <c r="A301" s="430" t="s">
        <v>4142</v>
      </c>
      <c r="B301" s="430">
        <v>1</v>
      </c>
      <c r="C301" s="430" t="s">
        <v>4143</v>
      </c>
      <c r="D301" s="430" t="s">
        <v>3832</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75">
      <c r="A302" s="430" t="s">
        <v>4142</v>
      </c>
      <c r="B302" s="430">
        <v>1</v>
      </c>
      <c r="C302" s="430" t="s">
        <v>4143</v>
      </c>
      <c r="D302" s="430" t="s">
        <v>3834</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75">
      <c r="A303" s="430" t="s">
        <v>4142</v>
      </c>
      <c r="B303" s="430">
        <v>1</v>
      </c>
      <c r="C303" s="430" t="s">
        <v>4143</v>
      </c>
      <c r="D303" s="430" t="s">
        <v>3836</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75">
      <c r="A304" s="430" t="s">
        <v>4142</v>
      </c>
      <c r="B304" s="430">
        <v>1</v>
      </c>
      <c r="C304" s="430" t="s">
        <v>4143</v>
      </c>
      <c r="D304" s="430" t="s">
        <v>3838</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75">
      <c r="A305" s="430" t="s">
        <v>4142</v>
      </c>
      <c r="B305" s="430">
        <v>1</v>
      </c>
      <c r="C305" s="430" t="s">
        <v>4143</v>
      </c>
      <c r="D305" s="430" t="s">
        <v>4139</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75">
      <c r="A306" s="430" t="s">
        <v>4142</v>
      </c>
      <c r="B306" s="430">
        <v>1</v>
      </c>
      <c r="C306" s="430" t="s">
        <v>4143</v>
      </c>
      <c r="D306" s="430" t="s">
        <v>3840</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75">
      <c r="A307" s="430" t="s">
        <v>4142</v>
      </c>
      <c r="B307" s="430">
        <v>1</v>
      </c>
      <c r="C307" s="430" t="s">
        <v>4143</v>
      </c>
      <c r="D307" s="430" t="s">
        <v>3842</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75">
      <c r="A308" s="430" t="s">
        <v>4142</v>
      </c>
      <c r="B308" s="430">
        <v>1</v>
      </c>
      <c r="C308" s="430" t="s">
        <v>4143</v>
      </c>
      <c r="D308" s="430" t="s">
        <v>3844</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75">
      <c r="A309" s="430" t="s">
        <v>4142</v>
      </c>
      <c r="B309" s="430">
        <v>1</v>
      </c>
      <c r="C309" s="430" t="s">
        <v>4143</v>
      </c>
      <c r="D309" s="430" t="s">
        <v>3846</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75">
      <c r="A310" s="430" t="s">
        <v>4142</v>
      </c>
      <c r="B310" s="430">
        <v>1</v>
      </c>
      <c r="C310" s="430" t="s">
        <v>4143</v>
      </c>
      <c r="D310" s="430" t="s">
        <v>3848</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75">
      <c r="A311" s="430" t="s">
        <v>4142</v>
      </c>
      <c r="B311" s="430">
        <v>1</v>
      </c>
      <c r="C311" s="430" t="s">
        <v>4143</v>
      </c>
      <c r="D311" s="430" t="s">
        <v>4140</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75">
      <c r="A312" s="430" t="s">
        <v>4142</v>
      </c>
      <c r="B312" s="430">
        <v>1</v>
      </c>
      <c r="C312" s="430" t="s">
        <v>4143</v>
      </c>
      <c r="D312" s="430" t="s">
        <v>3850</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75">
      <c r="A313" s="430" t="s">
        <v>4142</v>
      </c>
      <c r="B313" s="430">
        <v>1</v>
      </c>
      <c r="C313" s="430" t="s">
        <v>4143</v>
      </c>
      <c r="D313" s="430" t="s">
        <v>3852</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75">
      <c r="A314" s="430" t="s">
        <v>4142</v>
      </c>
      <c r="B314" s="430">
        <v>1</v>
      </c>
      <c r="C314" s="430" t="s">
        <v>4143</v>
      </c>
      <c r="D314" s="430" t="s">
        <v>4141</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75">
      <c r="A315" s="430" t="s">
        <v>4142</v>
      </c>
      <c r="B315" s="430">
        <v>1</v>
      </c>
      <c r="C315" s="430" t="s">
        <v>4143</v>
      </c>
      <c r="D315" s="430" t="s">
        <v>3854</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75">
      <c r="A316" s="430" t="s">
        <v>4142</v>
      </c>
      <c r="B316" s="430">
        <v>1</v>
      </c>
      <c r="C316" s="430" t="s">
        <v>4143</v>
      </c>
      <c r="D316" s="430" t="s">
        <v>3856</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75">
      <c r="A317" s="430" t="s">
        <v>4142</v>
      </c>
      <c r="B317" s="430">
        <v>1</v>
      </c>
      <c r="C317" s="430" t="s">
        <v>4143</v>
      </c>
      <c r="D317" s="430" t="s">
        <v>3858</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75">
      <c r="A318" s="430" t="s">
        <v>4142</v>
      </c>
      <c r="B318" s="430">
        <v>1</v>
      </c>
      <c r="C318" s="430" t="s">
        <v>4143</v>
      </c>
      <c r="D318" s="430" t="s">
        <v>3860</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75">
      <c r="A319" s="430" t="s">
        <v>4142</v>
      </c>
      <c r="B319" s="430">
        <v>1</v>
      </c>
      <c r="C319" s="430" t="s">
        <v>4143</v>
      </c>
      <c r="D319" s="430" t="s">
        <v>3862</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75">
      <c r="A320" s="430" t="s">
        <v>4144</v>
      </c>
      <c r="B320" s="430">
        <v>1</v>
      </c>
      <c r="C320" s="430" t="s">
        <v>4145</v>
      </c>
      <c r="D320" s="430" t="s">
        <v>3765</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75">
      <c r="A321" s="430" t="s">
        <v>4144</v>
      </c>
      <c r="B321" s="430">
        <v>1</v>
      </c>
      <c r="C321" s="430" t="s">
        <v>4145</v>
      </c>
      <c r="D321" s="430" t="s">
        <v>3767</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75">
      <c r="A322" s="430" t="s">
        <v>4144</v>
      </c>
      <c r="B322" s="430">
        <v>1</v>
      </c>
      <c r="C322" s="430" t="s">
        <v>4145</v>
      </c>
      <c r="D322" s="430" t="s">
        <v>3769</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75">
      <c r="A323" s="430" t="s">
        <v>4144</v>
      </c>
      <c r="B323" s="430">
        <v>1</v>
      </c>
      <c r="C323" s="430" t="s">
        <v>4145</v>
      </c>
      <c r="D323" s="430" t="s">
        <v>4136</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75">
      <c r="A324" s="430" t="s">
        <v>4144</v>
      </c>
      <c r="B324" s="430">
        <v>1</v>
      </c>
      <c r="C324" s="430" t="s">
        <v>4145</v>
      </c>
      <c r="D324" s="430" t="s">
        <v>3771</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75">
      <c r="A325" s="430" t="s">
        <v>4144</v>
      </c>
      <c r="B325" s="430">
        <v>1</v>
      </c>
      <c r="C325" s="430" t="s">
        <v>4145</v>
      </c>
      <c r="D325" s="430" t="s">
        <v>3773</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75">
      <c r="A326" s="430" t="s">
        <v>4144</v>
      </c>
      <c r="B326" s="430">
        <v>1</v>
      </c>
      <c r="C326" s="430" t="s">
        <v>4145</v>
      </c>
      <c r="D326" s="430" t="s">
        <v>485</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75">
      <c r="A327" s="430" t="s">
        <v>4144</v>
      </c>
      <c r="B327" s="430">
        <v>1</v>
      </c>
      <c r="C327" s="430" t="s">
        <v>4145</v>
      </c>
      <c r="D327" s="430" t="s">
        <v>3776</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75">
      <c r="A328" s="430" t="s">
        <v>4144</v>
      </c>
      <c r="B328" s="430">
        <v>1</v>
      </c>
      <c r="C328" s="430" t="s">
        <v>4145</v>
      </c>
      <c r="D328" s="430" t="s">
        <v>3778</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75">
      <c r="A329" s="430" t="s">
        <v>4144</v>
      </c>
      <c r="B329" s="430">
        <v>1</v>
      </c>
      <c r="C329" s="430" t="s">
        <v>4145</v>
      </c>
      <c r="D329" s="430" t="s">
        <v>3779</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75">
      <c r="A330" s="430" t="s">
        <v>4144</v>
      </c>
      <c r="B330" s="430">
        <v>1</v>
      </c>
      <c r="C330" s="430" t="s">
        <v>4145</v>
      </c>
      <c r="D330" s="430" t="s">
        <v>3781</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75">
      <c r="A331" s="430" t="s">
        <v>4144</v>
      </c>
      <c r="B331" s="430">
        <v>1</v>
      </c>
      <c r="C331" s="430" t="s">
        <v>4145</v>
      </c>
      <c r="D331" s="430" t="s">
        <v>3783</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75">
      <c r="A332" s="430" t="s">
        <v>4144</v>
      </c>
      <c r="B332" s="430">
        <v>1</v>
      </c>
      <c r="C332" s="430" t="s">
        <v>4145</v>
      </c>
      <c r="D332" s="430" t="s">
        <v>4137</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75">
      <c r="A333" s="430" t="s">
        <v>4144</v>
      </c>
      <c r="B333" s="430">
        <v>1</v>
      </c>
      <c r="C333" s="430" t="s">
        <v>4145</v>
      </c>
      <c r="D333" s="430" t="s">
        <v>3785</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75">
      <c r="A334" s="430" t="s">
        <v>4144</v>
      </c>
      <c r="B334" s="430">
        <v>1</v>
      </c>
      <c r="C334" s="430" t="s">
        <v>4145</v>
      </c>
      <c r="D334" s="430" t="s">
        <v>3787</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75">
      <c r="A335" s="430" t="s">
        <v>4144</v>
      </c>
      <c r="B335" s="430">
        <v>1</v>
      </c>
      <c r="C335" s="430" t="s">
        <v>4145</v>
      </c>
      <c r="D335" s="430" t="s">
        <v>3789</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75">
      <c r="A336" s="430" t="s">
        <v>4144</v>
      </c>
      <c r="B336" s="430">
        <v>1</v>
      </c>
      <c r="C336" s="430" t="s">
        <v>4145</v>
      </c>
      <c r="D336" s="430" t="s">
        <v>3791</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75">
      <c r="A337" s="430" t="s">
        <v>4144</v>
      </c>
      <c r="B337" s="430">
        <v>1</v>
      </c>
      <c r="C337" s="430" t="s">
        <v>4145</v>
      </c>
      <c r="D337" s="430" t="s">
        <v>3793</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75">
      <c r="A338" s="430" t="s">
        <v>4144</v>
      </c>
      <c r="B338" s="430">
        <v>1</v>
      </c>
      <c r="C338" s="430" t="s">
        <v>4145</v>
      </c>
      <c r="D338" s="430" t="s">
        <v>3795</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75">
      <c r="A339" s="430" t="s">
        <v>4144</v>
      </c>
      <c r="B339" s="430">
        <v>1</v>
      </c>
      <c r="C339" s="430" t="s">
        <v>4145</v>
      </c>
      <c r="D339" s="430" t="s">
        <v>3797</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75">
      <c r="A340" s="430" t="s">
        <v>4144</v>
      </c>
      <c r="B340" s="430">
        <v>1</v>
      </c>
      <c r="C340" s="430" t="s">
        <v>4145</v>
      </c>
      <c r="D340" s="430" t="s">
        <v>3799</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75">
      <c r="A341" s="430" t="s">
        <v>4144</v>
      </c>
      <c r="B341" s="430">
        <v>1</v>
      </c>
      <c r="C341" s="430" t="s">
        <v>4145</v>
      </c>
      <c r="D341" s="430" t="s">
        <v>3801</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75">
      <c r="A342" s="430" t="s">
        <v>4144</v>
      </c>
      <c r="B342" s="430">
        <v>1</v>
      </c>
      <c r="C342" s="430" t="s">
        <v>4145</v>
      </c>
      <c r="D342" s="430" t="s">
        <v>3803</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75">
      <c r="A343" s="430" t="s">
        <v>4144</v>
      </c>
      <c r="B343" s="430">
        <v>1</v>
      </c>
      <c r="C343" s="430" t="s">
        <v>4145</v>
      </c>
      <c r="D343" s="430" t="s">
        <v>3805</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75">
      <c r="A344" s="430" t="s">
        <v>4144</v>
      </c>
      <c r="B344" s="430">
        <v>1</v>
      </c>
      <c r="C344" s="430" t="s">
        <v>4145</v>
      </c>
      <c r="D344" s="430" t="s">
        <v>3807</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75">
      <c r="A345" s="430" t="s">
        <v>4144</v>
      </c>
      <c r="B345" s="430">
        <v>1</v>
      </c>
      <c r="C345" s="430" t="s">
        <v>4145</v>
      </c>
      <c r="D345" s="430" t="s">
        <v>3809</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75">
      <c r="A346" s="430" t="s">
        <v>4144</v>
      </c>
      <c r="B346" s="430">
        <v>1</v>
      </c>
      <c r="C346" s="430" t="s">
        <v>4145</v>
      </c>
      <c r="D346" s="430" t="s">
        <v>3811</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75">
      <c r="A347" s="430" t="s">
        <v>4144</v>
      </c>
      <c r="B347" s="430">
        <v>1</v>
      </c>
      <c r="C347" s="430" t="s">
        <v>4145</v>
      </c>
      <c r="D347" s="430" t="s">
        <v>4138</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75">
      <c r="A348" s="430" t="s">
        <v>4144</v>
      </c>
      <c r="B348" s="430">
        <v>1</v>
      </c>
      <c r="C348" s="430" t="s">
        <v>4145</v>
      </c>
      <c r="D348" s="430" t="s">
        <v>3813</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75">
      <c r="A349" s="430" t="s">
        <v>4144</v>
      </c>
      <c r="B349" s="430">
        <v>1</v>
      </c>
      <c r="C349" s="430" t="s">
        <v>4145</v>
      </c>
      <c r="D349" s="430" t="s">
        <v>3815</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75">
      <c r="A350" s="430" t="s">
        <v>4144</v>
      </c>
      <c r="B350" s="430">
        <v>1</v>
      </c>
      <c r="C350" s="430" t="s">
        <v>4145</v>
      </c>
      <c r="D350" s="430" t="s">
        <v>3817</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75">
      <c r="A351" s="430" t="s">
        <v>4144</v>
      </c>
      <c r="B351" s="430">
        <v>1</v>
      </c>
      <c r="C351" s="430" t="s">
        <v>4145</v>
      </c>
      <c r="D351" s="430" t="s">
        <v>3819</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75">
      <c r="A352" s="430" t="s">
        <v>4144</v>
      </c>
      <c r="B352" s="430">
        <v>1</v>
      </c>
      <c r="C352" s="430" t="s">
        <v>4145</v>
      </c>
      <c r="D352" s="430" t="s">
        <v>521</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75">
      <c r="A353" s="430" t="s">
        <v>4144</v>
      </c>
      <c r="B353" s="430">
        <v>1</v>
      </c>
      <c r="C353" s="430" t="s">
        <v>4145</v>
      </c>
      <c r="D353" s="430" t="s">
        <v>3822</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75">
      <c r="A354" s="430" t="s">
        <v>4144</v>
      </c>
      <c r="B354" s="430">
        <v>1</v>
      </c>
      <c r="C354" s="430" t="s">
        <v>4145</v>
      </c>
      <c r="D354" s="430" t="s">
        <v>3824</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75">
      <c r="A355" s="430" t="s">
        <v>4144</v>
      </c>
      <c r="B355" s="430">
        <v>1</v>
      </c>
      <c r="C355" s="430" t="s">
        <v>4145</v>
      </c>
      <c r="D355" s="430" t="s">
        <v>3826</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75">
      <c r="A356" s="430" t="s">
        <v>4144</v>
      </c>
      <c r="B356" s="430">
        <v>1</v>
      </c>
      <c r="C356" s="430" t="s">
        <v>4145</v>
      </c>
      <c r="D356" s="430" t="s">
        <v>3828</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75">
      <c r="A357" s="430" t="s">
        <v>4144</v>
      </c>
      <c r="B357" s="430">
        <v>1</v>
      </c>
      <c r="C357" s="430" t="s">
        <v>4145</v>
      </c>
      <c r="D357" s="430" t="s">
        <v>3830</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75">
      <c r="A358" s="430" t="s">
        <v>4144</v>
      </c>
      <c r="B358" s="430">
        <v>1</v>
      </c>
      <c r="C358" s="430" t="s">
        <v>4145</v>
      </c>
      <c r="D358" s="430" t="s">
        <v>3832</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75">
      <c r="A359" s="430" t="s">
        <v>4144</v>
      </c>
      <c r="B359" s="430">
        <v>1</v>
      </c>
      <c r="C359" s="430" t="s">
        <v>4145</v>
      </c>
      <c r="D359" s="430" t="s">
        <v>3834</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75">
      <c r="A360" s="430" t="s">
        <v>4144</v>
      </c>
      <c r="B360" s="430">
        <v>1</v>
      </c>
      <c r="C360" s="430" t="s">
        <v>4145</v>
      </c>
      <c r="D360" s="430" t="s">
        <v>3836</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75">
      <c r="A361" s="430" t="s">
        <v>4144</v>
      </c>
      <c r="B361" s="430">
        <v>1</v>
      </c>
      <c r="C361" s="430" t="s">
        <v>4145</v>
      </c>
      <c r="D361" s="430" t="s">
        <v>3838</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75">
      <c r="A362" s="430" t="s">
        <v>4144</v>
      </c>
      <c r="B362" s="430">
        <v>1</v>
      </c>
      <c r="C362" s="430" t="s">
        <v>4145</v>
      </c>
      <c r="D362" s="430" t="s">
        <v>4139</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75">
      <c r="A363" s="430" t="s">
        <v>4144</v>
      </c>
      <c r="B363" s="430">
        <v>1</v>
      </c>
      <c r="C363" s="430" t="s">
        <v>4145</v>
      </c>
      <c r="D363" s="430" t="s">
        <v>3840</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75">
      <c r="A364" s="430" t="s">
        <v>4144</v>
      </c>
      <c r="B364" s="430">
        <v>1</v>
      </c>
      <c r="C364" s="430" t="s">
        <v>4145</v>
      </c>
      <c r="D364" s="430" t="s">
        <v>3842</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75">
      <c r="A365" s="430" t="s">
        <v>4144</v>
      </c>
      <c r="B365" s="430">
        <v>1</v>
      </c>
      <c r="C365" s="430" t="s">
        <v>4145</v>
      </c>
      <c r="D365" s="430" t="s">
        <v>3844</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75">
      <c r="A366" s="430" t="s">
        <v>4144</v>
      </c>
      <c r="B366" s="430">
        <v>1</v>
      </c>
      <c r="C366" s="430" t="s">
        <v>4145</v>
      </c>
      <c r="D366" s="430" t="s">
        <v>3846</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75">
      <c r="A367" s="430" t="s">
        <v>4144</v>
      </c>
      <c r="B367" s="430">
        <v>1</v>
      </c>
      <c r="C367" s="430" t="s">
        <v>4145</v>
      </c>
      <c r="D367" s="430" t="s">
        <v>3848</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75">
      <c r="A368" s="430" t="s">
        <v>4144</v>
      </c>
      <c r="B368" s="430">
        <v>1</v>
      </c>
      <c r="C368" s="430" t="s">
        <v>4145</v>
      </c>
      <c r="D368" s="430" t="s">
        <v>4140</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75">
      <c r="A369" s="430" t="s">
        <v>4144</v>
      </c>
      <c r="B369" s="430">
        <v>1</v>
      </c>
      <c r="C369" s="430" t="s">
        <v>4145</v>
      </c>
      <c r="D369" s="430" t="s">
        <v>3850</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75">
      <c r="A370" s="430" t="s">
        <v>4144</v>
      </c>
      <c r="B370" s="430">
        <v>1</v>
      </c>
      <c r="C370" s="430" t="s">
        <v>4145</v>
      </c>
      <c r="D370" s="430" t="s">
        <v>3852</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75">
      <c r="A371" s="430" t="s">
        <v>4144</v>
      </c>
      <c r="B371" s="430">
        <v>1</v>
      </c>
      <c r="C371" s="430" t="s">
        <v>4145</v>
      </c>
      <c r="D371" s="430" t="s">
        <v>4141</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75">
      <c r="A372" s="430" t="s">
        <v>4144</v>
      </c>
      <c r="B372" s="430">
        <v>1</v>
      </c>
      <c r="C372" s="430" t="s">
        <v>4145</v>
      </c>
      <c r="D372" s="430" t="s">
        <v>3854</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75">
      <c r="A373" s="430" t="s">
        <v>4144</v>
      </c>
      <c r="B373" s="430">
        <v>1</v>
      </c>
      <c r="C373" s="430" t="s">
        <v>4145</v>
      </c>
      <c r="D373" s="430" t="s">
        <v>3856</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75">
      <c r="A374" s="430" t="s">
        <v>4144</v>
      </c>
      <c r="B374" s="430">
        <v>1</v>
      </c>
      <c r="C374" s="430" t="s">
        <v>4145</v>
      </c>
      <c r="D374" s="430" t="s">
        <v>3858</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75">
      <c r="A375" s="430" t="s">
        <v>4144</v>
      </c>
      <c r="B375" s="430">
        <v>1</v>
      </c>
      <c r="C375" s="430" t="s">
        <v>4145</v>
      </c>
      <c r="D375" s="430" t="s">
        <v>3860</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75">
      <c r="A376" s="430" t="s">
        <v>4144</v>
      </c>
      <c r="B376" s="430">
        <v>1</v>
      </c>
      <c r="C376" s="430" t="s">
        <v>4145</v>
      </c>
      <c r="D376" s="430" t="s">
        <v>3862</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75">
      <c r="A377" s="430" t="s">
        <v>4146</v>
      </c>
      <c r="B377" s="430">
        <v>1</v>
      </c>
      <c r="C377" s="430" t="s">
        <v>4147</v>
      </c>
      <c r="D377" s="430" t="s">
        <v>3765</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75">
      <c r="A378" s="430" t="s">
        <v>4146</v>
      </c>
      <c r="B378" s="430">
        <v>1</v>
      </c>
      <c r="C378" s="430" t="s">
        <v>4147</v>
      </c>
      <c r="D378" s="430" t="s">
        <v>3767</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75">
      <c r="A379" s="430" t="s">
        <v>4146</v>
      </c>
      <c r="B379" s="430">
        <v>1</v>
      </c>
      <c r="C379" s="430" t="s">
        <v>4147</v>
      </c>
      <c r="D379" s="430" t="s">
        <v>3769</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75">
      <c r="A380" s="430" t="s">
        <v>4146</v>
      </c>
      <c r="B380" s="430">
        <v>1</v>
      </c>
      <c r="C380" s="430" t="s">
        <v>4147</v>
      </c>
      <c r="D380" s="430" t="s">
        <v>4136</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75">
      <c r="A381" s="430" t="s">
        <v>4146</v>
      </c>
      <c r="B381" s="430">
        <v>1</v>
      </c>
      <c r="C381" s="430" t="s">
        <v>4147</v>
      </c>
      <c r="D381" s="430" t="s">
        <v>3771</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75">
      <c r="A382" s="430" t="s">
        <v>4146</v>
      </c>
      <c r="B382" s="430">
        <v>1</v>
      </c>
      <c r="C382" s="430" t="s">
        <v>4147</v>
      </c>
      <c r="D382" s="430" t="s">
        <v>3773</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75">
      <c r="A383" s="430" t="s">
        <v>4146</v>
      </c>
      <c r="B383" s="430">
        <v>1</v>
      </c>
      <c r="C383" s="430" t="s">
        <v>4147</v>
      </c>
      <c r="D383" s="430" t="s">
        <v>485</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75">
      <c r="A384" s="430" t="s">
        <v>4146</v>
      </c>
      <c r="B384" s="430">
        <v>1</v>
      </c>
      <c r="C384" s="430" t="s">
        <v>4147</v>
      </c>
      <c r="D384" s="430" t="s">
        <v>3776</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75">
      <c r="A385" s="430" t="s">
        <v>4146</v>
      </c>
      <c r="B385" s="430">
        <v>1</v>
      </c>
      <c r="C385" s="430" t="s">
        <v>4147</v>
      </c>
      <c r="D385" s="430" t="s">
        <v>3778</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75">
      <c r="A386" s="430" t="s">
        <v>4146</v>
      </c>
      <c r="B386" s="430">
        <v>1</v>
      </c>
      <c r="C386" s="430" t="s">
        <v>4147</v>
      </c>
      <c r="D386" s="430" t="s">
        <v>3779</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75">
      <c r="A387" s="430" t="s">
        <v>4146</v>
      </c>
      <c r="B387" s="430">
        <v>1</v>
      </c>
      <c r="C387" s="430" t="s">
        <v>4147</v>
      </c>
      <c r="D387" s="430" t="s">
        <v>3781</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75">
      <c r="A388" s="430" t="s">
        <v>4146</v>
      </c>
      <c r="B388" s="430">
        <v>1</v>
      </c>
      <c r="C388" s="430" t="s">
        <v>4147</v>
      </c>
      <c r="D388" s="430" t="s">
        <v>3783</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75">
      <c r="A389" s="430" t="s">
        <v>4146</v>
      </c>
      <c r="B389" s="430">
        <v>1</v>
      </c>
      <c r="C389" s="430" t="s">
        <v>4147</v>
      </c>
      <c r="D389" s="430" t="s">
        <v>4137</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75">
      <c r="A390" s="430" t="s">
        <v>4146</v>
      </c>
      <c r="B390" s="430">
        <v>1</v>
      </c>
      <c r="C390" s="430" t="s">
        <v>4147</v>
      </c>
      <c r="D390" s="430" t="s">
        <v>3785</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75">
      <c r="A391" s="430" t="s">
        <v>4146</v>
      </c>
      <c r="B391" s="430">
        <v>1</v>
      </c>
      <c r="C391" s="430" t="s">
        <v>4147</v>
      </c>
      <c r="D391" s="430" t="s">
        <v>3787</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75">
      <c r="A392" s="430" t="s">
        <v>4146</v>
      </c>
      <c r="B392" s="430">
        <v>1</v>
      </c>
      <c r="C392" s="430" t="s">
        <v>4147</v>
      </c>
      <c r="D392" s="430" t="s">
        <v>3789</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75">
      <c r="A393" s="430" t="s">
        <v>4146</v>
      </c>
      <c r="B393" s="430">
        <v>1</v>
      </c>
      <c r="C393" s="430" t="s">
        <v>4147</v>
      </c>
      <c r="D393" s="430" t="s">
        <v>3791</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75">
      <c r="A394" s="430" t="s">
        <v>4146</v>
      </c>
      <c r="B394" s="430">
        <v>1</v>
      </c>
      <c r="C394" s="430" t="s">
        <v>4147</v>
      </c>
      <c r="D394" s="430" t="s">
        <v>3793</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75">
      <c r="A395" s="430" t="s">
        <v>4146</v>
      </c>
      <c r="B395" s="430">
        <v>1</v>
      </c>
      <c r="C395" s="430" t="s">
        <v>4147</v>
      </c>
      <c r="D395" s="430" t="s">
        <v>3795</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75">
      <c r="A396" s="430" t="s">
        <v>4146</v>
      </c>
      <c r="B396" s="430">
        <v>1</v>
      </c>
      <c r="C396" s="430" t="s">
        <v>4147</v>
      </c>
      <c r="D396" s="430" t="s">
        <v>3797</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75">
      <c r="A397" s="430" t="s">
        <v>4146</v>
      </c>
      <c r="B397" s="430">
        <v>1</v>
      </c>
      <c r="C397" s="430" t="s">
        <v>4147</v>
      </c>
      <c r="D397" s="430" t="s">
        <v>3799</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75">
      <c r="A398" s="430" t="s">
        <v>4146</v>
      </c>
      <c r="B398" s="430">
        <v>1</v>
      </c>
      <c r="C398" s="430" t="s">
        <v>4147</v>
      </c>
      <c r="D398" s="430" t="s">
        <v>3801</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75">
      <c r="A399" s="430" t="s">
        <v>4146</v>
      </c>
      <c r="B399" s="430">
        <v>1</v>
      </c>
      <c r="C399" s="430" t="s">
        <v>4147</v>
      </c>
      <c r="D399" s="430" t="s">
        <v>3803</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75">
      <c r="A400" s="430" t="s">
        <v>4146</v>
      </c>
      <c r="B400" s="430">
        <v>1</v>
      </c>
      <c r="C400" s="430" t="s">
        <v>4147</v>
      </c>
      <c r="D400" s="430" t="s">
        <v>3805</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75">
      <c r="A401" s="430" t="s">
        <v>4146</v>
      </c>
      <c r="B401" s="430">
        <v>1</v>
      </c>
      <c r="C401" s="430" t="s">
        <v>4147</v>
      </c>
      <c r="D401" s="430" t="s">
        <v>3807</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75">
      <c r="A402" s="430" t="s">
        <v>4146</v>
      </c>
      <c r="B402" s="430">
        <v>1</v>
      </c>
      <c r="C402" s="430" t="s">
        <v>4147</v>
      </c>
      <c r="D402" s="430" t="s">
        <v>3809</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75">
      <c r="A403" s="430" t="s">
        <v>4146</v>
      </c>
      <c r="B403" s="430">
        <v>1</v>
      </c>
      <c r="C403" s="430" t="s">
        <v>4147</v>
      </c>
      <c r="D403" s="430" t="s">
        <v>3811</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75">
      <c r="A404" s="430" t="s">
        <v>4146</v>
      </c>
      <c r="B404" s="430">
        <v>1</v>
      </c>
      <c r="C404" s="430" t="s">
        <v>4147</v>
      </c>
      <c r="D404" s="430" t="s">
        <v>4138</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75">
      <c r="A405" s="430" t="s">
        <v>4146</v>
      </c>
      <c r="B405" s="430">
        <v>1</v>
      </c>
      <c r="C405" s="430" t="s">
        <v>4147</v>
      </c>
      <c r="D405" s="430" t="s">
        <v>3813</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75">
      <c r="A406" s="430" t="s">
        <v>4146</v>
      </c>
      <c r="B406" s="430">
        <v>1</v>
      </c>
      <c r="C406" s="430" t="s">
        <v>4147</v>
      </c>
      <c r="D406" s="430" t="s">
        <v>3815</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75">
      <c r="A407" s="430" t="s">
        <v>4146</v>
      </c>
      <c r="B407" s="430">
        <v>1</v>
      </c>
      <c r="C407" s="430" t="s">
        <v>4147</v>
      </c>
      <c r="D407" s="430" t="s">
        <v>3817</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75">
      <c r="A408" s="430" t="s">
        <v>4146</v>
      </c>
      <c r="B408" s="430">
        <v>1</v>
      </c>
      <c r="C408" s="430" t="s">
        <v>4147</v>
      </c>
      <c r="D408" s="430" t="s">
        <v>3819</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75">
      <c r="A409" s="430" t="s">
        <v>4146</v>
      </c>
      <c r="B409" s="430">
        <v>1</v>
      </c>
      <c r="C409" s="430" t="s">
        <v>4147</v>
      </c>
      <c r="D409" s="430" t="s">
        <v>521</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75">
      <c r="A410" s="430" t="s">
        <v>4146</v>
      </c>
      <c r="B410" s="430">
        <v>1</v>
      </c>
      <c r="C410" s="430" t="s">
        <v>4147</v>
      </c>
      <c r="D410" s="430" t="s">
        <v>3822</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75">
      <c r="A411" s="430" t="s">
        <v>4146</v>
      </c>
      <c r="B411" s="430">
        <v>1</v>
      </c>
      <c r="C411" s="430" t="s">
        <v>4147</v>
      </c>
      <c r="D411" s="430" t="s">
        <v>3824</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75">
      <c r="A412" s="430" t="s">
        <v>4146</v>
      </c>
      <c r="B412" s="430">
        <v>1</v>
      </c>
      <c r="C412" s="430" t="s">
        <v>4147</v>
      </c>
      <c r="D412" s="430" t="s">
        <v>3826</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75">
      <c r="A413" s="430" t="s">
        <v>4146</v>
      </c>
      <c r="B413" s="430">
        <v>1</v>
      </c>
      <c r="C413" s="430" t="s">
        <v>4147</v>
      </c>
      <c r="D413" s="430" t="s">
        <v>3828</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75">
      <c r="A414" s="430" t="s">
        <v>4146</v>
      </c>
      <c r="B414" s="430">
        <v>1</v>
      </c>
      <c r="C414" s="430" t="s">
        <v>4147</v>
      </c>
      <c r="D414" s="430" t="s">
        <v>3830</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75">
      <c r="A415" s="430" t="s">
        <v>4146</v>
      </c>
      <c r="B415" s="430">
        <v>1</v>
      </c>
      <c r="C415" s="430" t="s">
        <v>4147</v>
      </c>
      <c r="D415" s="430" t="s">
        <v>3832</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75">
      <c r="A416" s="430" t="s">
        <v>4146</v>
      </c>
      <c r="B416" s="430">
        <v>1</v>
      </c>
      <c r="C416" s="430" t="s">
        <v>4147</v>
      </c>
      <c r="D416" s="430" t="s">
        <v>3834</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75">
      <c r="A417" s="430" t="s">
        <v>4146</v>
      </c>
      <c r="B417" s="430">
        <v>1</v>
      </c>
      <c r="C417" s="430" t="s">
        <v>4147</v>
      </c>
      <c r="D417" s="430" t="s">
        <v>3836</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75">
      <c r="A418" s="430" t="s">
        <v>4146</v>
      </c>
      <c r="B418" s="430">
        <v>1</v>
      </c>
      <c r="C418" s="430" t="s">
        <v>4147</v>
      </c>
      <c r="D418" s="430" t="s">
        <v>3838</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75">
      <c r="A419" s="430" t="s">
        <v>4146</v>
      </c>
      <c r="B419" s="430">
        <v>1</v>
      </c>
      <c r="C419" s="430" t="s">
        <v>4147</v>
      </c>
      <c r="D419" s="430" t="s">
        <v>4139</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75">
      <c r="A420" s="430" t="s">
        <v>4146</v>
      </c>
      <c r="B420" s="430">
        <v>1</v>
      </c>
      <c r="C420" s="430" t="s">
        <v>4147</v>
      </c>
      <c r="D420" s="430" t="s">
        <v>3840</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75">
      <c r="A421" s="430" t="s">
        <v>4146</v>
      </c>
      <c r="B421" s="430">
        <v>1</v>
      </c>
      <c r="C421" s="430" t="s">
        <v>4147</v>
      </c>
      <c r="D421" s="430" t="s">
        <v>3842</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75">
      <c r="A422" s="430" t="s">
        <v>4146</v>
      </c>
      <c r="B422" s="430">
        <v>1</v>
      </c>
      <c r="C422" s="430" t="s">
        <v>4147</v>
      </c>
      <c r="D422" s="430" t="s">
        <v>3844</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75">
      <c r="A423" s="430" t="s">
        <v>4146</v>
      </c>
      <c r="B423" s="430">
        <v>1</v>
      </c>
      <c r="C423" s="430" t="s">
        <v>4147</v>
      </c>
      <c r="D423" s="430" t="s">
        <v>3846</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75">
      <c r="A424" s="430" t="s">
        <v>4146</v>
      </c>
      <c r="B424" s="430">
        <v>1</v>
      </c>
      <c r="C424" s="430" t="s">
        <v>4147</v>
      </c>
      <c r="D424" s="430" t="s">
        <v>3848</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75">
      <c r="A425" s="430" t="s">
        <v>4146</v>
      </c>
      <c r="B425" s="430">
        <v>1</v>
      </c>
      <c r="C425" s="430" t="s">
        <v>4147</v>
      </c>
      <c r="D425" s="430" t="s">
        <v>4140</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75">
      <c r="A426" s="430" t="s">
        <v>4146</v>
      </c>
      <c r="B426" s="430">
        <v>1</v>
      </c>
      <c r="C426" s="430" t="s">
        <v>4147</v>
      </c>
      <c r="D426" s="430" t="s">
        <v>3850</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75">
      <c r="A427" s="430" t="s">
        <v>4146</v>
      </c>
      <c r="B427" s="430">
        <v>1</v>
      </c>
      <c r="C427" s="430" t="s">
        <v>4147</v>
      </c>
      <c r="D427" s="430" t="s">
        <v>3852</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75">
      <c r="A428" s="430" t="s">
        <v>4146</v>
      </c>
      <c r="B428" s="430">
        <v>1</v>
      </c>
      <c r="C428" s="430" t="s">
        <v>4147</v>
      </c>
      <c r="D428" s="430" t="s">
        <v>4141</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75">
      <c r="A429" s="430" t="s">
        <v>4146</v>
      </c>
      <c r="B429" s="430">
        <v>1</v>
      </c>
      <c r="C429" s="430" t="s">
        <v>4147</v>
      </c>
      <c r="D429" s="430" t="s">
        <v>3854</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75">
      <c r="A430" s="430" t="s">
        <v>4146</v>
      </c>
      <c r="B430" s="430">
        <v>1</v>
      </c>
      <c r="C430" s="430" t="s">
        <v>4147</v>
      </c>
      <c r="D430" s="430" t="s">
        <v>3856</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75">
      <c r="A431" s="430" t="s">
        <v>4146</v>
      </c>
      <c r="B431" s="430">
        <v>1</v>
      </c>
      <c r="C431" s="430" t="s">
        <v>4147</v>
      </c>
      <c r="D431" s="430" t="s">
        <v>3858</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75">
      <c r="A432" s="430" t="s">
        <v>4146</v>
      </c>
      <c r="B432" s="430">
        <v>1</v>
      </c>
      <c r="C432" s="430" t="s">
        <v>4147</v>
      </c>
      <c r="D432" s="430" t="s">
        <v>3860</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75">
      <c r="A433" s="430" t="s">
        <v>4146</v>
      </c>
      <c r="B433" s="430">
        <v>1</v>
      </c>
      <c r="C433" s="430" t="s">
        <v>4147</v>
      </c>
      <c r="D433" s="430" t="s">
        <v>3862</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75">
      <c r="A434" s="430" t="s">
        <v>4148</v>
      </c>
      <c r="B434" s="430">
        <v>1</v>
      </c>
      <c r="C434" s="430" t="s">
        <v>4149</v>
      </c>
      <c r="D434" s="430" t="s">
        <v>3765</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75">
      <c r="A435" s="430" t="s">
        <v>4148</v>
      </c>
      <c r="B435" s="430">
        <v>1</v>
      </c>
      <c r="C435" s="430" t="s">
        <v>4149</v>
      </c>
      <c r="D435" s="430" t="s">
        <v>3767</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75">
      <c r="A436" s="430" t="s">
        <v>4148</v>
      </c>
      <c r="B436" s="430">
        <v>1</v>
      </c>
      <c r="C436" s="430" t="s">
        <v>4149</v>
      </c>
      <c r="D436" s="430" t="s">
        <v>3769</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75">
      <c r="A437" s="430" t="s">
        <v>4148</v>
      </c>
      <c r="B437" s="430">
        <v>1</v>
      </c>
      <c r="C437" s="430" t="s">
        <v>4149</v>
      </c>
      <c r="D437" s="430" t="s">
        <v>4136</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75">
      <c r="A438" s="430" t="s">
        <v>4148</v>
      </c>
      <c r="B438" s="430">
        <v>1</v>
      </c>
      <c r="C438" s="430" t="s">
        <v>4149</v>
      </c>
      <c r="D438" s="430" t="s">
        <v>3771</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75">
      <c r="A439" s="430" t="s">
        <v>4148</v>
      </c>
      <c r="B439" s="430">
        <v>1</v>
      </c>
      <c r="C439" s="430" t="s">
        <v>4149</v>
      </c>
      <c r="D439" s="430" t="s">
        <v>3773</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75">
      <c r="A440" s="430" t="s">
        <v>4148</v>
      </c>
      <c r="B440" s="430">
        <v>1</v>
      </c>
      <c r="C440" s="430" t="s">
        <v>4149</v>
      </c>
      <c r="D440" s="430" t="s">
        <v>485</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75">
      <c r="A441" s="430" t="s">
        <v>4148</v>
      </c>
      <c r="B441" s="430">
        <v>1</v>
      </c>
      <c r="C441" s="430" t="s">
        <v>4149</v>
      </c>
      <c r="D441" s="430" t="s">
        <v>3776</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75">
      <c r="A442" s="430" t="s">
        <v>4148</v>
      </c>
      <c r="B442" s="430">
        <v>1</v>
      </c>
      <c r="C442" s="430" t="s">
        <v>4149</v>
      </c>
      <c r="D442" s="430" t="s">
        <v>3778</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75">
      <c r="A443" s="430" t="s">
        <v>4148</v>
      </c>
      <c r="B443" s="430">
        <v>1</v>
      </c>
      <c r="C443" s="430" t="s">
        <v>4149</v>
      </c>
      <c r="D443" s="430" t="s">
        <v>3779</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75">
      <c r="A444" s="430" t="s">
        <v>4148</v>
      </c>
      <c r="B444" s="430">
        <v>1</v>
      </c>
      <c r="C444" s="430" t="s">
        <v>4149</v>
      </c>
      <c r="D444" s="430" t="s">
        <v>3781</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75">
      <c r="A445" s="430" t="s">
        <v>4148</v>
      </c>
      <c r="B445" s="430">
        <v>1</v>
      </c>
      <c r="C445" s="430" t="s">
        <v>4149</v>
      </c>
      <c r="D445" s="430" t="s">
        <v>4150</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75">
      <c r="A446" s="430" t="s">
        <v>4148</v>
      </c>
      <c r="B446" s="430">
        <v>1</v>
      </c>
      <c r="C446" s="430" t="s">
        <v>4149</v>
      </c>
      <c r="D446" s="430" t="s">
        <v>3783</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75">
      <c r="A447" s="430" t="s">
        <v>4148</v>
      </c>
      <c r="B447" s="430">
        <v>1</v>
      </c>
      <c r="C447" s="430" t="s">
        <v>4149</v>
      </c>
      <c r="D447" s="430" t="s">
        <v>4137</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75">
      <c r="A448" s="430" t="s">
        <v>4148</v>
      </c>
      <c r="B448" s="430">
        <v>1</v>
      </c>
      <c r="C448" s="430" t="s">
        <v>4149</v>
      </c>
      <c r="D448" s="430" t="s">
        <v>3785</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75">
      <c r="A449" s="430" t="s">
        <v>4148</v>
      </c>
      <c r="B449" s="430">
        <v>1</v>
      </c>
      <c r="C449" s="430" t="s">
        <v>4149</v>
      </c>
      <c r="D449" s="430" t="s">
        <v>3787</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75">
      <c r="A450" s="430" t="s">
        <v>4148</v>
      </c>
      <c r="B450" s="430">
        <v>1</v>
      </c>
      <c r="C450" s="430" t="s">
        <v>4149</v>
      </c>
      <c r="D450" s="430" t="s">
        <v>3789</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75">
      <c r="A451" s="430" t="s">
        <v>4148</v>
      </c>
      <c r="B451" s="430">
        <v>1</v>
      </c>
      <c r="C451" s="430" t="s">
        <v>4149</v>
      </c>
      <c r="D451" s="430" t="s">
        <v>3791</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75">
      <c r="A452" s="430" t="s">
        <v>4148</v>
      </c>
      <c r="B452" s="430">
        <v>1</v>
      </c>
      <c r="C452" s="430" t="s">
        <v>4149</v>
      </c>
      <c r="D452" s="430" t="s">
        <v>3793</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75">
      <c r="A453" s="430" t="s">
        <v>4148</v>
      </c>
      <c r="B453" s="430">
        <v>1</v>
      </c>
      <c r="C453" s="430" t="s">
        <v>4149</v>
      </c>
      <c r="D453" s="430" t="s">
        <v>3795</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75">
      <c r="A454" s="430" t="s">
        <v>4148</v>
      </c>
      <c r="B454" s="430">
        <v>1</v>
      </c>
      <c r="C454" s="430" t="s">
        <v>4149</v>
      </c>
      <c r="D454" s="430" t="s">
        <v>3797</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75">
      <c r="A455" s="430" t="s">
        <v>4148</v>
      </c>
      <c r="B455" s="430">
        <v>1</v>
      </c>
      <c r="C455" s="430" t="s">
        <v>4149</v>
      </c>
      <c r="D455" s="430" t="s">
        <v>3799</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75">
      <c r="A456" s="430" t="s">
        <v>4148</v>
      </c>
      <c r="B456" s="430">
        <v>1</v>
      </c>
      <c r="C456" s="430" t="s">
        <v>4149</v>
      </c>
      <c r="D456" s="430" t="s">
        <v>3801</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75">
      <c r="A457" s="430" t="s">
        <v>4148</v>
      </c>
      <c r="B457" s="430">
        <v>1</v>
      </c>
      <c r="C457" s="430" t="s">
        <v>4149</v>
      </c>
      <c r="D457" s="430" t="s">
        <v>3803</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75">
      <c r="A458" s="430" t="s">
        <v>4148</v>
      </c>
      <c r="B458" s="430">
        <v>1</v>
      </c>
      <c r="C458" s="430" t="s">
        <v>4149</v>
      </c>
      <c r="D458" s="430" t="s">
        <v>3805</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75">
      <c r="A459" s="430" t="s">
        <v>4148</v>
      </c>
      <c r="B459" s="430">
        <v>1</v>
      </c>
      <c r="C459" s="430" t="s">
        <v>4149</v>
      </c>
      <c r="D459" s="430" t="s">
        <v>3807</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75">
      <c r="A460" s="430" t="s">
        <v>4148</v>
      </c>
      <c r="B460" s="430">
        <v>1</v>
      </c>
      <c r="C460" s="430" t="s">
        <v>4149</v>
      </c>
      <c r="D460" s="430" t="s">
        <v>3809</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75">
      <c r="A461" s="430" t="s">
        <v>4148</v>
      </c>
      <c r="B461" s="430">
        <v>1</v>
      </c>
      <c r="C461" s="430" t="s">
        <v>4149</v>
      </c>
      <c r="D461" s="430" t="s">
        <v>3811</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75">
      <c r="A462" s="430" t="s">
        <v>4148</v>
      </c>
      <c r="B462" s="430">
        <v>1</v>
      </c>
      <c r="C462" s="430" t="s">
        <v>4149</v>
      </c>
      <c r="D462" s="430" t="s">
        <v>4138</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75">
      <c r="A463" s="430" t="s">
        <v>4148</v>
      </c>
      <c r="B463" s="430">
        <v>1</v>
      </c>
      <c r="C463" s="430" t="s">
        <v>4149</v>
      </c>
      <c r="D463" s="430" t="s">
        <v>3813</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75">
      <c r="A464" s="430" t="s">
        <v>4148</v>
      </c>
      <c r="B464" s="430">
        <v>1</v>
      </c>
      <c r="C464" s="430" t="s">
        <v>4149</v>
      </c>
      <c r="D464" s="430" t="s">
        <v>3815</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75">
      <c r="A465" s="430" t="s">
        <v>4148</v>
      </c>
      <c r="B465" s="430">
        <v>1</v>
      </c>
      <c r="C465" s="430" t="s">
        <v>4149</v>
      </c>
      <c r="D465" s="430" t="s">
        <v>3817</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75">
      <c r="A466" s="430" t="s">
        <v>4148</v>
      </c>
      <c r="B466" s="430">
        <v>1</v>
      </c>
      <c r="C466" s="430" t="s">
        <v>4149</v>
      </c>
      <c r="D466" s="430" t="s">
        <v>3819</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75">
      <c r="A467" s="430" t="s">
        <v>4148</v>
      </c>
      <c r="B467" s="430">
        <v>1</v>
      </c>
      <c r="C467" s="430" t="s">
        <v>4149</v>
      </c>
      <c r="D467" s="430" t="s">
        <v>521</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75">
      <c r="A468" s="430" t="s">
        <v>4148</v>
      </c>
      <c r="B468" s="430">
        <v>1</v>
      </c>
      <c r="C468" s="430" t="s">
        <v>4149</v>
      </c>
      <c r="D468" s="430" t="s">
        <v>3822</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75">
      <c r="A469" s="430" t="s">
        <v>4148</v>
      </c>
      <c r="B469" s="430">
        <v>1</v>
      </c>
      <c r="C469" s="430" t="s">
        <v>4149</v>
      </c>
      <c r="D469" s="430" t="s">
        <v>3824</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75">
      <c r="A470" s="430" t="s">
        <v>4148</v>
      </c>
      <c r="B470" s="430">
        <v>1</v>
      </c>
      <c r="C470" s="430" t="s">
        <v>4149</v>
      </c>
      <c r="D470" s="430" t="s">
        <v>3826</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75">
      <c r="A471" s="430" t="s">
        <v>4148</v>
      </c>
      <c r="B471" s="430">
        <v>1</v>
      </c>
      <c r="C471" s="430" t="s">
        <v>4149</v>
      </c>
      <c r="D471" s="430" t="s">
        <v>3828</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75">
      <c r="A472" s="430" t="s">
        <v>4148</v>
      </c>
      <c r="B472" s="430">
        <v>1</v>
      </c>
      <c r="C472" s="430" t="s">
        <v>4149</v>
      </c>
      <c r="D472" s="430" t="s">
        <v>3830</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75">
      <c r="A473" s="430" t="s">
        <v>4148</v>
      </c>
      <c r="B473" s="430">
        <v>1</v>
      </c>
      <c r="C473" s="430" t="s">
        <v>4149</v>
      </c>
      <c r="D473" s="430" t="s">
        <v>3832</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75">
      <c r="A474" s="430" t="s">
        <v>4148</v>
      </c>
      <c r="B474" s="430">
        <v>1</v>
      </c>
      <c r="C474" s="430" t="s">
        <v>4149</v>
      </c>
      <c r="D474" s="430" t="s">
        <v>3834</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75">
      <c r="A475" s="430" t="s">
        <v>4148</v>
      </c>
      <c r="B475" s="430">
        <v>1</v>
      </c>
      <c r="C475" s="430" t="s">
        <v>4149</v>
      </c>
      <c r="D475" s="430" t="s">
        <v>3836</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75">
      <c r="A476" s="430" t="s">
        <v>4148</v>
      </c>
      <c r="B476" s="430">
        <v>1</v>
      </c>
      <c r="C476" s="430" t="s">
        <v>4149</v>
      </c>
      <c r="D476" s="430" t="s">
        <v>3838</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75">
      <c r="A477" s="430" t="s">
        <v>4148</v>
      </c>
      <c r="B477" s="430">
        <v>1</v>
      </c>
      <c r="C477" s="430" t="s">
        <v>4149</v>
      </c>
      <c r="D477" s="430" t="s">
        <v>4139</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75">
      <c r="A478" s="430" t="s">
        <v>4148</v>
      </c>
      <c r="B478" s="430">
        <v>1</v>
      </c>
      <c r="C478" s="430" t="s">
        <v>4149</v>
      </c>
      <c r="D478" s="430" t="s">
        <v>3840</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75">
      <c r="A479" s="430" t="s">
        <v>4148</v>
      </c>
      <c r="B479" s="430">
        <v>1</v>
      </c>
      <c r="C479" s="430" t="s">
        <v>4149</v>
      </c>
      <c r="D479" s="430" t="s">
        <v>3842</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75">
      <c r="A480" s="430" t="s">
        <v>4148</v>
      </c>
      <c r="B480" s="430">
        <v>1</v>
      </c>
      <c r="C480" s="430" t="s">
        <v>4149</v>
      </c>
      <c r="D480" s="430" t="s">
        <v>3844</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75">
      <c r="A481" s="430" t="s">
        <v>4148</v>
      </c>
      <c r="B481" s="430">
        <v>1</v>
      </c>
      <c r="C481" s="430" t="s">
        <v>4149</v>
      </c>
      <c r="D481" s="430" t="s">
        <v>3846</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75">
      <c r="A482" s="430" t="s">
        <v>4148</v>
      </c>
      <c r="B482" s="430">
        <v>1</v>
      </c>
      <c r="C482" s="430" t="s">
        <v>4149</v>
      </c>
      <c r="D482" s="430" t="s">
        <v>3848</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75">
      <c r="A483" s="430" t="s">
        <v>4148</v>
      </c>
      <c r="B483" s="430">
        <v>1</v>
      </c>
      <c r="C483" s="430" t="s">
        <v>4149</v>
      </c>
      <c r="D483" s="430" t="s">
        <v>4140</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75">
      <c r="A484" s="430" t="s">
        <v>4148</v>
      </c>
      <c r="B484" s="430">
        <v>1</v>
      </c>
      <c r="C484" s="430" t="s">
        <v>4149</v>
      </c>
      <c r="D484" s="430" t="s">
        <v>3850</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75">
      <c r="A485" s="430" t="s">
        <v>4148</v>
      </c>
      <c r="B485" s="430">
        <v>1</v>
      </c>
      <c r="C485" s="430" t="s">
        <v>4149</v>
      </c>
      <c r="D485" s="430" t="s">
        <v>3852</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75">
      <c r="A486" s="430" t="s">
        <v>4148</v>
      </c>
      <c r="B486" s="430">
        <v>1</v>
      </c>
      <c r="C486" s="430" t="s">
        <v>4149</v>
      </c>
      <c r="D486" s="430" t="s">
        <v>4141</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75">
      <c r="A487" s="430" t="s">
        <v>4148</v>
      </c>
      <c r="B487" s="430">
        <v>1</v>
      </c>
      <c r="C487" s="430" t="s">
        <v>4149</v>
      </c>
      <c r="D487" s="430" t="s">
        <v>3854</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75">
      <c r="A488" s="430" t="s">
        <v>4148</v>
      </c>
      <c r="B488" s="430">
        <v>1</v>
      </c>
      <c r="C488" s="430" t="s">
        <v>4149</v>
      </c>
      <c r="D488" s="430" t="s">
        <v>3856</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75">
      <c r="A489" s="430" t="s">
        <v>4148</v>
      </c>
      <c r="B489" s="430">
        <v>1</v>
      </c>
      <c r="C489" s="430" t="s">
        <v>4149</v>
      </c>
      <c r="D489" s="430" t="s">
        <v>3858</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75">
      <c r="A490" s="430" t="s">
        <v>4148</v>
      </c>
      <c r="B490" s="430">
        <v>1</v>
      </c>
      <c r="C490" s="430" t="s">
        <v>4149</v>
      </c>
      <c r="D490" s="430" t="s">
        <v>3860</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75">
      <c r="A491" s="430" t="s">
        <v>4148</v>
      </c>
      <c r="B491" s="430">
        <v>1</v>
      </c>
      <c r="C491" s="430" t="s">
        <v>4149</v>
      </c>
      <c r="D491" s="430" t="s">
        <v>3862</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75">
      <c r="A492" s="430" t="s">
        <v>4151</v>
      </c>
      <c r="B492" s="430">
        <v>1</v>
      </c>
      <c r="C492" s="430" t="s">
        <v>4152</v>
      </c>
      <c r="D492" s="430" t="s">
        <v>3765</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75">
      <c r="A493" s="430" t="s">
        <v>4151</v>
      </c>
      <c r="B493" s="430">
        <v>1</v>
      </c>
      <c r="C493" s="430" t="s">
        <v>4152</v>
      </c>
      <c r="D493" s="430" t="s">
        <v>3767</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75">
      <c r="A494" s="430" t="s">
        <v>4151</v>
      </c>
      <c r="B494" s="430">
        <v>1</v>
      </c>
      <c r="C494" s="430" t="s">
        <v>4152</v>
      </c>
      <c r="D494" s="430" t="s">
        <v>3769</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75">
      <c r="A495" s="430" t="s">
        <v>4151</v>
      </c>
      <c r="B495" s="430">
        <v>1</v>
      </c>
      <c r="C495" s="430" t="s">
        <v>4152</v>
      </c>
      <c r="D495" s="430" t="s">
        <v>4136</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75">
      <c r="A496" s="430" t="s">
        <v>4151</v>
      </c>
      <c r="B496" s="430">
        <v>1</v>
      </c>
      <c r="C496" s="430" t="s">
        <v>4152</v>
      </c>
      <c r="D496" s="430" t="s">
        <v>3771</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75">
      <c r="A497" s="430" t="s">
        <v>4151</v>
      </c>
      <c r="B497" s="430">
        <v>1</v>
      </c>
      <c r="C497" s="430" t="s">
        <v>4152</v>
      </c>
      <c r="D497" s="430" t="s">
        <v>3773</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75">
      <c r="A498" s="430" t="s">
        <v>4151</v>
      </c>
      <c r="B498" s="430">
        <v>1</v>
      </c>
      <c r="C498" s="430" t="s">
        <v>4152</v>
      </c>
      <c r="D498" s="430" t="s">
        <v>485</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75">
      <c r="A499" s="430" t="s">
        <v>4151</v>
      </c>
      <c r="B499" s="430">
        <v>1</v>
      </c>
      <c r="C499" s="430" t="s">
        <v>4152</v>
      </c>
      <c r="D499" s="430" t="s">
        <v>3776</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75">
      <c r="A500" s="430" t="s">
        <v>4151</v>
      </c>
      <c r="B500" s="430">
        <v>1</v>
      </c>
      <c r="C500" s="430" t="s">
        <v>4152</v>
      </c>
      <c r="D500" s="430" t="s">
        <v>3778</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75">
      <c r="A501" s="430" t="s">
        <v>4151</v>
      </c>
      <c r="B501" s="430">
        <v>1</v>
      </c>
      <c r="C501" s="430" t="s">
        <v>4152</v>
      </c>
      <c r="D501" s="430" t="s">
        <v>3779</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75">
      <c r="A502" s="430" t="s">
        <v>4151</v>
      </c>
      <c r="B502" s="430">
        <v>1</v>
      </c>
      <c r="C502" s="430" t="s">
        <v>4152</v>
      </c>
      <c r="D502" s="430" t="s">
        <v>3781</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75">
      <c r="A503" s="430" t="s">
        <v>4151</v>
      </c>
      <c r="B503" s="430">
        <v>1</v>
      </c>
      <c r="C503" s="430" t="s">
        <v>4152</v>
      </c>
      <c r="D503" s="430" t="s">
        <v>4150</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75">
      <c r="A504" s="430" t="s">
        <v>4151</v>
      </c>
      <c r="B504" s="430">
        <v>1</v>
      </c>
      <c r="C504" s="430" t="s">
        <v>4152</v>
      </c>
      <c r="D504" s="430" t="s">
        <v>3783</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75">
      <c r="A505" s="430" t="s">
        <v>4151</v>
      </c>
      <c r="B505" s="430">
        <v>1</v>
      </c>
      <c r="C505" s="430" t="s">
        <v>4152</v>
      </c>
      <c r="D505" s="430" t="s">
        <v>4137</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75">
      <c r="A506" s="430" t="s">
        <v>4151</v>
      </c>
      <c r="B506" s="430">
        <v>1</v>
      </c>
      <c r="C506" s="430" t="s">
        <v>4152</v>
      </c>
      <c r="D506" s="430" t="s">
        <v>3785</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75">
      <c r="A507" s="430" t="s">
        <v>4151</v>
      </c>
      <c r="B507" s="430">
        <v>1</v>
      </c>
      <c r="C507" s="430" t="s">
        <v>4152</v>
      </c>
      <c r="D507" s="430" t="s">
        <v>3787</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75">
      <c r="A508" s="430" t="s">
        <v>4151</v>
      </c>
      <c r="B508" s="430">
        <v>1</v>
      </c>
      <c r="C508" s="430" t="s">
        <v>4152</v>
      </c>
      <c r="D508" s="430" t="s">
        <v>3789</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75">
      <c r="A509" s="430" t="s">
        <v>4151</v>
      </c>
      <c r="B509" s="430">
        <v>1</v>
      </c>
      <c r="C509" s="430" t="s">
        <v>4152</v>
      </c>
      <c r="D509" s="430" t="s">
        <v>3791</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75">
      <c r="A510" s="430" t="s">
        <v>4151</v>
      </c>
      <c r="B510" s="430">
        <v>1</v>
      </c>
      <c r="C510" s="430" t="s">
        <v>4152</v>
      </c>
      <c r="D510" s="430" t="s">
        <v>3793</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75">
      <c r="A511" s="430" t="s">
        <v>4151</v>
      </c>
      <c r="B511" s="430">
        <v>1</v>
      </c>
      <c r="C511" s="430" t="s">
        <v>4152</v>
      </c>
      <c r="D511" s="430" t="s">
        <v>3795</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75">
      <c r="A512" s="430" t="s">
        <v>4151</v>
      </c>
      <c r="B512" s="430">
        <v>1</v>
      </c>
      <c r="C512" s="430" t="s">
        <v>4152</v>
      </c>
      <c r="D512" s="430" t="s">
        <v>3797</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75">
      <c r="A513" s="430" t="s">
        <v>4151</v>
      </c>
      <c r="B513" s="430">
        <v>1</v>
      </c>
      <c r="C513" s="430" t="s">
        <v>4152</v>
      </c>
      <c r="D513" s="430" t="s">
        <v>3799</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75">
      <c r="A514" s="430" t="s">
        <v>4151</v>
      </c>
      <c r="B514" s="430">
        <v>1</v>
      </c>
      <c r="C514" s="430" t="s">
        <v>4152</v>
      </c>
      <c r="D514" s="430" t="s">
        <v>3801</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75">
      <c r="A515" s="430" t="s">
        <v>4151</v>
      </c>
      <c r="B515" s="430">
        <v>1</v>
      </c>
      <c r="C515" s="430" t="s">
        <v>4152</v>
      </c>
      <c r="D515" s="430" t="s">
        <v>3803</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75">
      <c r="A516" s="430" t="s">
        <v>4151</v>
      </c>
      <c r="B516" s="430">
        <v>1</v>
      </c>
      <c r="C516" s="430" t="s">
        <v>4152</v>
      </c>
      <c r="D516" s="430" t="s">
        <v>3805</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75">
      <c r="A517" s="430" t="s">
        <v>4151</v>
      </c>
      <c r="B517" s="430">
        <v>1</v>
      </c>
      <c r="C517" s="430" t="s">
        <v>4152</v>
      </c>
      <c r="D517" s="430" t="s">
        <v>3807</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75">
      <c r="A518" s="430" t="s">
        <v>4151</v>
      </c>
      <c r="B518" s="430">
        <v>1</v>
      </c>
      <c r="C518" s="430" t="s">
        <v>4152</v>
      </c>
      <c r="D518" s="430" t="s">
        <v>3809</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75">
      <c r="A519" s="430" t="s">
        <v>4151</v>
      </c>
      <c r="B519" s="430">
        <v>1</v>
      </c>
      <c r="C519" s="430" t="s">
        <v>4152</v>
      </c>
      <c r="D519" s="430" t="s">
        <v>3811</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75">
      <c r="A520" s="430" t="s">
        <v>4151</v>
      </c>
      <c r="B520" s="430">
        <v>1</v>
      </c>
      <c r="C520" s="430" t="s">
        <v>4152</v>
      </c>
      <c r="D520" s="430" t="s">
        <v>4138</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75">
      <c r="A521" s="430" t="s">
        <v>4151</v>
      </c>
      <c r="B521" s="430">
        <v>1</v>
      </c>
      <c r="C521" s="430" t="s">
        <v>4152</v>
      </c>
      <c r="D521" s="430" t="s">
        <v>3813</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75">
      <c r="A522" s="430" t="s">
        <v>4151</v>
      </c>
      <c r="B522" s="430">
        <v>1</v>
      </c>
      <c r="C522" s="430" t="s">
        <v>4152</v>
      </c>
      <c r="D522" s="430" t="s">
        <v>3815</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75">
      <c r="A523" s="430" t="s">
        <v>4151</v>
      </c>
      <c r="B523" s="430">
        <v>1</v>
      </c>
      <c r="C523" s="430" t="s">
        <v>4152</v>
      </c>
      <c r="D523" s="430" t="s">
        <v>3817</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75">
      <c r="A524" s="430" t="s">
        <v>4151</v>
      </c>
      <c r="B524" s="430">
        <v>1</v>
      </c>
      <c r="C524" s="430" t="s">
        <v>4152</v>
      </c>
      <c r="D524" s="430" t="s">
        <v>3819</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75">
      <c r="A525" s="430" t="s">
        <v>4151</v>
      </c>
      <c r="B525" s="430">
        <v>1</v>
      </c>
      <c r="C525" s="430" t="s">
        <v>4152</v>
      </c>
      <c r="D525" s="430" t="s">
        <v>521</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75">
      <c r="A526" s="430" t="s">
        <v>4151</v>
      </c>
      <c r="B526" s="430">
        <v>1</v>
      </c>
      <c r="C526" s="430" t="s">
        <v>4152</v>
      </c>
      <c r="D526" s="430" t="s">
        <v>3822</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75">
      <c r="A527" s="430" t="s">
        <v>4151</v>
      </c>
      <c r="B527" s="430">
        <v>1</v>
      </c>
      <c r="C527" s="430" t="s">
        <v>4152</v>
      </c>
      <c r="D527" s="430" t="s">
        <v>3824</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75">
      <c r="A528" s="430" t="s">
        <v>4151</v>
      </c>
      <c r="B528" s="430">
        <v>1</v>
      </c>
      <c r="C528" s="430" t="s">
        <v>4152</v>
      </c>
      <c r="D528" s="430" t="s">
        <v>3826</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75">
      <c r="A529" s="430" t="s">
        <v>4151</v>
      </c>
      <c r="B529" s="430">
        <v>1</v>
      </c>
      <c r="C529" s="430" t="s">
        <v>4152</v>
      </c>
      <c r="D529" s="430" t="s">
        <v>3828</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75">
      <c r="A530" s="430" t="s">
        <v>4151</v>
      </c>
      <c r="B530" s="430">
        <v>1</v>
      </c>
      <c r="C530" s="430" t="s">
        <v>4152</v>
      </c>
      <c r="D530" s="430" t="s">
        <v>3830</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75">
      <c r="A531" s="430" t="s">
        <v>4151</v>
      </c>
      <c r="B531" s="430">
        <v>1</v>
      </c>
      <c r="C531" s="430" t="s">
        <v>4152</v>
      </c>
      <c r="D531" s="430" t="s">
        <v>3832</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75">
      <c r="A532" s="430" t="s">
        <v>4151</v>
      </c>
      <c r="B532" s="430">
        <v>1</v>
      </c>
      <c r="C532" s="430" t="s">
        <v>4152</v>
      </c>
      <c r="D532" s="430" t="s">
        <v>3834</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75">
      <c r="A533" s="430" t="s">
        <v>4151</v>
      </c>
      <c r="B533" s="430">
        <v>1</v>
      </c>
      <c r="C533" s="430" t="s">
        <v>4152</v>
      </c>
      <c r="D533" s="430" t="s">
        <v>3836</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75">
      <c r="A534" s="430" t="s">
        <v>4151</v>
      </c>
      <c r="B534" s="430">
        <v>1</v>
      </c>
      <c r="C534" s="430" t="s">
        <v>4152</v>
      </c>
      <c r="D534" s="430" t="s">
        <v>3838</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75">
      <c r="A535" s="430" t="s">
        <v>4151</v>
      </c>
      <c r="B535" s="430">
        <v>1</v>
      </c>
      <c r="C535" s="430" t="s">
        <v>4152</v>
      </c>
      <c r="D535" s="430" t="s">
        <v>4139</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75">
      <c r="A536" s="430" t="s">
        <v>4151</v>
      </c>
      <c r="B536" s="430">
        <v>1</v>
      </c>
      <c r="C536" s="430" t="s">
        <v>4152</v>
      </c>
      <c r="D536" s="430" t="s">
        <v>3840</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75">
      <c r="A537" s="430" t="s">
        <v>4151</v>
      </c>
      <c r="B537" s="430">
        <v>1</v>
      </c>
      <c r="C537" s="430" t="s">
        <v>4152</v>
      </c>
      <c r="D537" s="430" t="s">
        <v>3842</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75">
      <c r="A538" s="430" t="s">
        <v>4151</v>
      </c>
      <c r="B538" s="430">
        <v>1</v>
      </c>
      <c r="C538" s="430" t="s">
        <v>4152</v>
      </c>
      <c r="D538" s="430" t="s">
        <v>3844</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75">
      <c r="A539" s="430" t="s">
        <v>4151</v>
      </c>
      <c r="B539" s="430">
        <v>1</v>
      </c>
      <c r="C539" s="430" t="s">
        <v>4152</v>
      </c>
      <c r="D539" s="430" t="s">
        <v>3846</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75">
      <c r="A540" s="430" t="s">
        <v>4151</v>
      </c>
      <c r="B540" s="430">
        <v>1</v>
      </c>
      <c r="C540" s="430" t="s">
        <v>4152</v>
      </c>
      <c r="D540" s="430" t="s">
        <v>3848</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75">
      <c r="A541" s="430" t="s">
        <v>4151</v>
      </c>
      <c r="B541" s="430">
        <v>1</v>
      </c>
      <c r="C541" s="430" t="s">
        <v>4152</v>
      </c>
      <c r="D541" s="430" t="s">
        <v>4140</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75">
      <c r="A542" s="430" t="s">
        <v>4151</v>
      </c>
      <c r="B542" s="430">
        <v>1</v>
      </c>
      <c r="C542" s="430" t="s">
        <v>4152</v>
      </c>
      <c r="D542" s="430" t="s">
        <v>3850</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75">
      <c r="A543" s="430" t="s">
        <v>4151</v>
      </c>
      <c r="B543" s="430">
        <v>1</v>
      </c>
      <c r="C543" s="430" t="s">
        <v>4152</v>
      </c>
      <c r="D543" s="430" t="s">
        <v>3852</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75">
      <c r="A544" s="430" t="s">
        <v>4151</v>
      </c>
      <c r="B544" s="430">
        <v>1</v>
      </c>
      <c r="C544" s="430" t="s">
        <v>4152</v>
      </c>
      <c r="D544" s="430" t="s">
        <v>4141</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75">
      <c r="A545" s="430" t="s">
        <v>4151</v>
      </c>
      <c r="B545" s="430">
        <v>1</v>
      </c>
      <c r="C545" s="430" t="s">
        <v>4152</v>
      </c>
      <c r="D545" s="430" t="s">
        <v>3854</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75">
      <c r="A546" s="430" t="s">
        <v>4151</v>
      </c>
      <c r="B546" s="430">
        <v>1</v>
      </c>
      <c r="C546" s="430" t="s">
        <v>4152</v>
      </c>
      <c r="D546" s="430" t="s">
        <v>3856</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75">
      <c r="A547" s="430" t="s">
        <v>4151</v>
      </c>
      <c r="B547" s="430">
        <v>1</v>
      </c>
      <c r="C547" s="430" t="s">
        <v>4152</v>
      </c>
      <c r="D547" s="430" t="s">
        <v>3858</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75">
      <c r="A548" s="430" t="s">
        <v>4151</v>
      </c>
      <c r="B548" s="430">
        <v>1</v>
      </c>
      <c r="C548" s="430" t="s">
        <v>4152</v>
      </c>
      <c r="D548" s="430" t="s">
        <v>3860</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75">
      <c r="A549" s="430" t="s">
        <v>4151</v>
      </c>
      <c r="B549" s="430">
        <v>1</v>
      </c>
      <c r="C549" s="430" t="s">
        <v>4152</v>
      </c>
      <c r="D549" s="430" t="s">
        <v>3862</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75">
      <c r="A550" s="430" t="s">
        <v>4153</v>
      </c>
      <c r="B550" s="430">
        <v>1</v>
      </c>
      <c r="C550" s="430" t="s">
        <v>4154</v>
      </c>
      <c r="D550" s="430" t="s">
        <v>3765</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75">
      <c r="A551" s="430" t="s">
        <v>4153</v>
      </c>
      <c r="B551" s="430">
        <v>1</v>
      </c>
      <c r="C551" s="430" t="s">
        <v>4154</v>
      </c>
      <c r="D551" s="430" t="s">
        <v>3767</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75">
      <c r="A552" s="430" t="s">
        <v>4153</v>
      </c>
      <c r="B552" s="430">
        <v>1</v>
      </c>
      <c r="C552" s="430" t="s">
        <v>4154</v>
      </c>
      <c r="D552" s="430" t="s">
        <v>3769</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75">
      <c r="A553" s="430" t="s">
        <v>4153</v>
      </c>
      <c r="B553" s="430">
        <v>1</v>
      </c>
      <c r="C553" s="430" t="s">
        <v>4154</v>
      </c>
      <c r="D553" s="430" t="s">
        <v>4136</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75">
      <c r="A554" s="430" t="s">
        <v>4153</v>
      </c>
      <c r="B554" s="430">
        <v>1</v>
      </c>
      <c r="C554" s="430" t="s">
        <v>4154</v>
      </c>
      <c r="D554" s="430" t="s">
        <v>3771</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75">
      <c r="A555" s="430" t="s">
        <v>4153</v>
      </c>
      <c r="B555" s="430">
        <v>1</v>
      </c>
      <c r="C555" s="430" t="s">
        <v>4154</v>
      </c>
      <c r="D555" s="430" t="s">
        <v>3773</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75">
      <c r="A556" s="430" t="s">
        <v>4153</v>
      </c>
      <c r="B556" s="430">
        <v>1</v>
      </c>
      <c r="C556" s="430" t="s">
        <v>4154</v>
      </c>
      <c r="D556" s="430" t="s">
        <v>485</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75">
      <c r="A557" s="430" t="s">
        <v>4153</v>
      </c>
      <c r="B557" s="430">
        <v>1</v>
      </c>
      <c r="C557" s="430" t="s">
        <v>4154</v>
      </c>
      <c r="D557" s="430" t="s">
        <v>3776</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75">
      <c r="A558" s="430" t="s">
        <v>4153</v>
      </c>
      <c r="B558" s="430">
        <v>1</v>
      </c>
      <c r="C558" s="430" t="s">
        <v>4154</v>
      </c>
      <c r="D558" s="430" t="s">
        <v>3778</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75">
      <c r="A559" s="430" t="s">
        <v>4153</v>
      </c>
      <c r="B559" s="430">
        <v>1</v>
      </c>
      <c r="C559" s="430" t="s">
        <v>4154</v>
      </c>
      <c r="D559" s="430" t="s">
        <v>3779</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75">
      <c r="A560" s="430" t="s">
        <v>4153</v>
      </c>
      <c r="B560" s="430">
        <v>1</v>
      </c>
      <c r="C560" s="430" t="s">
        <v>4154</v>
      </c>
      <c r="D560" s="430" t="s">
        <v>3781</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75">
      <c r="A561" s="430" t="s">
        <v>4153</v>
      </c>
      <c r="B561" s="430">
        <v>1</v>
      </c>
      <c r="C561" s="430" t="s">
        <v>4154</v>
      </c>
      <c r="D561" s="430" t="s">
        <v>3783</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75">
      <c r="A562" s="430" t="s">
        <v>4153</v>
      </c>
      <c r="B562" s="430">
        <v>1</v>
      </c>
      <c r="C562" s="430" t="s">
        <v>4154</v>
      </c>
      <c r="D562" s="430" t="s">
        <v>4137</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75">
      <c r="A563" s="430" t="s">
        <v>4153</v>
      </c>
      <c r="B563" s="430">
        <v>1</v>
      </c>
      <c r="C563" s="430" t="s">
        <v>4154</v>
      </c>
      <c r="D563" s="430" t="s">
        <v>3785</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75">
      <c r="A564" s="430" t="s">
        <v>4153</v>
      </c>
      <c r="B564" s="430">
        <v>1</v>
      </c>
      <c r="C564" s="430" t="s">
        <v>4154</v>
      </c>
      <c r="D564" s="430" t="s">
        <v>3787</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75">
      <c r="A565" s="430" t="s">
        <v>4153</v>
      </c>
      <c r="B565" s="430">
        <v>1</v>
      </c>
      <c r="C565" s="430" t="s">
        <v>4154</v>
      </c>
      <c r="D565" s="430" t="s">
        <v>3789</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75">
      <c r="A566" s="430" t="s">
        <v>4153</v>
      </c>
      <c r="B566" s="430">
        <v>1</v>
      </c>
      <c r="C566" s="430" t="s">
        <v>4154</v>
      </c>
      <c r="D566" s="430" t="s">
        <v>3791</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75">
      <c r="A567" s="430" t="s">
        <v>4153</v>
      </c>
      <c r="B567" s="430">
        <v>1</v>
      </c>
      <c r="C567" s="430" t="s">
        <v>4154</v>
      </c>
      <c r="D567" s="430" t="s">
        <v>3793</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75">
      <c r="A568" s="430" t="s">
        <v>4153</v>
      </c>
      <c r="B568" s="430">
        <v>1</v>
      </c>
      <c r="C568" s="430" t="s">
        <v>4154</v>
      </c>
      <c r="D568" s="430" t="s">
        <v>3795</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75">
      <c r="A569" s="430" t="s">
        <v>4153</v>
      </c>
      <c r="B569" s="430">
        <v>1</v>
      </c>
      <c r="C569" s="430" t="s">
        <v>4154</v>
      </c>
      <c r="D569" s="430" t="s">
        <v>3797</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75">
      <c r="A570" s="430" t="s">
        <v>4153</v>
      </c>
      <c r="B570" s="430">
        <v>1</v>
      </c>
      <c r="C570" s="430" t="s">
        <v>4154</v>
      </c>
      <c r="D570" s="430" t="s">
        <v>3799</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75">
      <c r="A571" s="430" t="s">
        <v>4153</v>
      </c>
      <c r="B571" s="430">
        <v>1</v>
      </c>
      <c r="C571" s="430" t="s">
        <v>4154</v>
      </c>
      <c r="D571" s="430" t="s">
        <v>3801</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75">
      <c r="A572" s="430" t="s">
        <v>4153</v>
      </c>
      <c r="B572" s="430">
        <v>1</v>
      </c>
      <c r="C572" s="430" t="s">
        <v>4154</v>
      </c>
      <c r="D572" s="430" t="s">
        <v>3803</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75">
      <c r="A573" s="430" t="s">
        <v>4153</v>
      </c>
      <c r="B573" s="430">
        <v>1</v>
      </c>
      <c r="C573" s="430" t="s">
        <v>4154</v>
      </c>
      <c r="D573" s="430" t="s">
        <v>3805</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75">
      <c r="A574" s="430" t="s">
        <v>4153</v>
      </c>
      <c r="B574" s="430">
        <v>1</v>
      </c>
      <c r="C574" s="430" t="s">
        <v>4154</v>
      </c>
      <c r="D574" s="430" t="s">
        <v>3807</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75">
      <c r="A575" s="430" t="s">
        <v>4153</v>
      </c>
      <c r="B575" s="430">
        <v>1</v>
      </c>
      <c r="C575" s="430" t="s">
        <v>4154</v>
      </c>
      <c r="D575" s="430" t="s">
        <v>3809</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75">
      <c r="A576" s="430" t="s">
        <v>4153</v>
      </c>
      <c r="B576" s="430">
        <v>1</v>
      </c>
      <c r="C576" s="430" t="s">
        <v>4154</v>
      </c>
      <c r="D576" s="430" t="s">
        <v>3811</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75">
      <c r="A577" s="430" t="s">
        <v>4153</v>
      </c>
      <c r="B577" s="430">
        <v>1</v>
      </c>
      <c r="C577" s="430" t="s">
        <v>4154</v>
      </c>
      <c r="D577" s="430" t="s">
        <v>4138</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75">
      <c r="A578" s="430" t="s">
        <v>4153</v>
      </c>
      <c r="B578" s="430">
        <v>1</v>
      </c>
      <c r="C578" s="430" t="s">
        <v>4154</v>
      </c>
      <c r="D578" s="430" t="s">
        <v>3813</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75">
      <c r="A579" s="430" t="s">
        <v>4153</v>
      </c>
      <c r="B579" s="430">
        <v>1</v>
      </c>
      <c r="C579" s="430" t="s">
        <v>4154</v>
      </c>
      <c r="D579" s="430" t="s">
        <v>3815</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75">
      <c r="A580" s="430" t="s">
        <v>4153</v>
      </c>
      <c r="B580" s="430">
        <v>1</v>
      </c>
      <c r="C580" s="430" t="s">
        <v>4154</v>
      </c>
      <c r="D580" s="430" t="s">
        <v>3817</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75">
      <c r="A581" s="430" t="s">
        <v>4153</v>
      </c>
      <c r="B581" s="430">
        <v>1</v>
      </c>
      <c r="C581" s="430" t="s">
        <v>4154</v>
      </c>
      <c r="D581" s="430" t="s">
        <v>3819</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75">
      <c r="A582" s="430" t="s">
        <v>4153</v>
      </c>
      <c r="B582" s="430">
        <v>1</v>
      </c>
      <c r="C582" s="430" t="s">
        <v>4154</v>
      </c>
      <c r="D582" s="430" t="s">
        <v>521</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75">
      <c r="A583" s="430" t="s">
        <v>4153</v>
      </c>
      <c r="B583" s="430">
        <v>1</v>
      </c>
      <c r="C583" s="430" t="s">
        <v>4154</v>
      </c>
      <c r="D583" s="430" t="s">
        <v>3822</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75">
      <c r="A584" s="430" t="s">
        <v>4153</v>
      </c>
      <c r="B584" s="430">
        <v>1</v>
      </c>
      <c r="C584" s="430" t="s">
        <v>4154</v>
      </c>
      <c r="D584" s="430" t="s">
        <v>3824</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75">
      <c r="A585" s="430" t="s">
        <v>4153</v>
      </c>
      <c r="B585" s="430">
        <v>1</v>
      </c>
      <c r="C585" s="430" t="s">
        <v>4154</v>
      </c>
      <c r="D585" s="430" t="s">
        <v>3826</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75">
      <c r="A586" s="430" t="s">
        <v>4153</v>
      </c>
      <c r="B586" s="430">
        <v>1</v>
      </c>
      <c r="C586" s="430" t="s">
        <v>4154</v>
      </c>
      <c r="D586" s="430" t="s">
        <v>3828</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75">
      <c r="A587" s="430" t="s">
        <v>4153</v>
      </c>
      <c r="B587" s="430">
        <v>1</v>
      </c>
      <c r="C587" s="430" t="s">
        <v>4154</v>
      </c>
      <c r="D587" s="430" t="s">
        <v>3830</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75">
      <c r="A588" s="430" t="s">
        <v>4153</v>
      </c>
      <c r="B588" s="430">
        <v>1</v>
      </c>
      <c r="C588" s="430" t="s">
        <v>4154</v>
      </c>
      <c r="D588" s="430" t="s">
        <v>3832</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75">
      <c r="A589" s="430" t="s">
        <v>4153</v>
      </c>
      <c r="B589" s="430">
        <v>1</v>
      </c>
      <c r="C589" s="430" t="s">
        <v>4154</v>
      </c>
      <c r="D589" s="430" t="s">
        <v>3834</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75">
      <c r="A590" s="430" t="s">
        <v>4153</v>
      </c>
      <c r="B590" s="430">
        <v>1</v>
      </c>
      <c r="C590" s="430" t="s">
        <v>4154</v>
      </c>
      <c r="D590" s="430" t="s">
        <v>3836</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75">
      <c r="A591" s="430" t="s">
        <v>4153</v>
      </c>
      <c r="B591" s="430">
        <v>1</v>
      </c>
      <c r="C591" s="430" t="s">
        <v>4154</v>
      </c>
      <c r="D591" s="430" t="s">
        <v>3838</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75">
      <c r="A592" s="430" t="s">
        <v>4153</v>
      </c>
      <c r="B592" s="430">
        <v>1</v>
      </c>
      <c r="C592" s="430" t="s">
        <v>4154</v>
      </c>
      <c r="D592" s="430" t="s">
        <v>4139</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75">
      <c r="A593" s="430" t="s">
        <v>4153</v>
      </c>
      <c r="B593" s="430">
        <v>1</v>
      </c>
      <c r="C593" s="430" t="s">
        <v>4154</v>
      </c>
      <c r="D593" s="430" t="s">
        <v>3840</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75">
      <c r="A594" s="430" t="s">
        <v>4153</v>
      </c>
      <c r="B594" s="430">
        <v>1</v>
      </c>
      <c r="C594" s="430" t="s">
        <v>4154</v>
      </c>
      <c r="D594" s="430" t="s">
        <v>3842</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75">
      <c r="A595" s="430" t="s">
        <v>4153</v>
      </c>
      <c r="B595" s="430">
        <v>1</v>
      </c>
      <c r="C595" s="430" t="s">
        <v>4154</v>
      </c>
      <c r="D595" s="430" t="s">
        <v>3844</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75">
      <c r="A596" s="430" t="s">
        <v>4153</v>
      </c>
      <c r="B596" s="430">
        <v>1</v>
      </c>
      <c r="C596" s="430" t="s">
        <v>4154</v>
      </c>
      <c r="D596" s="430" t="s">
        <v>3846</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75">
      <c r="A597" s="430" t="s">
        <v>4153</v>
      </c>
      <c r="B597" s="430">
        <v>1</v>
      </c>
      <c r="C597" s="430" t="s">
        <v>4154</v>
      </c>
      <c r="D597" s="430" t="s">
        <v>3848</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75">
      <c r="A598" s="430" t="s">
        <v>4153</v>
      </c>
      <c r="B598" s="430">
        <v>1</v>
      </c>
      <c r="C598" s="430" t="s">
        <v>4154</v>
      </c>
      <c r="D598" s="430" t="s">
        <v>4140</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75">
      <c r="A599" s="430" t="s">
        <v>4153</v>
      </c>
      <c r="B599" s="430">
        <v>1</v>
      </c>
      <c r="C599" s="430" t="s">
        <v>4154</v>
      </c>
      <c r="D599" s="430" t="s">
        <v>3850</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75">
      <c r="A600" s="430" t="s">
        <v>4153</v>
      </c>
      <c r="B600" s="430">
        <v>1</v>
      </c>
      <c r="C600" s="430" t="s">
        <v>4154</v>
      </c>
      <c r="D600" s="430" t="s">
        <v>3852</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75">
      <c r="A601" s="430" t="s">
        <v>4153</v>
      </c>
      <c r="B601" s="430">
        <v>1</v>
      </c>
      <c r="C601" s="430" t="s">
        <v>4154</v>
      </c>
      <c r="D601" s="430" t="s">
        <v>4141</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75">
      <c r="A602" s="430" t="s">
        <v>4153</v>
      </c>
      <c r="B602" s="430">
        <v>1</v>
      </c>
      <c r="C602" s="430" t="s">
        <v>4154</v>
      </c>
      <c r="D602" s="430" t="s">
        <v>3854</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75">
      <c r="A603" s="430" t="s">
        <v>4153</v>
      </c>
      <c r="B603" s="430">
        <v>1</v>
      </c>
      <c r="C603" s="430" t="s">
        <v>4154</v>
      </c>
      <c r="D603" s="430" t="s">
        <v>3856</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75">
      <c r="A604" s="430" t="s">
        <v>4153</v>
      </c>
      <c r="B604" s="430">
        <v>1</v>
      </c>
      <c r="C604" s="430" t="s">
        <v>4154</v>
      </c>
      <c r="D604" s="430" t="s">
        <v>3858</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75">
      <c r="A605" s="430" t="s">
        <v>4153</v>
      </c>
      <c r="B605" s="430">
        <v>1</v>
      </c>
      <c r="C605" s="430" t="s">
        <v>4154</v>
      </c>
      <c r="D605" s="430" t="s">
        <v>3860</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75">
      <c r="A606" s="430" t="s">
        <v>4153</v>
      </c>
      <c r="B606" s="430">
        <v>1</v>
      </c>
      <c r="C606" s="430" t="s">
        <v>4154</v>
      </c>
      <c r="D606" s="430" t="s">
        <v>3862</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75">
      <c r="A607" s="430" t="s">
        <v>4155</v>
      </c>
      <c r="B607" s="430">
        <v>1</v>
      </c>
      <c r="C607" s="430" t="s">
        <v>4156</v>
      </c>
      <c r="D607" s="430" t="s">
        <v>3765</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75">
      <c r="A608" s="430" t="s">
        <v>4155</v>
      </c>
      <c r="B608" s="430">
        <v>1</v>
      </c>
      <c r="C608" s="430" t="s">
        <v>4156</v>
      </c>
      <c r="D608" s="430" t="s">
        <v>3767</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75">
      <c r="A609" s="430" t="s">
        <v>4155</v>
      </c>
      <c r="B609" s="430">
        <v>1</v>
      </c>
      <c r="C609" s="430" t="s">
        <v>4156</v>
      </c>
      <c r="D609" s="430" t="s">
        <v>3769</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75">
      <c r="A610" s="430" t="s">
        <v>4155</v>
      </c>
      <c r="B610" s="430">
        <v>1</v>
      </c>
      <c r="C610" s="430" t="s">
        <v>4156</v>
      </c>
      <c r="D610" s="430" t="s">
        <v>4136</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75">
      <c r="A611" s="430" t="s">
        <v>4155</v>
      </c>
      <c r="B611" s="430">
        <v>1</v>
      </c>
      <c r="C611" s="430" t="s">
        <v>4156</v>
      </c>
      <c r="D611" s="430" t="s">
        <v>3771</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75">
      <c r="A612" s="430" t="s">
        <v>4155</v>
      </c>
      <c r="B612" s="430">
        <v>1</v>
      </c>
      <c r="C612" s="430" t="s">
        <v>4156</v>
      </c>
      <c r="D612" s="430" t="s">
        <v>3773</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75">
      <c r="A613" s="430" t="s">
        <v>4155</v>
      </c>
      <c r="B613" s="430">
        <v>1</v>
      </c>
      <c r="C613" s="430" t="s">
        <v>4156</v>
      </c>
      <c r="D613" s="430" t="s">
        <v>485</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75">
      <c r="A614" s="430" t="s">
        <v>4155</v>
      </c>
      <c r="B614" s="430">
        <v>1</v>
      </c>
      <c r="C614" s="430" t="s">
        <v>4156</v>
      </c>
      <c r="D614" s="430" t="s">
        <v>3776</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75">
      <c r="A615" s="430" t="s">
        <v>4155</v>
      </c>
      <c r="B615" s="430">
        <v>1</v>
      </c>
      <c r="C615" s="430" t="s">
        <v>4156</v>
      </c>
      <c r="D615" s="430" t="s">
        <v>3778</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75">
      <c r="A616" s="430" t="s">
        <v>4155</v>
      </c>
      <c r="B616" s="430">
        <v>1</v>
      </c>
      <c r="C616" s="430" t="s">
        <v>4156</v>
      </c>
      <c r="D616" s="430" t="s">
        <v>3779</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75">
      <c r="A617" s="430" t="s">
        <v>4155</v>
      </c>
      <c r="B617" s="430">
        <v>1</v>
      </c>
      <c r="C617" s="430" t="s">
        <v>4156</v>
      </c>
      <c r="D617" s="430" t="s">
        <v>3781</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75">
      <c r="A618" s="430" t="s">
        <v>4155</v>
      </c>
      <c r="B618" s="430">
        <v>1</v>
      </c>
      <c r="C618" s="430" t="s">
        <v>4156</v>
      </c>
      <c r="D618" s="430" t="s">
        <v>3783</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75">
      <c r="A619" s="430" t="s">
        <v>4155</v>
      </c>
      <c r="B619" s="430">
        <v>1</v>
      </c>
      <c r="C619" s="430" t="s">
        <v>4156</v>
      </c>
      <c r="D619" s="430" t="s">
        <v>4137</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75">
      <c r="A620" s="430" t="s">
        <v>4155</v>
      </c>
      <c r="B620" s="430">
        <v>1</v>
      </c>
      <c r="C620" s="430" t="s">
        <v>4156</v>
      </c>
      <c r="D620" s="430" t="s">
        <v>3785</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75">
      <c r="A621" s="430" t="s">
        <v>4155</v>
      </c>
      <c r="B621" s="430">
        <v>1</v>
      </c>
      <c r="C621" s="430" t="s">
        <v>4156</v>
      </c>
      <c r="D621" s="430" t="s">
        <v>3787</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75">
      <c r="A622" s="430" t="s">
        <v>4155</v>
      </c>
      <c r="B622" s="430">
        <v>1</v>
      </c>
      <c r="C622" s="430" t="s">
        <v>4156</v>
      </c>
      <c r="D622" s="430" t="s">
        <v>3789</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75">
      <c r="A623" s="430" t="s">
        <v>4155</v>
      </c>
      <c r="B623" s="430">
        <v>1</v>
      </c>
      <c r="C623" s="430" t="s">
        <v>4156</v>
      </c>
      <c r="D623" s="430" t="s">
        <v>3791</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75">
      <c r="A624" s="430" t="s">
        <v>4155</v>
      </c>
      <c r="B624" s="430">
        <v>1</v>
      </c>
      <c r="C624" s="430" t="s">
        <v>4156</v>
      </c>
      <c r="D624" s="430" t="s">
        <v>3793</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75">
      <c r="A625" s="430" t="s">
        <v>4155</v>
      </c>
      <c r="B625" s="430">
        <v>1</v>
      </c>
      <c r="C625" s="430" t="s">
        <v>4156</v>
      </c>
      <c r="D625" s="430" t="s">
        <v>3795</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75">
      <c r="A626" s="430" t="s">
        <v>4155</v>
      </c>
      <c r="B626" s="430">
        <v>1</v>
      </c>
      <c r="C626" s="430" t="s">
        <v>4156</v>
      </c>
      <c r="D626" s="430" t="s">
        <v>3797</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75">
      <c r="A627" s="430" t="s">
        <v>4155</v>
      </c>
      <c r="B627" s="430">
        <v>1</v>
      </c>
      <c r="C627" s="430" t="s">
        <v>4156</v>
      </c>
      <c r="D627" s="430" t="s">
        <v>3799</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75">
      <c r="A628" s="430" t="s">
        <v>4155</v>
      </c>
      <c r="B628" s="430">
        <v>1</v>
      </c>
      <c r="C628" s="430" t="s">
        <v>4156</v>
      </c>
      <c r="D628" s="430" t="s">
        <v>3801</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75">
      <c r="A629" s="430" t="s">
        <v>4155</v>
      </c>
      <c r="B629" s="430">
        <v>1</v>
      </c>
      <c r="C629" s="430" t="s">
        <v>4156</v>
      </c>
      <c r="D629" s="430" t="s">
        <v>3803</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75">
      <c r="A630" s="430" t="s">
        <v>4155</v>
      </c>
      <c r="B630" s="430">
        <v>1</v>
      </c>
      <c r="C630" s="430" t="s">
        <v>4156</v>
      </c>
      <c r="D630" s="430" t="s">
        <v>3805</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75">
      <c r="A631" s="430" t="s">
        <v>4155</v>
      </c>
      <c r="B631" s="430">
        <v>1</v>
      </c>
      <c r="C631" s="430" t="s">
        <v>4156</v>
      </c>
      <c r="D631" s="430" t="s">
        <v>3807</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75">
      <c r="A632" s="430" t="s">
        <v>4155</v>
      </c>
      <c r="B632" s="430">
        <v>1</v>
      </c>
      <c r="C632" s="430" t="s">
        <v>4156</v>
      </c>
      <c r="D632" s="430" t="s">
        <v>3809</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75">
      <c r="A633" s="430" t="s">
        <v>4155</v>
      </c>
      <c r="B633" s="430">
        <v>1</v>
      </c>
      <c r="C633" s="430" t="s">
        <v>4156</v>
      </c>
      <c r="D633" s="430" t="s">
        <v>3811</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75">
      <c r="A634" s="430" t="s">
        <v>4155</v>
      </c>
      <c r="B634" s="430">
        <v>1</v>
      </c>
      <c r="C634" s="430" t="s">
        <v>4156</v>
      </c>
      <c r="D634" s="430" t="s">
        <v>4138</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75">
      <c r="A635" s="430" t="s">
        <v>4155</v>
      </c>
      <c r="B635" s="430">
        <v>1</v>
      </c>
      <c r="C635" s="430" t="s">
        <v>4156</v>
      </c>
      <c r="D635" s="430" t="s">
        <v>3813</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75">
      <c r="A636" s="430" t="s">
        <v>4155</v>
      </c>
      <c r="B636" s="430">
        <v>1</v>
      </c>
      <c r="C636" s="430" t="s">
        <v>4156</v>
      </c>
      <c r="D636" s="430" t="s">
        <v>3815</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75">
      <c r="A637" s="430" t="s">
        <v>4155</v>
      </c>
      <c r="B637" s="430">
        <v>1</v>
      </c>
      <c r="C637" s="430" t="s">
        <v>4156</v>
      </c>
      <c r="D637" s="430" t="s">
        <v>3817</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75">
      <c r="A638" s="430" t="s">
        <v>4155</v>
      </c>
      <c r="B638" s="430">
        <v>1</v>
      </c>
      <c r="C638" s="430" t="s">
        <v>4156</v>
      </c>
      <c r="D638" s="430" t="s">
        <v>3819</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75">
      <c r="A639" s="430" t="s">
        <v>4155</v>
      </c>
      <c r="B639" s="430">
        <v>1</v>
      </c>
      <c r="C639" s="430" t="s">
        <v>4156</v>
      </c>
      <c r="D639" s="430" t="s">
        <v>521</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75">
      <c r="A640" s="430" t="s">
        <v>4155</v>
      </c>
      <c r="B640" s="430">
        <v>1</v>
      </c>
      <c r="C640" s="430" t="s">
        <v>4156</v>
      </c>
      <c r="D640" s="430" t="s">
        <v>3822</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75">
      <c r="A641" s="430" t="s">
        <v>4155</v>
      </c>
      <c r="B641" s="430">
        <v>1</v>
      </c>
      <c r="C641" s="430" t="s">
        <v>4156</v>
      </c>
      <c r="D641" s="430" t="s">
        <v>3824</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75">
      <c r="A642" s="430" t="s">
        <v>4155</v>
      </c>
      <c r="B642" s="430">
        <v>1</v>
      </c>
      <c r="C642" s="430" t="s">
        <v>4156</v>
      </c>
      <c r="D642" s="430" t="s">
        <v>3826</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75">
      <c r="A643" s="430" t="s">
        <v>4155</v>
      </c>
      <c r="B643" s="430">
        <v>1</v>
      </c>
      <c r="C643" s="430" t="s">
        <v>4156</v>
      </c>
      <c r="D643" s="430" t="s">
        <v>3828</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75">
      <c r="A644" s="430" t="s">
        <v>4155</v>
      </c>
      <c r="B644" s="430">
        <v>1</v>
      </c>
      <c r="C644" s="430" t="s">
        <v>4156</v>
      </c>
      <c r="D644" s="430" t="s">
        <v>3830</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75">
      <c r="A645" s="430" t="s">
        <v>4155</v>
      </c>
      <c r="B645" s="430">
        <v>1</v>
      </c>
      <c r="C645" s="430" t="s">
        <v>4156</v>
      </c>
      <c r="D645" s="430" t="s">
        <v>3832</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75">
      <c r="A646" s="430" t="s">
        <v>4155</v>
      </c>
      <c r="B646" s="430">
        <v>1</v>
      </c>
      <c r="C646" s="430" t="s">
        <v>4156</v>
      </c>
      <c r="D646" s="430" t="s">
        <v>3834</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75">
      <c r="A647" s="430" t="s">
        <v>4155</v>
      </c>
      <c r="B647" s="430">
        <v>1</v>
      </c>
      <c r="C647" s="430" t="s">
        <v>4156</v>
      </c>
      <c r="D647" s="430" t="s">
        <v>3836</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75">
      <c r="A648" s="430" t="s">
        <v>4155</v>
      </c>
      <c r="B648" s="430">
        <v>1</v>
      </c>
      <c r="C648" s="430" t="s">
        <v>4156</v>
      </c>
      <c r="D648" s="430" t="s">
        <v>3838</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75">
      <c r="A649" s="430" t="s">
        <v>4155</v>
      </c>
      <c r="B649" s="430">
        <v>1</v>
      </c>
      <c r="C649" s="430" t="s">
        <v>4156</v>
      </c>
      <c r="D649" s="430" t="s">
        <v>4139</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75">
      <c r="A650" s="430" t="s">
        <v>4155</v>
      </c>
      <c r="B650" s="430">
        <v>1</v>
      </c>
      <c r="C650" s="430" t="s">
        <v>4156</v>
      </c>
      <c r="D650" s="430" t="s">
        <v>3840</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75">
      <c r="A651" s="430" t="s">
        <v>4155</v>
      </c>
      <c r="B651" s="430">
        <v>1</v>
      </c>
      <c r="C651" s="430" t="s">
        <v>4156</v>
      </c>
      <c r="D651" s="430" t="s">
        <v>3842</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75">
      <c r="A652" s="430" t="s">
        <v>4155</v>
      </c>
      <c r="B652" s="430">
        <v>1</v>
      </c>
      <c r="C652" s="430" t="s">
        <v>4156</v>
      </c>
      <c r="D652" s="430" t="s">
        <v>3844</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75">
      <c r="A653" s="430" t="s">
        <v>4155</v>
      </c>
      <c r="B653" s="430">
        <v>1</v>
      </c>
      <c r="C653" s="430" t="s">
        <v>4156</v>
      </c>
      <c r="D653" s="430" t="s">
        <v>3846</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75">
      <c r="A654" s="430" t="s">
        <v>4155</v>
      </c>
      <c r="B654" s="430">
        <v>1</v>
      </c>
      <c r="C654" s="430" t="s">
        <v>4156</v>
      </c>
      <c r="D654" s="430" t="s">
        <v>3848</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75">
      <c r="A655" s="430" t="s">
        <v>4155</v>
      </c>
      <c r="B655" s="430">
        <v>1</v>
      </c>
      <c r="C655" s="430" t="s">
        <v>4156</v>
      </c>
      <c r="D655" s="430" t="s">
        <v>4140</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75">
      <c r="A656" s="430" t="s">
        <v>4155</v>
      </c>
      <c r="B656" s="430">
        <v>1</v>
      </c>
      <c r="C656" s="430" t="s">
        <v>4156</v>
      </c>
      <c r="D656" s="430" t="s">
        <v>3850</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75">
      <c r="A657" s="430" t="s">
        <v>4155</v>
      </c>
      <c r="B657" s="430">
        <v>1</v>
      </c>
      <c r="C657" s="430" t="s">
        <v>4156</v>
      </c>
      <c r="D657" s="430" t="s">
        <v>3852</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75">
      <c r="A658" s="430" t="s">
        <v>4155</v>
      </c>
      <c r="B658" s="430">
        <v>1</v>
      </c>
      <c r="C658" s="430" t="s">
        <v>4156</v>
      </c>
      <c r="D658" s="430" t="s">
        <v>4141</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75">
      <c r="A659" s="430" t="s">
        <v>4155</v>
      </c>
      <c r="B659" s="430">
        <v>1</v>
      </c>
      <c r="C659" s="430" t="s">
        <v>4156</v>
      </c>
      <c r="D659" s="430" t="s">
        <v>3854</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75">
      <c r="A660" s="430" t="s">
        <v>4155</v>
      </c>
      <c r="B660" s="430">
        <v>1</v>
      </c>
      <c r="C660" s="430" t="s">
        <v>4156</v>
      </c>
      <c r="D660" s="430" t="s">
        <v>3856</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75">
      <c r="A661" s="430" t="s">
        <v>4155</v>
      </c>
      <c r="B661" s="430">
        <v>1</v>
      </c>
      <c r="C661" s="430" t="s">
        <v>4156</v>
      </c>
      <c r="D661" s="430" t="s">
        <v>3858</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75">
      <c r="A662" s="430" t="s">
        <v>4155</v>
      </c>
      <c r="B662" s="430">
        <v>1</v>
      </c>
      <c r="C662" s="430" t="s">
        <v>4156</v>
      </c>
      <c r="D662" s="430" t="s">
        <v>3860</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75">
      <c r="A663" s="430" t="s">
        <v>4155</v>
      </c>
      <c r="B663" s="430">
        <v>1</v>
      </c>
      <c r="C663" s="430" t="s">
        <v>4156</v>
      </c>
      <c r="D663" s="430" t="s">
        <v>3862</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75">
      <c r="A664" s="430" t="s">
        <v>4157</v>
      </c>
      <c r="B664" s="430">
        <v>1</v>
      </c>
      <c r="C664" s="430" t="s">
        <v>4158</v>
      </c>
      <c r="D664" s="430" t="s">
        <v>3765</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75">
      <c r="A665" s="430" t="s">
        <v>4157</v>
      </c>
      <c r="B665" s="430">
        <v>1</v>
      </c>
      <c r="C665" s="430" t="s">
        <v>4158</v>
      </c>
      <c r="D665" s="430" t="s">
        <v>3767</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75">
      <c r="A666" s="430" t="s">
        <v>4157</v>
      </c>
      <c r="B666" s="430">
        <v>1</v>
      </c>
      <c r="C666" s="430" t="s">
        <v>4158</v>
      </c>
      <c r="D666" s="430" t="s">
        <v>3769</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75">
      <c r="A667" s="430" t="s">
        <v>4157</v>
      </c>
      <c r="B667" s="430">
        <v>1</v>
      </c>
      <c r="C667" s="430" t="s">
        <v>4158</v>
      </c>
      <c r="D667" s="430" t="s">
        <v>4136</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75">
      <c r="A668" s="430" t="s">
        <v>4157</v>
      </c>
      <c r="B668" s="430">
        <v>1</v>
      </c>
      <c r="C668" s="430" t="s">
        <v>4158</v>
      </c>
      <c r="D668" s="430" t="s">
        <v>3771</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75">
      <c r="A669" s="430" t="s">
        <v>4157</v>
      </c>
      <c r="B669" s="430">
        <v>1</v>
      </c>
      <c r="C669" s="430" t="s">
        <v>4158</v>
      </c>
      <c r="D669" s="430" t="s">
        <v>3773</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75">
      <c r="A670" s="430" t="s">
        <v>4157</v>
      </c>
      <c r="B670" s="430">
        <v>1</v>
      </c>
      <c r="C670" s="430" t="s">
        <v>4158</v>
      </c>
      <c r="D670" s="430" t="s">
        <v>485</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75">
      <c r="A671" s="430" t="s">
        <v>4157</v>
      </c>
      <c r="B671" s="430">
        <v>1</v>
      </c>
      <c r="C671" s="430" t="s">
        <v>4158</v>
      </c>
      <c r="D671" s="430" t="s">
        <v>3776</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75">
      <c r="A672" s="430" t="s">
        <v>4157</v>
      </c>
      <c r="B672" s="430">
        <v>1</v>
      </c>
      <c r="C672" s="430" t="s">
        <v>4158</v>
      </c>
      <c r="D672" s="430" t="s">
        <v>3778</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75">
      <c r="A673" s="430" t="s">
        <v>4157</v>
      </c>
      <c r="B673" s="430">
        <v>1</v>
      </c>
      <c r="C673" s="430" t="s">
        <v>4158</v>
      </c>
      <c r="D673" s="430" t="s">
        <v>3779</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75">
      <c r="A674" s="430" t="s">
        <v>4157</v>
      </c>
      <c r="B674" s="430">
        <v>1</v>
      </c>
      <c r="C674" s="430" t="s">
        <v>4158</v>
      </c>
      <c r="D674" s="430" t="s">
        <v>3781</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75">
      <c r="A675" s="430" t="s">
        <v>4157</v>
      </c>
      <c r="B675" s="430">
        <v>1</v>
      </c>
      <c r="C675" s="430" t="s">
        <v>4158</v>
      </c>
      <c r="D675" s="430" t="s">
        <v>3783</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75">
      <c r="A676" s="430" t="s">
        <v>4157</v>
      </c>
      <c r="B676" s="430">
        <v>1</v>
      </c>
      <c r="C676" s="430" t="s">
        <v>4158</v>
      </c>
      <c r="D676" s="430" t="s">
        <v>4137</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75">
      <c r="A677" s="430" t="s">
        <v>4157</v>
      </c>
      <c r="B677" s="430">
        <v>1</v>
      </c>
      <c r="C677" s="430" t="s">
        <v>4158</v>
      </c>
      <c r="D677" s="430" t="s">
        <v>3785</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75">
      <c r="A678" s="430" t="s">
        <v>4157</v>
      </c>
      <c r="B678" s="430">
        <v>1</v>
      </c>
      <c r="C678" s="430" t="s">
        <v>4158</v>
      </c>
      <c r="D678" s="430" t="s">
        <v>3787</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75">
      <c r="A679" s="430" t="s">
        <v>4157</v>
      </c>
      <c r="B679" s="430">
        <v>1</v>
      </c>
      <c r="C679" s="430" t="s">
        <v>4158</v>
      </c>
      <c r="D679" s="430" t="s">
        <v>3789</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75">
      <c r="A680" s="430" t="s">
        <v>4157</v>
      </c>
      <c r="B680" s="430">
        <v>1</v>
      </c>
      <c r="C680" s="430" t="s">
        <v>4158</v>
      </c>
      <c r="D680" s="430" t="s">
        <v>3791</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75">
      <c r="A681" s="430" t="s">
        <v>4157</v>
      </c>
      <c r="B681" s="430">
        <v>1</v>
      </c>
      <c r="C681" s="430" t="s">
        <v>4158</v>
      </c>
      <c r="D681" s="430" t="s">
        <v>3793</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75">
      <c r="A682" s="430" t="s">
        <v>4157</v>
      </c>
      <c r="B682" s="430">
        <v>1</v>
      </c>
      <c r="C682" s="430" t="s">
        <v>4158</v>
      </c>
      <c r="D682" s="430" t="s">
        <v>3795</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75">
      <c r="A683" s="430" t="s">
        <v>4157</v>
      </c>
      <c r="B683" s="430">
        <v>1</v>
      </c>
      <c r="C683" s="430" t="s">
        <v>4158</v>
      </c>
      <c r="D683" s="430" t="s">
        <v>3797</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75">
      <c r="A684" s="430" t="s">
        <v>4157</v>
      </c>
      <c r="B684" s="430">
        <v>1</v>
      </c>
      <c r="C684" s="430" t="s">
        <v>4158</v>
      </c>
      <c r="D684" s="430" t="s">
        <v>3799</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75">
      <c r="A685" s="430" t="s">
        <v>4157</v>
      </c>
      <c r="B685" s="430">
        <v>1</v>
      </c>
      <c r="C685" s="430" t="s">
        <v>4158</v>
      </c>
      <c r="D685" s="430" t="s">
        <v>3801</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75">
      <c r="A686" s="430" t="s">
        <v>4157</v>
      </c>
      <c r="B686" s="430">
        <v>1</v>
      </c>
      <c r="C686" s="430" t="s">
        <v>4158</v>
      </c>
      <c r="D686" s="430" t="s">
        <v>3803</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75">
      <c r="A687" s="430" t="s">
        <v>4157</v>
      </c>
      <c r="B687" s="430">
        <v>1</v>
      </c>
      <c r="C687" s="430" t="s">
        <v>4158</v>
      </c>
      <c r="D687" s="430" t="s">
        <v>3805</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75">
      <c r="A688" s="430" t="s">
        <v>4157</v>
      </c>
      <c r="B688" s="430">
        <v>1</v>
      </c>
      <c r="C688" s="430" t="s">
        <v>4158</v>
      </c>
      <c r="D688" s="430" t="s">
        <v>3807</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75">
      <c r="A689" s="430" t="s">
        <v>4157</v>
      </c>
      <c r="B689" s="430">
        <v>1</v>
      </c>
      <c r="C689" s="430" t="s">
        <v>4158</v>
      </c>
      <c r="D689" s="430" t="s">
        <v>3809</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75">
      <c r="A690" s="430" t="s">
        <v>4157</v>
      </c>
      <c r="B690" s="430">
        <v>1</v>
      </c>
      <c r="C690" s="430" t="s">
        <v>4158</v>
      </c>
      <c r="D690" s="430" t="s">
        <v>3811</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75">
      <c r="A691" s="430" t="s">
        <v>4157</v>
      </c>
      <c r="B691" s="430">
        <v>1</v>
      </c>
      <c r="C691" s="430" t="s">
        <v>4158</v>
      </c>
      <c r="D691" s="430" t="s">
        <v>4138</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75">
      <c r="A692" s="430" t="s">
        <v>4157</v>
      </c>
      <c r="B692" s="430">
        <v>1</v>
      </c>
      <c r="C692" s="430" t="s">
        <v>4158</v>
      </c>
      <c r="D692" s="430" t="s">
        <v>3813</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75">
      <c r="A693" s="430" t="s">
        <v>4157</v>
      </c>
      <c r="B693" s="430">
        <v>1</v>
      </c>
      <c r="C693" s="430" t="s">
        <v>4158</v>
      </c>
      <c r="D693" s="430" t="s">
        <v>3815</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75">
      <c r="A694" s="430" t="s">
        <v>4157</v>
      </c>
      <c r="B694" s="430">
        <v>1</v>
      </c>
      <c r="C694" s="430" t="s">
        <v>4158</v>
      </c>
      <c r="D694" s="430" t="s">
        <v>3817</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75">
      <c r="A695" s="430" t="s">
        <v>4157</v>
      </c>
      <c r="B695" s="430">
        <v>1</v>
      </c>
      <c r="C695" s="430" t="s">
        <v>4158</v>
      </c>
      <c r="D695" s="430" t="s">
        <v>3819</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75">
      <c r="A696" s="430" t="s">
        <v>4157</v>
      </c>
      <c r="B696" s="430">
        <v>1</v>
      </c>
      <c r="C696" s="430" t="s">
        <v>4158</v>
      </c>
      <c r="D696" s="430" t="s">
        <v>521</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75">
      <c r="A697" s="430" t="s">
        <v>4157</v>
      </c>
      <c r="B697" s="430">
        <v>1</v>
      </c>
      <c r="C697" s="430" t="s">
        <v>4158</v>
      </c>
      <c r="D697" s="430" t="s">
        <v>3822</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75">
      <c r="A698" s="430" t="s">
        <v>4157</v>
      </c>
      <c r="B698" s="430">
        <v>1</v>
      </c>
      <c r="C698" s="430" t="s">
        <v>4158</v>
      </c>
      <c r="D698" s="430" t="s">
        <v>3824</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75">
      <c r="A699" s="430" t="s">
        <v>4157</v>
      </c>
      <c r="B699" s="430">
        <v>1</v>
      </c>
      <c r="C699" s="430" t="s">
        <v>4158</v>
      </c>
      <c r="D699" s="430" t="s">
        <v>3826</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75">
      <c r="A700" s="430" t="s">
        <v>4157</v>
      </c>
      <c r="B700" s="430">
        <v>1</v>
      </c>
      <c r="C700" s="430" t="s">
        <v>4158</v>
      </c>
      <c r="D700" s="430" t="s">
        <v>3828</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75">
      <c r="A701" s="430" t="s">
        <v>4157</v>
      </c>
      <c r="B701" s="430">
        <v>1</v>
      </c>
      <c r="C701" s="430" t="s">
        <v>4158</v>
      </c>
      <c r="D701" s="430" t="s">
        <v>3830</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75">
      <c r="A702" s="430" t="s">
        <v>4157</v>
      </c>
      <c r="B702" s="430">
        <v>1</v>
      </c>
      <c r="C702" s="430" t="s">
        <v>4158</v>
      </c>
      <c r="D702" s="430" t="s">
        <v>3832</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75">
      <c r="A703" s="430" t="s">
        <v>4157</v>
      </c>
      <c r="B703" s="430">
        <v>1</v>
      </c>
      <c r="C703" s="430" t="s">
        <v>4158</v>
      </c>
      <c r="D703" s="430" t="s">
        <v>3834</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75">
      <c r="A704" s="430" t="s">
        <v>4157</v>
      </c>
      <c r="B704" s="430">
        <v>1</v>
      </c>
      <c r="C704" s="430" t="s">
        <v>4158</v>
      </c>
      <c r="D704" s="430" t="s">
        <v>3836</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75">
      <c r="A705" s="430" t="s">
        <v>4157</v>
      </c>
      <c r="B705" s="430">
        <v>1</v>
      </c>
      <c r="C705" s="430" t="s">
        <v>4158</v>
      </c>
      <c r="D705" s="430" t="s">
        <v>3838</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75">
      <c r="A706" s="430" t="s">
        <v>4157</v>
      </c>
      <c r="B706" s="430">
        <v>1</v>
      </c>
      <c r="C706" s="430" t="s">
        <v>4158</v>
      </c>
      <c r="D706" s="430" t="s">
        <v>4139</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75">
      <c r="A707" s="430" t="s">
        <v>4157</v>
      </c>
      <c r="B707" s="430">
        <v>1</v>
      </c>
      <c r="C707" s="430" t="s">
        <v>4158</v>
      </c>
      <c r="D707" s="430" t="s">
        <v>3840</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75">
      <c r="A708" s="430" t="s">
        <v>4157</v>
      </c>
      <c r="B708" s="430">
        <v>1</v>
      </c>
      <c r="C708" s="430" t="s">
        <v>4158</v>
      </c>
      <c r="D708" s="430" t="s">
        <v>3842</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75">
      <c r="A709" s="430" t="s">
        <v>4157</v>
      </c>
      <c r="B709" s="430">
        <v>1</v>
      </c>
      <c r="C709" s="430" t="s">
        <v>4158</v>
      </c>
      <c r="D709" s="430" t="s">
        <v>3844</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75">
      <c r="A710" s="430" t="s">
        <v>4157</v>
      </c>
      <c r="B710" s="430">
        <v>1</v>
      </c>
      <c r="C710" s="430" t="s">
        <v>4158</v>
      </c>
      <c r="D710" s="430" t="s">
        <v>3846</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75">
      <c r="A711" s="430" t="s">
        <v>4157</v>
      </c>
      <c r="B711" s="430">
        <v>1</v>
      </c>
      <c r="C711" s="430" t="s">
        <v>4158</v>
      </c>
      <c r="D711" s="430" t="s">
        <v>3848</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75">
      <c r="A712" s="430" t="s">
        <v>4157</v>
      </c>
      <c r="B712" s="430">
        <v>1</v>
      </c>
      <c r="C712" s="430" t="s">
        <v>4158</v>
      </c>
      <c r="D712" s="430" t="s">
        <v>4140</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75">
      <c r="A713" s="430" t="s">
        <v>4157</v>
      </c>
      <c r="B713" s="430">
        <v>1</v>
      </c>
      <c r="C713" s="430" t="s">
        <v>4158</v>
      </c>
      <c r="D713" s="430" t="s">
        <v>3850</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75">
      <c r="A714" s="430" t="s">
        <v>4157</v>
      </c>
      <c r="B714" s="430">
        <v>1</v>
      </c>
      <c r="C714" s="430" t="s">
        <v>4158</v>
      </c>
      <c r="D714" s="430" t="s">
        <v>3852</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75">
      <c r="A715" s="430" t="s">
        <v>4157</v>
      </c>
      <c r="B715" s="430">
        <v>1</v>
      </c>
      <c r="C715" s="430" t="s">
        <v>4158</v>
      </c>
      <c r="D715" s="430" t="s">
        <v>4141</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75">
      <c r="A716" s="430" t="s">
        <v>4157</v>
      </c>
      <c r="B716" s="430">
        <v>1</v>
      </c>
      <c r="C716" s="430" t="s">
        <v>4158</v>
      </c>
      <c r="D716" s="430" t="s">
        <v>3854</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75">
      <c r="A717" s="430" t="s">
        <v>4157</v>
      </c>
      <c r="B717" s="430">
        <v>1</v>
      </c>
      <c r="C717" s="430" t="s">
        <v>4158</v>
      </c>
      <c r="D717" s="430" t="s">
        <v>3856</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75">
      <c r="A718" s="430" t="s">
        <v>4157</v>
      </c>
      <c r="B718" s="430">
        <v>1</v>
      </c>
      <c r="C718" s="430" t="s">
        <v>4158</v>
      </c>
      <c r="D718" s="430" t="s">
        <v>3858</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75">
      <c r="A719" s="430" t="s">
        <v>4157</v>
      </c>
      <c r="B719" s="430">
        <v>1</v>
      </c>
      <c r="C719" s="430" t="s">
        <v>4158</v>
      </c>
      <c r="D719" s="430" t="s">
        <v>3860</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75">
      <c r="A720" s="430" t="s">
        <v>4157</v>
      </c>
      <c r="B720" s="430">
        <v>1</v>
      </c>
      <c r="C720" s="430" t="s">
        <v>4158</v>
      </c>
      <c r="D720" s="430" t="s">
        <v>3862</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75">
      <c r="A721" s="430" t="s">
        <v>4159</v>
      </c>
      <c r="B721" s="430">
        <v>1</v>
      </c>
      <c r="C721" s="430" t="s">
        <v>4160</v>
      </c>
      <c r="D721" s="430" t="s">
        <v>3765</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75">
      <c r="A722" s="430" t="s">
        <v>4159</v>
      </c>
      <c r="B722" s="430">
        <v>1</v>
      </c>
      <c r="C722" s="430" t="s">
        <v>4160</v>
      </c>
      <c r="D722" s="430" t="s">
        <v>3767</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75">
      <c r="A723" s="430" t="s">
        <v>4159</v>
      </c>
      <c r="B723" s="430">
        <v>1</v>
      </c>
      <c r="C723" s="430" t="s">
        <v>4160</v>
      </c>
      <c r="D723" s="430" t="s">
        <v>3769</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75">
      <c r="A724" s="430" t="s">
        <v>4159</v>
      </c>
      <c r="B724" s="430">
        <v>1</v>
      </c>
      <c r="C724" s="430" t="s">
        <v>4160</v>
      </c>
      <c r="D724" s="430" t="s">
        <v>3771</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75">
      <c r="A725" s="430" t="s">
        <v>4159</v>
      </c>
      <c r="B725" s="430">
        <v>1</v>
      </c>
      <c r="C725" s="430" t="s">
        <v>4160</v>
      </c>
      <c r="D725" s="430" t="s">
        <v>3773</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75">
      <c r="A726" s="430" t="s">
        <v>4159</v>
      </c>
      <c r="B726" s="430">
        <v>1</v>
      </c>
      <c r="C726" s="430" t="s">
        <v>4160</v>
      </c>
      <c r="D726" s="430" t="s">
        <v>485</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75">
      <c r="A727" s="430" t="s">
        <v>4159</v>
      </c>
      <c r="B727" s="430">
        <v>1</v>
      </c>
      <c r="C727" s="430" t="s">
        <v>4160</v>
      </c>
      <c r="D727" s="430" t="s">
        <v>3776</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75">
      <c r="A728" s="430" t="s">
        <v>4159</v>
      </c>
      <c r="B728" s="430">
        <v>1</v>
      </c>
      <c r="C728" s="430" t="s">
        <v>4160</v>
      </c>
      <c r="D728" s="430" t="s">
        <v>3778</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75">
      <c r="A729" s="430" t="s">
        <v>4159</v>
      </c>
      <c r="B729" s="430">
        <v>1</v>
      </c>
      <c r="C729" s="430" t="s">
        <v>4160</v>
      </c>
      <c r="D729" s="430" t="s">
        <v>3779</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75">
      <c r="A730" s="430" t="s">
        <v>4159</v>
      </c>
      <c r="B730" s="430">
        <v>1</v>
      </c>
      <c r="C730" s="430" t="s">
        <v>4160</v>
      </c>
      <c r="D730" s="430" t="s">
        <v>3781</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75">
      <c r="A731" s="430" t="s">
        <v>4159</v>
      </c>
      <c r="B731" s="430">
        <v>1</v>
      </c>
      <c r="C731" s="430" t="s">
        <v>4160</v>
      </c>
      <c r="D731" s="430" t="s">
        <v>3783</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75">
      <c r="A732" s="430" t="s">
        <v>4159</v>
      </c>
      <c r="B732" s="430">
        <v>1</v>
      </c>
      <c r="C732" s="430" t="s">
        <v>4160</v>
      </c>
      <c r="D732" s="430" t="s">
        <v>3785</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75">
      <c r="A733" s="430" t="s">
        <v>4159</v>
      </c>
      <c r="B733" s="430">
        <v>1</v>
      </c>
      <c r="C733" s="430" t="s">
        <v>4160</v>
      </c>
      <c r="D733" s="430" t="s">
        <v>3787</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75">
      <c r="A734" s="430" t="s">
        <v>4159</v>
      </c>
      <c r="B734" s="430">
        <v>1</v>
      </c>
      <c r="C734" s="430" t="s">
        <v>4160</v>
      </c>
      <c r="D734" s="430" t="s">
        <v>3789</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75">
      <c r="A735" s="430" t="s">
        <v>4159</v>
      </c>
      <c r="B735" s="430">
        <v>1</v>
      </c>
      <c r="C735" s="430" t="s">
        <v>4160</v>
      </c>
      <c r="D735" s="430" t="s">
        <v>3791</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75">
      <c r="A736" s="430" t="s">
        <v>4159</v>
      </c>
      <c r="B736" s="430">
        <v>1</v>
      </c>
      <c r="C736" s="430" t="s">
        <v>4160</v>
      </c>
      <c r="D736" s="430" t="s">
        <v>3793</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75">
      <c r="A737" s="430" t="s">
        <v>4159</v>
      </c>
      <c r="B737" s="430">
        <v>1</v>
      </c>
      <c r="C737" s="430" t="s">
        <v>4160</v>
      </c>
      <c r="D737" s="430" t="s">
        <v>3795</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75">
      <c r="A738" s="430" t="s">
        <v>4159</v>
      </c>
      <c r="B738" s="430">
        <v>1</v>
      </c>
      <c r="C738" s="430" t="s">
        <v>4160</v>
      </c>
      <c r="D738" s="430" t="s">
        <v>3797</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75">
      <c r="A739" s="430" t="s">
        <v>4159</v>
      </c>
      <c r="B739" s="430">
        <v>1</v>
      </c>
      <c r="C739" s="430" t="s">
        <v>4160</v>
      </c>
      <c r="D739" s="430" t="s">
        <v>3799</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75">
      <c r="A740" s="430" t="s">
        <v>4159</v>
      </c>
      <c r="B740" s="430">
        <v>1</v>
      </c>
      <c r="C740" s="430" t="s">
        <v>4160</v>
      </c>
      <c r="D740" s="430" t="s">
        <v>3801</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75">
      <c r="A741" s="430" t="s">
        <v>4159</v>
      </c>
      <c r="B741" s="430">
        <v>1</v>
      </c>
      <c r="C741" s="430" t="s">
        <v>4160</v>
      </c>
      <c r="D741" s="430" t="s">
        <v>3803</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75">
      <c r="A742" s="430" t="s">
        <v>4159</v>
      </c>
      <c r="B742" s="430">
        <v>1</v>
      </c>
      <c r="C742" s="430" t="s">
        <v>4160</v>
      </c>
      <c r="D742" s="430" t="s">
        <v>3805</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75">
      <c r="A743" s="430" t="s">
        <v>4159</v>
      </c>
      <c r="B743" s="430">
        <v>1</v>
      </c>
      <c r="C743" s="430" t="s">
        <v>4160</v>
      </c>
      <c r="D743" s="430" t="s">
        <v>3807</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75">
      <c r="A744" s="430" t="s">
        <v>4159</v>
      </c>
      <c r="B744" s="430">
        <v>1</v>
      </c>
      <c r="C744" s="430" t="s">
        <v>4160</v>
      </c>
      <c r="D744" s="430" t="s">
        <v>3809</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75">
      <c r="A745" s="430" t="s">
        <v>4159</v>
      </c>
      <c r="B745" s="430">
        <v>1</v>
      </c>
      <c r="C745" s="430" t="s">
        <v>4160</v>
      </c>
      <c r="D745" s="430" t="s">
        <v>3811</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75">
      <c r="A746" s="430" t="s">
        <v>4159</v>
      </c>
      <c r="B746" s="430">
        <v>1</v>
      </c>
      <c r="C746" s="430" t="s">
        <v>4160</v>
      </c>
      <c r="D746" s="430" t="s">
        <v>3813</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75">
      <c r="A747" s="430" t="s">
        <v>4159</v>
      </c>
      <c r="B747" s="430">
        <v>1</v>
      </c>
      <c r="C747" s="430" t="s">
        <v>4160</v>
      </c>
      <c r="D747" s="430" t="s">
        <v>3815</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75">
      <c r="A748" s="430" t="s">
        <v>4159</v>
      </c>
      <c r="B748" s="430">
        <v>1</v>
      </c>
      <c r="C748" s="430" t="s">
        <v>4160</v>
      </c>
      <c r="D748" s="430" t="s">
        <v>3817</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75">
      <c r="A749" s="430" t="s">
        <v>4159</v>
      </c>
      <c r="B749" s="430">
        <v>1</v>
      </c>
      <c r="C749" s="430" t="s">
        <v>4160</v>
      </c>
      <c r="D749" s="430" t="s">
        <v>3819</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75">
      <c r="A750" s="430" t="s">
        <v>4159</v>
      </c>
      <c r="B750" s="430">
        <v>1</v>
      </c>
      <c r="C750" s="430" t="s">
        <v>4160</v>
      </c>
      <c r="D750" s="430" t="s">
        <v>521</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75">
      <c r="A751" s="430" t="s">
        <v>4159</v>
      </c>
      <c r="B751" s="430">
        <v>1</v>
      </c>
      <c r="C751" s="430" t="s">
        <v>4160</v>
      </c>
      <c r="D751" s="430" t="s">
        <v>3822</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75">
      <c r="A752" s="430" t="s">
        <v>4159</v>
      </c>
      <c r="B752" s="430">
        <v>1</v>
      </c>
      <c r="C752" s="430" t="s">
        <v>4160</v>
      </c>
      <c r="D752" s="430" t="s">
        <v>3824</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75">
      <c r="A753" s="430" t="s">
        <v>4159</v>
      </c>
      <c r="B753" s="430">
        <v>1</v>
      </c>
      <c r="C753" s="430" t="s">
        <v>4160</v>
      </c>
      <c r="D753" s="430" t="s">
        <v>3826</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75">
      <c r="A754" s="430" t="s">
        <v>4159</v>
      </c>
      <c r="B754" s="430">
        <v>1</v>
      </c>
      <c r="C754" s="430" t="s">
        <v>4160</v>
      </c>
      <c r="D754" s="430" t="s">
        <v>3828</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75">
      <c r="A755" s="430" t="s">
        <v>4159</v>
      </c>
      <c r="B755" s="430">
        <v>1</v>
      </c>
      <c r="C755" s="430" t="s">
        <v>4160</v>
      </c>
      <c r="D755" s="430" t="s">
        <v>3830</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75">
      <c r="A756" s="430" t="s">
        <v>4159</v>
      </c>
      <c r="B756" s="430">
        <v>1</v>
      </c>
      <c r="C756" s="430" t="s">
        <v>4160</v>
      </c>
      <c r="D756" s="430" t="s">
        <v>3832</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75">
      <c r="A757" s="430" t="s">
        <v>4159</v>
      </c>
      <c r="B757" s="430">
        <v>1</v>
      </c>
      <c r="C757" s="430" t="s">
        <v>4160</v>
      </c>
      <c r="D757" s="430" t="s">
        <v>3834</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75">
      <c r="A758" s="430" t="s">
        <v>4159</v>
      </c>
      <c r="B758" s="430">
        <v>1</v>
      </c>
      <c r="C758" s="430" t="s">
        <v>4160</v>
      </c>
      <c r="D758" s="430" t="s">
        <v>3836</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75">
      <c r="A759" s="430" t="s">
        <v>4159</v>
      </c>
      <c r="B759" s="430">
        <v>1</v>
      </c>
      <c r="C759" s="430" t="s">
        <v>4160</v>
      </c>
      <c r="D759" s="430" t="s">
        <v>3838</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75">
      <c r="A760" s="430" t="s">
        <v>4159</v>
      </c>
      <c r="B760" s="430">
        <v>1</v>
      </c>
      <c r="C760" s="430" t="s">
        <v>4160</v>
      </c>
      <c r="D760" s="430" t="s">
        <v>3840</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75">
      <c r="A761" s="430" t="s">
        <v>4159</v>
      </c>
      <c r="B761" s="430">
        <v>1</v>
      </c>
      <c r="C761" s="430" t="s">
        <v>4160</v>
      </c>
      <c r="D761" s="430" t="s">
        <v>3842</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75">
      <c r="A762" s="430" t="s">
        <v>4159</v>
      </c>
      <c r="B762" s="430">
        <v>1</v>
      </c>
      <c r="C762" s="430" t="s">
        <v>4160</v>
      </c>
      <c r="D762" s="430" t="s">
        <v>3844</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75">
      <c r="A763" s="430" t="s">
        <v>4159</v>
      </c>
      <c r="B763" s="430">
        <v>1</v>
      </c>
      <c r="C763" s="430" t="s">
        <v>4160</v>
      </c>
      <c r="D763" s="430" t="s">
        <v>3846</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75">
      <c r="A764" s="430" t="s">
        <v>4159</v>
      </c>
      <c r="B764" s="430">
        <v>1</v>
      </c>
      <c r="C764" s="430" t="s">
        <v>4160</v>
      </c>
      <c r="D764" s="430" t="s">
        <v>3848</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75">
      <c r="A765" s="430" t="s">
        <v>4159</v>
      </c>
      <c r="B765" s="430">
        <v>1</v>
      </c>
      <c r="C765" s="430" t="s">
        <v>4160</v>
      </c>
      <c r="D765" s="430" t="s">
        <v>3850</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75">
      <c r="A766" s="430" t="s">
        <v>4159</v>
      </c>
      <c r="B766" s="430">
        <v>1</v>
      </c>
      <c r="C766" s="430" t="s">
        <v>4160</v>
      </c>
      <c r="D766" s="430" t="s">
        <v>3852</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75">
      <c r="A767" s="430" t="s">
        <v>4159</v>
      </c>
      <c r="B767" s="430">
        <v>1</v>
      </c>
      <c r="C767" s="430" t="s">
        <v>4160</v>
      </c>
      <c r="D767" s="430" t="s">
        <v>3854</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75">
      <c r="A768" s="430" t="s">
        <v>4159</v>
      </c>
      <c r="B768" s="430">
        <v>1</v>
      </c>
      <c r="C768" s="430" t="s">
        <v>4160</v>
      </c>
      <c r="D768" s="430" t="s">
        <v>3856</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75">
      <c r="A769" s="430" t="s">
        <v>4159</v>
      </c>
      <c r="B769" s="430">
        <v>1</v>
      </c>
      <c r="C769" s="430" t="s">
        <v>4160</v>
      </c>
      <c r="D769" s="430" t="s">
        <v>3858</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75">
      <c r="A770" s="430" t="s">
        <v>4159</v>
      </c>
      <c r="B770" s="430">
        <v>1</v>
      </c>
      <c r="C770" s="430" t="s">
        <v>4160</v>
      </c>
      <c r="D770" s="430" t="s">
        <v>3860</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75">
      <c r="A771" s="430" t="s">
        <v>4159</v>
      </c>
      <c r="B771" s="430">
        <v>1</v>
      </c>
      <c r="C771" s="430" t="s">
        <v>4160</v>
      </c>
      <c r="D771" s="430" t="s">
        <v>3862</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75">
      <c r="A772" s="430" t="s">
        <v>4161</v>
      </c>
      <c r="B772" s="430">
        <v>1</v>
      </c>
      <c r="C772" s="430" t="s">
        <v>4162</v>
      </c>
      <c r="D772" s="430" t="s">
        <v>3765</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75">
      <c r="A773" s="430" t="s">
        <v>4161</v>
      </c>
      <c r="B773" s="430">
        <v>1</v>
      </c>
      <c r="C773" s="430" t="s">
        <v>4162</v>
      </c>
      <c r="D773" s="430" t="s">
        <v>3767</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75">
      <c r="A774" s="430" t="s">
        <v>4161</v>
      </c>
      <c r="B774" s="430">
        <v>1</v>
      </c>
      <c r="C774" s="430" t="s">
        <v>4162</v>
      </c>
      <c r="D774" s="430" t="s">
        <v>3769</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75">
      <c r="A775" s="430" t="s">
        <v>4161</v>
      </c>
      <c r="B775" s="430">
        <v>1</v>
      </c>
      <c r="C775" s="430" t="s">
        <v>4162</v>
      </c>
      <c r="D775" s="430" t="s">
        <v>4136</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75">
      <c r="A776" s="430" t="s">
        <v>4161</v>
      </c>
      <c r="B776" s="430">
        <v>1</v>
      </c>
      <c r="C776" s="430" t="s">
        <v>4162</v>
      </c>
      <c r="D776" s="430" t="s">
        <v>3771</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75">
      <c r="A777" s="430" t="s">
        <v>4161</v>
      </c>
      <c r="B777" s="430">
        <v>1</v>
      </c>
      <c r="C777" s="430" t="s">
        <v>4162</v>
      </c>
      <c r="D777" s="430" t="s">
        <v>3773</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75">
      <c r="A778" s="430" t="s">
        <v>4161</v>
      </c>
      <c r="B778" s="430">
        <v>1</v>
      </c>
      <c r="C778" s="430" t="s">
        <v>4162</v>
      </c>
      <c r="D778" s="430" t="s">
        <v>485</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75">
      <c r="A779" s="430" t="s">
        <v>4161</v>
      </c>
      <c r="B779" s="430">
        <v>1</v>
      </c>
      <c r="C779" s="430" t="s">
        <v>4162</v>
      </c>
      <c r="D779" s="430" t="s">
        <v>3776</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75">
      <c r="A780" s="430" t="s">
        <v>4161</v>
      </c>
      <c r="B780" s="430">
        <v>1</v>
      </c>
      <c r="C780" s="430" t="s">
        <v>4162</v>
      </c>
      <c r="D780" s="430" t="s">
        <v>3778</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75">
      <c r="A781" s="430" t="s">
        <v>4161</v>
      </c>
      <c r="B781" s="430">
        <v>1</v>
      </c>
      <c r="C781" s="430" t="s">
        <v>4162</v>
      </c>
      <c r="D781" s="430" t="s">
        <v>3779</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75">
      <c r="A782" s="430" t="s">
        <v>4161</v>
      </c>
      <c r="B782" s="430">
        <v>1</v>
      </c>
      <c r="C782" s="430" t="s">
        <v>4162</v>
      </c>
      <c r="D782" s="430" t="s">
        <v>3781</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75">
      <c r="A783" s="430" t="s">
        <v>4161</v>
      </c>
      <c r="B783" s="430">
        <v>1</v>
      </c>
      <c r="C783" s="430" t="s">
        <v>4162</v>
      </c>
      <c r="D783" s="430" t="s">
        <v>3783</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75">
      <c r="A784" s="430" t="s">
        <v>4161</v>
      </c>
      <c r="B784" s="430">
        <v>1</v>
      </c>
      <c r="C784" s="430" t="s">
        <v>4162</v>
      </c>
      <c r="D784" s="430" t="s">
        <v>4137</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75">
      <c r="A785" s="430" t="s">
        <v>4161</v>
      </c>
      <c r="B785" s="430">
        <v>1</v>
      </c>
      <c r="C785" s="430" t="s">
        <v>4162</v>
      </c>
      <c r="D785" s="430" t="s">
        <v>3785</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75">
      <c r="A786" s="430" t="s">
        <v>4161</v>
      </c>
      <c r="B786" s="430">
        <v>1</v>
      </c>
      <c r="C786" s="430" t="s">
        <v>4162</v>
      </c>
      <c r="D786" s="430" t="s">
        <v>3787</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75">
      <c r="A787" s="430" t="s">
        <v>4161</v>
      </c>
      <c r="B787" s="430">
        <v>1</v>
      </c>
      <c r="C787" s="430" t="s">
        <v>4162</v>
      </c>
      <c r="D787" s="430" t="s">
        <v>3789</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75">
      <c r="A788" s="430" t="s">
        <v>4161</v>
      </c>
      <c r="B788" s="430">
        <v>1</v>
      </c>
      <c r="C788" s="430" t="s">
        <v>4162</v>
      </c>
      <c r="D788" s="430" t="s">
        <v>3791</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75">
      <c r="A789" s="430" t="s">
        <v>4161</v>
      </c>
      <c r="B789" s="430">
        <v>1</v>
      </c>
      <c r="C789" s="430" t="s">
        <v>4162</v>
      </c>
      <c r="D789" s="430" t="s">
        <v>3793</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75">
      <c r="A790" s="430" t="s">
        <v>4161</v>
      </c>
      <c r="B790" s="430">
        <v>1</v>
      </c>
      <c r="C790" s="430" t="s">
        <v>4162</v>
      </c>
      <c r="D790" s="430" t="s">
        <v>3795</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75">
      <c r="A791" s="430" t="s">
        <v>4161</v>
      </c>
      <c r="B791" s="430">
        <v>1</v>
      </c>
      <c r="C791" s="430" t="s">
        <v>4162</v>
      </c>
      <c r="D791" s="430" t="s">
        <v>3797</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75">
      <c r="A792" s="430" t="s">
        <v>4161</v>
      </c>
      <c r="B792" s="430">
        <v>1</v>
      </c>
      <c r="C792" s="430" t="s">
        <v>4162</v>
      </c>
      <c r="D792" s="430" t="s">
        <v>3799</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75">
      <c r="A793" s="430" t="s">
        <v>4161</v>
      </c>
      <c r="B793" s="430">
        <v>1</v>
      </c>
      <c r="C793" s="430" t="s">
        <v>4162</v>
      </c>
      <c r="D793" s="430" t="s">
        <v>3801</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75">
      <c r="A794" s="430" t="s">
        <v>4161</v>
      </c>
      <c r="B794" s="430">
        <v>1</v>
      </c>
      <c r="C794" s="430" t="s">
        <v>4162</v>
      </c>
      <c r="D794" s="430" t="s">
        <v>3803</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75">
      <c r="A795" s="430" t="s">
        <v>4161</v>
      </c>
      <c r="B795" s="430">
        <v>1</v>
      </c>
      <c r="C795" s="430" t="s">
        <v>4162</v>
      </c>
      <c r="D795" s="430" t="s">
        <v>3805</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75">
      <c r="A796" s="430" t="s">
        <v>4161</v>
      </c>
      <c r="B796" s="430">
        <v>1</v>
      </c>
      <c r="C796" s="430" t="s">
        <v>4162</v>
      </c>
      <c r="D796" s="430" t="s">
        <v>3807</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75">
      <c r="A797" s="430" t="s">
        <v>4161</v>
      </c>
      <c r="B797" s="430">
        <v>1</v>
      </c>
      <c r="C797" s="430" t="s">
        <v>4162</v>
      </c>
      <c r="D797" s="430" t="s">
        <v>3809</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75">
      <c r="A798" s="430" t="s">
        <v>4161</v>
      </c>
      <c r="B798" s="430">
        <v>1</v>
      </c>
      <c r="C798" s="430" t="s">
        <v>4162</v>
      </c>
      <c r="D798" s="430" t="s">
        <v>3811</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75">
      <c r="A799" s="430" t="s">
        <v>4161</v>
      </c>
      <c r="B799" s="430">
        <v>1</v>
      </c>
      <c r="C799" s="430" t="s">
        <v>4162</v>
      </c>
      <c r="D799" s="430" t="s">
        <v>4138</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75">
      <c r="A800" s="430" t="s">
        <v>4161</v>
      </c>
      <c r="B800" s="430">
        <v>1</v>
      </c>
      <c r="C800" s="430" t="s">
        <v>4162</v>
      </c>
      <c r="D800" s="430" t="s">
        <v>3813</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75">
      <c r="A801" s="430" t="s">
        <v>4161</v>
      </c>
      <c r="B801" s="430">
        <v>1</v>
      </c>
      <c r="C801" s="430" t="s">
        <v>4162</v>
      </c>
      <c r="D801" s="430" t="s">
        <v>3815</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75">
      <c r="A802" s="430" t="s">
        <v>4161</v>
      </c>
      <c r="B802" s="430">
        <v>1</v>
      </c>
      <c r="C802" s="430" t="s">
        <v>4162</v>
      </c>
      <c r="D802" s="430" t="s">
        <v>3817</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75">
      <c r="A803" s="430" t="s">
        <v>4161</v>
      </c>
      <c r="B803" s="430">
        <v>1</v>
      </c>
      <c r="C803" s="430" t="s">
        <v>4162</v>
      </c>
      <c r="D803" s="430" t="s">
        <v>3819</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75">
      <c r="A804" s="430" t="s">
        <v>4161</v>
      </c>
      <c r="B804" s="430">
        <v>1</v>
      </c>
      <c r="C804" s="430" t="s">
        <v>4162</v>
      </c>
      <c r="D804" s="430" t="s">
        <v>521</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75">
      <c r="A805" s="430" t="s">
        <v>4161</v>
      </c>
      <c r="B805" s="430">
        <v>1</v>
      </c>
      <c r="C805" s="430" t="s">
        <v>4162</v>
      </c>
      <c r="D805" s="430" t="s">
        <v>3822</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75">
      <c r="A806" s="430" t="s">
        <v>4161</v>
      </c>
      <c r="B806" s="430">
        <v>1</v>
      </c>
      <c r="C806" s="430" t="s">
        <v>4162</v>
      </c>
      <c r="D806" s="430" t="s">
        <v>3824</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75">
      <c r="A807" s="430" t="s">
        <v>4161</v>
      </c>
      <c r="B807" s="430">
        <v>1</v>
      </c>
      <c r="C807" s="430" t="s">
        <v>4162</v>
      </c>
      <c r="D807" s="430" t="s">
        <v>3826</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75">
      <c r="A808" s="430" t="s">
        <v>4161</v>
      </c>
      <c r="B808" s="430">
        <v>1</v>
      </c>
      <c r="C808" s="430" t="s">
        <v>4162</v>
      </c>
      <c r="D808" s="430" t="s">
        <v>3828</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75">
      <c r="A809" s="430" t="s">
        <v>4161</v>
      </c>
      <c r="B809" s="430">
        <v>1</v>
      </c>
      <c r="C809" s="430" t="s">
        <v>4162</v>
      </c>
      <c r="D809" s="430" t="s">
        <v>3830</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75">
      <c r="A810" s="430" t="s">
        <v>4161</v>
      </c>
      <c r="B810" s="430">
        <v>1</v>
      </c>
      <c r="C810" s="430" t="s">
        <v>4162</v>
      </c>
      <c r="D810" s="430" t="s">
        <v>3832</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75">
      <c r="A811" s="430" t="s">
        <v>4161</v>
      </c>
      <c r="B811" s="430">
        <v>1</v>
      </c>
      <c r="C811" s="430" t="s">
        <v>4162</v>
      </c>
      <c r="D811" s="430" t="s">
        <v>3834</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75">
      <c r="A812" s="430" t="s">
        <v>4161</v>
      </c>
      <c r="B812" s="430">
        <v>1</v>
      </c>
      <c r="C812" s="430" t="s">
        <v>4162</v>
      </c>
      <c r="D812" s="430" t="s">
        <v>3836</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75">
      <c r="A813" s="430" t="s">
        <v>4161</v>
      </c>
      <c r="B813" s="430">
        <v>1</v>
      </c>
      <c r="C813" s="430" t="s">
        <v>4162</v>
      </c>
      <c r="D813" s="430" t="s">
        <v>3838</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75">
      <c r="A814" s="430" t="s">
        <v>4161</v>
      </c>
      <c r="B814" s="430">
        <v>1</v>
      </c>
      <c r="C814" s="430" t="s">
        <v>4162</v>
      </c>
      <c r="D814" s="430" t="s">
        <v>4139</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75">
      <c r="A815" s="430" t="s">
        <v>4161</v>
      </c>
      <c r="B815" s="430">
        <v>1</v>
      </c>
      <c r="C815" s="430" t="s">
        <v>4162</v>
      </c>
      <c r="D815" s="430" t="s">
        <v>3840</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75">
      <c r="A816" s="430" t="s">
        <v>4161</v>
      </c>
      <c r="B816" s="430">
        <v>1</v>
      </c>
      <c r="C816" s="430" t="s">
        <v>4162</v>
      </c>
      <c r="D816" s="430" t="s">
        <v>3842</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75">
      <c r="A817" s="430" t="s">
        <v>4161</v>
      </c>
      <c r="B817" s="430">
        <v>1</v>
      </c>
      <c r="C817" s="430" t="s">
        <v>4162</v>
      </c>
      <c r="D817" s="430" t="s">
        <v>3844</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75">
      <c r="A818" s="430" t="s">
        <v>4161</v>
      </c>
      <c r="B818" s="430">
        <v>1</v>
      </c>
      <c r="C818" s="430" t="s">
        <v>4162</v>
      </c>
      <c r="D818" s="430" t="s">
        <v>3846</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75">
      <c r="A819" s="430" t="s">
        <v>4161</v>
      </c>
      <c r="B819" s="430">
        <v>1</v>
      </c>
      <c r="C819" s="430" t="s">
        <v>4162</v>
      </c>
      <c r="D819" s="430" t="s">
        <v>3848</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75">
      <c r="A820" s="430" t="s">
        <v>4161</v>
      </c>
      <c r="B820" s="430">
        <v>1</v>
      </c>
      <c r="C820" s="430" t="s">
        <v>4162</v>
      </c>
      <c r="D820" s="430" t="s">
        <v>4140</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75">
      <c r="A821" s="430" t="s">
        <v>4161</v>
      </c>
      <c r="B821" s="430">
        <v>1</v>
      </c>
      <c r="C821" s="430" t="s">
        <v>4162</v>
      </c>
      <c r="D821" s="430" t="s">
        <v>3850</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75">
      <c r="A822" s="430" t="s">
        <v>4161</v>
      </c>
      <c r="B822" s="430">
        <v>1</v>
      </c>
      <c r="C822" s="430" t="s">
        <v>4162</v>
      </c>
      <c r="D822" s="430" t="s">
        <v>3852</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75">
      <c r="A823" s="430" t="s">
        <v>4161</v>
      </c>
      <c r="B823" s="430">
        <v>1</v>
      </c>
      <c r="C823" s="430" t="s">
        <v>4162</v>
      </c>
      <c r="D823" s="430" t="s">
        <v>4141</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75">
      <c r="A824" s="430" t="s">
        <v>4161</v>
      </c>
      <c r="B824" s="430">
        <v>1</v>
      </c>
      <c r="C824" s="430" t="s">
        <v>4162</v>
      </c>
      <c r="D824" s="430" t="s">
        <v>3854</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75">
      <c r="A825" s="430" t="s">
        <v>4161</v>
      </c>
      <c r="B825" s="430">
        <v>1</v>
      </c>
      <c r="C825" s="430" t="s">
        <v>4162</v>
      </c>
      <c r="D825" s="430" t="s">
        <v>3856</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75">
      <c r="A826" s="430" t="s">
        <v>4161</v>
      </c>
      <c r="B826" s="430">
        <v>1</v>
      </c>
      <c r="C826" s="430" t="s">
        <v>4162</v>
      </c>
      <c r="D826" s="430" t="s">
        <v>3858</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75">
      <c r="A827" s="430" t="s">
        <v>4161</v>
      </c>
      <c r="B827" s="430">
        <v>1</v>
      </c>
      <c r="C827" s="430" t="s">
        <v>4162</v>
      </c>
      <c r="D827" s="430" t="s">
        <v>3860</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75">
      <c r="A828" s="430" t="s">
        <v>4161</v>
      </c>
      <c r="B828" s="430">
        <v>1</v>
      </c>
      <c r="C828" s="430" t="s">
        <v>4162</v>
      </c>
      <c r="D828" s="430" t="s">
        <v>3862</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75">
      <c r="A829" s="430" t="s">
        <v>4163</v>
      </c>
      <c r="B829" s="430">
        <v>1</v>
      </c>
      <c r="C829" s="430" t="s">
        <v>4164</v>
      </c>
      <c r="D829" s="430" t="s">
        <v>3765</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75">
      <c r="A830" s="430" t="s">
        <v>4163</v>
      </c>
      <c r="B830" s="430">
        <v>1</v>
      </c>
      <c r="C830" s="430" t="s">
        <v>4164</v>
      </c>
      <c r="D830" s="430" t="s">
        <v>3767</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75">
      <c r="A831" s="430" t="s">
        <v>4163</v>
      </c>
      <c r="B831" s="430">
        <v>1</v>
      </c>
      <c r="C831" s="430" t="s">
        <v>4164</v>
      </c>
      <c r="D831" s="430" t="s">
        <v>3769</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75">
      <c r="A832" s="430" t="s">
        <v>4163</v>
      </c>
      <c r="B832" s="430">
        <v>1</v>
      </c>
      <c r="C832" s="430" t="s">
        <v>4164</v>
      </c>
      <c r="D832" s="430" t="s">
        <v>4136</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75">
      <c r="A833" s="430" t="s">
        <v>4163</v>
      </c>
      <c r="B833" s="430">
        <v>1</v>
      </c>
      <c r="C833" s="430" t="s">
        <v>4164</v>
      </c>
      <c r="D833" s="430" t="s">
        <v>3771</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75">
      <c r="A834" s="430" t="s">
        <v>4163</v>
      </c>
      <c r="B834" s="430">
        <v>1</v>
      </c>
      <c r="C834" s="430" t="s">
        <v>4164</v>
      </c>
      <c r="D834" s="430" t="s">
        <v>3773</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75">
      <c r="A835" s="430" t="s">
        <v>4163</v>
      </c>
      <c r="B835" s="430">
        <v>1</v>
      </c>
      <c r="C835" s="430" t="s">
        <v>4164</v>
      </c>
      <c r="D835" s="430" t="s">
        <v>485</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75">
      <c r="A836" s="430" t="s">
        <v>4163</v>
      </c>
      <c r="B836" s="430">
        <v>1</v>
      </c>
      <c r="C836" s="430" t="s">
        <v>4164</v>
      </c>
      <c r="D836" s="430" t="s">
        <v>3776</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75">
      <c r="A837" s="430" t="s">
        <v>4163</v>
      </c>
      <c r="B837" s="430">
        <v>1</v>
      </c>
      <c r="C837" s="430" t="s">
        <v>4164</v>
      </c>
      <c r="D837" s="430" t="s">
        <v>3778</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75">
      <c r="A838" s="430" t="s">
        <v>4163</v>
      </c>
      <c r="B838" s="430">
        <v>1</v>
      </c>
      <c r="C838" s="430" t="s">
        <v>4164</v>
      </c>
      <c r="D838" s="430" t="s">
        <v>3779</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75">
      <c r="A839" s="430" t="s">
        <v>4163</v>
      </c>
      <c r="B839" s="430">
        <v>1</v>
      </c>
      <c r="C839" s="430" t="s">
        <v>4164</v>
      </c>
      <c r="D839" s="430" t="s">
        <v>3781</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75">
      <c r="A840" s="430" t="s">
        <v>4163</v>
      </c>
      <c r="B840" s="430">
        <v>1</v>
      </c>
      <c r="C840" s="430" t="s">
        <v>4164</v>
      </c>
      <c r="D840" s="430" t="s">
        <v>3783</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75">
      <c r="A841" s="430" t="s">
        <v>4163</v>
      </c>
      <c r="B841" s="430">
        <v>1</v>
      </c>
      <c r="C841" s="430" t="s">
        <v>4164</v>
      </c>
      <c r="D841" s="430" t="s">
        <v>4137</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75">
      <c r="A842" s="430" t="s">
        <v>4163</v>
      </c>
      <c r="B842" s="430">
        <v>1</v>
      </c>
      <c r="C842" s="430" t="s">
        <v>4164</v>
      </c>
      <c r="D842" s="430" t="s">
        <v>3785</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75">
      <c r="A843" s="430" t="s">
        <v>4163</v>
      </c>
      <c r="B843" s="430">
        <v>1</v>
      </c>
      <c r="C843" s="430" t="s">
        <v>4164</v>
      </c>
      <c r="D843" s="430" t="s">
        <v>3787</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75">
      <c r="A844" s="430" t="s">
        <v>4163</v>
      </c>
      <c r="B844" s="430">
        <v>1</v>
      </c>
      <c r="C844" s="430" t="s">
        <v>4164</v>
      </c>
      <c r="D844" s="430" t="s">
        <v>3789</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75">
      <c r="A845" s="430" t="s">
        <v>4163</v>
      </c>
      <c r="B845" s="430">
        <v>1</v>
      </c>
      <c r="C845" s="430" t="s">
        <v>4164</v>
      </c>
      <c r="D845" s="430" t="s">
        <v>3791</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75">
      <c r="A846" s="430" t="s">
        <v>4163</v>
      </c>
      <c r="B846" s="430">
        <v>1</v>
      </c>
      <c r="C846" s="430" t="s">
        <v>4164</v>
      </c>
      <c r="D846" s="430" t="s">
        <v>3793</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75">
      <c r="A847" s="430" t="s">
        <v>4163</v>
      </c>
      <c r="B847" s="430">
        <v>1</v>
      </c>
      <c r="C847" s="430" t="s">
        <v>4164</v>
      </c>
      <c r="D847" s="430" t="s">
        <v>3795</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75">
      <c r="A848" s="430" t="s">
        <v>4163</v>
      </c>
      <c r="B848" s="430">
        <v>1</v>
      </c>
      <c r="C848" s="430" t="s">
        <v>4164</v>
      </c>
      <c r="D848" s="430" t="s">
        <v>3797</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75">
      <c r="A849" s="430" t="s">
        <v>4163</v>
      </c>
      <c r="B849" s="430">
        <v>1</v>
      </c>
      <c r="C849" s="430" t="s">
        <v>4164</v>
      </c>
      <c r="D849" s="430" t="s">
        <v>3799</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75">
      <c r="A850" s="430" t="s">
        <v>4163</v>
      </c>
      <c r="B850" s="430">
        <v>1</v>
      </c>
      <c r="C850" s="430" t="s">
        <v>4164</v>
      </c>
      <c r="D850" s="430" t="s">
        <v>3801</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75">
      <c r="A851" s="430" t="s">
        <v>4163</v>
      </c>
      <c r="B851" s="430">
        <v>1</v>
      </c>
      <c r="C851" s="430" t="s">
        <v>4164</v>
      </c>
      <c r="D851" s="430" t="s">
        <v>3803</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75">
      <c r="A852" s="430" t="s">
        <v>4163</v>
      </c>
      <c r="B852" s="430">
        <v>1</v>
      </c>
      <c r="C852" s="430" t="s">
        <v>4164</v>
      </c>
      <c r="D852" s="430" t="s">
        <v>3805</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75">
      <c r="A853" s="430" t="s">
        <v>4163</v>
      </c>
      <c r="B853" s="430">
        <v>1</v>
      </c>
      <c r="C853" s="430" t="s">
        <v>4164</v>
      </c>
      <c r="D853" s="430" t="s">
        <v>3807</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75">
      <c r="A854" s="430" t="s">
        <v>4163</v>
      </c>
      <c r="B854" s="430">
        <v>1</v>
      </c>
      <c r="C854" s="430" t="s">
        <v>4164</v>
      </c>
      <c r="D854" s="430" t="s">
        <v>3809</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75">
      <c r="A855" s="430" t="s">
        <v>4163</v>
      </c>
      <c r="B855" s="430">
        <v>1</v>
      </c>
      <c r="C855" s="430" t="s">
        <v>4164</v>
      </c>
      <c r="D855" s="430" t="s">
        <v>3811</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75">
      <c r="A856" s="430" t="s">
        <v>4163</v>
      </c>
      <c r="B856" s="430">
        <v>1</v>
      </c>
      <c r="C856" s="430" t="s">
        <v>4164</v>
      </c>
      <c r="D856" s="430" t="s">
        <v>4138</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75">
      <c r="A857" s="430" t="s">
        <v>4163</v>
      </c>
      <c r="B857" s="430">
        <v>1</v>
      </c>
      <c r="C857" s="430" t="s">
        <v>4164</v>
      </c>
      <c r="D857" s="430" t="s">
        <v>3813</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75">
      <c r="A858" s="430" t="s">
        <v>4163</v>
      </c>
      <c r="B858" s="430">
        <v>1</v>
      </c>
      <c r="C858" s="430" t="s">
        <v>4164</v>
      </c>
      <c r="D858" s="430" t="s">
        <v>3815</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75">
      <c r="A859" s="430" t="s">
        <v>4163</v>
      </c>
      <c r="B859" s="430">
        <v>1</v>
      </c>
      <c r="C859" s="430" t="s">
        <v>4164</v>
      </c>
      <c r="D859" s="430" t="s">
        <v>3817</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75">
      <c r="A860" s="430" t="s">
        <v>4163</v>
      </c>
      <c r="B860" s="430">
        <v>1</v>
      </c>
      <c r="C860" s="430" t="s">
        <v>4164</v>
      </c>
      <c r="D860" s="430" t="s">
        <v>3819</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75">
      <c r="A861" s="430" t="s">
        <v>4163</v>
      </c>
      <c r="B861" s="430">
        <v>1</v>
      </c>
      <c r="C861" s="430" t="s">
        <v>4164</v>
      </c>
      <c r="D861" s="430" t="s">
        <v>521</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75">
      <c r="A862" s="430" t="s">
        <v>4163</v>
      </c>
      <c r="B862" s="430">
        <v>1</v>
      </c>
      <c r="C862" s="430" t="s">
        <v>4164</v>
      </c>
      <c r="D862" s="430" t="s">
        <v>3822</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75">
      <c r="A863" s="430" t="s">
        <v>4163</v>
      </c>
      <c r="B863" s="430">
        <v>1</v>
      </c>
      <c r="C863" s="430" t="s">
        <v>4164</v>
      </c>
      <c r="D863" s="430" t="s">
        <v>3824</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75">
      <c r="A864" s="430" t="s">
        <v>4163</v>
      </c>
      <c r="B864" s="430">
        <v>1</v>
      </c>
      <c r="C864" s="430" t="s">
        <v>4164</v>
      </c>
      <c r="D864" s="430" t="s">
        <v>3826</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75">
      <c r="A865" s="430" t="s">
        <v>4163</v>
      </c>
      <c r="B865" s="430">
        <v>1</v>
      </c>
      <c r="C865" s="430" t="s">
        <v>4164</v>
      </c>
      <c r="D865" s="430" t="s">
        <v>3828</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75">
      <c r="A866" s="430" t="s">
        <v>4163</v>
      </c>
      <c r="B866" s="430">
        <v>1</v>
      </c>
      <c r="C866" s="430" t="s">
        <v>4164</v>
      </c>
      <c r="D866" s="430" t="s">
        <v>3830</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75">
      <c r="A867" s="430" t="s">
        <v>4163</v>
      </c>
      <c r="B867" s="430">
        <v>1</v>
      </c>
      <c r="C867" s="430" t="s">
        <v>4164</v>
      </c>
      <c r="D867" s="430" t="s">
        <v>3832</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75">
      <c r="A868" s="430" t="s">
        <v>4163</v>
      </c>
      <c r="B868" s="430">
        <v>1</v>
      </c>
      <c r="C868" s="430" t="s">
        <v>4164</v>
      </c>
      <c r="D868" s="430" t="s">
        <v>3834</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75">
      <c r="A869" s="430" t="s">
        <v>4163</v>
      </c>
      <c r="B869" s="430">
        <v>1</v>
      </c>
      <c r="C869" s="430" t="s">
        <v>4164</v>
      </c>
      <c r="D869" s="430" t="s">
        <v>3836</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75">
      <c r="A870" s="430" t="s">
        <v>4163</v>
      </c>
      <c r="B870" s="430">
        <v>1</v>
      </c>
      <c r="C870" s="430" t="s">
        <v>4164</v>
      </c>
      <c r="D870" s="430" t="s">
        <v>3838</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75">
      <c r="A871" s="430" t="s">
        <v>4163</v>
      </c>
      <c r="B871" s="430">
        <v>1</v>
      </c>
      <c r="C871" s="430" t="s">
        <v>4164</v>
      </c>
      <c r="D871" s="430" t="s">
        <v>4139</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75">
      <c r="A872" s="430" t="s">
        <v>4163</v>
      </c>
      <c r="B872" s="430">
        <v>1</v>
      </c>
      <c r="C872" s="430" t="s">
        <v>4164</v>
      </c>
      <c r="D872" s="430" t="s">
        <v>3840</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75">
      <c r="A873" s="430" t="s">
        <v>4163</v>
      </c>
      <c r="B873" s="430">
        <v>1</v>
      </c>
      <c r="C873" s="430" t="s">
        <v>4164</v>
      </c>
      <c r="D873" s="430" t="s">
        <v>3842</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75">
      <c r="A874" s="430" t="s">
        <v>4163</v>
      </c>
      <c r="B874" s="430">
        <v>1</v>
      </c>
      <c r="C874" s="430" t="s">
        <v>4164</v>
      </c>
      <c r="D874" s="430" t="s">
        <v>3844</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75">
      <c r="A875" s="430" t="s">
        <v>4163</v>
      </c>
      <c r="B875" s="430">
        <v>1</v>
      </c>
      <c r="C875" s="430" t="s">
        <v>4164</v>
      </c>
      <c r="D875" s="430" t="s">
        <v>3846</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75">
      <c r="A876" s="430" t="s">
        <v>4163</v>
      </c>
      <c r="B876" s="430">
        <v>1</v>
      </c>
      <c r="C876" s="430" t="s">
        <v>4164</v>
      </c>
      <c r="D876" s="430" t="s">
        <v>3848</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75">
      <c r="A877" s="430" t="s">
        <v>4163</v>
      </c>
      <c r="B877" s="430">
        <v>1</v>
      </c>
      <c r="C877" s="430" t="s">
        <v>4164</v>
      </c>
      <c r="D877" s="430" t="s">
        <v>4140</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75">
      <c r="A878" s="430" t="s">
        <v>4163</v>
      </c>
      <c r="B878" s="430">
        <v>1</v>
      </c>
      <c r="C878" s="430" t="s">
        <v>4164</v>
      </c>
      <c r="D878" s="430" t="s">
        <v>3850</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75">
      <c r="A879" s="430" t="s">
        <v>4163</v>
      </c>
      <c r="B879" s="430">
        <v>1</v>
      </c>
      <c r="C879" s="430" t="s">
        <v>4164</v>
      </c>
      <c r="D879" s="430" t="s">
        <v>3852</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75">
      <c r="A880" s="430" t="s">
        <v>4163</v>
      </c>
      <c r="B880" s="430">
        <v>1</v>
      </c>
      <c r="C880" s="430" t="s">
        <v>4164</v>
      </c>
      <c r="D880" s="430" t="s">
        <v>4141</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75">
      <c r="A881" s="430" t="s">
        <v>4163</v>
      </c>
      <c r="B881" s="430">
        <v>1</v>
      </c>
      <c r="C881" s="430" t="s">
        <v>4164</v>
      </c>
      <c r="D881" s="430" t="s">
        <v>3854</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75">
      <c r="A882" s="430" t="s">
        <v>4163</v>
      </c>
      <c r="B882" s="430">
        <v>1</v>
      </c>
      <c r="C882" s="430" t="s">
        <v>4164</v>
      </c>
      <c r="D882" s="430" t="s">
        <v>3856</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75">
      <c r="A883" s="430" t="s">
        <v>4163</v>
      </c>
      <c r="B883" s="430">
        <v>1</v>
      </c>
      <c r="C883" s="430" t="s">
        <v>4164</v>
      </c>
      <c r="D883" s="430" t="s">
        <v>3858</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75">
      <c r="A884" s="430" t="s">
        <v>4163</v>
      </c>
      <c r="B884" s="430">
        <v>1</v>
      </c>
      <c r="C884" s="430" t="s">
        <v>4164</v>
      </c>
      <c r="D884" s="430" t="s">
        <v>3860</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75">
      <c r="A885" s="430" t="s">
        <v>4163</v>
      </c>
      <c r="B885" s="430">
        <v>1</v>
      </c>
      <c r="C885" s="430" t="s">
        <v>4164</v>
      </c>
      <c r="D885" s="430" t="s">
        <v>3862</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75">
      <c r="A886" s="430" t="s">
        <v>4165</v>
      </c>
      <c r="B886" s="430">
        <v>1</v>
      </c>
      <c r="C886" s="430" t="s">
        <v>4166</v>
      </c>
      <c r="D886" s="430" t="s">
        <v>3765</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75">
      <c r="A887" s="430" t="s">
        <v>4165</v>
      </c>
      <c r="B887" s="430">
        <v>1</v>
      </c>
      <c r="C887" s="430" t="s">
        <v>4166</v>
      </c>
      <c r="D887" s="430" t="s">
        <v>3767</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75">
      <c r="A888" s="430" t="s">
        <v>4165</v>
      </c>
      <c r="B888" s="430">
        <v>1</v>
      </c>
      <c r="C888" s="430" t="s">
        <v>4166</v>
      </c>
      <c r="D888" s="430" t="s">
        <v>3769</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75">
      <c r="A889" s="430" t="s">
        <v>4165</v>
      </c>
      <c r="B889" s="430">
        <v>1</v>
      </c>
      <c r="C889" s="430" t="s">
        <v>4166</v>
      </c>
      <c r="D889" s="430" t="s">
        <v>4136</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75">
      <c r="A890" s="430" t="s">
        <v>4165</v>
      </c>
      <c r="B890" s="430">
        <v>1</v>
      </c>
      <c r="C890" s="430" t="s">
        <v>4166</v>
      </c>
      <c r="D890" s="430" t="s">
        <v>3771</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75">
      <c r="A891" s="430" t="s">
        <v>4165</v>
      </c>
      <c r="B891" s="430">
        <v>1</v>
      </c>
      <c r="C891" s="430" t="s">
        <v>4166</v>
      </c>
      <c r="D891" s="430" t="s">
        <v>3773</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75">
      <c r="A892" s="430" t="s">
        <v>4165</v>
      </c>
      <c r="B892" s="430">
        <v>1</v>
      </c>
      <c r="C892" s="430" t="s">
        <v>4166</v>
      </c>
      <c r="D892" s="430" t="s">
        <v>485</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75">
      <c r="A893" s="430" t="s">
        <v>4165</v>
      </c>
      <c r="B893" s="430">
        <v>1</v>
      </c>
      <c r="C893" s="430" t="s">
        <v>4166</v>
      </c>
      <c r="D893" s="430" t="s">
        <v>3776</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75">
      <c r="A894" s="430" t="s">
        <v>4165</v>
      </c>
      <c r="B894" s="430">
        <v>1</v>
      </c>
      <c r="C894" s="430" t="s">
        <v>4166</v>
      </c>
      <c r="D894" s="430" t="s">
        <v>3778</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75">
      <c r="A895" s="430" t="s">
        <v>4165</v>
      </c>
      <c r="B895" s="430">
        <v>1</v>
      </c>
      <c r="C895" s="430" t="s">
        <v>4166</v>
      </c>
      <c r="D895" s="430" t="s">
        <v>3779</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75">
      <c r="A896" s="430" t="s">
        <v>4165</v>
      </c>
      <c r="B896" s="430">
        <v>1</v>
      </c>
      <c r="C896" s="430" t="s">
        <v>4166</v>
      </c>
      <c r="D896" s="430" t="s">
        <v>3781</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75">
      <c r="A897" s="430" t="s">
        <v>4165</v>
      </c>
      <c r="B897" s="430">
        <v>1</v>
      </c>
      <c r="C897" s="430" t="s">
        <v>4166</v>
      </c>
      <c r="D897" s="430" t="s">
        <v>3783</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75">
      <c r="A898" s="430" t="s">
        <v>4165</v>
      </c>
      <c r="B898" s="430">
        <v>1</v>
      </c>
      <c r="C898" s="430" t="s">
        <v>4166</v>
      </c>
      <c r="D898" s="430" t="s">
        <v>4137</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75">
      <c r="A899" s="430" t="s">
        <v>4165</v>
      </c>
      <c r="B899" s="430">
        <v>1</v>
      </c>
      <c r="C899" s="430" t="s">
        <v>4166</v>
      </c>
      <c r="D899" s="430" t="s">
        <v>3785</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75">
      <c r="A900" s="430" t="s">
        <v>4165</v>
      </c>
      <c r="B900" s="430">
        <v>1</v>
      </c>
      <c r="C900" s="430" t="s">
        <v>4166</v>
      </c>
      <c r="D900" s="430" t="s">
        <v>3787</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75">
      <c r="A901" s="430" t="s">
        <v>4165</v>
      </c>
      <c r="B901" s="430">
        <v>1</v>
      </c>
      <c r="C901" s="430" t="s">
        <v>4166</v>
      </c>
      <c r="D901" s="430" t="s">
        <v>3789</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75">
      <c r="A902" s="430" t="s">
        <v>4165</v>
      </c>
      <c r="B902" s="430">
        <v>1</v>
      </c>
      <c r="C902" s="430" t="s">
        <v>4166</v>
      </c>
      <c r="D902" s="430" t="s">
        <v>3791</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75">
      <c r="A903" s="430" t="s">
        <v>4165</v>
      </c>
      <c r="B903" s="430">
        <v>1</v>
      </c>
      <c r="C903" s="430" t="s">
        <v>4166</v>
      </c>
      <c r="D903" s="430" t="s">
        <v>3793</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75">
      <c r="A904" s="430" t="s">
        <v>4165</v>
      </c>
      <c r="B904" s="430">
        <v>1</v>
      </c>
      <c r="C904" s="430" t="s">
        <v>4166</v>
      </c>
      <c r="D904" s="430" t="s">
        <v>3795</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75">
      <c r="A905" s="430" t="s">
        <v>4165</v>
      </c>
      <c r="B905" s="430">
        <v>1</v>
      </c>
      <c r="C905" s="430" t="s">
        <v>4166</v>
      </c>
      <c r="D905" s="430" t="s">
        <v>3797</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75">
      <c r="A906" s="430" t="s">
        <v>4165</v>
      </c>
      <c r="B906" s="430">
        <v>1</v>
      </c>
      <c r="C906" s="430" t="s">
        <v>4166</v>
      </c>
      <c r="D906" s="430" t="s">
        <v>3799</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75">
      <c r="A907" s="430" t="s">
        <v>4165</v>
      </c>
      <c r="B907" s="430">
        <v>1</v>
      </c>
      <c r="C907" s="430" t="s">
        <v>4166</v>
      </c>
      <c r="D907" s="430" t="s">
        <v>3801</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75">
      <c r="A908" s="430" t="s">
        <v>4165</v>
      </c>
      <c r="B908" s="430">
        <v>1</v>
      </c>
      <c r="C908" s="430" t="s">
        <v>4166</v>
      </c>
      <c r="D908" s="430" t="s">
        <v>3803</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75">
      <c r="A909" s="430" t="s">
        <v>4165</v>
      </c>
      <c r="B909" s="430">
        <v>1</v>
      </c>
      <c r="C909" s="430" t="s">
        <v>4166</v>
      </c>
      <c r="D909" s="430" t="s">
        <v>3805</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75">
      <c r="A910" s="430" t="s">
        <v>4165</v>
      </c>
      <c r="B910" s="430">
        <v>1</v>
      </c>
      <c r="C910" s="430" t="s">
        <v>4166</v>
      </c>
      <c r="D910" s="430" t="s">
        <v>3807</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75">
      <c r="A911" s="430" t="s">
        <v>4165</v>
      </c>
      <c r="B911" s="430">
        <v>1</v>
      </c>
      <c r="C911" s="430" t="s">
        <v>4166</v>
      </c>
      <c r="D911" s="430" t="s">
        <v>3809</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75">
      <c r="A912" s="430" t="s">
        <v>4165</v>
      </c>
      <c r="B912" s="430">
        <v>1</v>
      </c>
      <c r="C912" s="430" t="s">
        <v>4166</v>
      </c>
      <c r="D912" s="430" t="s">
        <v>3811</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75">
      <c r="A913" s="430" t="s">
        <v>4165</v>
      </c>
      <c r="B913" s="430">
        <v>1</v>
      </c>
      <c r="C913" s="430" t="s">
        <v>4166</v>
      </c>
      <c r="D913" s="430" t="s">
        <v>4138</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75">
      <c r="A914" s="430" t="s">
        <v>4165</v>
      </c>
      <c r="B914" s="430">
        <v>1</v>
      </c>
      <c r="C914" s="430" t="s">
        <v>4166</v>
      </c>
      <c r="D914" s="430" t="s">
        <v>3813</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75">
      <c r="A915" s="430" t="s">
        <v>4165</v>
      </c>
      <c r="B915" s="430">
        <v>1</v>
      </c>
      <c r="C915" s="430" t="s">
        <v>4166</v>
      </c>
      <c r="D915" s="430" t="s">
        <v>3815</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75">
      <c r="A916" s="430" t="s">
        <v>4165</v>
      </c>
      <c r="B916" s="430">
        <v>1</v>
      </c>
      <c r="C916" s="430" t="s">
        <v>4166</v>
      </c>
      <c r="D916" s="430" t="s">
        <v>3817</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75">
      <c r="A917" s="430" t="s">
        <v>4165</v>
      </c>
      <c r="B917" s="430">
        <v>1</v>
      </c>
      <c r="C917" s="430" t="s">
        <v>4166</v>
      </c>
      <c r="D917" s="430" t="s">
        <v>3819</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75">
      <c r="A918" s="430" t="s">
        <v>4165</v>
      </c>
      <c r="B918" s="430">
        <v>1</v>
      </c>
      <c r="C918" s="430" t="s">
        <v>4166</v>
      </c>
      <c r="D918" s="430" t="s">
        <v>521</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75">
      <c r="A919" s="430" t="s">
        <v>4165</v>
      </c>
      <c r="B919" s="430">
        <v>1</v>
      </c>
      <c r="C919" s="430" t="s">
        <v>4166</v>
      </c>
      <c r="D919" s="430" t="s">
        <v>3822</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75">
      <c r="A920" s="430" t="s">
        <v>4165</v>
      </c>
      <c r="B920" s="430">
        <v>1</v>
      </c>
      <c r="C920" s="430" t="s">
        <v>4166</v>
      </c>
      <c r="D920" s="430" t="s">
        <v>3824</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75">
      <c r="A921" s="430" t="s">
        <v>4165</v>
      </c>
      <c r="B921" s="430">
        <v>1</v>
      </c>
      <c r="C921" s="430" t="s">
        <v>4166</v>
      </c>
      <c r="D921" s="430" t="s">
        <v>3826</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75">
      <c r="A922" s="430" t="s">
        <v>4165</v>
      </c>
      <c r="B922" s="430">
        <v>1</v>
      </c>
      <c r="C922" s="430" t="s">
        <v>4166</v>
      </c>
      <c r="D922" s="430" t="s">
        <v>3828</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75">
      <c r="A923" s="430" t="s">
        <v>4165</v>
      </c>
      <c r="B923" s="430">
        <v>1</v>
      </c>
      <c r="C923" s="430" t="s">
        <v>4166</v>
      </c>
      <c r="D923" s="430" t="s">
        <v>3830</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75">
      <c r="A924" s="430" t="s">
        <v>4165</v>
      </c>
      <c r="B924" s="430">
        <v>1</v>
      </c>
      <c r="C924" s="430" t="s">
        <v>4166</v>
      </c>
      <c r="D924" s="430" t="s">
        <v>3832</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75">
      <c r="A925" s="430" t="s">
        <v>4165</v>
      </c>
      <c r="B925" s="430">
        <v>1</v>
      </c>
      <c r="C925" s="430" t="s">
        <v>4166</v>
      </c>
      <c r="D925" s="430" t="s">
        <v>3834</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75">
      <c r="A926" s="430" t="s">
        <v>4165</v>
      </c>
      <c r="B926" s="430">
        <v>1</v>
      </c>
      <c r="C926" s="430" t="s">
        <v>4166</v>
      </c>
      <c r="D926" s="430" t="s">
        <v>3836</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75">
      <c r="A927" s="430" t="s">
        <v>4165</v>
      </c>
      <c r="B927" s="430">
        <v>1</v>
      </c>
      <c r="C927" s="430" t="s">
        <v>4166</v>
      </c>
      <c r="D927" s="430" t="s">
        <v>3838</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75">
      <c r="A928" s="430" t="s">
        <v>4165</v>
      </c>
      <c r="B928" s="430">
        <v>1</v>
      </c>
      <c r="C928" s="430" t="s">
        <v>4166</v>
      </c>
      <c r="D928" s="430" t="s">
        <v>4139</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75">
      <c r="A929" s="430" t="s">
        <v>4165</v>
      </c>
      <c r="B929" s="430">
        <v>1</v>
      </c>
      <c r="C929" s="430" t="s">
        <v>4166</v>
      </c>
      <c r="D929" s="430" t="s">
        <v>3840</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75">
      <c r="A930" s="430" t="s">
        <v>4165</v>
      </c>
      <c r="B930" s="430">
        <v>1</v>
      </c>
      <c r="C930" s="430" t="s">
        <v>4166</v>
      </c>
      <c r="D930" s="430" t="s">
        <v>3842</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75">
      <c r="A931" s="430" t="s">
        <v>4165</v>
      </c>
      <c r="B931" s="430">
        <v>1</v>
      </c>
      <c r="C931" s="430" t="s">
        <v>4166</v>
      </c>
      <c r="D931" s="430" t="s">
        <v>3844</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75">
      <c r="A932" s="430" t="s">
        <v>4165</v>
      </c>
      <c r="B932" s="430">
        <v>1</v>
      </c>
      <c r="C932" s="430" t="s">
        <v>4166</v>
      </c>
      <c r="D932" s="430" t="s">
        <v>3846</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75">
      <c r="A933" s="430" t="s">
        <v>4165</v>
      </c>
      <c r="B933" s="430">
        <v>1</v>
      </c>
      <c r="C933" s="430" t="s">
        <v>4166</v>
      </c>
      <c r="D933" s="430" t="s">
        <v>3848</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75">
      <c r="A934" s="430" t="s">
        <v>4165</v>
      </c>
      <c r="B934" s="430">
        <v>1</v>
      </c>
      <c r="C934" s="430" t="s">
        <v>4166</v>
      </c>
      <c r="D934" s="430" t="s">
        <v>4140</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75">
      <c r="A935" s="430" t="s">
        <v>4165</v>
      </c>
      <c r="B935" s="430">
        <v>1</v>
      </c>
      <c r="C935" s="430" t="s">
        <v>4166</v>
      </c>
      <c r="D935" s="430" t="s">
        <v>3850</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75">
      <c r="A936" s="430" t="s">
        <v>4165</v>
      </c>
      <c r="B936" s="430">
        <v>1</v>
      </c>
      <c r="C936" s="430" t="s">
        <v>4166</v>
      </c>
      <c r="D936" s="430" t="s">
        <v>3852</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75">
      <c r="A937" s="430" t="s">
        <v>4165</v>
      </c>
      <c r="B937" s="430">
        <v>1</v>
      </c>
      <c r="C937" s="430" t="s">
        <v>4166</v>
      </c>
      <c r="D937" s="430" t="s">
        <v>4141</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75">
      <c r="A938" s="430" t="s">
        <v>4165</v>
      </c>
      <c r="B938" s="430">
        <v>1</v>
      </c>
      <c r="C938" s="430" t="s">
        <v>4166</v>
      </c>
      <c r="D938" s="430" t="s">
        <v>3854</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75">
      <c r="A939" s="430" t="s">
        <v>4165</v>
      </c>
      <c r="B939" s="430">
        <v>1</v>
      </c>
      <c r="C939" s="430" t="s">
        <v>4166</v>
      </c>
      <c r="D939" s="430" t="s">
        <v>3856</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75">
      <c r="A940" s="430" t="s">
        <v>4165</v>
      </c>
      <c r="B940" s="430">
        <v>1</v>
      </c>
      <c r="C940" s="430" t="s">
        <v>4166</v>
      </c>
      <c r="D940" s="430" t="s">
        <v>3858</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75">
      <c r="A941" s="430" t="s">
        <v>4165</v>
      </c>
      <c r="B941" s="430">
        <v>1</v>
      </c>
      <c r="C941" s="430" t="s">
        <v>4166</v>
      </c>
      <c r="D941" s="430" t="s">
        <v>3860</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75">
      <c r="A942" s="430" t="s">
        <v>4165</v>
      </c>
      <c r="B942" s="430">
        <v>1</v>
      </c>
      <c r="C942" s="430" t="s">
        <v>4166</v>
      </c>
      <c r="D942" s="430" t="s">
        <v>3862</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75">
      <c r="A943" s="430" t="s">
        <v>4167</v>
      </c>
      <c r="B943" s="430">
        <v>1</v>
      </c>
      <c r="C943" s="430" t="s">
        <v>4168</v>
      </c>
      <c r="D943" s="430" t="s">
        <v>3765</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75">
      <c r="A944" s="430" t="s">
        <v>4167</v>
      </c>
      <c r="B944" s="430">
        <v>1</v>
      </c>
      <c r="C944" s="430" t="s">
        <v>4168</v>
      </c>
      <c r="D944" s="430" t="s">
        <v>3767</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75">
      <c r="A945" s="430" t="s">
        <v>4167</v>
      </c>
      <c r="B945" s="430">
        <v>1</v>
      </c>
      <c r="C945" s="430" t="s">
        <v>4168</v>
      </c>
      <c r="D945" s="430" t="s">
        <v>3769</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75">
      <c r="A946" s="430" t="s">
        <v>4167</v>
      </c>
      <c r="B946" s="430">
        <v>1</v>
      </c>
      <c r="C946" s="430" t="s">
        <v>4168</v>
      </c>
      <c r="D946" s="430" t="s">
        <v>4136</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75">
      <c r="A947" s="430" t="s">
        <v>4167</v>
      </c>
      <c r="B947" s="430">
        <v>1</v>
      </c>
      <c r="C947" s="430" t="s">
        <v>4168</v>
      </c>
      <c r="D947" s="430" t="s">
        <v>3771</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75">
      <c r="A948" s="430" t="s">
        <v>4167</v>
      </c>
      <c r="B948" s="430">
        <v>1</v>
      </c>
      <c r="C948" s="430" t="s">
        <v>4168</v>
      </c>
      <c r="D948" s="430" t="s">
        <v>3773</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75">
      <c r="A949" s="430" t="s">
        <v>4167</v>
      </c>
      <c r="B949" s="430">
        <v>1</v>
      </c>
      <c r="C949" s="430" t="s">
        <v>4168</v>
      </c>
      <c r="D949" s="430" t="s">
        <v>485</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75">
      <c r="A950" s="430" t="s">
        <v>4167</v>
      </c>
      <c r="B950" s="430">
        <v>1</v>
      </c>
      <c r="C950" s="430" t="s">
        <v>4168</v>
      </c>
      <c r="D950" s="430" t="s">
        <v>3776</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75">
      <c r="A951" s="430" t="s">
        <v>4167</v>
      </c>
      <c r="B951" s="430">
        <v>1</v>
      </c>
      <c r="C951" s="430" t="s">
        <v>4168</v>
      </c>
      <c r="D951" s="430" t="s">
        <v>3778</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75">
      <c r="A952" s="430" t="s">
        <v>4167</v>
      </c>
      <c r="B952" s="430">
        <v>1</v>
      </c>
      <c r="C952" s="430" t="s">
        <v>4168</v>
      </c>
      <c r="D952" s="430" t="s">
        <v>3779</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75">
      <c r="A953" s="430" t="s">
        <v>4167</v>
      </c>
      <c r="B953" s="430">
        <v>1</v>
      </c>
      <c r="C953" s="430" t="s">
        <v>4168</v>
      </c>
      <c r="D953" s="430" t="s">
        <v>3781</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75">
      <c r="A954" s="430" t="s">
        <v>4167</v>
      </c>
      <c r="B954" s="430">
        <v>1</v>
      </c>
      <c r="C954" s="430" t="s">
        <v>4168</v>
      </c>
      <c r="D954" s="430" t="s">
        <v>3783</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75">
      <c r="A955" s="430" t="s">
        <v>4167</v>
      </c>
      <c r="B955" s="430">
        <v>1</v>
      </c>
      <c r="C955" s="430" t="s">
        <v>4168</v>
      </c>
      <c r="D955" s="430" t="s">
        <v>4137</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75">
      <c r="A956" s="430" t="s">
        <v>4167</v>
      </c>
      <c r="B956" s="430">
        <v>1</v>
      </c>
      <c r="C956" s="430" t="s">
        <v>4168</v>
      </c>
      <c r="D956" s="430" t="s">
        <v>3785</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75">
      <c r="A957" s="430" t="s">
        <v>4167</v>
      </c>
      <c r="B957" s="430">
        <v>1</v>
      </c>
      <c r="C957" s="430" t="s">
        <v>4168</v>
      </c>
      <c r="D957" s="430" t="s">
        <v>3787</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75">
      <c r="A958" s="430" t="s">
        <v>4167</v>
      </c>
      <c r="B958" s="430">
        <v>1</v>
      </c>
      <c r="C958" s="430" t="s">
        <v>4168</v>
      </c>
      <c r="D958" s="430" t="s">
        <v>3789</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75">
      <c r="A959" s="430" t="s">
        <v>4167</v>
      </c>
      <c r="B959" s="430">
        <v>1</v>
      </c>
      <c r="C959" s="430" t="s">
        <v>4168</v>
      </c>
      <c r="D959" s="430" t="s">
        <v>3791</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75">
      <c r="A960" s="430" t="s">
        <v>4167</v>
      </c>
      <c r="B960" s="430">
        <v>1</v>
      </c>
      <c r="C960" s="430" t="s">
        <v>4168</v>
      </c>
      <c r="D960" s="430" t="s">
        <v>3793</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75">
      <c r="A961" s="430" t="s">
        <v>4167</v>
      </c>
      <c r="B961" s="430">
        <v>1</v>
      </c>
      <c r="C961" s="430" t="s">
        <v>4168</v>
      </c>
      <c r="D961" s="430" t="s">
        <v>3795</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75">
      <c r="A962" s="430" t="s">
        <v>4167</v>
      </c>
      <c r="B962" s="430">
        <v>1</v>
      </c>
      <c r="C962" s="430" t="s">
        <v>4168</v>
      </c>
      <c r="D962" s="430" t="s">
        <v>3797</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75">
      <c r="A963" s="430" t="s">
        <v>4167</v>
      </c>
      <c r="B963" s="430">
        <v>1</v>
      </c>
      <c r="C963" s="430" t="s">
        <v>4168</v>
      </c>
      <c r="D963" s="430" t="s">
        <v>3799</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75">
      <c r="A964" s="430" t="s">
        <v>4167</v>
      </c>
      <c r="B964" s="430">
        <v>1</v>
      </c>
      <c r="C964" s="430" t="s">
        <v>4168</v>
      </c>
      <c r="D964" s="430" t="s">
        <v>3801</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75">
      <c r="A965" s="430" t="s">
        <v>4167</v>
      </c>
      <c r="B965" s="430">
        <v>1</v>
      </c>
      <c r="C965" s="430" t="s">
        <v>4168</v>
      </c>
      <c r="D965" s="430" t="s">
        <v>3803</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75">
      <c r="A966" s="430" t="s">
        <v>4167</v>
      </c>
      <c r="B966" s="430">
        <v>1</v>
      </c>
      <c r="C966" s="430" t="s">
        <v>4168</v>
      </c>
      <c r="D966" s="430" t="s">
        <v>3805</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75">
      <c r="A967" s="430" t="s">
        <v>4167</v>
      </c>
      <c r="B967" s="430">
        <v>1</v>
      </c>
      <c r="C967" s="430" t="s">
        <v>4168</v>
      </c>
      <c r="D967" s="430" t="s">
        <v>3807</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75">
      <c r="A968" s="430" t="s">
        <v>4167</v>
      </c>
      <c r="B968" s="430">
        <v>1</v>
      </c>
      <c r="C968" s="430" t="s">
        <v>4168</v>
      </c>
      <c r="D968" s="430" t="s">
        <v>3809</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75">
      <c r="A969" s="430" t="s">
        <v>4167</v>
      </c>
      <c r="B969" s="430">
        <v>1</v>
      </c>
      <c r="C969" s="430" t="s">
        <v>4168</v>
      </c>
      <c r="D969" s="430" t="s">
        <v>3811</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75">
      <c r="A970" s="430" t="s">
        <v>4167</v>
      </c>
      <c r="B970" s="430">
        <v>1</v>
      </c>
      <c r="C970" s="430" t="s">
        <v>4168</v>
      </c>
      <c r="D970" s="430" t="s">
        <v>4138</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75">
      <c r="A971" s="430" t="s">
        <v>4167</v>
      </c>
      <c r="B971" s="430">
        <v>1</v>
      </c>
      <c r="C971" s="430" t="s">
        <v>4168</v>
      </c>
      <c r="D971" s="430" t="s">
        <v>3813</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75">
      <c r="A972" s="430" t="s">
        <v>4167</v>
      </c>
      <c r="B972" s="430">
        <v>1</v>
      </c>
      <c r="C972" s="430" t="s">
        <v>4168</v>
      </c>
      <c r="D972" s="430" t="s">
        <v>3815</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75">
      <c r="A973" s="430" t="s">
        <v>4167</v>
      </c>
      <c r="B973" s="430">
        <v>1</v>
      </c>
      <c r="C973" s="430" t="s">
        <v>4168</v>
      </c>
      <c r="D973" s="430" t="s">
        <v>3817</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75">
      <c r="A974" s="430" t="s">
        <v>4167</v>
      </c>
      <c r="B974" s="430">
        <v>1</v>
      </c>
      <c r="C974" s="430" t="s">
        <v>4168</v>
      </c>
      <c r="D974" s="430" t="s">
        <v>3819</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75">
      <c r="A975" s="430" t="s">
        <v>4167</v>
      </c>
      <c r="B975" s="430">
        <v>1</v>
      </c>
      <c r="C975" s="430" t="s">
        <v>4168</v>
      </c>
      <c r="D975" s="430" t="s">
        <v>521</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75">
      <c r="A976" s="430" t="s">
        <v>4167</v>
      </c>
      <c r="B976" s="430">
        <v>1</v>
      </c>
      <c r="C976" s="430" t="s">
        <v>4168</v>
      </c>
      <c r="D976" s="430" t="s">
        <v>3822</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75">
      <c r="A977" s="430" t="s">
        <v>4167</v>
      </c>
      <c r="B977" s="430">
        <v>1</v>
      </c>
      <c r="C977" s="430" t="s">
        <v>4168</v>
      </c>
      <c r="D977" s="430" t="s">
        <v>3824</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75">
      <c r="A978" s="430" t="s">
        <v>4167</v>
      </c>
      <c r="B978" s="430">
        <v>1</v>
      </c>
      <c r="C978" s="430" t="s">
        <v>4168</v>
      </c>
      <c r="D978" s="430" t="s">
        <v>3826</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75">
      <c r="A979" s="430" t="s">
        <v>4167</v>
      </c>
      <c r="B979" s="430">
        <v>1</v>
      </c>
      <c r="C979" s="430" t="s">
        <v>4168</v>
      </c>
      <c r="D979" s="430" t="s">
        <v>3828</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75">
      <c r="A980" s="430" t="s">
        <v>4167</v>
      </c>
      <c r="B980" s="430">
        <v>1</v>
      </c>
      <c r="C980" s="430" t="s">
        <v>4168</v>
      </c>
      <c r="D980" s="430" t="s">
        <v>3830</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75">
      <c r="A981" s="430" t="s">
        <v>4167</v>
      </c>
      <c r="B981" s="430">
        <v>1</v>
      </c>
      <c r="C981" s="430" t="s">
        <v>4168</v>
      </c>
      <c r="D981" s="430" t="s">
        <v>3832</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75">
      <c r="A982" s="430" t="s">
        <v>4167</v>
      </c>
      <c r="B982" s="430">
        <v>1</v>
      </c>
      <c r="C982" s="430" t="s">
        <v>4168</v>
      </c>
      <c r="D982" s="430" t="s">
        <v>3834</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75">
      <c r="A983" s="430" t="s">
        <v>4167</v>
      </c>
      <c r="B983" s="430">
        <v>1</v>
      </c>
      <c r="C983" s="430" t="s">
        <v>4168</v>
      </c>
      <c r="D983" s="430" t="s">
        <v>3836</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75">
      <c r="A984" s="430" t="s">
        <v>4167</v>
      </c>
      <c r="B984" s="430">
        <v>1</v>
      </c>
      <c r="C984" s="430" t="s">
        <v>4168</v>
      </c>
      <c r="D984" s="430" t="s">
        <v>3838</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75">
      <c r="A985" s="430" t="s">
        <v>4167</v>
      </c>
      <c r="B985" s="430">
        <v>1</v>
      </c>
      <c r="C985" s="430" t="s">
        <v>4168</v>
      </c>
      <c r="D985" s="430" t="s">
        <v>4139</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75">
      <c r="A986" s="430" t="s">
        <v>4167</v>
      </c>
      <c r="B986" s="430">
        <v>1</v>
      </c>
      <c r="C986" s="430" t="s">
        <v>4168</v>
      </c>
      <c r="D986" s="430" t="s">
        <v>3840</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75">
      <c r="A987" s="430" t="s">
        <v>4167</v>
      </c>
      <c r="B987" s="430">
        <v>1</v>
      </c>
      <c r="C987" s="430" t="s">
        <v>4168</v>
      </c>
      <c r="D987" s="430" t="s">
        <v>3842</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75">
      <c r="A988" s="430" t="s">
        <v>4167</v>
      </c>
      <c r="B988" s="430">
        <v>1</v>
      </c>
      <c r="C988" s="430" t="s">
        <v>4168</v>
      </c>
      <c r="D988" s="430" t="s">
        <v>3844</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75">
      <c r="A989" s="430" t="s">
        <v>4167</v>
      </c>
      <c r="B989" s="430">
        <v>1</v>
      </c>
      <c r="C989" s="430" t="s">
        <v>4168</v>
      </c>
      <c r="D989" s="430" t="s">
        <v>3846</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75">
      <c r="A990" s="430" t="s">
        <v>4167</v>
      </c>
      <c r="B990" s="430">
        <v>1</v>
      </c>
      <c r="C990" s="430" t="s">
        <v>4168</v>
      </c>
      <c r="D990" s="430" t="s">
        <v>3848</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75">
      <c r="A991" s="430" t="s">
        <v>4167</v>
      </c>
      <c r="B991" s="430">
        <v>1</v>
      </c>
      <c r="C991" s="430" t="s">
        <v>4168</v>
      </c>
      <c r="D991" s="430" t="s">
        <v>4140</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75">
      <c r="A992" s="430" t="s">
        <v>4167</v>
      </c>
      <c r="B992" s="430">
        <v>1</v>
      </c>
      <c r="C992" s="430" t="s">
        <v>4168</v>
      </c>
      <c r="D992" s="430" t="s">
        <v>3850</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75">
      <c r="A993" s="430" t="s">
        <v>4167</v>
      </c>
      <c r="B993" s="430">
        <v>1</v>
      </c>
      <c r="C993" s="430" t="s">
        <v>4168</v>
      </c>
      <c r="D993" s="430" t="s">
        <v>3852</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75">
      <c r="A994" s="430" t="s">
        <v>4167</v>
      </c>
      <c r="B994" s="430">
        <v>1</v>
      </c>
      <c r="C994" s="430" t="s">
        <v>4168</v>
      </c>
      <c r="D994" s="430" t="s">
        <v>4141</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75">
      <c r="A995" s="430" t="s">
        <v>4167</v>
      </c>
      <c r="B995" s="430">
        <v>1</v>
      </c>
      <c r="C995" s="430" t="s">
        <v>4168</v>
      </c>
      <c r="D995" s="430" t="s">
        <v>3854</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75">
      <c r="A996" s="430" t="s">
        <v>4167</v>
      </c>
      <c r="B996" s="430">
        <v>1</v>
      </c>
      <c r="C996" s="430" t="s">
        <v>4168</v>
      </c>
      <c r="D996" s="430" t="s">
        <v>3856</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75">
      <c r="A997" s="430" t="s">
        <v>4167</v>
      </c>
      <c r="B997" s="430">
        <v>1</v>
      </c>
      <c r="C997" s="430" t="s">
        <v>4168</v>
      </c>
      <c r="D997" s="430" t="s">
        <v>3858</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75">
      <c r="A998" s="430" t="s">
        <v>4167</v>
      </c>
      <c r="B998" s="430">
        <v>1</v>
      </c>
      <c r="C998" s="430" t="s">
        <v>4168</v>
      </c>
      <c r="D998" s="430" t="s">
        <v>3860</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75">
      <c r="A999" s="430" t="s">
        <v>4167</v>
      </c>
      <c r="B999" s="430">
        <v>1</v>
      </c>
      <c r="C999" s="430" t="s">
        <v>4168</v>
      </c>
      <c r="D999" s="430" t="s">
        <v>3862</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75">
      <c r="A1000" s="430" t="s">
        <v>4169</v>
      </c>
      <c r="B1000" s="430">
        <v>1</v>
      </c>
      <c r="C1000" s="430" t="s">
        <v>4170</v>
      </c>
      <c r="D1000" s="430" t="s">
        <v>3765</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75">
      <c r="A1001" s="430" t="s">
        <v>4169</v>
      </c>
      <c r="B1001" s="430">
        <v>1</v>
      </c>
      <c r="C1001" s="430" t="s">
        <v>4170</v>
      </c>
      <c r="D1001" s="430" t="s">
        <v>3767</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75">
      <c r="A1002" s="430" t="s">
        <v>4169</v>
      </c>
      <c r="B1002" s="430">
        <v>1</v>
      </c>
      <c r="C1002" s="430" t="s">
        <v>4170</v>
      </c>
      <c r="D1002" s="430" t="s">
        <v>3769</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75">
      <c r="A1003" s="430" t="s">
        <v>4169</v>
      </c>
      <c r="B1003" s="430">
        <v>1</v>
      </c>
      <c r="C1003" s="430" t="s">
        <v>4170</v>
      </c>
      <c r="D1003" s="430" t="s">
        <v>4136</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75">
      <c r="A1004" s="430" t="s">
        <v>4169</v>
      </c>
      <c r="B1004" s="430">
        <v>1</v>
      </c>
      <c r="C1004" s="430" t="s">
        <v>4170</v>
      </c>
      <c r="D1004" s="430" t="s">
        <v>3771</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75">
      <c r="A1005" s="430" t="s">
        <v>4169</v>
      </c>
      <c r="B1005" s="430">
        <v>1</v>
      </c>
      <c r="C1005" s="430" t="s">
        <v>4170</v>
      </c>
      <c r="D1005" s="430" t="s">
        <v>3773</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75">
      <c r="A1006" s="430" t="s">
        <v>4169</v>
      </c>
      <c r="B1006" s="430">
        <v>1</v>
      </c>
      <c r="C1006" s="430" t="s">
        <v>4170</v>
      </c>
      <c r="D1006" s="430" t="s">
        <v>485</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75">
      <c r="A1007" s="430" t="s">
        <v>4169</v>
      </c>
      <c r="B1007" s="430">
        <v>1</v>
      </c>
      <c r="C1007" s="430" t="s">
        <v>4170</v>
      </c>
      <c r="D1007" s="430" t="s">
        <v>3776</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75">
      <c r="A1008" s="430" t="s">
        <v>4169</v>
      </c>
      <c r="B1008" s="430">
        <v>1</v>
      </c>
      <c r="C1008" s="430" t="s">
        <v>4170</v>
      </c>
      <c r="D1008" s="430" t="s">
        <v>3778</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75">
      <c r="A1009" s="430" t="s">
        <v>4169</v>
      </c>
      <c r="B1009" s="430">
        <v>1</v>
      </c>
      <c r="C1009" s="430" t="s">
        <v>4170</v>
      </c>
      <c r="D1009" s="430" t="s">
        <v>3779</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75">
      <c r="A1010" s="430" t="s">
        <v>4169</v>
      </c>
      <c r="B1010" s="430">
        <v>1</v>
      </c>
      <c r="C1010" s="430" t="s">
        <v>4170</v>
      </c>
      <c r="D1010" s="430" t="s">
        <v>3781</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75">
      <c r="A1011" s="430" t="s">
        <v>4169</v>
      </c>
      <c r="B1011" s="430">
        <v>1</v>
      </c>
      <c r="C1011" s="430" t="s">
        <v>4170</v>
      </c>
      <c r="D1011" s="430" t="s">
        <v>3783</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75">
      <c r="A1012" s="430" t="s">
        <v>4169</v>
      </c>
      <c r="B1012" s="430">
        <v>1</v>
      </c>
      <c r="C1012" s="430" t="s">
        <v>4170</v>
      </c>
      <c r="D1012" s="430" t="s">
        <v>4137</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75">
      <c r="A1013" s="430" t="s">
        <v>4169</v>
      </c>
      <c r="B1013" s="430">
        <v>1</v>
      </c>
      <c r="C1013" s="430" t="s">
        <v>4170</v>
      </c>
      <c r="D1013" s="430" t="s">
        <v>3785</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75">
      <c r="A1014" s="430" t="s">
        <v>4169</v>
      </c>
      <c r="B1014" s="430">
        <v>1</v>
      </c>
      <c r="C1014" s="430" t="s">
        <v>4170</v>
      </c>
      <c r="D1014" s="430" t="s">
        <v>3787</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75">
      <c r="A1015" s="430" t="s">
        <v>4169</v>
      </c>
      <c r="B1015" s="430">
        <v>1</v>
      </c>
      <c r="C1015" s="430" t="s">
        <v>4170</v>
      </c>
      <c r="D1015" s="430" t="s">
        <v>3789</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75">
      <c r="A1016" s="430" t="s">
        <v>4169</v>
      </c>
      <c r="B1016" s="430">
        <v>1</v>
      </c>
      <c r="C1016" s="430" t="s">
        <v>4170</v>
      </c>
      <c r="D1016" s="430" t="s">
        <v>3791</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75">
      <c r="A1017" s="430" t="s">
        <v>4169</v>
      </c>
      <c r="B1017" s="430">
        <v>1</v>
      </c>
      <c r="C1017" s="430" t="s">
        <v>4170</v>
      </c>
      <c r="D1017" s="430" t="s">
        <v>3793</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75">
      <c r="A1018" s="430" t="s">
        <v>4169</v>
      </c>
      <c r="B1018" s="430">
        <v>1</v>
      </c>
      <c r="C1018" s="430" t="s">
        <v>4170</v>
      </c>
      <c r="D1018" s="430" t="s">
        <v>3795</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75">
      <c r="A1019" s="430" t="s">
        <v>4169</v>
      </c>
      <c r="B1019" s="430">
        <v>1</v>
      </c>
      <c r="C1019" s="430" t="s">
        <v>4170</v>
      </c>
      <c r="D1019" s="430" t="s">
        <v>3797</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75">
      <c r="A1020" s="430" t="s">
        <v>4169</v>
      </c>
      <c r="B1020" s="430">
        <v>1</v>
      </c>
      <c r="C1020" s="430" t="s">
        <v>4170</v>
      </c>
      <c r="D1020" s="430" t="s">
        <v>3799</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75">
      <c r="A1021" s="430" t="s">
        <v>4169</v>
      </c>
      <c r="B1021" s="430">
        <v>1</v>
      </c>
      <c r="C1021" s="430" t="s">
        <v>4170</v>
      </c>
      <c r="D1021" s="430" t="s">
        <v>3801</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75">
      <c r="A1022" s="430" t="s">
        <v>4169</v>
      </c>
      <c r="B1022" s="430">
        <v>1</v>
      </c>
      <c r="C1022" s="430" t="s">
        <v>4170</v>
      </c>
      <c r="D1022" s="430" t="s">
        <v>3803</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75">
      <c r="A1023" s="430" t="s">
        <v>4169</v>
      </c>
      <c r="B1023" s="430">
        <v>1</v>
      </c>
      <c r="C1023" s="430" t="s">
        <v>4170</v>
      </c>
      <c r="D1023" s="430" t="s">
        <v>3805</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75">
      <c r="A1024" s="430" t="s">
        <v>4169</v>
      </c>
      <c r="B1024" s="430">
        <v>1</v>
      </c>
      <c r="C1024" s="430" t="s">
        <v>4170</v>
      </c>
      <c r="D1024" s="430" t="s">
        <v>3807</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75">
      <c r="A1025" s="430" t="s">
        <v>4169</v>
      </c>
      <c r="B1025" s="430">
        <v>1</v>
      </c>
      <c r="C1025" s="430" t="s">
        <v>4170</v>
      </c>
      <c r="D1025" s="430" t="s">
        <v>3809</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75">
      <c r="A1026" s="430" t="s">
        <v>4169</v>
      </c>
      <c r="B1026" s="430">
        <v>1</v>
      </c>
      <c r="C1026" s="430" t="s">
        <v>4170</v>
      </c>
      <c r="D1026" s="430" t="s">
        <v>3811</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75">
      <c r="A1027" s="430" t="s">
        <v>4169</v>
      </c>
      <c r="B1027" s="430">
        <v>1</v>
      </c>
      <c r="C1027" s="430" t="s">
        <v>4170</v>
      </c>
      <c r="D1027" s="430" t="s">
        <v>4138</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75">
      <c r="A1028" s="430" t="s">
        <v>4169</v>
      </c>
      <c r="B1028" s="430">
        <v>1</v>
      </c>
      <c r="C1028" s="430" t="s">
        <v>4170</v>
      </c>
      <c r="D1028" s="430" t="s">
        <v>3813</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75">
      <c r="A1029" s="430" t="s">
        <v>4169</v>
      </c>
      <c r="B1029" s="430">
        <v>1</v>
      </c>
      <c r="C1029" s="430" t="s">
        <v>4170</v>
      </c>
      <c r="D1029" s="430" t="s">
        <v>3815</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75">
      <c r="A1030" s="430" t="s">
        <v>4169</v>
      </c>
      <c r="B1030" s="430">
        <v>1</v>
      </c>
      <c r="C1030" s="430" t="s">
        <v>4170</v>
      </c>
      <c r="D1030" s="430" t="s">
        <v>3817</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75">
      <c r="A1031" s="430" t="s">
        <v>4169</v>
      </c>
      <c r="B1031" s="430">
        <v>1</v>
      </c>
      <c r="C1031" s="430" t="s">
        <v>4170</v>
      </c>
      <c r="D1031" s="430" t="s">
        <v>3819</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75">
      <c r="A1032" s="430" t="s">
        <v>4169</v>
      </c>
      <c r="B1032" s="430">
        <v>1</v>
      </c>
      <c r="C1032" s="430" t="s">
        <v>4170</v>
      </c>
      <c r="D1032" s="430" t="s">
        <v>521</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75">
      <c r="A1033" s="430" t="s">
        <v>4169</v>
      </c>
      <c r="B1033" s="430">
        <v>1</v>
      </c>
      <c r="C1033" s="430" t="s">
        <v>4170</v>
      </c>
      <c r="D1033" s="430" t="s">
        <v>3822</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75">
      <c r="A1034" s="430" t="s">
        <v>4169</v>
      </c>
      <c r="B1034" s="430">
        <v>1</v>
      </c>
      <c r="C1034" s="430" t="s">
        <v>4170</v>
      </c>
      <c r="D1034" s="430" t="s">
        <v>3824</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75">
      <c r="A1035" s="430" t="s">
        <v>4169</v>
      </c>
      <c r="B1035" s="430">
        <v>1</v>
      </c>
      <c r="C1035" s="430" t="s">
        <v>4170</v>
      </c>
      <c r="D1035" s="430" t="s">
        <v>3826</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75">
      <c r="A1036" s="430" t="s">
        <v>4169</v>
      </c>
      <c r="B1036" s="430">
        <v>1</v>
      </c>
      <c r="C1036" s="430" t="s">
        <v>4170</v>
      </c>
      <c r="D1036" s="430" t="s">
        <v>3828</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75">
      <c r="A1037" s="430" t="s">
        <v>4169</v>
      </c>
      <c r="B1037" s="430">
        <v>1</v>
      </c>
      <c r="C1037" s="430" t="s">
        <v>4170</v>
      </c>
      <c r="D1037" s="430" t="s">
        <v>3830</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75">
      <c r="A1038" s="430" t="s">
        <v>4169</v>
      </c>
      <c r="B1038" s="430">
        <v>1</v>
      </c>
      <c r="C1038" s="430" t="s">
        <v>4170</v>
      </c>
      <c r="D1038" s="430" t="s">
        <v>3832</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75">
      <c r="A1039" s="430" t="s">
        <v>4169</v>
      </c>
      <c r="B1039" s="430">
        <v>1</v>
      </c>
      <c r="C1039" s="430" t="s">
        <v>4170</v>
      </c>
      <c r="D1039" s="430" t="s">
        <v>3834</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75">
      <c r="A1040" s="430" t="s">
        <v>4169</v>
      </c>
      <c r="B1040" s="430">
        <v>1</v>
      </c>
      <c r="C1040" s="430" t="s">
        <v>4170</v>
      </c>
      <c r="D1040" s="430" t="s">
        <v>3836</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75">
      <c r="A1041" s="430" t="s">
        <v>4169</v>
      </c>
      <c r="B1041" s="430">
        <v>1</v>
      </c>
      <c r="C1041" s="430" t="s">
        <v>4170</v>
      </c>
      <c r="D1041" s="430" t="s">
        <v>3838</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75">
      <c r="A1042" s="430" t="s">
        <v>4169</v>
      </c>
      <c r="B1042" s="430">
        <v>1</v>
      </c>
      <c r="C1042" s="430" t="s">
        <v>4170</v>
      </c>
      <c r="D1042" s="430" t="s">
        <v>4139</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75">
      <c r="A1043" s="430" t="s">
        <v>4169</v>
      </c>
      <c r="B1043" s="430">
        <v>1</v>
      </c>
      <c r="C1043" s="430" t="s">
        <v>4170</v>
      </c>
      <c r="D1043" s="430" t="s">
        <v>3840</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75">
      <c r="A1044" s="430" t="s">
        <v>4169</v>
      </c>
      <c r="B1044" s="430">
        <v>1</v>
      </c>
      <c r="C1044" s="430" t="s">
        <v>4170</v>
      </c>
      <c r="D1044" s="430" t="s">
        <v>3842</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75">
      <c r="A1045" s="430" t="s">
        <v>4169</v>
      </c>
      <c r="B1045" s="430">
        <v>1</v>
      </c>
      <c r="C1045" s="430" t="s">
        <v>4170</v>
      </c>
      <c r="D1045" s="430" t="s">
        <v>3844</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75">
      <c r="A1046" s="430" t="s">
        <v>4169</v>
      </c>
      <c r="B1046" s="430">
        <v>1</v>
      </c>
      <c r="C1046" s="430" t="s">
        <v>4170</v>
      </c>
      <c r="D1046" s="430" t="s">
        <v>3846</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75">
      <c r="A1047" s="430" t="s">
        <v>4169</v>
      </c>
      <c r="B1047" s="430">
        <v>1</v>
      </c>
      <c r="C1047" s="430" t="s">
        <v>4170</v>
      </c>
      <c r="D1047" s="430" t="s">
        <v>3848</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75">
      <c r="A1048" s="430" t="s">
        <v>4169</v>
      </c>
      <c r="B1048" s="430">
        <v>1</v>
      </c>
      <c r="C1048" s="430" t="s">
        <v>4170</v>
      </c>
      <c r="D1048" s="430" t="s">
        <v>4140</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75">
      <c r="A1049" s="430" t="s">
        <v>4169</v>
      </c>
      <c r="B1049" s="430">
        <v>1</v>
      </c>
      <c r="C1049" s="430" t="s">
        <v>4170</v>
      </c>
      <c r="D1049" s="430" t="s">
        <v>3850</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75">
      <c r="A1050" s="430" t="s">
        <v>4169</v>
      </c>
      <c r="B1050" s="430">
        <v>1</v>
      </c>
      <c r="C1050" s="430" t="s">
        <v>4170</v>
      </c>
      <c r="D1050" s="430" t="s">
        <v>3852</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75">
      <c r="A1051" s="430" t="s">
        <v>4169</v>
      </c>
      <c r="B1051" s="430">
        <v>1</v>
      </c>
      <c r="C1051" s="430" t="s">
        <v>4170</v>
      </c>
      <c r="D1051" s="430" t="s">
        <v>4141</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75">
      <c r="A1052" s="430" t="s">
        <v>4169</v>
      </c>
      <c r="B1052" s="430">
        <v>1</v>
      </c>
      <c r="C1052" s="430" t="s">
        <v>4170</v>
      </c>
      <c r="D1052" s="430" t="s">
        <v>3854</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75">
      <c r="A1053" s="430" t="s">
        <v>4169</v>
      </c>
      <c r="B1053" s="430">
        <v>1</v>
      </c>
      <c r="C1053" s="430" t="s">
        <v>4170</v>
      </c>
      <c r="D1053" s="430" t="s">
        <v>3856</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75">
      <c r="A1054" s="430" t="s">
        <v>4169</v>
      </c>
      <c r="B1054" s="430">
        <v>1</v>
      </c>
      <c r="C1054" s="430" t="s">
        <v>4170</v>
      </c>
      <c r="D1054" s="430" t="s">
        <v>3858</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75">
      <c r="A1055" s="430" t="s">
        <v>4169</v>
      </c>
      <c r="B1055" s="430">
        <v>1</v>
      </c>
      <c r="C1055" s="430" t="s">
        <v>4170</v>
      </c>
      <c r="D1055" s="430" t="s">
        <v>3860</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75">
      <c r="A1056" s="430" t="s">
        <v>4169</v>
      </c>
      <c r="B1056" s="430">
        <v>1</v>
      </c>
      <c r="C1056" s="430" t="s">
        <v>4170</v>
      </c>
      <c r="D1056" s="430" t="s">
        <v>3862</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75">
      <c r="A1057" s="430" t="s">
        <v>4171</v>
      </c>
      <c r="B1057" s="430">
        <v>1</v>
      </c>
      <c r="C1057" s="430" t="s">
        <v>4172</v>
      </c>
      <c r="D1057" s="430" t="s">
        <v>3765</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75">
      <c r="A1058" s="430" t="s">
        <v>4171</v>
      </c>
      <c r="B1058" s="430">
        <v>1</v>
      </c>
      <c r="C1058" s="430" t="s">
        <v>4172</v>
      </c>
      <c r="D1058" s="430" t="s">
        <v>3767</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75">
      <c r="A1059" s="430" t="s">
        <v>4171</v>
      </c>
      <c r="B1059" s="430">
        <v>1</v>
      </c>
      <c r="C1059" s="430" t="s">
        <v>4172</v>
      </c>
      <c r="D1059" s="430" t="s">
        <v>3769</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75">
      <c r="A1060" s="430" t="s">
        <v>4171</v>
      </c>
      <c r="B1060" s="430">
        <v>1</v>
      </c>
      <c r="C1060" s="430" t="s">
        <v>4172</v>
      </c>
      <c r="D1060" s="430" t="s">
        <v>4136</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75">
      <c r="A1061" s="430" t="s">
        <v>4171</v>
      </c>
      <c r="B1061" s="430">
        <v>1</v>
      </c>
      <c r="C1061" s="430" t="s">
        <v>4172</v>
      </c>
      <c r="D1061" s="430" t="s">
        <v>3771</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75">
      <c r="A1062" s="430" t="s">
        <v>4171</v>
      </c>
      <c r="B1062" s="430">
        <v>1</v>
      </c>
      <c r="C1062" s="430" t="s">
        <v>4172</v>
      </c>
      <c r="D1062" s="430" t="s">
        <v>3773</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75">
      <c r="A1063" s="430" t="s">
        <v>4171</v>
      </c>
      <c r="B1063" s="430">
        <v>1</v>
      </c>
      <c r="C1063" s="430" t="s">
        <v>4172</v>
      </c>
      <c r="D1063" s="430" t="s">
        <v>485</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75">
      <c r="A1064" s="430" t="s">
        <v>4171</v>
      </c>
      <c r="B1064" s="430">
        <v>1</v>
      </c>
      <c r="C1064" s="430" t="s">
        <v>4172</v>
      </c>
      <c r="D1064" s="430" t="s">
        <v>3776</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75">
      <c r="A1065" s="430" t="s">
        <v>4171</v>
      </c>
      <c r="B1065" s="430">
        <v>1</v>
      </c>
      <c r="C1065" s="430" t="s">
        <v>4172</v>
      </c>
      <c r="D1065" s="430" t="s">
        <v>3778</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75">
      <c r="A1066" s="430" t="s">
        <v>4171</v>
      </c>
      <c r="B1066" s="430">
        <v>1</v>
      </c>
      <c r="C1066" s="430" t="s">
        <v>4172</v>
      </c>
      <c r="D1066" s="430" t="s">
        <v>3779</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75">
      <c r="A1067" s="430" t="s">
        <v>4171</v>
      </c>
      <c r="B1067" s="430">
        <v>1</v>
      </c>
      <c r="C1067" s="430" t="s">
        <v>4172</v>
      </c>
      <c r="D1067" s="430" t="s">
        <v>3781</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75">
      <c r="A1068" s="430" t="s">
        <v>4171</v>
      </c>
      <c r="B1068" s="430">
        <v>1</v>
      </c>
      <c r="C1068" s="430" t="s">
        <v>4172</v>
      </c>
      <c r="D1068" s="430" t="s">
        <v>3783</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75">
      <c r="A1069" s="430" t="s">
        <v>4171</v>
      </c>
      <c r="B1069" s="430">
        <v>1</v>
      </c>
      <c r="C1069" s="430" t="s">
        <v>4172</v>
      </c>
      <c r="D1069" s="430" t="s">
        <v>4137</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75">
      <c r="A1070" s="430" t="s">
        <v>4171</v>
      </c>
      <c r="B1070" s="430">
        <v>1</v>
      </c>
      <c r="C1070" s="430" t="s">
        <v>4172</v>
      </c>
      <c r="D1070" s="430" t="s">
        <v>3785</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75">
      <c r="A1071" s="430" t="s">
        <v>4171</v>
      </c>
      <c r="B1071" s="430">
        <v>1</v>
      </c>
      <c r="C1071" s="430" t="s">
        <v>4172</v>
      </c>
      <c r="D1071" s="430" t="s">
        <v>3787</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75">
      <c r="A1072" s="430" t="s">
        <v>4171</v>
      </c>
      <c r="B1072" s="430">
        <v>1</v>
      </c>
      <c r="C1072" s="430" t="s">
        <v>4172</v>
      </c>
      <c r="D1072" s="430" t="s">
        <v>3789</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75">
      <c r="A1073" s="430" t="s">
        <v>4171</v>
      </c>
      <c r="B1073" s="430">
        <v>1</v>
      </c>
      <c r="C1073" s="430" t="s">
        <v>4172</v>
      </c>
      <c r="D1073" s="430" t="s">
        <v>3791</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75">
      <c r="A1074" s="430" t="s">
        <v>4171</v>
      </c>
      <c r="B1074" s="430">
        <v>1</v>
      </c>
      <c r="C1074" s="430" t="s">
        <v>4172</v>
      </c>
      <c r="D1074" s="430" t="s">
        <v>3793</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75">
      <c r="A1075" s="430" t="s">
        <v>4171</v>
      </c>
      <c r="B1075" s="430">
        <v>1</v>
      </c>
      <c r="C1075" s="430" t="s">
        <v>4172</v>
      </c>
      <c r="D1075" s="430" t="s">
        <v>3795</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75">
      <c r="A1076" s="430" t="s">
        <v>4171</v>
      </c>
      <c r="B1076" s="430">
        <v>1</v>
      </c>
      <c r="C1076" s="430" t="s">
        <v>4172</v>
      </c>
      <c r="D1076" s="430" t="s">
        <v>3797</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75">
      <c r="A1077" s="430" t="s">
        <v>4171</v>
      </c>
      <c r="B1077" s="430">
        <v>1</v>
      </c>
      <c r="C1077" s="430" t="s">
        <v>4172</v>
      </c>
      <c r="D1077" s="430" t="s">
        <v>3799</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75">
      <c r="A1078" s="430" t="s">
        <v>4171</v>
      </c>
      <c r="B1078" s="430">
        <v>1</v>
      </c>
      <c r="C1078" s="430" t="s">
        <v>4172</v>
      </c>
      <c r="D1078" s="430" t="s">
        <v>3801</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75">
      <c r="A1079" s="430" t="s">
        <v>4171</v>
      </c>
      <c r="B1079" s="430">
        <v>1</v>
      </c>
      <c r="C1079" s="430" t="s">
        <v>4172</v>
      </c>
      <c r="D1079" s="430" t="s">
        <v>3803</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75">
      <c r="A1080" s="430" t="s">
        <v>4171</v>
      </c>
      <c r="B1080" s="430">
        <v>1</v>
      </c>
      <c r="C1080" s="430" t="s">
        <v>4172</v>
      </c>
      <c r="D1080" s="430" t="s">
        <v>3805</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75">
      <c r="A1081" s="430" t="s">
        <v>4171</v>
      </c>
      <c r="B1081" s="430">
        <v>1</v>
      </c>
      <c r="C1081" s="430" t="s">
        <v>4172</v>
      </c>
      <c r="D1081" s="430" t="s">
        <v>3807</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75">
      <c r="A1082" s="430" t="s">
        <v>4171</v>
      </c>
      <c r="B1082" s="430">
        <v>1</v>
      </c>
      <c r="C1082" s="430" t="s">
        <v>4172</v>
      </c>
      <c r="D1082" s="430" t="s">
        <v>3809</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75">
      <c r="A1083" s="430" t="s">
        <v>4171</v>
      </c>
      <c r="B1083" s="430">
        <v>1</v>
      </c>
      <c r="C1083" s="430" t="s">
        <v>4172</v>
      </c>
      <c r="D1083" s="430" t="s">
        <v>3811</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75">
      <c r="A1084" s="430" t="s">
        <v>4171</v>
      </c>
      <c r="B1084" s="430">
        <v>1</v>
      </c>
      <c r="C1084" s="430" t="s">
        <v>4172</v>
      </c>
      <c r="D1084" s="430" t="s">
        <v>4138</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75">
      <c r="A1085" s="430" t="s">
        <v>4171</v>
      </c>
      <c r="B1085" s="430">
        <v>1</v>
      </c>
      <c r="C1085" s="430" t="s">
        <v>4172</v>
      </c>
      <c r="D1085" s="430" t="s">
        <v>3813</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75">
      <c r="A1086" s="430" t="s">
        <v>4171</v>
      </c>
      <c r="B1086" s="430">
        <v>1</v>
      </c>
      <c r="C1086" s="430" t="s">
        <v>4172</v>
      </c>
      <c r="D1086" s="430" t="s">
        <v>3815</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75">
      <c r="A1087" s="430" t="s">
        <v>4171</v>
      </c>
      <c r="B1087" s="430">
        <v>1</v>
      </c>
      <c r="C1087" s="430" t="s">
        <v>4172</v>
      </c>
      <c r="D1087" s="430" t="s">
        <v>3817</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75">
      <c r="A1088" s="430" t="s">
        <v>4171</v>
      </c>
      <c r="B1088" s="430">
        <v>1</v>
      </c>
      <c r="C1088" s="430" t="s">
        <v>4172</v>
      </c>
      <c r="D1088" s="430" t="s">
        <v>3819</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75">
      <c r="A1089" s="430" t="s">
        <v>4171</v>
      </c>
      <c r="B1089" s="430">
        <v>1</v>
      </c>
      <c r="C1089" s="430" t="s">
        <v>4172</v>
      </c>
      <c r="D1089" s="430" t="s">
        <v>521</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75">
      <c r="A1090" s="430" t="s">
        <v>4171</v>
      </c>
      <c r="B1090" s="430">
        <v>1</v>
      </c>
      <c r="C1090" s="430" t="s">
        <v>4172</v>
      </c>
      <c r="D1090" s="430" t="s">
        <v>3822</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75">
      <c r="A1091" s="430" t="s">
        <v>4171</v>
      </c>
      <c r="B1091" s="430">
        <v>1</v>
      </c>
      <c r="C1091" s="430" t="s">
        <v>4172</v>
      </c>
      <c r="D1091" s="430" t="s">
        <v>3824</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75">
      <c r="A1092" s="430" t="s">
        <v>4171</v>
      </c>
      <c r="B1092" s="430">
        <v>1</v>
      </c>
      <c r="C1092" s="430" t="s">
        <v>4172</v>
      </c>
      <c r="D1092" s="430" t="s">
        <v>3826</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75">
      <c r="A1093" s="430" t="s">
        <v>4171</v>
      </c>
      <c r="B1093" s="430">
        <v>1</v>
      </c>
      <c r="C1093" s="430" t="s">
        <v>4172</v>
      </c>
      <c r="D1093" s="430" t="s">
        <v>3828</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75">
      <c r="A1094" s="430" t="s">
        <v>4171</v>
      </c>
      <c r="B1094" s="430">
        <v>1</v>
      </c>
      <c r="C1094" s="430" t="s">
        <v>4172</v>
      </c>
      <c r="D1094" s="430" t="s">
        <v>3830</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75">
      <c r="A1095" s="430" t="s">
        <v>4171</v>
      </c>
      <c r="B1095" s="430">
        <v>1</v>
      </c>
      <c r="C1095" s="430" t="s">
        <v>4172</v>
      </c>
      <c r="D1095" s="430" t="s">
        <v>3832</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75">
      <c r="A1096" s="430" t="s">
        <v>4171</v>
      </c>
      <c r="B1096" s="430">
        <v>1</v>
      </c>
      <c r="C1096" s="430" t="s">
        <v>4172</v>
      </c>
      <c r="D1096" s="430" t="s">
        <v>3834</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75">
      <c r="A1097" s="430" t="s">
        <v>4171</v>
      </c>
      <c r="B1097" s="430">
        <v>1</v>
      </c>
      <c r="C1097" s="430" t="s">
        <v>4172</v>
      </c>
      <c r="D1097" s="430" t="s">
        <v>3836</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75">
      <c r="A1098" s="430" t="s">
        <v>4171</v>
      </c>
      <c r="B1098" s="430">
        <v>1</v>
      </c>
      <c r="C1098" s="430" t="s">
        <v>4172</v>
      </c>
      <c r="D1098" s="430" t="s">
        <v>3838</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75">
      <c r="A1099" s="430" t="s">
        <v>4171</v>
      </c>
      <c r="B1099" s="430">
        <v>1</v>
      </c>
      <c r="C1099" s="430" t="s">
        <v>4172</v>
      </c>
      <c r="D1099" s="430" t="s">
        <v>4139</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75">
      <c r="A1100" s="430" t="s">
        <v>4171</v>
      </c>
      <c r="B1100" s="430">
        <v>1</v>
      </c>
      <c r="C1100" s="430" t="s">
        <v>4172</v>
      </c>
      <c r="D1100" s="430" t="s">
        <v>3840</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75">
      <c r="A1101" s="430" t="s">
        <v>4171</v>
      </c>
      <c r="B1101" s="430">
        <v>1</v>
      </c>
      <c r="C1101" s="430" t="s">
        <v>4172</v>
      </c>
      <c r="D1101" s="430" t="s">
        <v>3842</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75">
      <c r="A1102" s="430" t="s">
        <v>4171</v>
      </c>
      <c r="B1102" s="430">
        <v>1</v>
      </c>
      <c r="C1102" s="430" t="s">
        <v>4172</v>
      </c>
      <c r="D1102" s="430" t="s">
        <v>3844</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75">
      <c r="A1103" s="430" t="s">
        <v>4171</v>
      </c>
      <c r="B1103" s="430">
        <v>1</v>
      </c>
      <c r="C1103" s="430" t="s">
        <v>4172</v>
      </c>
      <c r="D1103" s="430" t="s">
        <v>3846</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75">
      <c r="A1104" s="430" t="s">
        <v>4171</v>
      </c>
      <c r="B1104" s="430">
        <v>1</v>
      </c>
      <c r="C1104" s="430" t="s">
        <v>4172</v>
      </c>
      <c r="D1104" s="430" t="s">
        <v>3848</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75">
      <c r="A1105" s="430" t="s">
        <v>4171</v>
      </c>
      <c r="B1105" s="430">
        <v>1</v>
      </c>
      <c r="C1105" s="430" t="s">
        <v>4172</v>
      </c>
      <c r="D1105" s="430" t="s">
        <v>4140</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75">
      <c r="A1106" s="430" t="s">
        <v>4171</v>
      </c>
      <c r="B1106" s="430">
        <v>1</v>
      </c>
      <c r="C1106" s="430" t="s">
        <v>4172</v>
      </c>
      <c r="D1106" s="430" t="s">
        <v>3850</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75">
      <c r="A1107" s="430" t="s">
        <v>4171</v>
      </c>
      <c r="B1107" s="430">
        <v>1</v>
      </c>
      <c r="C1107" s="430" t="s">
        <v>4172</v>
      </c>
      <c r="D1107" s="430" t="s">
        <v>3852</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75">
      <c r="A1108" s="430" t="s">
        <v>4171</v>
      </c>
      <c r="B1108" s="430">
        <v>1</v>
      </c>
      <c r="C1108" s="430" t="s">
        <v>4172</v>
      </c>
      <c r="D1108" s="430" t="s">
        <v>4141</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75">
      <c r="A1109" s="430" t="s">
        <v>4171</v>
      </c>
      <c r="B1109" s="430">
        <v>1</v>
      </c>
      <c r="C1109" s="430" t="s">
        <v>4172</v>
      </c>
      <c r="D1109" s="430" t="s">
        <v>3854</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75">
      <c r="A1110" s="430" t="s">
        <v>4171</v>
      </c>
      <c r="B1110" s="430">
        <v>1</v>
      </c>
      <c r="C1110" s="430" t="s">
        <v>4172</v>
      </c>
      <c r="D1110" s="430" t="s">
        <v>3856</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75">
      <c r="A1111" s="430" t="s">
        <v>4171</v>
      </c>
      <c r="B1111" s="430">
        <v>1</v>
      </c>
      <c r="C1111" s="430" t="s">
        <v>4172</v>
      </c>
      <c r="D1111" s="430" t="s">
        <v>3858</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75">
      <c r="A1112" s="430" t="s">
        <v>4171</v>
      </c>
      <c r="B1112" s="430">
        <v>1</v>
      </c>
      <c r="C1112" s="430" t="s">
        <v>4172</v>
      </c>
      <c r="D1112" s="430" t="s">
        <v>3860</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75">
      <c r="A1113" s="430" t="s">
        <v>4171</v>
      </c>
      <c r="B1113" s="430">
        <v>1</v>
      </c>
      <c r="C1113" s="430" t="s">
        <v>4172</v>
      </c>
      <c r="D1113" s="430" t="s">
        <v>3862</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75">
      <c r="A1114" s="430" t="s">
        <v>4173</v>
      </c>
      <c r="B1114" s="430">
        <v>1</v>
      </c>
      <c r="C1114" s="430" t="s">
        <v>4174</v>
      </c>
      <c r="D1114" s="430" t="s">
        <v>3765</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75">
      <c r="A1115" s="430" t="s">
        <v>4173</v>
      </c>
      <c r="B1115" s="430">
        <v>1</v>
      </c>
      <c r="C1115" s="430" t="s">
        <v>4174</v>
      </c>
      <c r="D1115" s="430" t="s">
        <v>3767</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75">
      <c r="A1116" s="430" t="s">
        <v>4173</v>
      </c>
      <c r="B1116" s="430">
        <v>1</v>
      </c>
      <c r="C1116" s="430" t="s">
        <v>4174</v>
      </c>
      <c r="D1116" s="430" t="s">
        <v>3769</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75">
      <c r="A1117" s="430" t="s">
        <v>4173</v>
      </c>
      <c r="B1117" s="430">
        <v>1</v>
      </c>
      <c r="C1117" s="430" t="s">
        <v>4174</v>
      </c>
      <c r="D1117" s="430" t="s">
        <v>4136</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75">
      <c r="A1118" s="430" t="s">
        <v>4173</v>
      </c>
      <c r="B1118" s="430">
        <v>1</v>
      </c>
      <c r="C1118" s="430" t="s">
        <v>4174</v>
      </c>
      <c r="D1118" s="430" t="s">
        <v>3771</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75">
      <c r="A1119" s="430" t="s">
        <v>4173</v>
      </c>
      <c r="B1119" s="430">
        <v>1</v>
      </c>
      <c r="C1119" s="430" t="s">
        <v>4174</v>
      </c>
      <c r="D1119" s="430" t="s">
        <v>3773</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75">
      <c r="A1120" s="430" t="s">
        <v>4173</v>
      </c>
      <c r="B1120" s="430">
        <v>1</v>
      </c>
      <c r="C1120" s="430" t="s">
        <v>4174</v>
      </c>
      <c r="D1120" s="430" t="s">
        <v>485</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75">
      <c r="A1121" s="430" t="s">
        <v>4173</v>
      </c>
      <c r="B1121" s="430">
        <v>1</v>
      </c>
      <c r="C1121" s="430" t="s">
        <v>4174</v>
      </c>
      <c r="D1121" s="430" t="s">
        <v>3776</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75">
      <c r="A1122" s="430" t="s">
        <v>4173</v>
      </c>
      <c r="B1122" s="430">
        <v>1</v>
      </c>
      <c r="C1122" s="430" t="s">
        <v>4174</v>
      </c>
      <c r="D1122" s="430" t="s">
        <v>3778</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75">
      <c r="A1123" s="430" t="s">
        <v>4173</v>
      </c>
      <c r="B1123" s="430">
        <v>1</v>
      </c>
      <c r="C1123" s="430" t="s">
        <v>4174</v>
      </c>
      <c r="D1123" s="430" t="s">
        <v>3779</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75">
      <c r="A1124" s="430" t="s">
        <v>4173</v>
      </c>
      <c r="B1124" s="430">
        <v>1</v>
      </c>
      <c r="C1124" s="430" t="s">
        <v>4174</v>
      </c>
      <c r="D1124" s="430" t="s">
        <v>3781</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75">
      <c r="A1125" s="430" t="s">
        <v>4173</v>
      </c>
      <c r="B1125" s="430">
        <v>1</v>
      </c>
      <c r="C1125" s="430" t="s">
        <v>4174</v>
      </c>
      <c r="D1125" s="430" t="s">
        <v>3783</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75">
      <c r="A1126" s="430" t="s">
        <v>4173</v>
      </c>
      <c r="B1126" s="430">
        <v>1</v>
      </c>
      <c r="C1126" s="430" t="s">
        <v>4174</v>
      </c>
      <c r="D1126" s="430" t="s">
        <v>4137</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75">
      <c r="A1127" s="430" t="s">
        <v>4173</v>
      </c>
      <c r="B1127" s="430">
        <v>1</v>
      </c>
      <c r="C1127" s="430" t="s">
        <v>4174</v>
      </c>
      <c r="D1127" s="430" t="s">
        <v>3785</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75">
      <c r="A1128" s="430" t="s">
        <v>4173</v>
      </c>
      <c r="B1128" s="430">
        <v>1</v>
      </c>
      <c r="C1128" s="430" t="s">
        <v>4174</v>
      </c>
      <c r="D1128" s="430" t="s">
        <v>3787</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75">
      <c r="A1129" s="430" t="s">
        <v>4173</v>
      </c>
      <c r="B1129" s="430">
        <v>1</v>
      </c>
      <c r="C1129" s="430" t="s">
        <v>4174</v>
      </c>
      <c r="D1129" s="430" t="s">
        <v>3789</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75">
      <c r="A1130" s="430" t="s">
        <v>4173</v>
      </c>
      <c r="B1130" s="430">
        <v>1</v>
      </c>
      <c r="C1130" s="430" t="s">
        <v>4174</v>
      </c>
      <c r="D1130" s="430" t="s">
        <v>3791</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75">
      <c r="A1131" s="430" t="s">
        <v>4173</v>
      </c>
      <c r="B1131" s="430">
        <v>1</v>
      </c>
      <c r="C1131" s="430" t="s">
        <v>4174</v>
      </c>
      <c r="D1131" s="430" t="s">
        <v>3793</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75">
      <c r="A1132" s="430" t="s">
        <v>4173</v>
      </c>
      <c r="B1132" s="430">
        <v>1</v>
      </c>
      <c r="C1132" s="430" t="s">
        <v>4174</v>
      </c>
      <c r="D1132" s="430" t="s">
        <v>3795</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75">
      <c r="A1133" s="430" t="s">
        <v>4173</v>
      </c>
      <c r="B1133" s="430">
        <v>1</v>
      </c>
      <c r="C1133" s="430" t="s">
        <v>4174</v>
      </c>
      <c r="D1133" s="430" t="s">
        <v>3797</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75">
      <c r="A1134" s="430" t="s">
        <v>4173</v>
      </c>
      <c r="B1134" s="430">
        <v>1</v>
      </c>
      <c r="C1134" s="430" t="s">
        <v>4174</v>
      </c>
      <c r="D1134" s="430" t="s">
        <v>3799</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75">
      <c r="A1135" s="430" t="s">
        <v>4173</v>
      </c>
      <c r="B1135" s="430">
        <v>1</v>
      </c>
      <c r="C1135" s="430" t="s">
        <v>4174</v>
      </c>
      <c r="D1135" s="430" t="s">
        <v>3801</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75">
      <c r="A1136" s="430" t="s">
        <v>4173</v>
      </c>
      <c r="B1136" s="430">
        <v>1</v>
      </c>
      <c r="C1136" s="430" t="s">
        <v>4174</v>
      </c>
      <c r="D1136" s="430" t="s">
        <v>3803</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75">
      <c r="A1137" s="430" t="s">
        <v>4173</v>
      </c>
      <c r="B1137" s="430">
        <v>1</v>
      </c>
      <c r="C1137" s="430" t="s">
        <v>4174</v>
      </c>
      <c r="D1137" s="430" t="s">
        <v>3805</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75">
      <c r="A1138" s="430" t="s">
        <v>4173</v>
      </c>
      <c r="B1138" s="430">
        <v>1</v>
      </c>
      <c r="C1138" s="430" t="s">
        <v>4174</v>
      </c>
      <c r="D1138" s="430" t="s">
        <v>3807</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75">
      <c r="A1139" s="430" t="s">
        <v>4173</v>
      </c>
      <c r="B1139" s="430">
        <v>1</v>
      </c>
      <c r="C1139" s="430" t="s">
        <v>4174</v>
      </c>
      <c r="D1139" s="430" t="s">
        <v>3809</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75">
      <c r="A1140" s="430" t="s">
        <v>4173</v>
      </c>
      <c r="B1140" s="430">
        <v>1</v>
      </c>
      <c r="C1140" s="430" t="s">
        <v>4174</v>
      </c>
      <c r="D1140" s="430" t="s">
        <v>3811</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75">
      <c r="A1141" s="430" t="s">
        <v>4173</v>
      </c>
      <c r="B1141" s="430">
        <v>1</v>
      </c>
      <c r="C1141" s="430" t="s">
        <v>4174</v>
      </c>
      <c r="D1141" s="430" t="s">
        <v>4138</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75">
      <c r="A1142" s="430" t="s">
        <v>4173</v>
      </c>
      <c r="B1142" s="430">
        <v>1</v>
      </c>
      <c r="C1142" s="430" t="s">
        <v>4174</v>
      </c>
      <c r="D1142" s="430" t="s">
        <v>3813</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75">
      <c r="A1143" s="430" t="s">
        <v>4173</v>
      </c>
      <c r="B1143" s="430">
        <v>1</v>
      </c>
      <c r="C1143" s="430" t="s">
        <v>4174</v>
      </c>
      <c r="D1143" s="430" t="s">
        <v>3815</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75">
      <c r="A1144" s="430" t="s">
        <v>4173</v>
      </c>
      <c r="B1144" s="430">
        <v>1</v>
      </c>
      <c r="C1144" s="430" t="s">
        <v>4174</v>
      </c>
      <c r="D1144" s="430" t="s">
        <v>3817</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75">
      <c r="A1145" s="430" t="s">
        <v>4173</v>
      </c>
      <c r="B1145" s="430">
        <v>1</v>
      </c>
      <c r="C1145" s="430" t="s">
        <v>4174</v>
      </c>
      <c r="D1145" s="430" t="s">
        <v>3819</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75">
      <c r="A1146" s="430" t="s">
        <v>4173</v>
      </c>
      <c r="B1146" s="430">
        <v>1</v>
      </c>
      <c r="C1146" s="430" t="s">
        <v>4174</v>
      </c>
      <c r="D1146" s="430" t="s">
        <v>521</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75">
      <c r="A1147" s="430" t="s">
        <v>4173</v>
      </c>
      <c r="B1147" s="430">
        <v>1</v>
      </c>
      <c r="C1147" s="430" t="s">
        <v>4174</v>
      </c>
      <c r="D1147" s="430" t="s">
        <v>3822</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75">
      <c r="A1148" s="430" t="s">
        <v>4173</v>
      </c>
      <c r="B1148" s="430">
        <v>1</v>
      </c>
      <c r="C1148" s="430" t="s">
        <v>4174</v>
      </c>
      <c r="D1148" s="430" t="s">
        <v>3824</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75">
      <c r="A1149" s="430" t="s">
        <v>4173</v>
      </c>
      <c r="B1149" s="430">
        <v>1</v>
      </c>
      <c r="C1149" s="430" t="s">
        <v>4174</v>
      </c>
      <c r="D1149" s="430" t="s">
        <v>3826</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75">
      <c r="A1150" s="430" t="s">
        <v>4173</v>
      </c>
      <c r="B1150" s="430">
        <v>1</v>
      </c>
      <c r="C1150" s="430" t="s">
        <v>4174</v>
      </c>
      <c r="D1150" s="430" t="s">
        <v>3828</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75">
      <c r="A1151" s="430" t="s">
        <v>4173</v>
      </c>
      <c r="B1151" s="430">
        <v>1</v>
      </c>
      <c r="C1151" s="430" t="s">
        <v>4174</v>
      </c>
      <c r="D1151" s="430" t="s">
        <v>3830</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75">
      <c r="A1152" s="430" t="s">
        <v>4173</v>
      </c>
      <c r="B1152" s="430">
        <v>1</v>
      </c>
      <c r="C1152" s="430" t="s">
        <v>4174</v>
      </c>
      <c r="D1152" s="430" t="s">
        <v>3832</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75">
      <c r="A1153" s="430" t="s">
        <v>4173</v>
      </c>
      <c r="B1153" s="430">
        <v>1</v>
      </c>
      <c r="C1153" s="430" t="s">
        <v>4174</v>
      </c>
      <c r="D1153" s="430" t="s">
        <v>3834</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75">
      <c r="A1154" s="430" t="s">
        <v>4173</v>
      </c>
      <c r="B1154" s="430">
        <v>1</v>
      </c>
      <c r="C1154" s="430" t="s">
        <v>4174</v>
      </c>
      <c r="D1154" s="430" t="s">
        <v>3836</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75">
      <c r="A1155" s="430" t="s">
        <v>4173</v>
      </c>
      <c r="B1155" s="430">
        <v>1</v>
      </c>
      <c r="C1155" s="430" t="s">
        <v>4174</v>
      </c>
      <c r="D1155" s="430" t="s">
        <v>3838</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75">
      <c r="A1156" s="430" t="s">
        <v>4173</v>
      </c>
      <c r="B1156" s="430">
        <v>1</v>
      </c>
      <c r="C1156" s="430" t="s">
        <v>4174</v>
      </c>
      <c r="D1156" s="430" t="s">
        <v>4139</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75">
      <c r="A1157" s="430" t="s">
        <v>4173</v>
      </c>
      <c r="B1157" s="430">
        <v>1</v>
      </c>
      <c r="C1157" s="430" t="s">
        <v>4174</v>
      </c>
      <c r="D1157" s="430" t="s">
        <v>3840</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75">
      <c r="A1158" s="430" t="s">
        <v>4173</v>
      </c>
      <c r="B1158" s="430">
        <v>1</v>
      </c>
      <c r="C1158" s="430" t="s">
        <v>4174</v>
      </c>
      <c r="D1158" s="430" t="s">
        <v>3842</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75">
      <c r="A1159" s="430" t="s">
        <v>4173</v>
      </c>
      <c r="B1159" s="430">
        <v>1</v>
      </c>
      <c r="C1159" s="430" t="s">
        <v>4174</v>
      </c>
      <c r="D1159" s="430" t="s">
        <v>3844</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75">
      <c r="A1160" s="430" t="s">
        <v>4173</v>
      </c>
      <c r="B1160" s="430">
        <v>1</v>
      </c>
      <c r="C1160" s="430" t="s">
        <v>4174</v>
      </c>
      <c r="D1160" s="430" t="s">
        <v>3846</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75">
      <c r="A1161" s="430" t="s">
        <v>4173</v>
      </c>
      <c r="B1161" s="430">
        <v>1</v>
      </c>
      <c r="C1161" s="430" t="s">
        <v>4174</v>
      </c>
      <c r="D1161" s="430" t="s">
        <v>3848</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75">
      <c r="A1162" s="430" t="s">
        <v>4173</v>
      </c>
      <c r="B1162" s="430">
        <v>1</v>
      </c>
      <c r="C1162" s="430" t="s">
        <v>4174</v>
      </c>
      <c r="D1162" s="430" t="s">
        <v>4140</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75">
      <c r="A1163" s="430" t="s">
        <v>4173</v>
      </c>
      <c r="B1163" s="430">
        <v>1</v>
      </c>
      <c r="C1163" s="430" t="s">
        <v>4174</v>
      </c>
      <c r="D1163" s="430" t="s">
        <v>3850</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75">
      <c r="A1164" s="430" t="s">
        <v>4173</v>
      </c>
      <c r="B1164" s="430">
        <v>1</v>
      </c>
      <c r="C1164" s="430" t="s">
        <v>4174</v>
      </c>
      <c r="D1164" s="430" t="s">
        <v>3852</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75">
      <c r="A1165" s="430" t="s">
        <v>4173</v>
      </c>
      <c r="B1165" s="430">
        <v>1</v>
      </c>
      <c r="C1165" s="430" t="s">
        <v>4174</v>
      </c>
      <c r="D1165" s="430" t="s">
        <v>4141</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75">
      <c r="A1166" s="430" t="s">
        <v>4173</v>
      </c>
      <c r="B1166" s="430">
        <v>1</v>
      </c>
      <c r="C1166" s="430" t="s">
        <v>4174</v>
      </c>
      <c r="D1166" s="430" t="s">
        <v>3854</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75">
      <c r="A1167" s="430" t="s">
        <v>4173</v>
      </c>
      <c r="B1167" s="430">
        <v>1</v>
      </c>
      <c r="C1167" s="430" t="s">
        <v>4174</v>
      </c>
      <c r="D1167" s="430" t="s">
        <v>3856</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75">
      <c r="A1168" s="430" t="s">
        <v>4173</v>
      </c>
      <c r="B1168" s="430">
        <v>1</v>
      </c>
      <c r="C1168" s="430" t="s">
        <v>4174</v>
      </c>
      <c r="D1168" s="430" t="s">
        <v>3858</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75">
      <c r="A1169" s="430" t="s">
        <v>4173</v>
      </c>
      <c r="B1169" s="430">
        <v>1</v>
      </c>
      <c r="C1169" s="430" t="s">
        <v>4174</v>
      </c>
      <c r="D1169" s="430" t="s">
        <v>3860</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75">
      <c r="A1170" s="430" t="s">
        <v>4173</v>
      </c>
      <c r="B1170" s="430">
        <v>1</v>
      </c>
      <c r="C1170" s="430" t="s">
        <v>4174</v>
      </c>
      <c r="D1170" s="430" t="s">
        <v>3862</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75">
      <c r="A1171" s="430" t="s">
        <v>4175</v>
      </c>
      <c r="B1171" s="430">
        <v>1</v>
      </c>
      <c r="C1171" s="430" t="s">
        <v>4176</v>
      </c>
      <c r="D1171" s="430" t="s">
        <v>3765</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75">
      <c r="A1172" s="430" t="s">
        <v>4175</v>
      </c>
      <c r="B1172" s="430">
        <v>1</v>
      </c>
      <c r="C1172" s="430" t="s">
        <v>4176</v>
      </c>
      <c r="D1172" s="430" t="s">
        <v>3767</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75">
      <c r="A1173" s="430" t="s">
        <v>4175</v>
      </c>
      <c r="B1173" s="430">
        <v>1</v>
      </c>
      <c r="C1173" s="430" t="s">
        <v>4176</v>
      </c>
      <c r="D1173" s="430" t="s">
        <v>3769</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75">
      <c r="A1174" s="430" t="s">
        <v>4175</v>
      </c>
      <c r="B1174" s="430">
        <v>1</v>
      </c>
      <c r="C1174" s="430" t="s">
        <v>4176</v>
      </c>
      <c r="D1174" s="430" t="s">
        <v>4136</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75">
      <c r="A1175" s="430" t="s">
        <v>4175</v>
      </c>
      <c r="B1175" s="430">
        <v>1</v>
      </c>
      <c r="C1175" s="430" t="s">
        <v>4176</v>
      </c>
      <c r="D1175" s="430" t="s">
        <v>3771</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75">
      <c r="A1176" s="430" t="s">
        <v>4175</v>
      </c>
      <c r="B1176" s="430">
        <v>1</v>
      </c>
      <c r="C1176" s="430" t="s">
        <v>4176</v>
      </c>
      <c r="D1176" s="430" t="s">
        <v>3773</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75">
      <c r="A1177" s="430" t="s">
        <v>4175</v>
      </c>
      <c r="B1177" s="430">
        <v>1</v>
      </c>
      <c r="C1177" s="430" t="s">
        <v>4176</v>
      </c>
      <c r="D1177" s="430" t="s">
        <v>485</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75">
      <c r="A1178" s="430" t="s">
        <v>4175</v>
      </c>
      <c r="B1178" s="430">
        <v>1</v>
      </c>
      <c r="C1178" s="430" t="s">
        <v>4176</v>
      </c>
      <c r="D1178" s="430" t="s">
        <v>3776</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75">
      <c r="A1179" s="430" t="s">
        <v>4175</v>
      </c>
      <c r="B1179" s="430">
        <v>1</v>
      </c>
      <c r="C1179" s="430" t="s">
        <v>4176</v>
      </c>
      <c r="D1179" s="430" t="s">
        <v>3778</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75">
      <c r="A1180" s="430" t="s">
        <v>4175</v>
      </c>
      <c r="B1180" s="430">
        <v>1</v>
      </c>
      <c r="C1180" s="430" t="s">
        <v>4176</v>
      </c>
      <c r="D1180" s="430" t="s">
        <v>3779</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75">
      <c r="A1181" s="430" t="s">
        <v>4175</v>
      </c>
      <c r="B1181" s="430">
        <v>1</v>
      </c>
      <c r="C1181" s="430" t="s">
        <v>4176</v>
      </c>
      <c r="D1181" s="430" t="s">
        <v>3781</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75">
      <c r="A1182" s="430" t="s">
        <v>4175</v>
      </c>
      <c r="B1182" s="430">
        <v>1</v>
      </c>
      <c r="C1182" s="430" t="s">
        <v>4176</v>
      </c>
      <c r="D1182" s="430" t="s">
        <v>3783</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75">
      <c r="A1183" s="430" t="s">
        <v>4175</v>
      </c>
      <c r="B1183" s="430">
        <v>1</v>
      </c>
      <c r="C1183" s="430" t="s">
        <v>4176</v>
      </c>
      <c r="D1183" s="430" t="s">
        <v>4137</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75">
      <c r="A1184" s="430" t="s">
        <v>4175</v>
      </c>
      <c r="B1184" s="430">
        <v>1</v>
      </c>
      <c r="C1184" s="430" t="s">
        <v>4176</v>
      </c>
      <c r="D1184" s="430" t="s">
        <v>3785</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75">
      <c r="A1185" s="430" t="s">
        <v>4175</v>
      </c>
      <c r="B1185" s="430">
        <v>1</v>
      </c>
      <c r="C1185" s="430" t="s">
        <v>4176</v>
      </c>
      <c r="D1185" s="430" t="s">
        <v>3787</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75">
      <c r="A1186" s="430" t="s">
        <v>4175</v>
      </c>
      <c r="B1186" s="430">
        <v>1</v>
      </c>
      <c r="C1186" s="430" t="s">
        <v>4176</v>
      </c>
      <c r="D1186" s="430" t="s">
        <v>3789</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75">
      <c r="A1187" s="430" t="s">
        <v>4175</v>
      </c>
      <c r="B1187" s="430">
        <v>1</v>
      </c>
      <c r="C1187" s="430" t="s">
        <v>4176</v>
      </c>
      <c r="D1187" s="430" t="s">
        <v>3791</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75">
      <c r="A1188" s="430" t="s">
        <v>4175</v>
      </c>
      <c r="B1188" s="430">
        <v>1</v>
      </c>
      <c r="C1188" s="430" t="s">
        <v>4176</v>
      </c>
      <c r="D1188" s="430" t="s">
        <v>3793</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75">
      <c r="A1189" s="430" t="s">
        <v>4175</v>
      </c>
      <c r="B1189" s="430">
        <v>1</v>
      </c>
      <c r="C1189" s="430" t="s">
        <v>4176</v>
      </c>
      <c r="D1189" s="430" t="s">
        <v>3795</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75">
      <c r="A1190" s="430" t="s">
        <v>4175</v>
      </c>
      <c r="B1190" s="430">
        <v>1</v>
      </c>
      <c r="C1190" s="430" t="s">
        <v>4176</v>
      </c>
      <c r="D1190" s="430" t="s">
        <v>3797</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75">
      <c r="A1191" s="430" t="s">
        <v>4175</v>
      </c>
      <c r="B1191" s="430">
        <v>1</v>
      </c>
      <c r="C1191" s="430" t="s">
        <v>4176</v>
      </c>
      <c r="D1191" s="430" t="s">
        <v>3799</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75">
      <c r="A1192" s="430" t="s">
        <v>4175</v>
      </c>
      <c r="B1192" s="430">
        <v>1</v>
      </c>
      <c r="C1192" s="430" t="s">
        <v>4176</v>
      </c>
      <c r="D1192" s="430" t="s">
        <v>3801</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75">
      <c r="A1193" s="430" t="s">
        <v>4175</v>
      </c>
      <c r="B1193" s="430">
        <v>1</v>
      </c>
      <c r="C1193" s="430" t="s">
        <v>4176</v>
      </c>
      <c r="D1193" s="430" t="s">
        <v>3803</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75">
      <c r="A1194" s="430" t="s">
        <v>4175</v>
      </c>
      <c r="B1194" s="430">
        <v>1</v>
      </c>
      <c r="C1194" s="430" t="s">
        <v>4176</v>
      </c>
      <c r="D1194" s="430" t="s">
        <v>3805</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75">
      <c r="A1195" s="430" t="s">
        <v>4175</v>
      </c>
      <c r="B1195" s="430">
        <v>1</v>
      </c>
      <c r="C1195" s="430" t="s">
        <v>4176</v>
      </c>
      <c r="D1195" s="430" t="s">
        <v>3807</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75">
      <c r="A1196" s="430" t="s">
        <v>4175</v>
      </c>
      <c r="B1196" s="430">
        <v>1</v>
      </c>
      <c r="C1196" s="430" t="s">
        <v>4176</v>
      </c>
      <c r="D1196" s="430" t="s">
        <v>3809</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75">
      <c r="A1197" s="430" t="s">
        <v>4175</v>
      </c>
      <c r="B1197" s="430">
        <v>1</v>
      </c>
      <c r="C1197" s="430" t="s">
        <v>4176</v>
      </c>
      <c r="D1197" s="430" t="s">
        <v>3811</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75">
      <c r="A1198" s="430" t="s">
        <v>4175</v>
      </c>
      <c r="B1198" s="430">
        <v>1</v>
      </c>
      <c r="C1198" s="430" t="s">
        <v>4176</v>
      </c>
      <c r="D1198" s="430" t="s">
        <v>4138</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75">
      <c r="A1199" s="430" t="s">
        <v>4175</v>
      </c>
      <c r="B1199" s="430">
        <v>1</v>
      </c>
      <c r="C1199" s="430" t="s">
        <v>4176</v>
      </c>
      <c r="D1199" s="430" t="s">
        <v>3813</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75">
      <c r="A1200" s="430" t="s">
        <v>4175</v>
      </c>
      <c r="B1200" s="430">
        <v>1</v>
      </c>
      <c r="C1200" s="430" t="s">
        <v>4176</v>
      </c>
      <c r="D1200" s="430" t="s">
        <v>3815</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75">
      <c r="A1201" s="430" t="s">
        <v>4175</v>
      </c>
      <c r="B1201" s="430">
        <v>1</v>
      </c>
      <c r="C1201" s="430" t="s">
        <v>4176</v>
      </c>
      <c r="D1201" s="430" t="s">
        <v>3817</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75">
      <c r="A1202" s="430" t="s">
        <v>4175</v>
      </c>
      <c r="B1202" s="430">
        <v>1</v>
      </c>
      <c r="C1202" s="430" t="s">
        <v>4176</v>
      </c>
      <c r="D1202" s="430" t="s">
        <v>3819</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75">
      <c r="A1203" s="430" t="s">
        <v>4175</v>
      </c>
      <c r="B1203" s="430">
        <v>1</v>
      </c>
      <c r="C1203" s="430" t="s">
        <v>4176</v>
      </c>
      <c r="D1203" s="430" t="s">
        <v>521</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75">
      <c r="A1204" s="430" t="s">
        <v>4175</v>
      </c>
      <c r="B1204" s="430">
        <v>1</v>
      </c>
      <c r="C1204" s="430" t="s">
        <v>4176</v>
      </c>
      <c r="D1204" s="430" t="s">
        <v>3822</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75">
      <c r="A1205" s="430" t="s">
        <v>4175</v>
      </c>
      <c r="B1205" s="430">
        <v>1</v>
      </c>
      <c r="C1205" s="430" t="s">
        <v>4176</v>
      </c>
      <c r="D1205" s="430" t="s">
        <v>3824</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75">
      <c r="A1206" s="430" t="s">
        <v>4175</v>
      </c>
      <c r="B1206" s="430">
        <v>1</v>
      </c>
      <c r="C1206" s="430" t="s">
        <v>4176</v>
      </c>
      <c r="D1206" s="430" t="s">
        <v>3826</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75">
      <c r="A1207" s="430" t="s">
        <v>4175</v>
      </c>
      <c r="B1207" s="430">
        <v>1</v>
      </c>
      <c r="C1207" s="430" t="s">
        <v>4176</v>
      </c>
      <c r="D1207" s="430" t="s">
        <v>3828</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75">
      <c r="A1208" s="430" t="s">
        <v>4175</v>
      </c>
      <c r="B1208" s="430">
        <v>1</v>
      </c>
      <c r="C1208" s="430" t="s">
        <v>4176</v>
      </c>
      <c r="D1208" s="430" t="s">
        <v>3830</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75">
      <c r="A1209" s="430" t="s">
        <v>4175</v>
      </c>
      <c r="B1209" s="430">
        <v>1</v>
      </c>
      <c r="C1209" s="430" t="s">
        <v>4176</v>
      </c>
      <c r="D1209" s="430" t="s">
        <v>3832</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75">
      <c r="A1210" s="430" t="s">
        <v>4175</v>
      </c>
      <c r="B1210" s="430">
        <v>1</v>
      </c>
      <c r="C1210" s="430" t="s">
        <v>4176</v>
      </c>
      <c r="D1210" s="430" t="s">
        <v>3834</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75">
      <c r="A1211" s="430" t="s">
        <v>4175</v>
      </c>
      <c r="B1211" s="430">
        <v>1</v>
      </c>
      <c r="C1211" s="430" t="s">
        <v>4176</v>
      </c>
      <c r="D1211" s="430" t="s">
        <v>3836</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75">
      <c r="A1212" s="430" t="s">
        <v>4175</v>
      </c>
      <c r="B1212" s="430">
        <v>1</v>
      </c>
      <c r="C1212" s="430" t="s">
        <v>4176</v>
      </c>
      <c r="D1212" s="430" t="s">
        <v>3838</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75">
      <c r="A1213" s="430" t="s">
        <v>4175</v>
      </c>
      <c r="B1213" s="430">
        <v>1</v>
      </c>
      <c r="C1213" s="430" t="s">
        <v>4176</v>
      </c>
      <c r="D1213" s="430" t="s">
        <v>4139</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75">
      <c r="A1214" s="430" t="s">
        <v>4175</v>
      </c>
      <c r="B1214" s="430">
        <v>1</v>
      </c>
      <c r="C1214" s="430" t="s">
        <v>4176</v>
      </c>
      <c r="D1214" s="430" t="s">
        <v>3840</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75">
      <c r="A1215" s="430" t="s">
        <v>4175</v>
      </c>
      <c r="B1215" s="430">
        <v>1</v>
      </c>
      <c r="C1215" s="430" t="s">
        <v>4176</v>
      </c>
      <c r="D1215" s="430" t="s">
        <v>3842</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75">
      <c r="A1216" s="430" t="s">
        <v>4175</v>
      </c>
      <c r="B1216" s="430">
        <v>1</v>
      </c>
      <c r="C1216" s="430" t="s">
        <v>4176</v>
      </c>
      <c r="D1216" s="430" t="s">
        <v>3844</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75">
      <c r="A1217" s="430" t="s">
        <v>4175</v>
      </c>
      <c r="B1217" s="430">
        <v>1</v>
      </c>
      <c r="C1217" s="430" t="s">
        <v>4176</v>
      </c>
      <c r="D1217" s="430" t="s">
        <v>3846</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75">
      <c r="A1218" s="430" t="s">
        <v>4175</v>
      </c>
      <c r="B1218" s="430">
        <v>1</v>
      </c>
      <c r="C1218" s="430" t="s">
        <v>4176</v>
      </c>
      <c r="D1218" s="430" t="s">
        <v>3848</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75">
      <c r="A1219" s="430" t="s">
        <v>4175</v>
      </c>
      <c r="B1219" s="430">
        <v>1</v>
      </c>
      <c r="C1219" s="430" t="s">
        <v>4176</v>
      </c>
      <c r="D1219" s="430" t="s">
        <v>4140</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75">
      <c r="A1220" s="430" t="s">
        <v>4175</v>
      </c>
      <c r="B1220" s="430">
        <v>1</v>
      </c>
      <c r="C1220" s="430" t="s">
        <v>4176</v>
      </c>
      <c r="D1220" s="430" t="s">
        <v>3850</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75">
      <c r="A1221" s="430" t="s">
        <v>4175</v>
      </c>
      <c r="B1221" s="430">
        <v>1</v>
      </c>
      <c r="C1221" s="430" t="s">
        <v>4176</v>
      </c>
      <c r="D1221" s="430" t="s">
        <v>3852</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75">
      <c r="A1222" s="430" t="s">
        <v>4175</v>
      </c>
      <c r="B1222" s="430">
        <v>1</v>
      </c>
      <c r="C1222" s="430" t="s">
        <v>4176</v>
      </c>
      <c r="D1222" s="430" t="s">
        <v>4141</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75">
      <c r="A1223" s="430" t="s">
        <v>4175</v>
      </c>
      <c r="B1223" s="430">
        <v>1</v>
      </c>
      <c r="C1223" s="430" t="s">
        <v>4176</v>
      </c>
      <c r="D1223" s="430" t="s">
        <v>3854</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75">
      <c r="A1224" s="430" t="s">
        <v>4175</v>
      </c>
      <c r="B1224" s="430">
        <v>1</v>
      </c>
      <c r="C1224" s="430" t="s">
        <v>4176</v>
      </c>
      <c r="D1224" s="430" t="s">
        <v>3856</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75">
      <c r="A1225" s="430" t="s">
        <v>4175</v>
      </c>
      <c r="B1225" s="430">
        <v>1</v>
      </c>
      <c r="C1225" s="430" t="s">
        <v>4176</v>
      </c>
      <c r="D1225" s="430" t="s">
        <v>3858</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75">
      <c r="A1226" s="430" t="s">
        <v>4175</v>
      </c>
      <c r="B1226" s="430">
        <v>1</v>
      </c>
      <c r="C1226" s="430" t="s">
        <v>4176</v>
      </c>
      <c r="D1226" s="430" t="s">
        <v>3860</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75">
      <c r="A1227" s="430" t="s">
        <v>4175</v>
      </c>
      <c r="B1227" s="430">
        <v>1</v>
      </c>
      <c r="C1227" s="430" t="s">
        <v>4176</v>
      </c>
      <c r="D1227" s="430" t="s">
        <v>3862</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75">
      <c r="A1228" s="430" t="s">
        <v>4177</v>
      </c>
      <c r="B1228" s="430">
        <v>1</v>
      </c>
      <c r="C1228" s="430" t="s">
        <v>4178</v>
      </c>
      <c r="D1228" s="430" t="s">
        <v>3765</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75">
      <c r="A1229" s="430" t="s">
        <v>4177</v>
      </c>
      <c r="B1229" s="430">
        <v>1</v>
      </c>
      <c r="C1229" s="430" t="s">
        <v>4178</v>
      </c>
      <c r="D1229" s="430" t="s">
        <v>3767</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75">
      <c r="A1230" s="430" t="s">
        <v>4177</v>
      </c>
      <c r="B1230" s="430">
        <v>1</v>
      </c>
      <c r="C1230" s="430" t="s">
        <v>4178</v>
      </c>
      <c r="D1230" s="430" t="s">
        <v>3769</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75">
      <c r="A1231" s="430" t="s">
        <v>4177</v>
      </c>
      <c r="B1231" s="430">
        <v>1</v>
      </c>
      <c r="C1231" s="430" t="s">
        <v>4178</v>
      </c>
      <c r="D1231" s="430" t="s">
        <v>4136</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75">
      <c r="A1232" s="430" t="s">
        <v>4177</v>
      </c>
      <c r="B1232" s="430">
        <v>1</v>
      </c>
      <c r="C1232" s="430" t="s">
        <v>4178</v>
      </c>
      <c r="D1232" s="430" t="s">
        <v>3771</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75">
      <c r="A1233" s="430" t="s">
        <v>4177</v>
      </c>
      <c r="B1233" s="430">
        <v>1</v>
      </c>
      <c r="C1233" s="430" t="s">
        <v>4178</v>
      </c>
      <c r="D1233" s="430" t="s">
        <v>3773</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75">
      <c r="A1234" s="430" t="s">
        <v>4177</v>
      </c>
      <c r="B1234" s="430">
        <v>1</v>
      </c>
      <c r="C1234" s="430" t="s">
        <v>4178</v>
      </c>
      <c r="D1234" s="430" t="s">
        <v>485</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75">
      <c r="A1235" s="430" t="s">
        <v>4177</v>
      </c>
      <c r="B1235" s="430">
        <v>1</v>
      </c>
      <c r="C1235" s="430" t="s">
        <v>4178</v>
      </c>
      <c r="D1235" s="430" t="s">
        <v>3776</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75">
      <c r="A1236" s="430" t="s">
        <v>4177</v>
      </c>
      <c r="B1236" s="430">
        <v>1</v>
      </c>
      <c r="C1236" s="430" t="s">
        <v>4178</v>
      </c>
      <c r="D1236" s="430" t="s">
        <v>3778</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75">
      <c r="A1237" s="430" t="s">
        <v>4177</v>
      </c>
      <c r="B1237" s="430">
        <v>1</v>
      </c>
      <c r="C1237" s="430" t="s">
        <v>4178</v>
      </c>
      <c r="D1237" s="430" t="s">
        <v>3779</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75">
      <c r="A1238" s="430" t="s">
        <v>4177</v>
      </c>
      <c r="B1238" s="430">
        <v>1</v>
      </c>
      <c r="C1238" s="430" t="s">
        <v>4178</v>
      </c>
      <c r="D1238" s="430" t="s">
        <v>3781</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75">
      <c r="A1239" s="430" t="s">
        <v>4177</v>
      </c>
      <c r="B1239" s="430">
        <v>1</v>
      </c>
      <c r="C1239" s="430" t="s">
        <v>4178</v>
      </c>
      <c r="D1239" s="430" t="s">
        <v>3783</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75">
      <c r="A1240" s="430" t="s">
        <v>4177</v>
      </c>
      <c r="B1240" s="430">
        <v>1</v>
      </c>
      <c r="C1240" s="430" t="s">
        <v>4178</v>
      </c>
      <c r="D1240" s="430" t="s">
        <v>4137</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75">
      <c r="A1241" s="430" t="s">
        <v>4177</v>
      </c>
      <c r="B1241" s="430">
        <v>1</v>
      </c>
      <c r="C1241" s="430" t="s">
        <v>4178</v>
      </c>
      <c r="D1241" s="430" t="s">
        <v>3785</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75">
      <c r="A1242" s="430" t="s">
        <v>4177</v>
      </c>
      <c r="B1242" s="430">
        <v>1</v>
      </c>
      <c r="C1242" s="430" t="s">
        <v>4178</v>
      </c>
      <c r="D1242" s="430" t="s">
        <v>3787</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75">
      <c r="A1243" s="430" t="s">
        <v>4177</v>
      </c>
      <c r="B1243" s="430">
        <v>1</v>
      </c>
      <c r="C1243" s="430" t="s">
        <v>4178</v>
      </c>
      <c r="D1243" s="430" t="s">
        <v>3789</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75">
      <c r="A1244" s="430" t="s">
        <v>4177</v>
      </c>
      <c r="B1244" s="430">
        <v>1</v>
      </c>
      <c r="C1244" s="430" t="s">
        <v>4178</v>
      </c>
      <c r="D1244" s="430" t="s">
        <v>3791</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75">
      <c r="A1245" s="430" t="s">
        <v>4177</v>
      </c>
      <c r="B1245" s="430">
        <v>1</v>
      </c>
      <c r="C1245" s="430" t="s">
        <v>4178</v>
      </c>
      <c r="D1245" s="430" t="s">
        <v>3793</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75">
      <c r="A1246" s="430" t="s">
        <v>4177</v>
      </c>
      <c r="B1246" s="430">
        <v>1</v>
      </c>
      <c r="C1246" s="430" t="s">
        <v>4178</v>
      </c>
      <c r="D1246" s="430" t="s">
        <v>3795</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75">
      <c r="A1247" s="430" t="s">
        <v>4177</v>
      </c>
      <c r="B1247" s="430">
        <v>1</v>
      </c>
      <c r="C1247" s="430" t="s">
        <v>4178</v>
      </c>
      <c r="D1247" s="430" t="s">
        <v>3797</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75">
      <c r="A1248" s="430" t="s">
        <v>4177</v>
      </c>
      <c r="B1248" s="430">
        <v>1</v>
      </c>
      <c r="C1248" s="430" t="s">
        <v>4178</v>
      </c>
      <c r="D1248" s="430" t="s">
        <v>3799</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75">
      <c r="A1249" s="430" t="s">
        <v>4177</v>
      </c>
      <c r="B1249" s="430">
        <v>1</v>
      </c>
      <c r="C1249" s="430" t="s">
        <v>4178</v>
      </c>
      <c r="D1249" s="430" t="s">
        <v>3801</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75">
      <c r="A1250" s="430" t="s">
        <v>4177</v>
      </c>
      <c r="B1250" s="430">
        <v>1</v>
      </c>
      <c r="C1250" s="430" t="s">
        <v>4178</v>
      </c>
      <c r="D1250" s="430" t="s">
        <v>3803</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75">
      <c r="A1251" s="430" t="s">
        <v>4177</v>
      </c>
      <c r="B1251" s="430">
        <v>1</v>
      </c>
      <c r="C1251" s="430" t="s">
        <v>4178</v>
      </c>
      <c r="D1251" s="430" t="s">
        <v>3805</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75">
      <c r="A1252" s="430" t="s">
        <v>4177</v>
      </c>
      <c r="B1252" s="430">
        <v>1</v>
      </c>
      <c r="C1252" s="430" t="s">
        <v>4178</v>
      </c>
      <c r="D1252" s="430" t="s">
        <v>3807</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75">
      <c r="A1253" s="430" t="s">
        <v>4177</v>
      </c>
      <c r="B1253" s="430">
        <v>1</v>
      </c>
      <c r="C1253" s="430" t="s">
        <v>4178</v>
      </c>
      <c r="D1253" s="430" t="s">
        <v>3809</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75">
      <c r="A1254" s="430" t="s">
        <v>4177</v>
      </c>
      <c r="B1254" s="430">
        <v>1</v>
      </c>
      <c r="C1254" s="430" t="s">
        <v>4178</v>
      </c>
      <c r="D1254" s="430" t="s">
        <v>3811</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75">
      <c r="A1255" s="430" t="s">
        <v>4177</v>
      </c>
      <c r="B1255" s="430">
        <v>1</v>
      </c>
      <c r="C1255" s="430" t="s">
        <v>4178</v>
      </c>
      <c r="D1255" s="430" t="s">
        <v>4138</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75">
      <c r="A1256" s="430" t="s">
        <v>4177</v>
      </c>
      <c r="B1256" s="430">
        <v>1</v>
      </c>
      <c r="C1256" s="430" t="s">
        <v>4178</v>
      </c>
      <c r="D1256" s="430" t="s">
        <v>3813</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75">
      <c r="A1257" s="430" t="s">
        <v>4177</v>
      </c>
      <c r="B1257" s="430">
        <v>1</v>
      </c>
      <c r="C1257" s="430" t="s">
        <v>4178</v>
      </c>
      <c r="D1257" s="430" t="s">
        <v>3815</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75">
      <c r="A1258" s="430" t="s">
        <v>4177</v>
      </c>
      <c r="B1258" s="430">
        <v>1</v>
      </c>
      <c r="C1258" s="430" t="s">
        <v>4178</v>
      </c>
      <c r="D1258" s="430" t="s">
        <v>3817</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75">
      <c r="A1259" s="430" t="s">
        <v>4177</v>
      </c>
      <c r="B1259" s="430">
        <v>1</v>
      </c>
      <c r="C1259" s="430" t="s">
        <v>4178</v>
      </c>
      <c r="D1259" s="430" t="s">
        <v>3819</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75">
      <c r="A1260" s="430" t="s">
        <v>4177</v>
      </c>
      <c r="B1260" s="430">
        <v>1</v>
      </c>
      <c r="C1260" s="430" t="s">
        <v>4178</v>
      </c>
      <c r="D1260" s="430" t="s">
        <v>521</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75">
      <c r="A1261" s="430" t="s">
        <v>4177</v>
      </c>
      <c r="B1261" s="430">
        <v>1</v>
      </c>
      <c r="C1261" s="430" t="s">
        <v>4178</v>
      </c>
      <c r="D1261" s="430" t="s">
        <v>3822</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75">
      <c r="A1262" s="430" t="s">
        <v>4177</v>
      </c>
      <c r="B1262" s="430">
        <v>1</v>
      </c>
      <c r="C1262" s="430" t="s">
        <v>4178</v>
      </c>
      <c r="D1262" s="430" t="s">
        <v>3824</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75">
      <c r="A1263" s="430" t="s">
        <v>4177</v>
      </c>
      <c r="B1263" s="430">
        <v>1</v>
      </c>
      <c r="C1263" s="430" t="s">
        <v>4178</v>
      </c>
      <c r="D1263" s="430" t="s">
        <v>3826</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75">
      <c r="A1264" s="430" t="s">
        <v>4177</v>
      </c>
      <c r="B1264" s="430">
        <v>1</v>
      </c>
      <c r="C1264" s="430" t="s">
        <v>4178</v>
      </c>
      <c r="D1264" s="430" t="s">
        <v>3828</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75">
      <c r="A1265" s="430" t="s">
        <v>4177</v>
      </c>
      <c r="B1265" s="430">
        <v>1</v>
      </c>
      <c r="C1265" s="430" t="s">
        <v>4178</v>
      </c>
      <c r="D1265" s="430" t="s">
        <v>3830</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75">
      <c r="A1266" s="430" t="s">
        <v>4177</v>
      </c>
      <c r="B1266" s="430">
        <v>1</v>
      </c>
      <c r="C1266" s="430" t="s">
        <v>4178</v>
      </c>
      <c r="D1266" s="430" t="s">
        <v>3832</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75">
      <c r="A1267" s="430" t="s">
        <v>4177</v>
      </c>
      <c r="B1267" s="430">
        <v>1</v>
      </c>
      <c r="C1267" s="430" t="s">
        <v>4178</v>
      </c>
      <c r="D1267" s="430" t="s">
        <v>3834</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75">
      <c r="A1268" s="430" t="s">
        <v>4177</v>
      </c>
      <c r="B1268" s="430">
        <v>1</v>
      </c>
      <c r="C1268" s="430" t="s">
        <v>4178</v>
      </c>
      <c r="D1268" s="430" t="s">
        <v>3836</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75">
      <c r="A1269" s="430" t="s">
        <v>4177</v>
      </c>
      <c r="B1269" s="430">
        <v>1</v>
      </c>
      <c r="C1269" s="430" t="s">
        <v>4178</v>
      </c>
      <c r="D1269" s="430" t="s">
        <v>3838</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75">
      <c r="A1270" s="430" t="s">
        <v>4177</v>
      </c>
      <c r="B1270" s="430">
        <v>1</v>
      </c>
      <c r="C1270" s="430" t="s">
        <v>4178</v>
      </c>
      <c r="D1270" s="430" t="s">
        <v>4139</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75">
      <c r="A1271" s="430" t="s">
        <v>4177</v>
      </c>
      <c r="B1271" s="430">
        <v>1</v>
      </c>
      <c r="C1271" s="430" t="s">
        <v>4178</v>
      </c>
      <c r="D1271" s="430" t="s">
        <v>3840</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75">
      <c r="A1272" s="430" t="s">
        <v>4177</v>
      </c>
      <c r="B1272" s="430">
        <v>1</v>
      </c>
      <c r="C1272" s="430" t="s">
        <v>4178</v>
      </c>
      <c r="D1272" s="430" t="s">
        <v>3842</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75">
      <c r="A1273" s="430" t="s">
        <v>4177</v>
      </c>
      <c r="B1273" s="430">
        <v>1</v>
      </c>
      <c r="C1273" s="430" t="s">
        <v>4178</v>
      </c>
      <c r="D1273" s="430" t="s">
        <v>3844</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75">
      <c r="A1274" s="430" t="s">
        <v>4177</v>
      </c>
      <c r="B1274" s="430">
        <v>1</v>
      </c>
      <c r="C1274" s="430" t="s">
        <v>4178</v>
      </c>
      <c r="D1274" s="430" t="s">
        <v>3846</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75">
      <c r="A1275" s="430" t="s">
        <v>4177</v>
      </c>
      <c r="B1275" s="430">
        <v>1</v>
      </c>
      <c r="C1275" s="430" t="s">
        <v>4178</v>
      </c>
      <c r="D1275" s="430" t="s">
        <v>3848</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75">
      <c r="A1276" s="430" t="s">
        <v>4177</v>
      </c>
      <c r="B1276" s="430">
        <v>1</v>
      </c>
      <c r="C1276" s="430" t="s">
        <v>4178</v>
      </c>
      <c r="D1276" s="430" t="s">
        <v>4140</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75">
      <c r="A1277" s="430" t="s">
        <v>4177</v>
      </c>
      <c r="B1277" s="430">
        <v>1</v>
      </c>
      <c r="C1277" s="430" t="s">
        <v>4178</v>
      </c>
      <c r="D1277" s="430" t="s">
        <v>3850</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75">
      <c r="A1278" s="430" t="s">
        <v>4177</v>
      </c>
      <c r="B1278" s="430">
        <v>1</v>
      </c>
      <c r="C1278" s="430" t="s">
        <v>4178</v>
      </c>
      <c r="D1278" s="430" t="s">
        <v>3852</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75">
      <c r="A1279" s="430" t="s">
        <v>4177</v>
      </c>
      <c r="B1279" s="430">
        <v>1</v>
      </c>
      <c r="C1279" s="430" t="s">
        <v>4178</v>
      </c>
      <c r="D1279" s="430" t="s">
        <v>4141</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75">
      <c r="A1280" s="430" t="s">
        <v>4177</v>
      </c>
      <c r="B1280" s="430">
        <v>1</v>
      </c>
      <c r="C1280" s="430" t="s">
        <v>4178</v>
      </c>
      <c r="D1280" s="430" t="s">
        <v>3854</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75">
      <c r="A1281" s="430" t="s">
        <v>4177</v>
      </c>
      <c r="B1281" s="430">
        <v>1</v>
      </c>
      <c r="C1281" s="430" t="s">
        <v>4178</v>
      </c>
      <c r="D1281" s="430" t="s">
        <v>3856</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75">
      <c r="A1282" s="430" t="s">
        <v>4177</v>
      </c>
      <c r="B1282" s="430">
        <v>1</v>
      </c>
      <c r="C1282" s="430" t="s">
        <v>4178</v>
      </c>
      <c r="D1282" s="430" t="s">
        <v>3858</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75">
      <c r="A1283" s="430" t="s">
        <v>4177</v>
      </c>
      <c r="B1283" s="430">
        <v>1</v>
      </c>
      <c r="C1283" s="430" t="s">
        <v>4178</v>
      </c>
      <c r="D1283" s="430" t="s">
        <v>3860</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75">
      <c r="A1284" s="430" t="s">
        <v>4177</v>
      </c>
      <c r="B1284" s="430">
        <v>1</v>
      </c>
      <c r="C1284" s="430" t="s">
        <v>4178</v>
      </c>
      <c r="D1284" s="430" t="s">
        <v>3862</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75">
      <c r="A1285" s="430" t="s">
        <v>4179</v>
      </c>
      <c r="B1285" s="430">
        <v>1</v>
      </c>
      <c r="C1285" s="430" t="s">
        <v>4180</v>
      </c>
      <c r="D1285" s="430" t="s">
        <v>3765</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75">
      <c r="A1286" s="430" t="s">
        <v>4179</v>
      </c>
      <c r="B1286" s="430">
        <v>1</v>
      </c>
      <c r="C1286" s="430" t="s">
        <v>4180</v>
      </c>
      <c r="D1286" s="430" t="s">
        <v>3767</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75">
      <c r="A1287" s="430" t="s">
        <v>4179</v>
      </c>
      <c r="B1287" s="430">
        <v>1</v>
      </c>
      <c r="C1287" s="430" t="s">
        <v>4180</v>
      </c>
      <c r="D1287" s="430" t="s">
        <v>3769</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75">
      <c r="A1288" s="430" t="s">
        <v>4179</v>
      </c>
      <c r="B1288" s="430">
        <v>1</v>
      </c>
      <c r="C1288" s="430" t="s">
        <v>4180</v>
      </c>
      <c r="D1288" s="430" t="s">
        <v>4136</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75">
      <c r="A1289" s="430" t="s">
        <v>4179</v>
      </c>
      <c r="B1289" s="430">
        <v>1</v>
      </c>
      <c r="C1289" s="430" t="s">
        <v>4180</v>
      </c>
      <c r="D1289" s="430" t="s">
        <v>3771</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75">
      <c r="A1290" s="430" t="s">
        <v>4179</v>
      </c>
      <c r="B1290" s="430">
        <v>1</v>
      </c>
      <c r="C1290" s="430" t="s">
        <v>4180</v>
      </c>
      <c r="D1290" s="430" t="s">
        <v>3773</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75">
      <c r="A1291" s="430" t="s">
        <v>4179</v>
      </c>
      <c r="B1291" s="430">
        <v>1</v>
      </c>
      <c r="C1291" s="430" t="s">
        <v>4180</v>
      </c>
      <c r="D1291" s="430" t="s">
        <v>485</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75">
      <c r="A1292" s="430" t="s">
        <v>4179</v>
      </c>
      <c r="B1292" s="430">
        <v>1</v>
      </c>
      <c r="C1292" s="430" t="s">
        <v>4180</v>
      </c>
      <c r="D1292" s="430" t="s">
        <v>3776</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75">
      <c r="A1293" s="430" t="s">
        <v>4179</v>
      </c>
      <c r="B1293" s="430">
        <v>1</v>
      </c>
      <c r="C1293" s="430" t="s">
        <v>4180</v>
      </c>
      <c r="D1293" s="430" t="s">
        <v>3778</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75">
      <c r="A1294" s="430" t="s">
        <v>4179</v>
      </c>
      <c r="B1294" s="430">
        <v>1</v>
      </c>
      <c r="C1294" s="430" t="s">
        <v>4180</v>
      </c>
      <c r="D1294" s="430" t="s">
        <v>3779</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75">
      <c r="A1295" s="430" t="s">
        <v>4179</v>
      </c>
      <c r="B1295" s="430">
        <v>1</v>
      </c>
      <c r="C1295" s="430" t="s">
        <v>4180</v>
      </c>
      <c r="D1295" s="430" t="s">
        <v>3781</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75">
      <c r="A1296" s="430" t="s">
        <v>4179</v>
      </c>
      <c r="B1296" s="430">
        <v>1</v>
      </c>
      <c r="C1296" s="430" t="s">
        <v>4180</v>
      </c>
      <c r="D1296" s="430" t="s">
        <v>3783</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75">
      <c r="A1297" s="430" t="s">
        <v>4179</v>
      </c>
      <c r="B1297" s="430">
        <v>1</v>
      </c>
      <c r="C1297" s="430" t="s">
        <v>4180</v>
      </c>
      <c r="D1297" s="430" t="s">
        <v>4137</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75">
      <c r="A1298" s="430" t="s">
        <v>4179</v>
      </c>
      <c r="B1298" s="430">
        <v>1</v>
      </c>
      <c r="C1298" s="430" t="s">
        <v>4180</v>
      </c>
      <c r="D1298" s="430" t="s">
        <v>3785</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75">
      <c r="A1299" s="430" t="s">
        <v>4179</v>
      </c>
      <c r="B1299" s="430">
        <v>1</v>
      </c>
      <c r="C1299" s="430" t="s">
        <v>4180</v>
      </c>
      <c r="D1299" s="430" t="s">
        <v>3787</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75">
      <c r="A1300" s="430" t="s">
        <v>4179</v>
      </c>
      <c r="B1300" s="430">
        <v>1</v>
      </c>
      <c r="C1300" s="430" t="s">
        <v>4180</v>
      </c>
      <c r="D1300" s="430" t="s">
        <v>3789</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75">
      <c r="A1301" s="430" t="s">
        <v>4179</v>
      </c>
      <c r="B1301" s="430">
        <v>1</v>
      </c>
      <c r="C1301" s="430" t="s">
        <v>4180</v>
      </c>
      <c r="D1301" s="430" t="s">
        <v>3791</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75">
      <c r="A1302" s="430" t="s">
        <v>4179</v>
      </c>
      <c r="B1302" s="430">
        <v>1</v>
      </c>
      <c r="C1302" s="430" t="s">
        <v>4180</v>
      </c>
      <c r="D1302" s="430" t="s">
        <v>3793</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75">
      <c r="A1303" s="430" t="s">
        <v>4179</v>
      </c>
      <c r="B1303" s="430">
        <v>1</v>
      </c>
      <c r="C1303" s="430" t="s">
        <v>4180</v>
      </c>
      <c r="D1303" s="430" t="s">
        <v>3795</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75">
      <c r="A1304" s="430" t="s">
        <v>4179</v>
      </c>
      <c r="B1304" s="430">
        <v>1</v>
      </c>
      <c r="C1304" s="430" t="s">
        <v>4180</v>
      </c>
      <c r="D1304" s="430" t="s">
        <v>3797</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75">
      <c r="A1305" s="430" t="s">
        <v>4179</v>
      </c>
      <c r="B1305" s="430">
        <v>1</v>
      </c>
      <c r="C1305" s="430" t="s">
        <v>4180</v>
      </c>
      <c r="D1305" s="430" t="s">
        <v>3799</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75">
      <c r="A1306" s="430" t="s">
        <v>4179</v>
      </c>
      <c r="B1306" s="430">
        <v>1</v>
      </c>
      <c r="C1306" s="430" t="s">
        <v>4180</v>
      </c>
      <c r="D1306" s="430" t="s">
        <v>3801</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75">
      <c r="A1307" s="430" t="s">
        <v>4179</v>
      </c>
      <c r="B1307" s="430">
        <v>1</v>
      </c>
      <c r="C1307" s="430" t="s">
        <v>4180</v>
      </c>
      <c r="D1307" s="430" t="s">
        <v>3803</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75">
      <c r="A1308" s="430" t="s">
        <v>4179</v>
      </c>
      <c r="B1308" s="430">
        <v>1</v>
      </c>
      <c r="C1308" s="430" t="s">
        <v>4180</v>
      </c>
      <c r="D1308" s="430" t="s">
        <v>3805</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75">
      <c r="A1309" s="430" t="s">
        <v>4179</v>
      </c>
      <c r="B1309" s="430">
        <v>1</v>
      </c>
      <c r="C1309" s="430" t="s">
        <v>4180</v>
      </c>
      <c r="D1309" s="430" t="s">
        <v>3807</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75">
      <c r="A1310" s="430" t="s">
        <v>4179</v>
      </c>
      <c r="B1310" s="430">
        <v>1</v>
      </c>
      <c r="C1310" s="430" t="s">
        <v>4180</v>
      </c>
      <c r="D1310" s="430" t="s">
        <v>3809</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75">
      <c r="A1311" s="430" t="s">
        <v>4179</v>
      </c>
      <c r="B1311" s="430">
        <v>1</v>
      </c>
      <c r="C1311" s="430" t="s">
        <v>4180</v>
      </c>
      <c r="D1311" s="430" t="s">
        <v>3811</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75">
      <c r="A1312" s="430" t="s">
        <v>4179</v>
      </c>
      <c r="B1312" s="430">
        <v>1</v>
      </c>
      <c r="C1312" s="430" t="s">
        <v>4180</v>
      </c>
      <c r="D1312" s="430" t="s">
        <v>4138</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75">
      <c r="A1313" s="430" t="s">
        <v>4179</v>
      </c>
      <c r="B1313" s="430">
        <v>1</v>
      </c>
      <c r="C1313" s="430" t="s">
        <v>4180</v>
      </c>
      <c r="D1313" s="430" t="s">
        <v>3813</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75">
      <c r="A1314" s="430" t="s">
        <v>4179</v>
      </c>
      <c r="B1314" s="430">
        <v>1</v>
      </c>
      <c r="C1314" s="430" t="s">
        <v>4180</v>
      </c>
      <c r="D1314" s="430" t="s">
        <v>3815</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75">
      <c r="A1315" s="430" t="s">
        <v>4179</v>
      </c>
      <c r="B1315" s="430">
        <v>1</v>
      </c>
      <c r="C1315" s="430" t="s">
        <v>4180</v>
      </c>
      <c r="D1315" s="430" t="s">
        <v>3817</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75">
      <c r="A1316" s="430" t="s">
        <v>4179</v>
      </c>
      <c r="B1316" s="430">
        <v>1</v>
      </c>
      <c r="C1316" s="430" t="s">
        <v>4180</v>
      </c>
      <c r="D1316" s="430" t="s">
        <v>3819</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75">
      <c r="A1317" s="430" t="s">
        <v>4179</v>
      </c>
      <c r="B1317" s="430">
        <v>1</v>
      </c>
      <c r="C1317" s="430" t="s">
        <v>4180</v>
      </c>
      <c r="D1317" s="430" t="s">
        <v>521</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75">
      <c r="A1318" s="430" t="s">
        <v>4179</v>
      </c>
      <c r="B1318" s="430">
        <v>1</v>
      </c>
      <c r="C1318" s="430" t="s">
        <v>4180</v>
      </c>
      <c r="D1318" s="430" t="s">
        <v>3822</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75">
      <c r="A1319" s="430" t="s">
        <v>4179</v>
      </c>
      <c r="B1319" s="430">
        <v>1</v>
      </c>
      <c r="C1319" s="430" t="s">
        <v>4180</v>
      </c>
      <c r="D1319" s="430" t="s">
        <v>3824</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75">
      <c r="A1320" s="430" t="s">
        <v>4179</v>
      </c>
      <c r="B1320" s="430">
        <v>1</v>
      </c>
      <c r="C1320" s="430" t="s">
        <v>4180</v>
      </c>
      <c r="D1320" s="430" t="s">
        <v>3826</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75">
      <c r="A1321" s="430" t="s">
        <v>4179</v>
      </c>
      <c r="B1321" s="430">
        <v>1</v>
      </c>
      <c r="C1321" s="430" t="s">
        <v>4180</v>
      </c>
      <c r="D1321" s="430" t="s">
        <v>3828</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75">
      <c r="A1322" s="430" t="s">
        <v>4179</v>
      </c>
      <c r="B1322" s="430">
        <v>1</v>
      </c>
      <c r="C1322" s="430" t="s">
        <v>4180</v>
      </c>
      <c r="D1322" s="430" t="s">
        <v>3830</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75">
      <c r="A1323" s="430" t="s">
        <v>4179</v>
      </c>
      <c r="B1323" s="430">
        <v>1</v>
      </c>
      <c r="C1323" s="430" t="s">
        <v>4180</v>
      </c>
      <c r="D1323" s="430" t="s">
        <v>3832</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75">
      <c r="A1324" s="430" t="s">
        <v>4179</v>
      </c>
      <c r="B1324" s="430">
        <v>1</v>
      </c>
      <c r="C1324" s="430" t="s">
        <v>4180</v>
      </c>
      <c r="D1324" s="430" t="s">
        <v>3834</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75">
      <c r="A1325" s="430" t="s">
        <v>4179</v>
      </c>
      <c r="B1325" s="430">
        <v>1</v>
      </c>
      <c r="C1325" s="430" t="s">
        <v>4180</v>
      </c>
      <c r="D1325" s="430" t="s">
        <v>3836</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75">
      <c r="A1326" s="430" t="s">
        <v>4179</v>
      </c>
      <c r="B1326" s="430">
        <v>1</v>
      </c>
      <c r="C1326" s="430" t="s">
        <v>4180</v>
      </c>
      <c r="D1326" s="430" t="s">
        <v>3838</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75">
      <c r="A1327" s="430" t="s">
        <v>4179</v>
      </c>
      <c r="B1327" s="430">
        <v>1</v>
      </c>
      <c r="C1327" s="430" t="s">
        <v>4180</v>
      </c>
      <c r="D1327" s="430" t="s">
        <v>4139</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75">
      <c r="A1328" s="430" t="s">
        <v>4179</v>
      </c>
      <c r="B1328" s="430">
        <v>1</v>
      </c>
      <c r="C1328" s="430" t="s">
        <v>4180</v>
      </c>
      <c r="D1328" s="430" t="s">
        <v>3840</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75">
      <c r="A1329" s="430" t="s">
        <v>4179</v>
      </c>
      <c r="B1329" s="430">
        <v>1</v>
      </c>
      <c r="C1329" s="430" t="s">
        <v>4180</v>
      </c>
      <c r="D1329" s="430" t="s">
        <v>3842</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75">
      <c r="A1330" s="430" t="s">
        <v>4179</v>
      </c>
      <c r="B1330" s="430">
        <v>1</v>
      </c>
      <c r="C1330" s="430" t="s">
        <v>4180</v>
      </c>
      <c r="D1330" s="430" t="s">
        <v>3844</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75">
      <c r="A1331" s="430" t="s">
        <v>4179</v>
      </c>
      <c r="B1331" s="430">
        <v>1</v>
      </c>
      <c r="C1331" s="430" t="s">
        <v>4180</v>
      </c>
      <c r="D1331" s="430" t="s">
        <v>3846</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75">
      <c r="A1332" s="430" t="s">
        <v>4179</v>
      </c>
      <c r="B1332" s="430">
        <v>1</v>
      </c>
      <c r="C1332" s="430" t="s">
        <v>4180</v>
      </c>
      <c r="D1332" s="430" t="s">
        <v>3848</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75">
      <c r="A1333" s="430" t="s">
        <v>4179</v>
      </c>
      <c r="B1333" s="430">
        <v>1</v>
      </c>
      <c r="C1333" s="430" t="s">
        <v>4180</v>
      </c>
      <c r="D1333" s="430" t="s">
        <v>4140</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75">
      <c r="A1334" s="430" t="s">
        <v>4179</v>
      </c>
      <c r="B1334" s="430">
        <v>1</v>
      </c>
      <c r="C1334" s="430" t="s">
        <v>4180</v>
      </c>
      <c r="D1334" s="430" t="s">
        <v>3850</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75">
      <c r="A1335" s="430" t="s">
        <v>4179</v>
      </c>
      <c r="B1335" s="430">
        <v>1</v>
      </c>
      <c r="C1335" s="430" t="s">
        <v>4180</v>
      </c>
      <c r="D1335" s="430" t="s">
        <v>3852</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75">
      <c r="A1336" s="430" t="s">
        <v>4179</v>
      </c>
      <c r="B1336" s="430">
        <v>1</v>
      </c>
      <c r="C1336" s="430" t="s">
        <v>4180</v>
      </c>
      <c r="D1336" s="430" t="s">
        <v>4141</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75">
      <c r="A1337" s="430" t="s">
        <v>4179</v>
      </c>
      <c r="B1337" s="430">
        <v>1</v>
      </c>
      <c r="C1337" s="430" t="s">
        <v>4180</v>
      </c>
      <c r="D1337" s="430" t="s">
        <v>3854</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75">
      <c r="A1338" s="430" t="s">
        <v>4179</v>
      </c>
      <c r="B1338" s="430">
        <v>1</v>
      </c>
      <c r="C1338" s="430" t="s">
        <v>4180</v>
      </c>
      <c r="D1338" s="430" t="s">
        <v>3856</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75">
      <c r="A1339" s="430" t="s">
        <v>4179</v>
      </c>
      <c r="B1339" s="430">
        <v>1</v>
      </c>
      <c r="C1339" s="430" t="s">
        <v>4180</v>
      </c>
      <c r="D1339" s="430" t="s">
        <v>3858</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75">
      <c r="A1340" s="430" t="s">
        <v>4179</v>
      </c>
      <c r="B1340" s="430">
        <v>1</v>
      </c>
      <c r="C1340" s="430" t="s">
        <v>4180</v>
      </c>
      <c r="D1340" s="430" t="s">
        <v>3860</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75">
      <c r="A1341" s="430" t="s">
        <v>4179</v>
      </c>
      <c r="B1341" s="430">
        <v>1</v>
      </c>
      <c r="C1341" s="430" t="s">
        <v>4180</v>
      </c>
      <c r="D1341" s="430" t="s">
        <v>3862</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75">
      <c r="A1342" s="430" t="s">
        <v>4181</v>
      </c>
      <c r="B1342" s="430">
        <v>1</v>
      </c>
      <c r="C1342" s="430" t="s">
        <v>4182</v>
      </c>
      <c r="D1342" s="430" t="s">
        <v>3765</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75">
      <c r="A1343" s="430" t="s">
        <v>4181</v>
      </c>
      <c r="B1343" s="430">
        <v>1</v>
      </c>
      <c r="C1343" s="430" t="s">
        <v>4182</v>
      </c>
      <c r="D1343" s="430" t="s">
        <v>3767</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75">
      <c r="A1344" s="430" t="s">
        <v>4181</v>
      </c>
      <c r="B1344" s="430">
        <v>1</v>
      </c>
      <c r="C1344" s="430" t="s">
        <v>4182</v>
      </c>
      <c r="D1344" s="430" t="s">
        <v>3769</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75">
      <c r="A1345" s="430" t="s">
        <v>4181</v>
      </c>
      <c r="B1345" s="430">
        <v>1</v>
      </c>
      <c r="C1345" s="430" t="s">
        <v>4182</v>
      </c>
      <c r="D1345" s="430" t="s">
        <v>4136</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75">
      <c r="A1346" s="430" t="s">
        <v>4181</v>
      </c>
      <c r="B1346" s="430">
        <v>1</v>
      </c>
      <c r="C1346" s="430" t="s">
        <v>4182</v>
      </c>
      <c r="D1346" s="430" t="s">
        <v>3771</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75">
      <c r="A1347" s="430" t="s">
        <v>4181</v>
      </c>
      <c r="B1347" s="430">
        <v>1</v>
      </c>
      <c r="C1347" s="430" t="s">
        <v>4182</v>
      </c>
      <c r="D1347" s="430" t="s">
        <v>3773</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75">
      <c r="A1348" s="430" t="s">
        <v>4181</v>
      </c>
      <c r="B1348" s="430">
        <v>1</v>
      </c>
      <c r="C1348" s="430" t="s">
        <v>4182</v>
      </c>
      <c r="D1348" s="430" t="s">
        <v>485</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75">
      <c r="A1349" s="430" t="s">
        <v>4181</v>
      </c>
      <c r="B1349" s="430">
        <v>1</v>
      </c>
      <c r="C1349" s="430" t="s">
        <v>4182</v>
      </c>
      <c r="D1349" s="430" t="s">
        <v>3776</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75">
      <c r="A1350" s="430" t="s">
        <v>4181</v>
      </c>
      <c r="B1350" s="430">
        <v>1</v>
      </c>
      <c r="C1350" s="430" t="s">
        <v>4182</v>
      </c>
      <c r="D1350" s="430" t="s">
        <v>3778</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75">
      <c r="A1351" s="430" t="s">
        <v>4181</v>
      </c>
      <c r="B1351" s="430">
        <v>1</v>
      </c>
      <c r="C1351" s="430" t="s">
        <v>4182</v>
      </c>
      <c r="D1351" s="430" t="s">
        <v>3779</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75">
      <c r="A1352" s="430" t="s">
        <v>4181</v>
      </c>
      <c r="B1352" s="430">
        <v>1</v>
      </c>
      <c r="C1352" s="430" t="s">
        <v>4182</v>
      </c>
      <c r="D1352" s="430" t="s">
        <v>3781</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75">
      <c r="A1353" s="430" t="s">
        <v>4181</v>
      </c>
      <c r="B1353" s="430">
        <v>1</v>
      </c>
      <c r="C1353" s="430" t="s">
        <v>4182</v>
      </c>
      <c r="D1353" s="430" t="s">
        <v>3783</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75">
      <c r="A1354" s="430" t="s">
        <v>4181</v>
      </c>
      <c r="B1354" s="430">
        <v>1</v>
      </c>
      <c r="C1354" s="430" t="s">
        <v>4182</v>
      </c>
      <c r="D1354" s="430" t="s">
        <v>4137</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75">
      <c r="A1355" s="430" t="s">
        <v>4181</v>
      </c>
      <c r="B1355" s="430">
        <v>1</v>
      </c>
      <c r="C1355" s="430" t="s">
        <v>4182</v>
      </c>
      <c r="D1355" s="430" t="s">
        <v>3785</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75">
      <c r="A1356" s="430" t="s">
        <v>4181</v>
      </c>
      <c r="B1356" s="430">
        <v>1</v>
      </c>
      <c r="C1356" s="430" t="s">
        <v>4182</v>
      </c>
      <c r="D1356" s="430" t="s">
        <v>3787</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75">
      <c r="A1357" s="430" t="s">
        <v>4181</v>
      </c>
      <c r="B1357" s="430">
        <v>1</v>
      </c>
      <c r="C1357" s="430" t="s">
        <v>4182</v>
      </c>
      <c r="D1357" s="430" t="s">
        <v>3789</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75">
      <c r="A1358" s="430" t="s">
        <v>4181</v>
      </c>
      <c r="B1358" s="430">
        <v>1</v>
      </c>
      <c r="C1358" s="430" t="s">
        <v>4182</v>
      </c>
      <c r="D1358" s="430" t="s">
        <v>3791</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75">
      <c r="A1359" s="430" t="s">
        <v>4181</v>
      </c>
      <c r="B1359" s="430">
        <v>1</v>
      </c>
      <c r="C1359" s="430" t="s">
        <v>4182</v>
      </c>
      <c r="D1359" s="430" t="s">
        <v>3793</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75">
      <c r="A1360" s="430" t="s">
        <v>4181</v>
      </c>
      <c r="B1360" s="430">
        <v>1</v>
      </c>
      <c r="C1360" s="430" t="s">
        <v>4182</v>
      </c>
      <c r="D1360" s="430" t="s">
        <v>3795</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75">
      <c r="A1361" s="430" t="s">
        <v>4181</v>
      </c>
      <c r="B1361" s="430">
        <v>1</v>
      </c>
      <c r="C1361" s="430" t="s">
        <v>4182</v>
      </c>
      <c r="D1361" s="430" t="s">
        <v>3797</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75">
      <c r="A1362" s="430" t="s">
        <v>4181</v>
      </c>
      <c r="B1362" s="430">
        <v>1</v>
      </c>
      <c r="C1362" s="430" t="s">
        <v>4182</v>
      </c>
      <c r="D1362" s="430" t="s">
        <v>3799</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75">
      <c r="A1363" s="430" t="s">
        <v>4181</v>
      </c>
      <c r="B1363" s="430">
        <v>1</v>
      </c>
      <c r="C1363" s="430" t="s">
        <v>4182</v>
      </c>
      <c r="D1363" s="430" t="s">
        <v>3801</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75">
      <c r="A1364" s="430" t="s">
        <v>4181</v>
      </c>
      <c r="B1364" s="430">
        <v>1</v>
      </c>
      <c r="C1364" s="430" t="s">
        <v>4182</v>
      </c>
      <c r="D1364" s="430" t="s">
        <v>3803</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75">
      <c r="A1365" s="430" t="s">
        <v>4181</v>
      </c>
      <c r="B1365" s="430">
        <v>1</v>
      </c>
      <c r="C1365" s="430" t="s">
        <v>4182</v>
      </c>
      <c r="D1365" s="430" t="s">
        <v>3805</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75">
      <c r="A1366" s="430" t="s">
        <v>4181</v>
      </c>
      <c r="B1366" s="430">
        <v>1</v>
      </c>
      <c r="C1366" s="430" t="s">
        <v>4182</v>
      </c>
      <c r="D1366" s="430" t="s">
        <v>3807</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75">
      <c r="A1367" s="430" t="s">
        <v>4181</v>
      </c>
      <c r="B1367" s="430">
        <v>1</v>
      </c>
      <c r="C1367" s="430" t="s">
        <v>4182</v>
      </c>
      <c r="D1367" s="430" t="s">
        <v>3809</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75">
      <c r="A1368" s="430" t="s">
        <v>4181</v>
      </c>
      <c r="B1368" s="430">
        <v>1</v>
      </c>
      <c r="C1368" s="430" t="s">
        <v>4182</v>
      </c>
      <c r="D1368" s="430" t="s">
        <v>3811</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75">
      <c r="A1369" s="430" t="s">
        <v>4181</v>
      </c>
      <c r="B1369" s="430">
        <v>1</v>
      </c>
      <c r="C1369" s="430" t="s">
        <v>4182</v>
      </c>
      <c r="D1369" s="430" t="s">
        <v>4138</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75">
      <c r="A1370" s="430" t="s">
        <v>4181</v>
      </c>
      <c r="B1370" s="430">
        <v>1</v>
      </c>
      <c r="C1370" s="430" t="s">
        <v>4182</v>
      </c>
      <c r="D1370" s="430" t="s">
        <v>3813</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75">
      <c r="A1371" s="430" t="s">
        <v>4181</v>
      </c>
      <c r="B1371" s="430">
        <v>1</v>
      </c>
      <c r="C1371" s="430" t="s">
        <v>4182</v>
      </c>
      <c r="D1371" s="430" t="s">
        <v>3815</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75">
      <c r="A1372" s="430" t="s">
        <v>4181</v>
      </c>
      <c r="B1372" s="430">
        <v>1</v>
      </c>
      <c r="C1372" s="430" t="s">
        <v>4182</v>
      </c>
      <c r="D1372" s="430" t="s">
        <v>3817</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75">
      <c r="A1373" s="430" t="s">
        <v>4181</v>
      </c>
      <c r="B1373" s="430">
        <v>1</v>
      </c>
      <c r="C1373" s="430" t="s">
        <v>4182</v>
      </c>
      <c r="D1373" s="430" t="s">
        <v>3819</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75">
      <c r="A1374" s="430" t="s">
        <v>4181</v>
      </c>
      <c r="B1374" s="430">
        <v>1</v>
      </c>
      <c r="C1374" s="430" t="s">
        <v>4182</v>
      </c>
      <c r="D1374" s="430" t="s">
        <v>521</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75">
      <c r="A1375" s="430" t="s">
        <v>4181</v>
      </c>
      <c r="B1375" s="430">
        <v>1</v>
      </c>
      <c r="C1375" s="430" t="s">
        <v>4182</v>
      </c>
      <c r="D1375" s="430" t="s">
        <v>3822</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75">
      <c r="A1376" s="430" t="s">
        <v>4181</v>
      </c>
      <c r="B1376" s="430">
        <v>1</v>
      </c>
      <c r="C1376" s="430" t="s">
        <v>4182</v>
      </c>
      <c r="D1376" s="430" t="s">
        <v>3824</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75">
      <c r="A1377" s="430" t="s">
        <v>4181</v>
      </c>
      <c r="B1377" s="430">
        <v>1</v>
      </c>
      <c r="C1377" s="430" t="s">
        <v>4182</v>
      </c>
      <c r="D1377" s="430" t="s">
        <v>3826</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75">
      <c r="A1378" s="430" t="s">
        <v>4181</v>
      </c>
      <c r="B1378" s="430">
        <v>1</v>
      </c>
      <c r="C1378" s="430" t="s">
        <v>4182</v>
      </c>
      <c r="D1378" s="430" t="s">
        <v>3828</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75">
      <c r="A1379" s="430" t="s">
        <v>4181</v>
      </c>
      <c r="B1379" s="430">
        <v>1</v>
      </c>
      <c r="C1379" s="430" t="s">
        <v>4182</v>
      </c>
      <c r="D1379" s="430" t="s">
        <v>3830</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75">
      <c r="A1380" s="430" t="s">
        <v>4181</v>
      </c>
      <c r="B1380" s="430">
        <v>1</v>
      </c>
      <c r="C1380" s="430" t="s">
        <v>4182</v>
      </c>
      <c r="D1380" s="430" t="s">
        <v>3832</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75">
      <c r="A1381" s="430" t="s">
        <v>4181</v>
      </c>
      <c r="B1381" s="430">
        <v>1</v>
      </c>
      <c r="C1381" s="430" t="s">
        <v>4182</v>
      </c>
      <c r="D1381" s="430" t="s">
        <v>3834</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75">
      <c r="A1382" s="430" t="s">
        <v>4181</v>
      </c>
      <c r="B1382" s="430">
        <v>1</v>
      </c>
      <c r="C1382" s="430" t="s">
        <v>4182</v>
      </c>
      <c r="D1382" s="430" t="s">
        <v>3836</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75">
      <c r="A1383" s="430" t="s">
        <v>4181</v>
      </c>
      <c r="B1383" s="430">
        <v>1</v>
      </c>
      <c r="C1383" s="430" t="s">
        <v>4182</v>
      </c>
      <c r="D1383" s="430" t="s">
        <v>3838</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75">
      <c r="A1384" s="430" t="s">
        <v>4181</v>
      </c>
      <c r="B1384" s="430">
        <v>1</v>
      </c>
      <c r="C1384" s="430" t="s">
        <v>4182</v>
      </c>
      <c r="D1384" s="430" t="s">
        <v>4139</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75">
      <c r="A1385" s="430" t="s">
        <v>4181</v>
      </c>
      <c r="B1385" s="430">
        <v>1</v>
      </c>
      <c r="C1385" s="430" t="s">
        <v>4182</v>
      </c>
      <c r="D1385" s="430" t="s">
        <v>3840</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75">
      <c r="A1386" s="430" t="s">
        <v>4181</v>
      </c>
      <c r="B1386" s="430">
        <v>1</v>
      </c>
      <c r="C1386" s="430" t="s">
        <v>4182</v>
      </c>
      <c r="D1386" s="430" t="s">
        <v>3842</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75">
      <c r="A1387" s="430" t="s">
        <v>4181</v>
      </c>
      <c r="B1387" s="430">
        <v>1</v>
      </c>
      <c r="C1387" s="430" t="s">
        <v>4182</v>
      </c>
      <c r="D1387" s="430" t="s">
        <v>3844</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75">
      <c r="A1388" s="430" t="s">
        <v>4181</v>
      </c>
      <c r="B1388" s="430">
        <v>1</v>
      </c>
      <c r="C1388" s="430" t="s">
        <v>4182</v>
      </c>
      <c r="D1388" s="430" t="s">
        <v>3846</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75">
      <c r="A1389" s="430" t="s">
        <v>4181</v>
      </c>
      <c r="B1389" s="430">
        <v>1</v>
      </c>
      <c r="C1389" s="430" t="s">
        <v>4182</v>
      </c>
      <c r="D1389" s="430" t="s">
        <v>3848</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75">
      <c r="A1390" s="430" t="s">
        <v>4181</v>
      </c>
      <c r="B1390" s="430">
        <v>1</v>
      </c>
      <c r="C1390" s="430" t="s">
        <v>4182</v>
      </c>
      <c r="D1390" s="430" t="s">
        <v>4140</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75">
      <c r="A1391" s="430" t="s">
        <v>4181</v>
      </c>
      <c r="B1391" s="430">
        <v>1</v>
      </c>
      <c r="C1391" s="430" t="s">
        <v>4182</v>
      </c>
      <c r="D1391" s="430" t="s">
        <v>3850</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75">
      <c r="A1392" s="430" t="s">
        <v>4181</v>
      </c>
      <c r="B1392" s="430">
        <v>1</v>
      </c>
      <c r="C1392" s="430" t="s">
        <v>4182</v>
      </c>
      <c r="D1392" s="430" t="s">
        <v>3852</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75">
      <c r="A1393" s="430" t="s">
        <v>4181</v>
      </c>
      <c r="B1393" s="430">
        <v>1</v>
      </c>
      <c r="C1393" s="430" t="s">
        <v>4182</v>
      </c>
      <c r="D1393" s="430" t="s">
        <v>4141</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75">
      <c r="A1394" s="430" t="s">
        <v>4181</v>
      </c>
      <c r="B1394" s="430">
        <v>1</v>
      </c>
      <c r="C1394" s="430" t="s">
        <v>4182</v>
      </c>
      <c r="D1394" s="430" t="s">
        <v>3854</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75">
      <c r="A1395" s="430" t="s">
        <v>4181</v>
      </c>
      <c r="B1395" s="430">
        <v>1</v>
      </c>
      <c r="C1395" s="430" t="s">
        <v>4182</v>
      </c>
      <c r="D1395" s="430" t="s">
        <v>3856</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75">
      <c r="A1396" s="430" t="s">
        <v>4181</v>
      </c>
      <c r="B1396" s="430">
        <v>1</v>
      </c>
      <c r="C1396" s="430" t="s">
        <v>4182</v>
      </c>
      <c r="D1396" s="430" t="s">
        <v>3858</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75">
      <c r="A1397" s="430" t="s">
        <v>4181</v>
      </c>
      <c r="B1397" s="430">
        <v>1</v>
      </c>
      <c r="C1397" s="430" t="s">
        <v>4182</v>
      </c>
      <c r="D1397" s="430" t="s">
        <v>3860</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75">
      <c r="A1398" s="430" t="s">
        <v>4181</v>
      </c>
      <c r="B1398" s="430">
        <v>1</v>
      </c>
      <c r="C1398" s="430" t="s">
        <v>4182</v>
      </c>
      <c r="D1398" s="430" t="s">
        <v>3862</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75">
      <c r="A1399" s="430" t="s">
        <v>4183</v>
      </c>
      <c r="B1399" s="430">
        <v>1</v>
      </c>
      <c r="C1399" s="430" t="s">
        <v>4184</v>
      </c>
      <c r="D1399" s="430" t="s">
        <v>3765</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75">
      <c r="A1400" s="430" t="s">
        <v>4183</v>
      </c>
      <c r="B1400" s="430">
        <v>1</v>
      </c>
      <c r="C1400" s="430" t="s">
        <v>4184</v>
      </c>
      <c r="D1400" s="430" t="s">
        <v>3767</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75">
      <c r="A1401" s="430" t="s">
        <v>4183</v>
      </c>
      <c r="B1401" s="430">
        <v>1</v>
      </c>
      <c r="C1401" s="430" t="s">
        <v>4184</v>
      </c>
      <c r="D1401" s="430" t="s">
        <v>3769</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75">
      <c r="A1402" s="430" t="s">
        <v>4183</v>
      </c>
      <c r="B1402" s="430">
        <v>1</v>
      </c>
      <c r="C1402" s="430" t="s">
        <v>4184</v>
      </c>
      <c r="D1402" s="430" t="s">
        <v>4136</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75">
      <c r="A1403" s="430" t="s">
        <v>4183</v>
      </c>
      <c r="B1403" s="430">
        <v>1</v>
      </c>
      <c r="C1403" s="430" t="s">
        <v>4184</v>
      </c>
      <c r="D1403" s="430" t="s">
        <v>3771</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75">
      <c r="A1404" s="430" t="s">
        <v>4183</v>
      </c>
      <c r="B1404" s="430">
        <v>1</v>
      </c>
      <c r="C1404" s="430" t="s">
        <v>4184</v>
      </c>
      <c r="D1404" s="430" t="s">
        <v>3773</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75">
      <c r="A1405" s="430" t="s">
        <v>4183</v>
      </c>
      <c r="B1405" s="430">
        <v>1</v>
      </c>
      <c r="C1405" s="430" t="s">
        <v>4184</v>
      </c>
      <c r="D1405" s="430" t="s">
        <v>485</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75">
      <c r="A1406" s="430" t="s">
        <v>4183</v>
      </c>
      <c r="B1406" s="430">
        <v>1</v>
      </c>
      <c r="C1406" s="430" t="s">
        <v>4184</v>
      </c>
      <c r="D1406" s="430" t="s">
        <v>3776</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75">
      <c r="A1407" s="430" t="s">
        <v>4183</v>
      </c>
      <c r="B1407" s="430">
        <v>1</v>
      </c>
      <c r="C1407" s="430" t="s">
        <v>4184</v>
      </c>
      <c r="D1407" s="430" t="s">
        <v>3778</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75">
      <c r="A1408" s="430" t="s">
        <v>4183</v>
      </c>
      <c r="B1408" s="430">
        <v>1</v>
      </c>
      <c r="C1408" s="430" t="s">
        <v>4184</v>
      </c>
      <c r="D1408" s="430" t="s">
        <v>3779</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75">
      <c r="A1409" s="430" t="s">
        <v>4183</v>
      </c>
      <c r="B1409" s="430">
        <v>1</v>
      </c>
      <c r="C1409" s="430" t="s">
        <v>4184</v>
      </c>
      <c r="D1409" s="430" t="s">
        <v>3781</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75">
      <c r="A1410" s="430" t="s">
        <v>4183</v>
      </c>
      <c r="B1410" s="430">
        <v>1</v>
      </c>
      <c r="C1410" s="430" t="s">
        <v>4184</v>
      </c>
      <c r="D1410" s="430" t="s">
        <v>3783</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75">
      <c r="A1411" s="430" t="s">
        <v>4183</v>
      </c>
      <c r="B1411" s="430">
        <v>1</v>
      </c>
      <c r="C1411" s="430" t="s">
        <v>4184</v>
      </c>
      <c r="D1411" s="430" t="s">
        <v>4137</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75">
      <c r="A1412" s="430" t="s">
        <v>4183</v>
      </c>
      <c r="B1412" s="430">
        <v>1</v>
      </c>
      <c r="C1412" s="430" t="s">
        <v>4184</v>
      </c>
      <c r="D1412" s="430" t="s">
        <v>3785</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75">
      <c r="A1413" s="430" t="s">
        <v>4183</v>
      </c>
      <c r="B1413" s="430">
        <v>1</v>
      </c>
      <c r="C1413" s="430" t="s">
        <v>4184</v>
      </c>
      <c r="D1413" s="430" t="s">
        <v>3787</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75">
      <c r="A1414" s="430" t="s">
        <v>4183</v>
      </c>
      <c r="B1414" s="430">
        <v>1</v>
      </c>
      <c r="C1414" s="430" t="s">
        <v>4184</v>
      </c>
      <c r="D1414" s="430" t="s">
        <v>3789</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75">
      <c r="A1415" s="430" t="s">
        <v>4183</v>
      </c>
      <c r="B1415" s="430">
        <v>1</v>
      </c>
      <c r="C1415" s="430" t="s">
        <v>4184</v>
      </c>
      <c r="D1415" s="430" t="s">
        <v>3791</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75">
      <c r="A1416" s="430" t="s">
        <v>4183</v>
      </c>
      <c r="B1416" s="430">
        <v>1</v>
      </c>
      <c r="C1416" s="430" t="s">
        <v>4184</v>
      </c>
      <c r="D1416" s="430" t="s">
        <v>3793</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75">
      <c r="A1417" s="430" t="s">
        <v>4183</v>
      </c>
      <c r="B1417" s="430">
        <v>1</v>
      </c>
      <c r="C1417" s="430" t="s">
        <v>4184</v>
      </c>
      <c r="D1417" s="430" t="s">
        <v>3795</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75">
      <c r="A1418" s="430" t="s">
        <v>4183</v>
      </c>
      <c r="B1418" s="430">
        <v>1</v>
      </c>
      <c r="C1418" s="430" t="s">
        <v>4184</v>
      </c>
      <c r="D1418" s="430" t="s">
        <v>3797</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75">
      <c r="A1419" s="430" t="s">
        <v>4183</v>
      </c>
      <c r="B1419" s="430">
        <v>1</v>
      </c>
      <c r="C1419" s="430" t="s">
        <v>4184</v>
      </c>
      <c r="D1419" s="430" t="s">
        <v>3799</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75">
      <c r="A1420" s="430" t="s">
        <v>4183</v>
      </c>
      <c r="B1420" s="430">
        <v>1</v>
      </c>
      <c r="C1420" s="430" t="s">
        <v>4184</v>
      </c>
      <c r="D1420" s="430" t="s">
        <v>3801</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75">
      <c r="A1421" s="430" t="s">
        <v>4183</v>
      </c>
      <c r="B1421" s="430">
        <v>1</v>
      </c>
      <c r="C1421" s="430" t="s">
        <v>4184</v>
      </c>
      <c r="D1421" s="430" t="s">
        <v>3803</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75">
      <c r="A1422" s="430" t="s">
        <v>4183</v>
      </c>
      <c r="B1422" s="430">
        <v>1</v>
      </c>
      <c r="C1422" s="430" t="s">
        <v>4184</v>
      </c>
      <c r="D1422" s="430" t="s">
        <v>3805</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75">
      <c r="A1423" s="430" t="s">
        <v>4183</v>
      </c>
      <c r="B1423" s="430">
        <v>1</v>
      </c>
      <c r="C1423" s="430" t="s">
        <v>4184</v>
      </c>
      <c r="D1423" s="430" t="s">
        <v>3807</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75">
      <c r="A1424" s="430" t="s">
        <v>4183</v>
      </c>
      <c r="B1424" s="430">
        <v>1</v>
      </c>
      <c r="C1424" s="430" t="s">
        <v>4184</v>
      </c>
      <c r="D1424" s="430" t="s">
        <v>3809</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75">
      <c r="A1425" s="430" t="s">
        <v>4183</v>
      </c>
      <c r="B1425" s="430">
        <v>1</v>
      </c>
      <c r="C1425" s="430" t="s">
        <v>4184</v>
      </c>
      <c r="D1425" s="430" t="s">
        <v>3811</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75">
      <c r="A1426" s="430" t="s">
        <v>4183</v>
      </c>
      <c r="B1426" s="430">
        <v>1</v>
      </c>
      <c r="C1426" s="430" t="s">
        <v>4184</v>
      </c>
      <c r="D1426" s="430" t="s">
        <v>4138</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75">
      <c r="A1427" s="430" t="s">
        <v>4183</v>
      </c>
      <c r="B1427" s="430">
        <v>1</v>
      </c>
      <c r="C1427" s="430" t="s">
        <v>4184</v>
      </c>
      <c r="D1427" s="430" t="s">
        <v>3813</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75">
      <c r="A1428" s="430" t="s">
        <v>4183</v>
      </c>
      <c r="B1428" s="430">
        <v>1</v>
      </c>
      <c r="C1428" s="430" t="s">
        <v>4184</v>
      </c>
      <c r="D1428" s="430" t="s">
        <v>3815</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75">
      <c r="A1429" s="430" t="s">
        <v>4183</v>
      </c>
      <c r="B1429" s="430">
        <v>1</v>
      </c>
      <c r="C1429" s="430" t="s">
        <v>4184</v>
      </c>
      <c r="D1429" s="430" t="s">
        <v>3817</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75">
      <c r="A1430" s="430" t="s">
        <v>4183</v>
      </c>
      <c r="B1430" s="430">
        <v>1</v>
      </c>
      <c r="C1430" s="430" t="s">
        <v>4184</v>
      </c>
      <c r="D1430" s="430" t="s">
        <v>3819</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75">
      <c r="A1431" s="430" t="s">
        <v>4183</v>
      </c>
      <c r="B1431" s="430">
        <v>1</v>
      </c>
      <c r="C1431" s="430" t="s">
        <v>4184</v>
      </c>
      <c r="D1431" s="430" t="s">
        <v>521</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75">
      <c r="A1432" s="430" t="s">
        <v>4183</v>
      </c>
      <c r="B1432" s="430">
        <v>1</v>
      </c>
      <c r="C1432" s="430" t="s">
        <v>4184</v>
      </c>
      <c r="D1432" s="430" t="s">
        <v>3822</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75">
      <c r="A1433" s="430" t="s">
        <v>4183</v>
      </c>
      <c r="B1433" s="430">
        <v>1</v>
      </c>
      <c r="C1433" s="430" t="s">
        <v>4184</v>
      </c>
      <c r="D1433" s="430" t="s">
        <v>3824</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75">
      <c r="A1434" s="430" t="s">
        <v>4183</v>
      </c>
      <c r="B1434" s="430">
        <v>1</v>
      </c>
      <c r="C1434" s="430" t="s">
        <v>4184</v>
      </c>
      <c r="D1434" s="430" t="s">
        <v>3826</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75">
      <c r="A1435" s="430" t="s">
        <v>4183</v>
      </c>
      <c r="B1435" s="430">
        <v>1</v>
      </c>
      <c r="C1435" s="430" t="s">
        <v>4184</v>
      </c>
      <c r="D1435" s="430" t="s">
        <v>3828</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75">
      <c r="A1436" s="430" t="s">
        <v>4183</v>
      </c>
      <c r="B1436" s="430">
        <v>1</v>
      </c>
      <c r="C1436" s="430" t="s">
        <v>4184</v>
      </c>
      <c r="D1436" s="430" t="s">
        <v>3830</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75">
      <c r="A1437" s="430" t="s">
        <v>4183</v>
      </c>
      <c r="B1437" s="430">
        <v>1</v>
      </c>
      <c r="C1437" s="430" t="s">
        <v>4184</v>
      </c>
      <c r="D1437" s="430" t="s">
        <v>3832</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75">
      <c r="A1438" s="430" t="s">
        <v>4183</v>
      </c>
      <c r="B1438" s="430">
        <v>1</v>
      </c>
      <c r="C1438" s="430" t="s">
        <v>4184</v>
      </c>
      <c r="D1438" s="430" t="s">
        <v>3834</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75">
      <c r="A1439" s="430" t="s">
        <v>4183</v>
      </c>
      <c r="B1439" s="430">
        <v>1</v>
      </c>
      <c r="C1439" s="430" t="s">
        <v>4184</v>
      </c>
      <c r="D1439" s="430" t="s">
        <v>3836</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75">
      <c r="A1440" s="430" t="s">
        <v>4183</v>
      </c>
      <c r="B1440" s="430">
        <v>1</v>
      </c>
      <c r="C1440" s="430" t="s">
        <v>4184</v>
      </c>
      <c r="D1440" s="430" t="s">
        <v>3838</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75">
      <c r="A1441" s="430" t="s">
        <v>4183</v>
      </c>
      <c r="B1441" s="430">
        <v>1</v>
      </c>
      <c r="C1441" s="430" t="s">
        <v>4184</v>
      </c>
      <c r="D1441" s="430" t="s">
        <v>4139</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75">
      <c r="A1442" s="430" t="s">
        <v>4183</v>
      </c>
      <c r="B1442" s="430">
        <v>1</v>
      </c>
      <c r="C1442" s="430" t="s">
        <v>4184</v>
      </c>
      <c r="D1442" s="430" t="s">
        <v>3840</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75">
      <c r="A1443" s="430" t="s">
        <v>4183</v>
      </c>
      <c r="B1443" s="430">
        <v>1</v>
      </c>
      <c r="C1443" s="430" t="s">
        <v>4184</v>
      </c>
      <c r="D1443" s="430" t="s">
        <v>3842</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75">
      <c r="A1444" s="430" t="s">
        <v>4183</v>
      </c>
      <c r="B1444" s="430">
        <v>1</v>
      </c>
      <c r="C1444" s="430" t="s">
        <v>4184</v>
      </c>
      <c r="D1444" s="430" t="s">
        <v>3844</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75">
      <c r="A1445" s="430" t="s">
        <v>4183</v>
      </c>
      <c r="B1445" s="430">
        <v>1</v>
      </c>
      <c r="C1445" s="430" t="s">
        <v>4184</v>
      </c>
      <c r="D1445" s="430" t="s">
        <v>3846</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75">
      <c r="A1446" s="430" t="s">
        <v>4183</v>
      </c>
      <c r="B1446" s="430">
        <v>1</v>
      </c>
      <c r="C1446" s="430" t="s">
        <v>4184</v>
      </c>
      <c r="D1446" s="430" t="s">
        <v>3848</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75">
      <c r="A1447" s="430" t="s">
        <v>4183</v>
      </c>
      <c r="B1447" s="430">
        <v>1</v>
      </c>
      <c r="C1447" s="430" t="s">
        <v>4184</v>
      </c>
      <c r="D1447" s="430" t="s">
        <v>4140</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75">
      <c r="A1448" s="430" t="s">
        <v>4183</v>
      </c>
      <c r="B1448" s="430">
        <v>1</v>
      </c>
      <c r="C1448" s="430" t="s">
        <v>4184</v>
      </c>
      <c r="D1448" s="430" t="s">
        <v>3850</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75">
      <c r="A1449" s="430" t="s">
        <v>4183</v>
      </c>
      <c r="B1449" s="430">
        <v>1</v>
      </c>
      <c r="C1449" s="430" t="s">
        <v>4184</v>
      </c>
      <c r="D1449" s="430" t="s">
        <v>3852</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75">
      <c r="A1450" s="430" t="s">
        <v>4183</v>
      </c>
      <c r="B1450" s="430">
        <v>1</v>
      </c>
      <c r="C1450" s="430" t="s">
        <v>4184</v>
      </c>
      <c r="D1450" s="430" t="s">
        <v>4141</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75">
      <c r="A1451" s="430" t="s">
        <v>4183</v>
      </c>
      <c r="B1451" s="430">
        <v>1</v>
      </c>
      <c r="C1451" s="430" t="s">
        <v>4184</v>
      </c>
      <c r="D1451" s="430" t="s">
        <v>3854</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75">
      <c r="A1452" s="430" t="s">
        <v>4183</v>
      </c>
      <c r="B1452" s="430">
        <v>1</v>
      </c>
      <c r="C1452" s="430" t="s">
        <v>4184</v>
      </c>
      <c r="D1452" s="430" t="s">
        <v>3856</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75">
      <c r="A1453" s="430" t="s">
        <v>4183</v>
      </c>
      <c r="B1453" s="430">
        <v>1</v>
      </c>
      <c r="C1453" s="430" t="s">
        <v>4184</v>
      </c>
      <c r="D1453" s="430" t="s">
        <v>3858</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75">
      <c r="A1454" s="430" t="s">
        <v>4183</v>
      </c>
      <c r="B1454" s="430">
        <v>1</v>
      </c>
      <c r="C1454" s="430" t="s">
        <v>4184</v>
      </c>
      <c r="D1454" s="430" t="s">
        <v>3860</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75">
      <c r="A1455" s="430" t="s">
        <v>4183</v>
      </c>
      <c r="B1455" s="430">
        <v>1</v>
      </c>
      <c r="C1455" s="430" t="s">
        <v>4184</v>
      </c>
      <c r="D1455" s="430" t="s">
        <v>3862</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75">
      <c r="A1456" s="430" t="s">
        <v>4185</v>
      </c>
      <c r="B1456" s="430">
        <v>1</v>
      </c>
      <c r="C1456" s="430" t="s">
        <v>4186</v>
      </c>
      <c r="D1456" s="430" t="s">
        <v>3765</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75">
      <c r="A1457" s="430" t="s">
        <v>4185</v>
      </c>
      <c r="B1457" s="430">
        <v>1</v>
      </c>
      <c r="C1457" s="430" t="s">
        <v>4186</v>
      </c>
      <c r="D1457" s="430" t="s">
        <v>3767</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75">
      <c r="A1458" s="430" t="s">
        <v>4185</v>
      </c>
      <c r="B1458" s="430">
        <v>1</v>
      </c>
      <c r="C1458" s="430" t="s">
        <v>4186</v>
      </c>
      <c r="D1458" s="430" t="s">
        <v>3769</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75">
      <c r="A1459" s="430" t="s">
        <v>4185</v>
      </c>
      <c r="B1459" s="430">
        <v>1</v>
      </c>
      <c r="C1459" s="430" t="s">
        <v>4186</v>
      </c>
      <c r="D1459" s="430" t="s">
        <v>4136</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75">
      <c r="A1460" s="430" t="s">
        <v>4185</v>
      </c>
      <c r="B1460" s="430">
        <v>1</v>
      </c>
      <c r="C1460" s="430" t="s">
        <v>4186</v>
      </c>
      <c r="D1460" s="430" t="s">
        <v>3771</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75">
      <c r="A1461" s="430" t="s">
        <v>4185</v>
      </c>
      <c r="B1461" s="430">
        <v>1</v>
      </c>
      <c r="C1461" s="430" t="s">
        <v>4186</v>
      </c>
      <c r="D1461" s="430" t="s">
        <v>3773</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75">
      <c r="A1462" s="430" t="s">
        <v>4185</v>
      </c>
      <c r="B1462" s="430">
        <v>1</v>
      </c>
      <c r="C1462" s="430" t="s">
        <v>4186</v>
      </c>
      <c r="D1462" s="430" t="s">
        <v>485</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75">
      <c r="A1463" s="430" t="s">
        <v>4185</v>
      </c>
      <c r="B1463" s="430">
        <v>1</v>
      </c>
      <c r="C1463" s="430" t="s">
        <v>4186</v>
      </c>
      <c r="D1463" s="430" t="s">
        <v>3776</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75">
      <c r="A1464" s="430" t="s">
        <v>4185</v>
      </c>
      <c r="B1464" s="430">
        <v>1</v>
      </c>
      <c r="C1464" s="430" t="s">
        <v>4186</v>
      </c>
      <c r="D1464" s="430" t="s">
        <v>3778</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75">
      <c r="A1465" s="430" t="s">
        <v>4185</v>
      </c>
      <c r="B1465" s="430">
        <v>1</v>
      </c>
      <c r="C1465" s="430" t="s">
        <v>4186</v>
      </c>
      <c r="D1465" s="430" t="s">
        <v>3779</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75">
      <c r="A1466" s="430" t="s">
        <v>4185</v>
      </c>
      <c r="B1466" s="430">
        <v>1</v>
      </c>
      <c r="C1466" s="430" t="s">
        <v>4186</v>
      </c>
      <c r="D1466" s="430" t="s">
        <v>3781</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75">
      <c r="A1467" s="430" t="s">
        <v>4185</v>
      </c>
      <c r="B1467" s="430">
        <v>1</v>
      </c>
      <c r="C1467" s="430" t="s">
        <v>4186</v>
      </c>
      <c r="D1467" s="430" t="s">
        <v>3783</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75">
      <c r="A1468" s="430" t="s">
        <v>4185</v>
      </c>
      <c r="B1468" s="430">
        <v>1</v>
      </c>
      <c r="C1468" s="430" t="s">
        <v>4186</v>
      </c>
      <c r="D1468" s="430" t="s">
        <v>4137</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75">
      <c r="A1469" s="430" t="s">
        <v>4185</v>
      </c>
      <c r="B1469" s="430">
        <v>1</v>
      </c>
      <c r="C1469" s="430" t="s">
        <v>4186</v>
      </c>
      <c r="D1469" s="430" t="s">
        <v>3785</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75">
      <c r="A1470" s="430" t="s">
        <v>4185</v>
      </c>
      <c r="B1470" s="430">
        <v>1</v>
      </c>
      <c r="C1470" s="430" t="s">
        <v>4186</v>
      </c>
      <c r="D1470" s="430" t="s">
        <v>3787</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75">
      <c r="A1471" s="430" t="s">
        <v>4185</v>
      </c>
      <c r="B1471" s="430">
        <v>1</v>
      </c>
      <c r="C1471" s="430" t="s">
        <v>4186</v>
      </c>
      <c r="D1471" s="430" t="s">
        <v>3789</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75">
      <c r="A1472" s="430" t="s">
        <v>4185</v>
      </c>
      <c r="B1472" s="430">
        <v>1</v>
      </c>
      <c r="C1472" s="430" t="s">
        <v>4186</v>
      </c>
      <c r="D1472" s="430" t="s">
        <v>3791</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75">
      <c r="A1473" s="430" t="s">
        <v>4185</v>
      </c>
      <c r="B1473" s="430">
        <v>1</v>
      </c>
      <c r="C1473" s="430" t="s">
        <v>4186</v>
      </c>
      <c r="D1473" s="430" t="s">
        <v>3793</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75">
      <c r="A1474" s="430" t="s">
        <v>4185</v>
      </c>
      <c r="B1474" s="430">
        <v>1</v>
      </c>
      <c r="C1474" s="430" t="s">
        <v>4186</v>
      </c>
      <c r="D1474" s="430" t="s">
        <v>3795</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75">
      <c r="A1475" s="430" t="s">
        <v>4185</v>
      </c>
      <c r="B1475" s="430">
        <v>1</v>
      </c>
      <c r="C1475" s="430" t="s">
        <v>4186</v>
      </c>
      <c r="D1475" s="430" t="s">
        <v>3797</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75">
      <c r="A1476" s="430" t="s">
        <v>4185</v>
      </c>
      <c r="B1476" s="430">
        <v>1</v>
      </c>
      <c r="C1476" s="430" t="s">
        <v>4186</v>
      </c>
      <c r="D1476" s="430" t="s">
        <v>3799</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75">
      <c r="A1477" s="430" t="s">
        <v>4185</v>
      </c>
      <c r="B1477" s="430">
        <v>1</v>
      </c>
      <c r="C1477" s="430" t="s">
        <v>4186</v>
      </c>
      <c r="D1477" s="430" t="s">
        <v>3801</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75">
      <c r="A1478" s="430" t="s">
        <v>4185</v>
      </c>
      <c r="B1478" s="430">
        <v>1</v>
      </c>
      <c r="C1478" s="430" t="s">
        <v>4186</v>
      </c>
      <c r="D1478" s="430" t="s">
        <v>3803</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75">
      <c r="A1479" s="430" t="s">
        <v>4185</v>
      </c>
      <c r="B1479" s="430">
        <v>1</v>
      </c>
      <c r="C1479" s="430" t="s">
        <v>4186</v>
      </c>
      <c r="D1479" s="430" t="s">
        <v>3805</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75">
      <c r="A1480" s="430" t="s">
        <v>4185</v>
      </c>
      <c r="B1480" s="430">
        <v>1</v>
      </c>
      <c r="C1480" s="430" t="s">
        <v>4186</v>
      </c>
      <c r="D1480" s="430" t="s">
        <v>3807</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75">
      <c r="A1481" s="430" t="s">
        <v>4185</v>
      </c>
      <c r="B1481" s="430">
        <v>1</v>
      </c>
      <c r="C1481" s="430" t="s">
        <v>4186</v>
      </c>
      <c r="D1481" s="430" t="s">
        <v>3809</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75">
      <c r="A1482" s="430" t="s">
        <v>4185</v>
      </c>
      <c r="B1482" s="430">
        <v>1</v>
      </c>
      <c r="C1482" s="430" t="s">
        <v>4186</v>
      </c>
      <c r="D1482" s="430" t="s">
        <v>3811</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75">
      <c r="A1483" s="430" t="s">
        <v>4185</v>
      </c>
      <c r="B1483" s="430">
        <v>1</v>
      </c>
      <c r="C1483" s="430" t="s">
        <v>4186</v>
      </c>
      <c r="D1483" s="430" t="s">
        <v>4138</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75">
      <c r="A1484" s="430" t="s">
        <v>4185</v>
      </c>
      <c r="B1484" s="430">
        <v>1</v>
      </c>
      <c r="C1484" s="430" t="s">
        <v>4186</v>
      </c>
      <c r="D1484" s="430" t="s">
        <v>3813</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75">
      <c r="A1485" s="430" t="s">
        <v>4185</v>
      </c>
      <c r="B1485" s="430">
        <v>1</v>
      </c>
      <c r="C1485" s="430" t="s">
        <v>4186</v>
      </c>
      <c r="D1485" s="430" t="s">
        <v>3815</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75">
      <c r="A1486" s="430" t="s">
        <v>4185</v>
      </c>
      <c r="B1486" s="430">
        <v>1</v>
      </c>
      <c r="C1486" s="430" t="s">
        <v>4186</v>
      </c>
      <c r="D1486" s="430" t="s">
        <v>3817</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75">
      <c r="A1487" s="430" t="s">
        <v>4185</v>
      </c>
      <c r="B1487" s="430">
        <v>1</v>
      </c>
      <c r="C1487" s="430" t="s">
        <v>4186</v>
      </c>
      <c r="D1487" s="430" t="s">
        <v>3819</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75">
      <c r="A1488" s="430" t="s">
        <v>4185</v>
      </c>
      <c r="B1488" s="430">
        <v>1</v>
      </c>
      <c r="C1488" s="430" t="s">
        <v>4186</v>
      </c>
      <c r="D1488" s="430" t="s">
        <v>521</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75">
      <c r="A1489" s="430" t="s">
        <v>4185</v>
      </c>
      <c r="B1489" s="430">
        <v>1</v>
      </c>
      <c r="C1489" s="430" t="s">
        <v>4186</v>
      </c>
      <c r="D1489" s="430" t="s">
        <v>3822</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75">
      <c r="A1490" s="430" t="s">
        <v>4185</v>
      </c>
      <c r="B1490" s="430">
        <v>1</v>
      </c>
      <c r="C1490" s="430" t="s">
        <v>4186</v>
      </c>
      <c r="D1490" s="430" t="s">
        <v>3824</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75">
      <c r="A1491" s="430" t="s">
        <v>4185</v>
      </c>
      <c r="B1491" s="430">
        <v>1</v>
      </c>
      <c r="C1491" s="430" t="s">
        <v>4186</v>
      </c>
      <c r="D1491" s="430" t="s">
        <v>3826</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75">
      <c r="A1492" s="430" t="s">
        <v>4185</v>
      </c>
      <c r="B1492" s="430">
        <v>1</v>
      </c>
      <c r="C1492" s="430" t="s">
        <v>4186</v>
      </c>
      <c r="D1492" s="430" t="s">
        <v>3828</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75">
      <c r="A1493" s="430" t="s">
        <v>4185</v>
      </c>
      <c r="B1493" s="430">
        <v>1</v>
      </c>
      <c r="C1493" s="430" t="s">
        <v>4186</v>
      </c>
      <c r="D1493" s="430" t="s">
        <v>3830</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75">
      <c r="A1494" s="430" t="s">
        <v>4185</v>
      </c>
      <c r="B1494" s="430">
        <v>1</v>
      </c>
      <c r="C1494" s="430" t="s">
        <v>4186</v>
      </c>
      <c r="D1494" s="430" t="s">
        <v>3832</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75">
      <c r="A1495" s="430" t="s">
        <v>4185</v>
      </c>
      <c r="B1495" s="430">
        <v>1</v>
      </c>
      <c r="C1495" s="430" t="s">
        <v>4186</v>
      </c>
      <c r="D1495" s="430" t="s">
        <v>3834</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75">
      <c r="A1496" s="430" t="s">
        <v>4185</v>
      </c>
      <c r="B1496" s="430">
        <v>1</v>
      </c>
      <c r="C1496" s="430" t="s">
        <v>4186</v>
      </c>
      <c r="D1496" s="430" t="s">
        <v>3836</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75">
      <c r="A1497" s="430" t="s">
        <v>4185</v>
      </c>
      <c r="B1497" s="430">
        <v>1</v>
      </c>
      <c r="C1497" s="430" t="s">
        <v>4186</v>
      </c>
      <c r="D1497" s="430" t="s">
        <v>3838</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75">
      <c r="A1498" s="430" t="s">
        <v>4185</v>
      </c>
      <c r="B1498" s="430">
        <v>1</v>
      </c>
      <c r="C1498" s="430" t="s">
        <v>4186</v>
      </c>
      <c r="D1498" s="430" t="s">
        <v>4139</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75">
      <c r="A1499" s="430" t="s">
        <v>4185</v>
      </c>
      <c r="B1499" s="430">
        <v>1</v>
      </c>
      <c r="C1499" s="430" t="s">
        <v>4186</v>
      </c>
      <c r="D1499" s="430" t="s">
        <v>3840</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75">
      <c r="A1500" s="430" t="s">
        <v>4185</v>
      </c>
      <c r="B1500" s="430">
        <v>1</v>
      </c>
      <c r="C1500" s="430" t="s">
        <v>4186</v>
      </c>
      <c r="D1500" s="430" t="s">
        <v>3842</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75">
      <c r="A1501" s="430" t="s">
        <v>4185</v>
      </c>
      <c r="B1501" s="430">
        <v>1</v>
      </c>
      <c r="C1501" s="430" t="s">
        <v>4186</v>
      </c>
      <c r="D1501" s="430" t="s">
        <v>3844</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75">
      <c r="A1502" s="430" t="s">
        <v>4185</v>
      </c>
      <c r="B1502" s="430">
        <v>1</v>
      </c>
      <c r="C1502" s="430" t="s">
        <v>4186</v>
      </c>
      <c r="D1502" s="430" t="s">
        <v>3846</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75">
      <c r="A1503" s="430" t="s">
        <v>4185</v>
      </c>
      <c r="B1503" s="430">
        <v>1</v>
      </c>
      <c r="C1503" s="430" t="s">
        <v>4186</v>
      </c>
      <c r="D1503" s="430" t="s">
        <v>3848</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75">
      <c r="A1504" s="430" t="s">
        <v>4185</v>
      </c>
      <c r="B1504" s="430">
        <v>1</v>
      </c>
      <c r="C1504" s="430" t="s">
        <v>4186</v>
      </c>
      <c r="D1504" s="430" t="s">
        <v>4140</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75">
      <c r="A1505" s="430" t="s">
        <v>4185</v>
      </c>
      <c r="B1505" s="430">
        <v>1</v>
      </c>
      <c r="C1505" s="430" t="s">
        <v>4186</v>
      </c>
      <c r="D1505" s="430" t="s">
        <v>3850</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75">
      <c r="A1506" s="430" t="s">
        <v>4185</v>
      </c>
      <c r="B1506" s="430">
        <v>1</v>
      </c>
      <c r="C1506" s="430" t="s">
        <v>4186</v>
      </c>
      <c r="D1506" s="430" t="s">
        <v>3852</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75">
      <c r="A1507" s="430" t="s">
        <v>4185</v>
      </c>
      <c r="B1507" s="430">
        <v>1</v>
      </c>
      <c r="C1507" s="430" t="s">
        <v>4186</v>
      </c>
      <c r="D1507" s="430" t="s">
        <v>4141</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75">
      <c r="A1508" s="430" t="s">
        <v>4185</v>
      </c>
      <c r="B1508" s="430">
        <v>1</v>
      </c>
      <c r="C1508" s="430" t="s">
        <v>4186</v>
      </c>
      <c r="D1508" s="430" t="s">
        <v>3854</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75">
      <c r="A1509" s="430" t="s">
        <v>4185</v>
      </c>
      <c r="B1509" s="430">
        <v>1</v>
      </c>
      <c r="C1509" s="430" t="s">
        <v>4186</v>
      </c>
      <c r="D1509" s="430" t="s">
        <v>3856</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75">
      <c r="A1510" s="430" t="s">
        <v>4185</v>
      </c>
      <c r="B1510" s="430">
        <v>1</v>
      </c>
      <c r="C1510" s="430" t="s">
        <v>4186</v>
      </c>
      <c r="D1510" s="430" t="s">
        <v>3858</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75">
      <c r="A1511" s="430" t="s">
        <v>4185</v>
      </c>
      <c r="B1511" s="430">
        <v>1</v>
      </c>
      <c r="C1511" s="430" t="s">
        <v>4186</v>
      </c>
      <c r="D1511" s="430" t="s">
        <v>3860</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75">
      <c r="A1512" s="430" t="s">
        <v>4185</v>
      </c>
      <c r="B1512" s="430">
        <v>1</v>
      </c>
      <c r="C1512" s="430" t="s">
        <v>4186</v>
      </c>
      <c r="D1512" s="430" t="s">
        <v>3862</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75">
      <c r="A1513" s="430" t="s">
        <v>4187</v>
      </c>
      <c r="B1513" s="430">
        <v>1</v>
      </c>
      <c r="C1513" s="430" t="s">
        <v>4188</v>
      </c>
      <c r="D1513" s="430" t="s">
        <v>3765</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75">
      <c r="A1514" s="430" t="s">
        <v>4187</v>
      </c>
      <c r="B1514" s="430">
        <v>1</v>
      </c>
      <c r="C1514" s="430" t="s">
        <v>4188</v>
      </c>
      <c r="D1514" s="430" t="s">
        <v>3767</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75">
      <c r="A1515" s="430" t="s">
        <v>4187</v>
      </c>
      <c r="B1515" s="430">
        <v>1</v>
      </c>
      <c r="C1515" s="430" t="s">
        <v>4188</v>
      </c>
      <c r="D1515" s="430" t="s">
        <v>3769</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75">
      <c r="A1516" s="430" t="s">
        <v>4187</v>
      </c>
      <c r="B1516" s="430">
        <v>1</v>
      </c>
      <c r="C1516" s="430" t="s">
        <v>4188</v>
      </c>
      <c r="D1516" s="430" t="s">
        <v>4136</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75">
      <c r="A1517" s="430" t="s">
        <v>4187</v>
      </c>
      <c r="B1517" s="430">
        <v>1</v>
      </c>
      <c r="C1517" s="430" t="s">
        <v>4188</v>
      </c>
      <c r="D1517" s="430" t="s">
        <v>3771</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75">
      <c r="A1518" s="430" t="s">
        <v>4187</v>
      </c>
      <c r="B1518" s="430">
        <v>1</v>
      </c>
      <c r="C1518" s="430" t="s">
        <v>4188</v>
      </c>
      <c r="D1518" s="430" t="s">
        <v>3773</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75">
      <c r="A1519" s="430" t="s">
        <v>4187</v>
      </c>
      <c r="B1519" s="430">
        <v>1</v>
      </c>
      <c r="C1519" s="430" t="s">
        <v>4188</v>
      </c>
      <c r="D1519" s="430" t="s">
        <v>485</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75">
      <c r="A1520" s="430" t="s">
        <v>4187</v>
      </c>
      <c r="B1520" s="430">
        <v>1</v>
      </c>
      <c r="C1520" s="430" t="s">
        <v>4188</v>
      </c>
      <c r="D1520" s="430" t="s">
        <v>3776</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75">
      <c r="A1521" s="430" t="s">
        <v>4187</v>
      </c>
      <c r="B1521" s="430">
        <v>1</v>
      </c>
      <c r="C1521" s="430" t="s">
        <v>4188</v>
      </c>
      <c r="D1521" s="430" t="s">
        <v>3778</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75">
      <c r="A1522" s="430" t="s">
        <v>4187</v>
      </c>
      <c r="B1522" s="430">
        <v>1</v>
      </c>
      <c r="C1522" s="430" t="s">
        <v>4188</v>
      </c>
      <c r="D1522" s="430" t="s">
        <v>3779</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75">
      <c r="A1523" s="430" t="s">
        <v>4187</v>
      </c>
      <c r="B1523" s="430">
        <v>1</v>
      </c>
      <c r="C1523" s="430" t="s">
        <v>4188</v>
      </c>
      <c r="D1523" s="430" t="s">
        <v>3781</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75">
      <c r="A1524" s="430" t="s">
        <v>4187</v>
      </c>
      <c r="B1524" s="430">
        <v>1</v>
      </c>
      <c r="C1524" s="430" t="s">
        <v>4188</v>
      </c>
      <c r="D1524" s="430" t="s">
        <v>3783</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75">
      <c r="A1525" s="430" t="s">
        <v>4187</v>
      </c>
      <c r="B1525" s="430">
        <v>1</v>
      </c>
      <c r="C1525" s="430" t="s">
        <v>4188</v>
      </c>
      <c r="D1525" s="430" t="s">
        <v>4137</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75">
      <c r="A1526" s="430" t="s">
        <v>4187</v>
      </c>
      <c r="B1526" s="430">
        <v>1</v>
      </c>
      <c r="C1526" s="430" t="s">
        <v>4188</v>
      </c>
      <c r="D1526" s="430" t="s">
        <v>3785</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75">
      <c r="A1527" s="430" t="s">
        <v>4187</v>
      </c>
      <c r="B1527" s="430">
        <v>1</v>
      </c>
      <c r="C1527" s="430" t="s">
        <v>4188</v>
      </c>
      <c r="D1527" s="430" t="s">
        <v>3787</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75">
      <c r="A1528" s="430" t="s">
        <v>4187</v>
      </c>
      <c r="B1528" s="430">
        <v>1</v>
      </c>
      <c r="C1528" s="430" t="s">
        <v>4188</v>
      </c>
      <c r="D1528" s="430" t="s">
        <v>3789</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75">
      <c r="A1529" s="430" t="s">
        <v>4187</v>
      </c>
      <c r="B1529" s="430">
        <v>1</v>
      </c>
      <c r="C1529" s="430" t="s">
        <v>4188</v>
      </c>
      <c r="D1529" s="430" t="s">
        <v>3791</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75">
      <c r="A1530" s="430" t="s">
        <v>4187</v>
      </c>
      <c r="B1530" s="430">
        <v>1</v>
      </c>
      <c r="C1530" s="430" t="s">
        <v>4188</v>
      </c>
      <c r="D1530" s="430" t="s">
        <v>3793</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75">
      <c r="A1531" s="430" t="s">
        <v>4187</v>
      </c>
      <c r="B1531" s="430">
        <v>1</v>
      </c>
      <c r="C1531" s="430" t="s">
        <v>4188</v>
      </c>
      <c r="D1531" s="430" t="s">
        <v>3795</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75">
      <c r="A1532" s="430" t="s">
        <v>4187</v>
      </c>
      <c r="B1532" s="430">
        <v>1</v>
      </c>
      <c r="C1532" s="430" t="s">
        <v>4188</v>
      </c>
      <c r="D1532" s="430" t="s">
        <v>3797</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75">
      <c r="A1533" s="430" t="s">
        <v>4187</v>
      </c>
      <c r="B1533" s="430">
        <v>1</v>
      </c>
      <c r="C1533" s="430" t="s">
        <v>4188</v>
      </c>
      <c r="D1533" s="430" t="s">
        <v>3799</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75">
      <c r="A1534" s="430" t="s">
        <v>4187</v>
      </c>
      <c r="B1534" s="430">
        <v>1</v>
      </c>
      <c r="C1534" s="430" t="s">
        <v>4188</v>
      </c>
      <c r="D1534" s="430" t="s">
        <v>3801</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75">
      <c r="A1535" s="430" t="s">
        <v>4187</v>
      </c>
      <c r="B1535" s="430">
        <v>1</v>
      </c>
      <c r="C1535" s="430" t="s">
        <v>4188</v>
      </c>
      <c r="D1535" s="430" t="s">
        <v>3803</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75">
      <c r="A1536" s="430" t="s">
        <v>4187</v>
      </c>
      <c r="B1536" s="430">
        <v>1</v>
      </c>
      <c r="C1536" s="430" t="s">
        <v>4188</v>
      </c>
      <c r="D1536" s="430" t="s">
        <v>3805</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75">
      <c r="A1537" s="430" t="s">
        <v>4187</v>
      </c>
      <c r="B1537" s="430">
        <v>1</v>
      </c>
      <c r="C1537" s="430" t="s">
        <v>4188</v>
      </c>
      <c r="D1537" s="430" t="s">
        <v>3807</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75">
      <c r="A1538" s="430" t="s">
        <v>4187</v>
      </c>
      <c r="B1538" s="430">
        <v>1</v>
      </c>
      <c r="C1538" s="430" t="s">
        <v>4188</v>
      </c>
      <c r="D1538" s="430" t="s">
        <v>3809</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75">
      <c r="A1539" s="430" t="s">
        <v>4187</v>
      </c>
      <c r="B1539" s="430">
        <v>1</v>
      </c>
      <c r="C1539" s="430" t="s">
        <v>4188</v>
      </c>
      <c r="D1539" s="430" t="s">
        <v>3811</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75">
      <c r="A1540" s="430" t="s">
        <v>4187</v>
      </c>
      <c r="B1540" s="430">
        <v>1</v>
      </c>
      <c r="C1540" s="430" t="s">
        <v>4188</v>
      </c>
      <c r="D1540" s="430" t="s">
        <v>4138</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75">
      <c r="A1541" s="430" t="s">
        <v>4187</v>
      </c>
      <c r="B1541" s="430">
        <v>1</v>
      </c>
      <c r="C1541" s="430" t="s">
        <v>4188</v>
      </c>
      <c r="D1541" s="430" t="s">
        <v>3813</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75">
      <c r="A1542" s="430" t="s">
        <v>4187</v>
      </c>
      <c r="B1542" s="430">
        <v>1</v>
      </c>
      <c r="C1542" s="430" t="s">
        <v>4188</v>
      </c>
      <c r="D1542" s="430" t="s">
        <v>3815</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75">
      <c r="A1543" s="430" t="s">
        <v>4187</v>
      </c>
      <c r="B1543" s="430">
        <v>1</v>
      </c>
      <c r="C1543" s="430" t="s">
        <v>4188</v>
      </c>
      <c r="D1543" s="430" t="s">
        <v>3817</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75">
      <c r="A1544" s="430" t="s">
        <v>4187</v>
      </c>
      <c r="B1544" s="430">
        <v>1</v>
      </c>
      <c r="C1544" s="430" t="s">
        <v>4188</v>
      </c>
      <c r="D1544" s="430" t="s">
        <v>3819</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75">
      <c r="A1545" s="430" t="s">
        <v>4187</v>
      </c>
      <c r="B1545" s="430">
        <v>1</v>
      </c>
      <c r="C1545" s="430" t="s">
        <v>4188</v>
      </c>
      <c r="D1545" s="430" t="s">
        <v>521</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75">
      <c r="A1546" s="430" t="s">
        <v>4187</v>
      </c>
      <c r="B1546" s="430">
        <v>1</v>
      </c>
      <c r="C1546" s="430" t="s">
        <v>4188</v>
      </c>
      <c r="D1546" s="430" t="s">
        <v>3822</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75">
      <c r="A1547" s="430" t="s">
        <v>4187</v>
      </c>
      <c r="B1547" s="430">
        <v>1</v>
      </c>
      <c r="C1547" s="430" t="s">
        <v>4188</v>
      </c>
      <c r="D1547" s="430" t="s">
        <v>3824</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75">
      <c r="A1548" s="430" t="s">
        <v>4187</v>
      </c>
      <c r="B1548" s="430">
        <v>1</v>
      </c>
      <c r="C1548" s="430" t="s">
        <v>4188</v>
      </c>
      <c r="D1548" s="430" t="s">
        <v>3826</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75">
      <c r="A1549" s="430" t="s">
        <v>4187</v>
      </c>
      <c r="B1549" s="430">
        <v>1</v>
      </c>
      <c r="C1549" s="430" t="s">
        <v>4188</v>
      </c>
      <c r="D1549" s="430" t="s">
        <v>3828</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75">
      <c r="A1550" s="430" t="s">
        <v>4187</v>
      </c>
      <c r="B1550" s="430">
        <v>1</v>
      </c>
      <c r="C1550" s="430" t="s">
        <v>4188</v>
      </c>
      <c r="D1550" s="430" t="s">
        <v>3830</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75">
      <c r="A1551" s="430" t="s">
        <v>4187</v>
      </c>
      <c r="B1551" s="430">
        <v>1</v>
      </c>
      <c r="C1551" s="430" t="s">
        <v>4188</v>
      </c>
      <c r="D1551" s="430" t="s">
        <v>3832</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75">
      <c r="A1552" s="430" t="s">
        <v>4187</v>
      </c>
      <c r="B1552" s="430">
        <v>1</v>
      </c>
      <c r="C1552" s="430" t="s">
        <v>4188</v>
      </c>
      <c r="D1552" s="430" t="s">
        <v>3834</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75">
      <c r="A1553" s="430" t="s">
        <v>4187</v>
      </c>
      <c r="B1553" s="430">
        <v>1</v>
      </c>
      <c r="C1553" s="430" t="s">
        <v>4188</v>
      </c>
      <c r="D1553" s="430" t="s">
        <v>3836</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75">
      <c r="A1554" s="430" t="s">
        <v>4187</v>
      </c>
      <c r="B1554" s="430">
        <v>1</v>
      </c>
      <c r="C1554" s="430" t="s">
        <v>4188</v>
      </c>
      <c r="D1554" s="430" t="s">
        <v>3838</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75">
      <c r="A1555" s="430" t="s">
        <v>4187</v>
      </c>
      <c r="B1555" s="430">
        <v>1</v>
      </c>
      <c r="C1555" s="430" t="s">
        <v>4188</v>
      </c>
      <c r="D1555" s="430" t="s">
        <v>4139</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75">
      <c r="A1556" s="430" t="s">
        <v>4187</v>
      </c>
      <c r="B1556" s="430">
        <v>1</v>
      </c>
      <c r="C1556" s="430" t="s">
        <v>4188</v>
      </c>
      <c r="D1556" s="430" t="s">
        <v>3840</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75">
      <c r="A1557" s="430" t="s">
        <v>4187</v>
      </c>
      <c r="B1557" s="430">
        <v>1</v>
      </c>
      <c r="C1557" s="430" t="s">
        <v>4188</v>
      </c>
      <c r="D1557" s="430" t="s">
        <v>3842</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75">
      <c r="A1558" s="430" t="s">
        <v>4187</v>
      </c>
      <c r="B1558" s="430">
        <v>1</v>
      </c>
      <c r="C1558" s="430" t="s">
        <v>4188</v>
      </c>
      <c r="D1558" s="430" t="s">
        <v>3844</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75">
      <c r="A1559" s="430" t="s">
        <v>4187</v>
      </c>
      <c r="B1559" s="430">
        <v>1</v>
      </c>
      <c r="C1559" s="430" t="s">
        <v>4188</v>
      </c>
      <c r="D1559" s="430" t="s">
        <v>3846</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75">
      <c r="A1560" s="430" t="s">
        <v>4187</v>
      </c>
      <c r="B1560" s="430">
        <v>1</v>
      </c>
      <c r="C1560" s="430" t="s">
        <v>4188</v>
      </c>
      <c r="D1560" s="430" t="s">
        <v>3848</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75">
      <c r="A1561" s="430" t="s">
        <v>4187</v>
      </c>
      <c r="B1561" s="430">
        <v>1</v>
      </c>
      <c r="C1561" s="430" t="s">
        <v>4188</v>
      </c>
      <c r="D1561" s="430" t="s">
        <v>4140</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75">
      <c r="A1562" s="430" t="s">
        <v>4187</v>
      </c>
      <c r="B1562" s="430">
        <v>1</v>
      </c>
      <c r="C1562" s="430" t="s">
        <v>4188</v>
      </c>
      <c r="D1562" s="430" t="s">
        <v>3850</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75">
      <c r="A1563" s="430" t="s">
        <v>4187</v>
      </c>
      <c r="B1563" s="430">
        <v>1</v>
      </c>
      <c r="C1563" s="430" t="s">
        <v>4188</v>
      </c>
      <c r="D1563" s="430" t="s">
        <v>3852</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75">
      <c r="A1564" s="430" t="s">
        <v>4187</v>
      </c>
      <c r="B1564" s="430">
        <v>1</v>
      </c>
      <c r="C1564" s="430" t="s">
        <v>4188</v>
      </c>
      <c r="D1564" s="430" t="s">
        <v>4141</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75">
      <c r="A1565" s="430" t="s">
        <v>4187</v>
      </c>
      <c r="B1565" s="430">
        <v>1</v>
      </c>
      <c r="C1565" s="430" t="s">
        <v>4188</v>
      </c>
      <c r="D1565" s="430" t="s">
        <v>3854</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75">
      <c r="A1566" s="430" t="s">
        <v>4187</v>
      </c>
      <c r="B1566" s="430">
        <v>1</v>
      </c>
      <c r="C1566" s="430" t="s">
        <v>4188</v>
      </c>
      <c r="D1566" s="430" t="s">
        <v>3856</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75">
      <c r="A1567" s="430" t="s">
        <v>4187</v>
      </c>
      <c r="B1567" s="430">
        <v>1</v>
      </c>
      <c r="C1567" s="430" t="s">
        <v>4188</v>
      </c>
      <c r="D1567" s="430" t="s">
        <v>3858</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75">
      <c r="A1568" s="430" t="s">
        <v>4187</v>
      </c>
      <c r="B1568" s="430">
        <v>1</v>
      </c>
      <c r="C1568" s="430" t="s">
        <v>4188</v>
      </c>
      <c r="D1568" s="430" t="s">
        <v>3860</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75">
      <c r="A1569" s="430" t="s">
        <v>4187</v>
      </c>
      <c r="B1569" s="430">
        <v>1</v>
      </c>
      <c r="C1569" s="430" t="s">
        <v>4188</v>
      </c>
      <c r="D1569" s="430" t="s">
        <v>3862</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75">
      <c r="A1570" s="430" t="s">
        <v>4189</v>
      </c>
      <c r="B1570" s="430">
        <v>1</v>
      </c>
      <c r="C1570" s="430" t="s">
        <v>4190</v>
      </c>
      <c r="D1570" s="430" t="s">
        <v>3765</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75">
      <c r="A1571" s="430" t="s">
        <v>4189</v>
      </c>
      <c r="B1571" s="430">
        <v>1</v>
      </c>
      <c r="C1571" s="430" t="s">
        <v>4190</v>
      </c>
      <c r="D1571" s="430" t="s">
        <v>3767</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75">
      <c r="A1572" s="430" t="s">
        <v>4189</v>
      </c>
      <c r="B1572" s="430">
        <v>1</v>
      </c>
      <c r="C1572" s="430" t="s">
        <v>4190</v>
      </c>
      <c r="D1572" s="430" t="s">
        <v>3769</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75">
      <c r="A1573" s="430" t="s">
        <v>4189</v>
      </c>
      <c r="B1573" s="430">
        <v>1</v>
      </c>
      <c r="C1573" s="430" t="s">
        <v>4190</v>
      </c>
      <c r="D1573" s="430" t="s">
        <v>4136</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75">
      <c r="A1574" s="430" t="s">
        <v>4189</v>
      </c>
      <c r="B1574" s="430">
        <v>1</v>
      </c>
      <c r="C1574" s="430" t="s">
        <v>4190</v>
      </c>
      <c r="D1574" s="430" t="s">
        <v>3771</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75">
      <c r="A1575" s="430" t="s">
        <v>4189</v>
      </c>
      <c r="B1575" s="430">
        <v>1</v>
      </c>
      <c r="C1575" s="430" t="s">
        <v>4190</v>
      </c>
      <c r="D1575" s="430" t="s">
        <v>3773</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75">
      <c r="A1576" s="430" t="s">
        <v>4189</v>
      </c>
      <c r="B1576" s="430">
        <v>1</v>
      </c>
      <c r="C1576" s="430" t="s">
        <v>4190</v>
      </c>
      <c r="D1576" s="430" t="s">
        <v>485</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75">
      <c r="A1577" s="430" t="s">
        <v>4189</v>
      </c>
      <c r="B1577" s="430">
        <v>1</v>
      </c>
      <c r="C1577" s="430" t="s">
        <v>4190</v>
      </c>
      <c r="D1577" s="430" t="s">
        <v>3776</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75">
      <c r="A1578" s="430" t="s">
        <v>4189</v>
      </c>
      <c r="B1578" s="430">
        <v>1</v>
      </c>
      <c r="C1578" s="430" t="s">
        <v>4190</v>
      </c>
      <c r="D1578" s="430" t="s">
        <v>3778</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75">
      <c r="A1579" s="430" t="s">
        <v>4189</v>
      </c>
      <c r="B1579" s="430">
        <v>1</v>
      </c>
      <c r="C1579" s="430" t="s">
        <v>4190</v>
      </c>
      <c r="D1579" s="430" t="s">
        <v>3779</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75">
      <c r="A1580" s="430" t="s">
        <v>4189</v>
      </c>
      <c r="B1580" s="430">
        <v>1</v>
      </c>
      <c r="C1580" s="430" t="s">
        <v>4190</v>
      </c>
      <c r="D1580" s="430" t="s">
        <v>3781</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75">
      <c r="A1581" s="430" t="s">
        <v>4189</v>
      </c>
      <c r="B1581" s="430">
        <v>1</v>
      </c>
      <c r="C1581" s="430" t="s">
        <v>4190</v>
      </c>
      <c r="D1581" s="430" t="s">
        <v>3783</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75">
      <c r="A1582" s="430" t="s">
        <v>4189</v>
      </c>
      <c r="B1582" s="430">
        <v>1</v>
      </c>
      <c r="C1582" s="430" t="s">
        <v>4190</v>
      </c>
      <c r="D1582" s="430" t="s">
        <v>4137</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75">
      <c r="A1583" s="430" t="s">
        <v>4189</v>
      </c>
      <c r="B1583" s="430">
        <v>1</v>
      </c>
      <c r="C1583" s="430" t="s">
        <v>4190</v>
      </c>
      <c r="D1583" s="430" t="s">
        <v>3785</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75">
      <c r="A1584" s="430" t="s">
        <v>4189</v>
      </c>
      <c r="B1584" s="430">
        <v>1</v>
      </c>
      <c r="C1584" s="430" t="s">
        <v>4190</v>
      </c>
      <c r="D1584" s="430" t="s">
        <v>3787</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75">
      <c r="A1585" s="430" t="s">
        <v>4189</v>
      </c>
      <c r="B1585" s="430">
        <v>1</v>
      </c>
      <c r="C1585" s="430" t="s">
        <v>4190</v>
      </c>
      <c r="D1585" s="430" t="s">
        <v>3789</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75">
      <c r="A1586" s="430" t="s">
        <v>4189</v>
      </c>
      <c r="B1586" s="430">
        <v>1</v>
      </c>
      <c r="C1586" s="430" t="s">
        <v>4190</v>
      </c>
      <c r="D1586" s="430" t="s">
        <v>3791</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75">
      <c r="A1587" s="430" t="s">
        <v>4189</v>
      </c>
      <c r="B1587" s="430">
        <v>1</v>
      </c>
      <c r="C1587" s="430" t="s">
        <v>4190</v>
      </c>
      <c r="D1587" s="430" t="s">
        <v>3793</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75">
      <c r="A1588" s="430" t="s">
        <v>4189</v>
      </c>
      <c r="B1588" s="430">
        <v>1</v>
      </c>
      <c r="C1588" s="430" t="s">
        <v>4190</v>
      </c>
      <c r="D1588" s="430" t="s">
        <v>3795</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75">
      <c r="A1589" s="430" t="s">
        <v>4189</v>
      </c>
      <c r="B1589" s="430">
        <v>1</v>
      </c>
      <c r="C1589" s="430" t="s">
        <v>4190</v>
      </c>
      <c r="D1589" s="430" t="s">
        <v>3797</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75">
      <c r="A1590" s="430" t="s">
        <v>4189</v>
      </c>
      <c r="B1590" s="430">
        <v>1</v>
      </c>
      <c r="C1590" s="430" t="s">
        <v>4190</v>
      </c>
      <c r="D1590" s="430" t="s">
        <v>3799</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75">
      <c r="A1591" s="430" t="s">
        <v>4189</v>
      </c>
      <c r="B1591" s="430">
        <v>1</v>
      </c>
      <c r="C1591" s="430" t="s">
        <v>4190</v>
      </c>
      <c r="D1591" s="430" t="s">
        <v>3801</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75">
      <c r="A1592" s="430" t="s">
        <v>4189</v>
      </c>
      <c r="B1592" s="430">
        <v>1</v>
      </c>
      <c r="C1592" s="430" t="s">
        <v>4190</v>
      </c>
      <c r="D1592" s="430" t="s">
        <v>3803</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75">
      <c r="A1593" s="430" t="s">
        <v>4189</v>
      </c>
      <c r="B1593" s="430">
        <v>1</v>
      </c>
      <c r="C1593" s="430" t="s">
        <v>4190</v>
      </c>
      <c r="D1593" s="430" t="s">
        <v>3805</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75">
      <c r="A1594" s="430" t="s">
        <v>4189</v>
      </c>
      <c r="B1594" s="430">
        <v>1</v>
      </c>
      <c r="C1594" s="430" t="s">
        <v>4190</v>
      </c>
      <c r="D1594" s="430" t="s">
        <v>3807</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75">
      <c r="A1595" s="430" t="s">
        <v>4189</v>
      </c>
      <c r="B1595" s="430">
        <v>1</v>
      </c>
      <c r="C1595" s="430" t="s">
        <v>4190</v>
      </c>
      <c r="D1595" s="430" t="s">
        <v>3809</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75">
      <c r="A1596" s="430" t="s">
        <v>4189</v>
      </c>
      <c r="B1596" s="430">
        <v>1</v>
      </c>
      <c r="C1596" s="430" t="s">
        <v>4190</v>
      </c>
      <c r="D1596" s="430" t="s">
        <v>3811</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75">
      <c r="A1597" s="430" t="s">
        <v>4189</v>
      </c>
      <c r="B1597" s="430">
        <v>1</v>
      </c>
      <c r="C1597" s="430" t="s">
        <v>4190</v>
      </c>
      <c r="D1597" s="430" t="s">
        <v>4138</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75">
      <c r="A1598" s="430" t="s">
        <v>4189</v>
      </c>
      <c r="B1598" s="430">
        <v>1</v>
      </c>
      <c r="C1598" s="430" t="s">
        <v>4190</v>
      </c>
      <c r="D1598" s="430" t="s">
        <v>3813</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75">
      <c r="A1599" s="430" t="s">
        <v>4189</v>
      </c>
      <c r="B1599" s="430">
        <v>1</v>
      </c>
      <c r="C1599" s="430" t="s">
        <v>4190</v>
      </c>
      <c r="D1599" s="430" t="s">
        <v>3815</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75">
      <c r="A1600" s="430" t="s">
        <v>4189</v>
      </c>
      <c r="B1600" s="430">
        <v>1</v>
      </c>
      <c r="C1600" s="430" t="s">
        <v>4190</v>
      </c>
      <c r="D1600" s="430" t="s">
        <v>3817</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75">
      <c r="A1601" s="430" t="s">
        <v>4189</v>
      </c>
      <c r="B1601" s="430">
        <v>1</v>
      </c>
      <c r="C1601" s="430" t="s">
        <v>4190</v>
      </c>
      <c r="D1601" s="430" t="s">
        <v>3819</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75">
      <c r="A1602" s="430" t="s">
        <v>4189</v>
      </c>
      <c r="B1602" s="430">
        <v>1</v>
      </c>
      <c r="C1602" s="430" t="s">
        <v>4190</v>
      </c>
      <c r="D1602" s="430" t="s">
        <v>521</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75">
      <c r="A1603" s="430" t="s">
        <v>4189</v>
      </c>
      <c r="B1603" s="430">
        <v>1</v>
      </c>
      <c r="C1603" s="430" t="s">
        <v>4190</v>
      </c>
      <c r="D1603" s="430" t="s">
        <v>3822</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75">
      <c r="A1604" s="430" t="s">
        <v>4189</v>
      </c>
      <c r="B1604" s="430">
        <v>1</v>
      </c>
      <c r="C1604" s="430" t="s">
        <v>4190</v>
      </c>
      <c r="D1604" s="430" t="s">
        <v>3824</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75">
      <c r="A1605" s="430" t="s">
        <v>4189</v>
      </c>
      <c r="B1605" s="430">
        <v>1</v>
      </c>
      <c r="C1605" s="430" t="s">
        <v>4190</v>
      </c>
      <c r="D1605" s="430" t="s">
        <v>3826</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75">
      <c r="A1606" s="430" t="s">
        <v>4189</v>
      </c>
      <c r="B1606" s="430">
        <v>1</v>
      </c>
      <c r="C1606" s="430" t="s">
        <v>4190</v>
      </c>
      <c r="D1606" s="430" t="s">
        <v>3828</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75">
      <c r="A1607" s="430" t="s">
        <v>4189</v>
      </c>
      <c r="B1607" s="430">
        <v>1</v>
      </c>
      <c r="C1607" s="430" t="s">
        <v>4190</v>
      </c>
      <c r="D1607" s="430" t="s">
        <v>3830</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75">
      <c r="A1608" s="430" t="s">
        <v>4189</v>
      </c>
      <c r="B1608" s="430">
        <v>1</v>
      </c>
      <c r="C1608" s="430" t="s">
        <v>4190</v>
      </c>
      <c r="D1608" s="430" t="s">
        <v>4191</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75">
      <c r="A1609" s="430" t="s">
        <v>4189</v>
      </c>
      <c r="B1609" s="430">
        <v>1</v>
      </c>
      <c r="C1609" s="430" t="s">
        <v>4190</v>
      </c>
      <c r="D1609" s="430" t="s">
        <v>3832</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75">
      <c r="A1610" s="430" t="s">
        <v>4189</v>
      </c>
      <c r="B1610" s="430">
        <v>1</v>
      </c>
      <c r="C1610" s="430" t="s">
        <v>4190</v>
      </c>
      <c r="D1610" s="430" t="s">
        <v>3834</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75">
      <c r="A1611" s="430" t="s">
        <v>4189</v>
      </c>
      <c r="B1611" s="430">
        <v>1</v>
      </c>
      <c r="C1611" s="430" t="s">
        <v>4190</v>
      </c>
      <c r="D1611" s="430" t="s">
        <v>3836</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75">
      <c r="A1612" s="430" t="s">
        <v>4189</v>
      </c>
      <c r="B1612" s="430">
        <v>1</v>
      </c>
      <c r="C1612" s="430" t="s">
        <v>4190</v>
      </c>
      <c r="D1612" s="430" t="s">
        <v>3838</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75">
      <c r="A1613" s="430" t="s">
        <v>4189</v>
      </c>
      <c r="B1613" s="430">
        <v>1</v>
      </c>
      <c r="C1613" s="430" t="s">
        <v>4190</v>
      </c>
      <c r="D1613" s="430" t="s">
        <v>4139</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75">
      <c r="A1614" s="430" t="s">
        <v>4189</v>
      </c>
      <c r="B1614" s="430">
        <v>1</v>
      </c>
      <c r="C1614" s="430" t="s">
        <v>4190</v>
      </c>
      <c r="D1614" s="430" t="s">
        <v>3840</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75">
      <c r="A1615" s="430" t="s">
        <v>4189</v>
      </c>
      <c r="B1615" s="430">
        <v>1</v>
      </c>
      <c r="C1615" s="430" t="s">
        <v>4190</v>
      </c>
      <c r="D1615" s="430" t="s">
        <v>3842</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75">
      <c r="A1616" s="430" t="s">
        <v>4189</v>
      </c>
      <c r="B1616" s="430">
        <v>1</v>
      </c>
      <c r="C1616" s="430" t="s">
        <v>4190</v>
      </c>
      <c r="D1616" s="430" t="s">
        <v>3844</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75">
      <c r="A1617" s="430" t="s">
        <v>4189</v>
      </c>
      <c r="B1617" s="430">
        <v>1</v>
      </c>
      <c r="C1617" s="430" t="s">
        <v>4190</v>
      </c>
      <c r="D1617" s="430" t="s">
        <v>3846</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75">
      <c r="A1618" s="430" t="s">
        <v>4189</v>
      </c>
      <c r="B1618" s="430">
        <v>1</v>
      </c>
      <c r="C1618" s="430" t="s">
        <v>4190</v>
      </c>
      <c r="D1618" s="430" t="s">
        <v>3848</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75">
      <c r="A1619" s="430" t="s">
        <v>4189</v>
      </c>
      <c r="B1619" s="430">
        <v>1</v>
      </c>
      <c r="C1619" s="430" t="s">
        <v>4190</v>
      </c>
      <c r="D1619" s="430" t="s">
        <v>4140</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75">
      <c r="A1620" s="430" t="s">
        <v>4189</v>
      </c>
      <c r="B1620" s="430">
        <v>1</v>
      </c>
      <c r="C1620" s="430" t="s">
        <v>4190</v>
      </c>
      <c r="D1620" s="430" t="s">
        <v>3850</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75">
      <c r="A1621" s="430" t="s">
        <v>4189</v>
      </c>
      <c r="B1621" s="430">
        <v>1</v>
      </c>
      <c r="C1621" s="430" t="s">
        <v>4190</v>
      </c>
      <c r="D1621" s="430" t="s">
        <v>3852</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75">
      <c r="A1622" s="430" t="s">
        <v>4189</v>
      </c>
      <c r="B1622" s="430">
        <v>1</v>
      </c>
      <c r="C1622" s="430" t="s">
        <v>4190</v>
      </c>
      <c r="D1622" s="430" t="s">
        <v>4141</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75">
      <c r="A1623" s="430" t="s">
        <v>4189</v>
      </c>
      <c r="B1623" s="430">
        <v>1</v>
      </c>
      <c r="C1623" s="430" t="s">
        <v>4190</v>
      </c>
      <c r="D1623" s="430" t="s">
        <v>3854</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75">
      <c r="A1624" s="430" t="s">
        <v>4189</v>
      </c>
      <c r="B1624" s="430">
        <v>1</v>
      </c>
      <c r="C1624" s="430" t="s">
        <v>4190</v>
      </c>
      <c r="D1624" s="430" t="s">
        <v>3856</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75">
      <c r="A1625" s="430" t="s">
        <v>4189</v>
      </c>
      <c r="B1625" s="430">
        <v>1</v>
      </c>
      <c r="C1625" s="430" t="s">
        <v>4190</v>
      </c>
      <c r="D1625" s="430" t="s">
        <v>3858</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75">
      <c r="A1626" s="430" t="s">
        <v>4189</v>
      </c>
      <c r="B1626" s="430">
        <v>1</v>
      </c>
      <c r="C1626" s="430" t="s">
        <v>4190</v>
      </c>
      <c r="D1626" s="430" t="s">
        <v>3860</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75">
      <c r="A1627" s="430" t="s">
        <v>4189</v>
      </c>
      <c r="B1627" s="430">
        <v>1</v>
      </c>
      <c r="C1627" s="430" t="s">
        <v>4190</v>
      </c>
      <c r="D1627" s="430" t="s">
        <v>3862</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75">
      <c r="A1628" s="430" t="s">
        <v>4192</v>
      </c>
      <c r="B1628" s="430">
        <v>1</v>
      </c>
      <c r="C1628" s="430" t="s">
        <v>4193</v>
      </c>
      <c r="D1628" s="430" t="s">
        <v>3765</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75">
      <c r="A1629" s="430" t="s">
        <v>4192</v>
      </c>
      <c r="B1629" s="430">
        <v>1</v>
      </c>
      <c r="C1629" s="430" t="s">
        <v>4193</v>
      </c>
      <c r="D1629" s="430" t="s">
        <v>3767</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75">
      <c r="A1630" s="430" t="s">
        <v>4192</v>
      </c>
      <c r="B1630" s="430">
        <v>1</v>
      </c>
      <c r="C1630" s="430" t="s">
        <v>4193</v>
      </c>
      <c r="D1630" s="430" t="s">
        <v>3769</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75">
      <c r="A1631" s="430" t="s">
        <v>4192</v>
      </c>
      <c r="B1631" s="430">
        <v>1</v>
      </c>
      <c r="C1631" s="430" t="s">
        <v>4193</v>
      </c>
      <c r="D1631" s="430" t="s">
        <v>4136</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75">
      <c r="A1632" s="430" t="s">
        <v>4192</v>
      </c>
      <c r="B1632" s="430">
        <v>1</v>
      </c>
      <c r="C1632" s="430" t="s">
        <v>4193</v>
      </c>
      <c r="D1632" s="430" t="s">
        <v>3771</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75">
      <c r="A1633" s="430" t="s">
        <v>4192</v>
      </c>
      <c r="B1633" s="430">
        <v>1</v>
      </c>
      <c r="C1633" s="430" t="s">
        <v>4193</v>
      </c>
      <c r="D1633" s="430" t="s">
        <v>3773</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75">
      <c r="A1634" s="430" t="s">
        <v>4192</v>
      </c>
      <c r="B1634" s="430">
        <v>1</v>
      </c>
      <c r="C1634" s="430" t="s">
        <v>4193</v>
      </c>
      <c r="D1634" s="430" t="s">
        <v>485</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75">
      <c r="A1635" s="430" t="s">
        <v>4192</v>
      </c>
      <c r="B1635" s="430">
        <v>1</v>
      </c>
      <c r="C1635" s="430" t="s">
        <v>4193</v>
      </c>
      <c r="D1635" s="430" t="s">
        <v>3776</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75">
      <c r="A1636" s="430" t="s">
        <v>4192</v>
      </c>
      <c r="B1636" s="430">
        <v>1</v>
      </c>
      <c r="C1636" s="430" t="s">
        <v>4193</v>
      </c>
      <c r="D1636" s="430" t="s">
        <v>3778</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75">
      <c r="A1637" s="430" t="s">
        <v>4192</v>
      </c>
      <c r="B1637" s="430">
        <v>1</v>
      </c>
      <c r="C1637" s="430" t="s">
        <v>4193</v>
      </c>
      <c r="D1637" s="430" t="s">
        <v>3779</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75">
      <c r="A1638" s="430" t="s">
        <v>4192</v>
      </c>
      <c r="B1638" s="430">
        <v>1</v>
      </c>
      <c r="C1638" s="430" t="s">
        <v>4193</v>
      </c>
      <c r="D1638" s="430" t="s">
        <v>3781</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75">
      <c r="A1639" s="430" t="s">
        <v>4192</v>
      </c>
      <c r="B1639" s="430">
        <v>1</v>
      </c>
      <c r="C1639" s="430" t="s">
        <v>4193</v>
      </c>
      <c r="D1639" s="430" t="s">
        <v>3783</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75">
      <c r="A1640" s="430" t="s">
        <v>4192</v>
      </c>
      <c r="B1640" s="430">
        <v>1</v>
      </c>
      <c r="C1640" s="430" t="s">
        <v>4193</v>
      </c>
      <c r="D1640" s="430" t="s">
        <v>4137</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75">
      <c r="A1641" s="430" t="s">
        <v>4192</v>
      </c>
      <c r="B1641" s="430">
        <v>1</v>
      </c>
      <c r="C1641" s="430" t="s">
        <v>4193</v>
      </c>
      <c r="D1641" s="430" t="s">
        <v>3785</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75">
      <c r="A1642" s="430" t="s">
        <v>4192</v>
      </c>
      <c r="B1642" s="430">
        <v>1</v>
      </c>
      <c r="C1642" s="430" t="s">
        <v>4193</v>
      </c>
      <c r="D1642" s="430" t="s">
        <v>3787</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75">
      <c r="A1643" s="430" t="s">
        <v>4192</v>
      </c>
      <c r="B1643" s="430">
        <v>1</v>
      </c>
      <c r="C1643" s="430" t="s">
        <v>4193</v>
      </c>
      <c r="D1643" s="430" t="s">
        <v>3789</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75">
      <c r="A1644" s="430" t="s">
        <v>4192</v>
      </c>
      <c r="B1644" s="430">
        <v>1</v>
      </c>
      <c r="C1644" s="430" t="s">
        <v>4193</v>
      </c>
      <c r="D1644" s="430" t="s">
        <v>3791</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75">
      <c r="A1645" s="430" t="s">
        <v>4192</v>
      </c>
      <c r="B1645" s="430">
        <v>1</v>
      </c>
      <c r="C1645" s="430" t="s">
        <v>4193</v>
      </c>
      <c r="D1645" s="430" t="s">
        <v>3793</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75">
      <c r="A1646" s="430" t="s">
        <v>4192</v>
      </c>
      <c r="B1646" s="430">
        <v>1</v>
      </c>
      <c r="C1646" s="430" t="s">
        <v>4193</v>
      </c>
      <c r="D1646" s="430" t="s">
        <v>3795</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75">
      <c r="A1647" s="430" t="s">
        <v>4192</v>
      </c>
      <c r="B1647" s="430">
        <v>1</v>
      </c>
      <c r="C1647" s="430" t="s">
        <v>4193</v>
      </c>
      <c r="D1647" s="430" t="s">
        <v>3797</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75">
      <c r="A1648" s="430" t="s">
        <v>4192</v>
      </c>
      <c r="B1648" s="430">
        <v>1</v>
      </c>
      <c r="C1648" s="430" t="s">
        <v>4193</v>
      </c>
      <c r="D1648" s="430" t="s">
        <v>3799</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75">
      <c r="A1649" s="430" t="s">
        <v>4192</v>
      </c>
      <c r="B1649" s="430">
        <v>1</v>
      </c>
      <c r="C1649" s="430" t="s">
        <v>4193</v>
      </c>
      <c r="D1649" s="430" t="s">
        <v>3801</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75">
      <c r="A1650" s="430" t="s">
        <v>4192</v>
      </c>
      <c r="B1650" s="430">
        <v>1</v>
      </c>
      <c r="C1650" s="430" t="s">
        <v>4193</v>
      </c>
      <c r="D1650" s="430" t="s">
        <v>3803</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75">
      <c r="A1651" s="430" t="s">
        <v>4192</v>
      </c>
      <c r="B1651" s="430">
        <v>1</v>
      </c>
      <c r="C1651" s="430" t="s">
        <v>4193</v>
      </c>
      <c r="D1651" s="430" t="s">
        <v>3805</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75">
      <c r="A1652" s="430" t="s">
        <v>4192</v>
      </c>
      <c r="B1652" s="430">
        <v>1</v>
      </c>
      <c r="C1652" s="430" t="s">
        <v>4193</v>
      </c>
      <c r="D1652" s="430" t="s">
        <v>3807</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75">
      <c r="A1653" s="430" t="s">
        <v>4192</v>
      </c>
      <c r="B1653" s="430">
        <v>1</v>
      </c>
      <c r="C1653" s="430" t="s">
        <v>4193</v>
      </c>
      <c r="D1653" s="430" t="s">
        <v>3809</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75">
      <c r="A1654" s="430" t="s">
        <v>4192</v>
      </c>
      <c r="B1654" s="430">
        <v>1</v>
      </c>
      <c r="C1654" s="430" t="s">
        <v>4193</v>
      </c>
      <c r="D1654" s="430" t="s">
        <v>3811</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75">
      <c r="A1655" s="430" t="s">
        <v>4192</v>
      </c>
      <c r="B1655" s="430">
        <v>1</v>
      </c>
      <c r="C1655" s="430" t="s">
        <v>4193</v>
      </c>
      <c r="D1655" s="430" t="s">
        <v>4138</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75">
      <c r="A1656" s="430" t="s">
        <v>4192</v>
      </c>
      <c r="B1656" s="430">
        <v>1</v>
      </c>
      <c r="C1656" s="430" t="s">
        <v>4193</v>
      </c>
      <c r="D1656" s="430" t="s">
        <v>3813</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75">
      <c r="A1657" s="430" t="s">
        <v>4192</v>
      </c>
      <c r="B1657" s="430">
        <v>1</v>
      </c>
      <c r="C1657" s="430" t="s">
        <v>4193</v>
      </c>
      <c r="D1657" s="430" t="s">
        <v>3815</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75">
      <c r="A1658" s="430" t="s">
        <v>4192</v>
      </c>
      <c r="B1658" s="430">
        <v>1</v>
      </c>
      <c r="C1658" s="430" t="s">
        <v>4193</v>
      </c>
      <c r="D1658" s="430" t="s">
        <v>3817</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75">
      <c r="A1659" s="430" t="s">
        <v>4192</v>
      </c>
      <c r="B1659" s="430">
        <v>1</v>
      </c>
      <c r="C1659" s="430" t="s">
        <v>4193</v>
      </c>
      <c r="D1659" s="430" t="s">
        <v>3819</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75">
      <c r="A1660" s="430" t="s">
        <v>4192</v>
      </c>
      <c r="B1660" s="430">
        <v>1</v>
      </c>
      <c r="C1660" s="430" t="s">
        <v>4193</v>
      </c>
      <c r="D1660" s="430" t="s">
        <v>521</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75">
      <c r="A1661" s="430" t="s">
        <v>4192</v>
      </c>
      <c r="B1661" s="430">
        <v>1</v>
      </c>
      <c r="C1661" s="430" t="s">
        <v>4193</v>
      </c>
      <c r="D1661" s="430" t="s">
        <v>3822</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75">
      <c r="A1662" s="430" t="s">
        <v>4192</v>
      </c>
      <c r="B1662" s="430">
        <v>1</v>
      </c>
      <c r="C1662" s="430" t="s">
        <v>4193</v>
      </c>
      <c r="D1662" s="430" t="s">
        <v>3824</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75">
      <c r="A1663" s="430" t="s">
        <v>4192</v>
      </c>
      <c r="B1663" s="430">
        <v>1</v>
      </c>
      <c r="C1663" s="430" t="s">
        <v>4193</v>
      </c>
      <c r="D1663" s="430" t="s">
        <v>3826</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75">
      <c r="A1664" s="430" t="s">
        <v>4192</v>
      </c>
      <c r="B1664" s="430">
        <v>1</v>
      </c>
      <c r="C1664" s="430" t="s">
        <v>4193</v>
      </c>
      <c r="D1664" s="430" t="s">
        <v>3828</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75">
      <c r="A1665" s="430" t="s">
        <v>4192</v>
      </c>
      <c r="B1665" s="430">
        <v>1</v>
      </c>
      <c r="C1665" s="430" t="s">
        <v>4193</v>
      </c>
      <c r="D1665" s="430" t="s">
        <v>3830</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75">
      <c r="A1666" s="430" t="s">
        <v>4192</v>
      </c>
      <c r="B1666" s="430">
        <v>1</v>
      </c>
      <c r="C1666" s="430" t="s">
        <v>4193</v>
      </c>
      <c r="D1666" s="430" t="s">
        <v>3832</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75">
      <c r="A1667" s="430" t="s">
        <v>4192</v>
      </c>
      <c r="B1667" s="430">
        <v>1</v>
      </c>
      <c r="C1667" s="430" t="s">
        <v>4193</v>
      </c>
      <c r="D1667" s="430" t="s">
        <v>3834</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75">
      <c r="A1668" s="430" t="s">
        <v>4192</v>
      </c>
      <c r="B1668" s="430">
        <v>1</v>
      </c>
      <c r="C1668" s="430" t="s">
        <v>4193</v>
      </c>
      <c r="D1668" s="430" t="s">
        <v>3836</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75">
      <c r="A1669" s="430" t="s">
        <v>4192</v>
      </c>
      <c r="B1669" s="430">
        <v>1</v>
      </c>
      <c r="C1669" s="430" t="s">
        <v>4193</v>
      </c>
      <c r="D1669" s="430" t="s">
        <v>3838</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75">
      <c r="A1670" s="430" t="s">
        <v>4192</v>
      </c>
      <c r="B1670" s="430">
        <v>1</v>
      </c>
      <c r="C1670" s="430" t="s">
        <v>4193</v>
      </c>
      <c r="D1670" s="430" t="s">
        <v>4139</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75">
      <c r="A1671" s="430" t="s">
        <v>4192</v>
      </c>
      <c r="B1671" s="430">
        <v>1</v>
      </c>
      <c r="C1671" s="430" t="s">
        <v>4193</v>
      </c>
      <c r="D1671" s="430" t="s">
        <v>3840</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75">
      <c r="A1672" s="430" t="s">
        <v>4192</v>
      </c>
      <c r="B1672" s="430">
        <v>1</v>
      </c>
      <c r="C1672" s="430" t="s">
        <v>4193</v>
      </c>
      <c r="D1672" s="430" t="s">
        <v>3842</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75">
      <c r="A1673" s="430" t="s">
        <v>4192</v>
      </c>
      <c r="B1673" s="430">
        <v>1</v>
      </c>
      <c r="C1673" s="430" t="s">
        <v>4193</v>
      </c>
      <c r="D1673" s="430" t="s">
        <v>3844</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75">
      <c r="A1674" s="430" t="s">
        <v>4192</v>
      </c>
      <c r="B1674" s="430">
        <v>1</v>
      </c>
      <c r="C1674" s="430" t="s">
        <v>4193</v>
      </c>
      <c r="D1674" s="430" t="s">
        <v>3846</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75">
      <c r="A1675" s="430" t="s">
        <v>4192</v>
      </c>
      <c r="B1675" s="430">
        <v>1</v>
      </c>
      <c r="C1675" s="430" t="s">
        <v>4193</v>
      </c>
      <c r="D1675" s="430" t="s">
        <v>3848</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75">
      <c r="A1676" s="430" t="s">
        <v>4192</v>
      </c>
      <c r="B1676" s="430">
        <v>1</v>
      </c>
      <c r="C1676" s="430" t="s">
        <v>4193</v>
      </c>
      <c r="D1676" s="430" t="s">
        <v>4140</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75">
      <c r="A1677" s="430" t="s">
        <v>4192</v>
      </c>
      <c r="B1677" s="430">
        <v>1</v>
      </c>
      <c r="C1677" s="430" t="s">
        <v>4193</v>
      </c>
      <c r="D1677" s="430" t="s">
        <v>3850</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75">
      <c r="A1678" s="430" t="s">
        <v>4192</v>
      </c>
      <c r="B1678" s="430">
        <v>1</v>
      </c>
      <c r="C1678" s="430" t="s">
        <v>4193</v>
      </c>
      <c r="D1678" s="430" t="s">
        <v>3852</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75">
      <c r="A1679" s="430" t="s">
        <v>4192</v>
      </c>
      <c r="B1679" s="430">
        <v>1</v>
      </c>
      <c r="C1679" s="430" t="s">
        <v>4193</v>
      </c>
      <c r="D1679" s="430" t="s">
        <v>4141</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75">
      <c r="A1680" s="430" t="s">
        <v>4192</v>
      </c>
      <c r="B1680" s="430">
        <v>1</v>
      </c>
      <c r="C1680" s="430" t="s">
        <v>4193</v>
      </c>
      <c r="D1680" s="430" t="s">
        <v>3854</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75">
      <c r="A1681" s="430" t="s">
        <v>4192</v>
      </c>
      <c r="B1681" s="430">
        <v>1</v>
      </c>
      <c r="C1681" s="430" t="s">
        <v>4193</v>
      </c>
      <c r="D1681" s="430" t="s">
        <v>3856</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75">
      <c r="A1682" s="430" t="s">
        <v>4192</v>
      </c>
      <c r="B1682" s="430">
        <v>1</v>
      </c>
      <c r="C1682" s="430" t="s">
        <v>4193</v>
      </c>
      <c r="D1682" s="430" t="s">
        <v>3858</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75">
      <c r="A1683" s="430" t="s">
        <v>4192</v>
      </c>
      <c r="B1683" s="430">
        <v>1</v>
      </c>
      <c r="C1683" s="430" t="s">
        <v>4193</v>
      </c>
      <c r="D1683" s="430" t="s">
        <v>3860</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75">
      <c r="A1684" s="430" t="s">
        <v>4192</v>
      </c>
      <c r="B1684" s="430">
        <v>1</v>
      </c>
      <c r="C1684" s="430" t="s">
        <v>4193</v>
      </c>
      <c r="D1684" s="430" t="s">
        <v>3862</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75">
      <c r="A1685" s="430" t="s">
        <v>4194</v>
      </c>
      <c r="B1685" s="430">
        <v>1</v>
      </c>
      <c r="C1685" s="430" t="s">
        <v>4195</v>
      </c>
      <c r="D1685" s="430" t="s">
        <v>3765</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75">
      <c r="A1686" s="430" t="s">
        <v>4194</v>
      </c>
      <c r="B1686" s="430">
        <v>1</v>
      </c>
      <c r="C1686" s="430" t="s">
        <v>4195</v>
      </c>
      <c r="D1686" s="430" t="s">
        <v>3767</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75">
      <c r="A1687" s="430" t="s">
        <v>4194</v>
      </c>
      <c r="B1687" s="430">
        <v>1</v>
      </c>
      <c r="C1687" s="430" t="s">
        <v>4195</v>
      </c>
      <c r="D1687" s="430" t="s">
        <v>3769</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75">
      <c r="A1688" s="430" t="s">
        <v>4194</v>
      </c>
      <c r="B1688" s="430">
        <v>1</v>
      </c>
      <c r="C1688" s="430" t="s">
        <v>4195</v>
      </c>
      <c r="D1688" s="430" t="s">
        <v>4136</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75">
      <c r="A1689" s="430" t="s">
        <v>4194</v>
      </c>
      <c r="B1689" s="430">
        <v>1</v>
      </c>
      <c r="C1689" s="430" t="s">
        <v>4195</v>
      </c>
      <c r="D1689" s="430" t="s">
        <v>3771</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75">
      <c r="A1690" s="430" t="s">
        <v>4194</v>
      </c>
      <c r="B1690" s="430">
        <v>1</v>
      </c>
      <c r="C1690" s="430" t="s">
        <v>4195</v>
      </c>
      <c r="D1690" s="430" t="s">
        <v>3773</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75">
      <c r="A1691" s="430" t="s">
        <v>4194</v>
      </c>
      <c r="B1691" s="430">
        <v>1</v>
      </c>
      <c r="C1691" s="430" t="s">
        <v>4195</v>
      </c>
      <c r="D1691" s="430" t="s">
        <v>485</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75">
      <c r="A1692" s="430" t="s">
        <v>4194</v>
      </c>
      <c r="B1692" s="430">
        <v>1</v>
      </c>
      <c r="C1692" s="430" t="s">
        <v>4195</v>
      </c>
      <c r="D1692" s="430" t="s">
        <v>3776</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75">
      <c r="A1693" s="430" t="s">
        <v>4194</v>
      </c>
      <c r="B1693" s="430">
        <v>1</v>
      </c>
      <c r="C1693" s="430" t="s">
        <v>4195</v>
      </c>
      <c r="D1693" s="430" t="s">
        <v>3778</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75">
      <c r="A1694" s="430" t="s">
        <v>4194</v>
      </c>
      <c r="B1694" s="430">
        <v>1</v>
      </c>
      <c r="C1694" s="430" t="s">
        <v>4195</v>
      </c>
      <c r="D1694" s="430" t="s">
        <v>3779</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75">
      <c r="A1695" s="430" t="s">
        <v>4194</v>
      </c>
      <c r="B1695" s="430">
        <v>1</v>
      </c>
      <c r="C1695" s="430" t="s">
        <v>4195</v>
      </c>
      <c r="D1695" s="430" t="s">
        <v>3781</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75">
      <c r="A1696" s="430" t="s">
        <v>4194</v>
      </c>
      <c r="B1696" s="430">
        <v>1</v>
      </c>
      <c r="C1696" s="430" t="s">
        <v>4195</v>
      </c>
      <c r="D1696" s="430" t="s">
        <v>4196</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75">
      <c r="A1697" s="430" t="s">
        <v>4194</v>
      </c>
      <c r="B1697" s="430">
        <v>1</v>
      </c>
      <c r="C1697" s="430" t="s">
        <v>4195</v>
      </c>
      <c r="D1697" s="430" t="s">
        <v>3783</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75">
      <c r="A1698" s="430" t="s">
        <v>4194</v>
      </c>
      <c r="B1698" s="430">
        <v>1</v>
      </c>
      <c r="C1698" s="430" t="s">
        <v>4195</v>
      </c>
      <c r="D1698" s="430" t="s">
        <v>4137</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75">
      <c r="A1699" s="430" t="s">
        <v>4194</v>
      </c>
      <c r="B1699" s="430">
        <v>1</v>
      </c>
      <c r="C1699" s="430" t="s">
        <v>4195</v>
      </c>
      <c r="D1699" s="430" t="s">
        <v>3785</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75">
      <c r="A1700" s="430" t="s">
        <v>4194</v>
      </c>
      <c r="B1700" s="430">
        <v>1</v>
      </c>
      <c r="C1700" s="430" t="s">
        <v>4195</v>
      </c>
      <c r="D1700" s="430" t="s">
        <v>3787</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75">
      <c r="A1701" s="430" t="s">
        <v>4194</v>
      </c>
      <c r="B1701" s="430">
        <v>1</v>
      </c>
      <c r="C1701" s="430" t="s">
        <v>4195</v>
      </c>
      <c r="D1701" s="430" t="s">
        <v>3789</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75">
      <c r="A1702" s="430" t="s">
        <v>4194</v>
      </c>
      <c r="B1702" s="430">
        <v>1</v>
      </c>
      <c r="C1702" s="430" t="s">
        <v>4195</v>
      </c>
      <c r="D1702" s="430" t="s">
        <v>3791</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75">
      <c r="A1703" s="430" t="s">
        <v>4194</v>
      </c>
      <c r="B1703" s="430">
        <v>1</v>
      </c>
      <c r="C1703" s="430" t="s">
        <v>4195</v>
      </c>
      <c r="D1703" s="430" t="s">
        <v>3793</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75">
      <c r="A1704" s="430" t="s">
        <v>4194</v>
      </c>
      <c r="B1704" s="430">
        <v>1</v>
      </c>
      <c r="C1704" s="430" t="s">
        <v>4195</v>
      </c>
      <c r="D1704" s="430" t="s">
        <v>3795</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75">
      <c r="A1705" s="430" t="s">
        <v>4194</v>
      </c>
      <c r="B1705" s="430">
        <v>1</v>
      </c>
      <c r="C1705" s="430" t="s">
        <v>4195</v>
      </c>
      <c r="D1705" s="430" t="s">
        <v>3797</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75">
      <c r="A1706" s="430" t="s">
        <v>4194</v>
      </c>
      <c r="B1706" s="430">
        <v>1</v>
      </c>
      <c r="C1706" s="430" t="s">
        <v>4195</v>
      </c>
      <c r="D1706" s="430" t="s">
        <v>3799</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75">
      <c r="A1707" s="430" t="s">
        <v>4194</v>
      </c>
      <c r="B1707" s="430">
        <v>1</v>
      </c>
      <c r="C1707" s="430" t="s">
        <v>4195</v>
      </c>
      <c r="D1707" s="430" t="s">
        <v>3801</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75">
      <c r="A1708" s="430" t="s">
        <v>4194</v>
      </c>
      <c r="B1708" s="430">
        <v>1</v>
      </c>
      <c r="C1708" s="430" t="s">
        <v>4195</v>
      </c>
      <c r="D1708" s="430" t="s">
        <v>3803</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75">
      <c r="A1709" s="430" t="s">
        <v>4194</v>
      </c>
      <c r="B1709" s="430">
        <v>1</v>
      </c>
      <c r="C1709" s="430" t="s">
        <v>4195</v>
      </c>
      <c r="D1709" s="430" t="s">
        <v>3805</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75">
      <c r="A1710" s="430" t="s">
        <v>4194</v>
      </c>
      <c r="B1710" s="430">
        <v>1</v>
      </c>
      <c r="C1710" s="430" t="s">
        <v>4195</v>
      </c>
      <c r="D1710" s="430" t="s">
        <v>4197</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75">
      <c r="A1711" s="430" t="s">
        <v>4194</v>
      </c>
      <c r="B1711" s="430">
        <v>1</v>
      </c>
      <c r="C1711" s="430" t="s">
        <v>4195</v>
      </c>
      <c r="D1711" s="430" t="s">
        <v>3807</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75">
      <c r="A1712" s="430" t="s">
        <v>4194</v>
      </c>
      <c r="B1712" s="430">
        <v>1</v>
      </c>
      <c r="C1712" s="430" t="s">
        <v>4195</v>
      </c>
      <c r="D1712" s="430" t="s">
        <v>3809</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75">
      <c r="A1713" s="430" t="s">
        <v>4194</v>
      </c>
      <c r="B1713" s="430">
        <v>1</v>
      </c>
      <c r="C1713" s="430" t="s">
        <v>4195</v>
      </c>
      <c r="D1713" s="430" t="s">
        <v>3811</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75">
      <c r="A1714" s="430" t="s">
        <v>4194</v>
      </c>
      <c r="B1714" s="430">
        <v>1</v>
      </c>
      <c r="C1714" s="430" t="s">
        <v>4195</v>
      </c>
      <c r="D1714" s="430" t="s">
        <v>4138</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75">
      <c r="A1715" s="430" t="s">
        <v>4194</v>
      </c>
      <c r="B1715" s="430">
        <v>1</v>
      </c>
      <c r="C1715" s="430" t="s">
        <v>4195</v>
      </c>
      <c r="D1715" s="430" t="s">
        <v>3813</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75">
      <c r="A1716" s="430" t="s">
        <v>4194</v>
      </c>
      <c r="B1716" s="430">
        <v>1</v>
      </c>
      <c r="C1716" s="430" t="s">
        <v>4195</v>
      </c>
      <c r="D1716" s="430" t="s">
        <v>3815</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75">
      <c r="A1717" s="430" t="s">
        <v>4194</v>
      </c>
      <c r="B1717" s="430">
        <v>1</v>
      </c>
      <c r="C1717" s="430" t="s">
        <v>4195</v>
      </c>
      <c r="D1717" s="430" t="s">
        <v>3817</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75">
      <c r="A1718" s="430" t="s">
        <v>4194</v>
      </c>
      <c r="B1718" s="430">
        <v>1</v>
      </c>
      <c r="C1718" s="430" t="s">
        <v>4195</v>
      </c>
      <c r="D1718" s="430" t="s">
        <v>3819</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75">
      <c r="A1719" s="430" t="s">
        <v>4194</v>
      </c>
      <c r="B1719" s="430">
        <v>1</v>
      </c>
      <c r="C1719" s="430" t="s">
        <v>4195</v>
      </c>
      <c r="D1719" s="430" t="s">
        <v>521</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75">
      <c r="A1720" s="430" t="s">
        <v>4194</v>
      </c>
      <c r="B1720" s="430">
        <v>1</v>
      </c>
      <c r="C1720" s="430" t="s">
        <v>4195</v>
      </c>
      <c r="D1720" s="430" t="s">
        <v>3822</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75">
      <c r="A1721" s="430" t="s">
        <v>4194</v>
      </c>
      <c r="B1721" s="430">
        <v>1</v>
      </c>
      <c r="C1721" s="430" t="s">
        <v>4195</v>
      </c>
      <c r="D1721" s="430" t="s">
        <v>3824</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75">
      <c r="A1722" s="430" t="s">
        <v>4194</v>
      </c>
      <c r="B1722" s="430">
        <v>1</v>
      </c>
      <c r="C1722" s="430" t="s">
        <v>4195</v>
      </c>
      <c r="D1722" s="430" t="s">
        <v>3826</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75">
      <c r="A1723" s="430" t="s">
        <v>4194</v>
      </c>
      <c r="B1723" s="430">
        <v>1</v>
      </c>
      <c r="C1723" s="430" t="s">
        <v>4195</v>
      </c>
      <c r="D1723" s="430" t="s">
        <v>3828</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75">
      <c r="A1724" s="430" t="s">
        <v>4194</v>
      </c>
      <c r="B1724" s="430">
        <v>1</v>
      </c>
      <c r="C1724" s="430" t="s">
        <v>4195</v>
      </c>
      <c r="D1724" s="430" t="s">
        <v>3830</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75">
      <c r="A1725" s="430" t="s">
        <v>4194</v>
      </c>
      <c r="B1725" s="430">
        <v>1</v>
      </c>
      <c r="C1725" s="430" t="s">
        <v>4195</v>
      </c>
      <c r="D1725" s="430" t="s">
        <v>3832</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75">
      <c r="A1726" s="430" t="s">
        <v>4194</v>
      </c>
      <c r="B1726" s="430">
        <v>1</v>
      </c>
      <c r="C1726" s="430" t="s">
        <v>4195</v>
      </c>
      <c r="D1726" s="430" t="s">
        <v>3834</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75">
      <c r="A1727" s="430" t="s">
        <v>4194</v>
      </c>
      <c r="B1727" s="430">
        <v>1</v>
      </c>
      <c r="C1727" s="430" t="s">
        <v>4195</v>
      </c>
      <c r="D1727" s="430" t="s">
        <v>3836</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75">
      <c r="A1728" s="430" t="s">
        <v>4194</v>
      </c>
      <c r="B1728" s="430">
        <v>1</v>
      </c>
      <c r="C1728" s="430" t="s">
        <v>4195</v>
      </c>
      <c r="D1728" s="430" t="s">
        <v>3838</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75">
      <c r="A1729" s="430" t="s">
        <v>4194</v>
      </c>
      <c r="B1729" s="430">
        <v>1</v>
      </c>
      <c r="C1729" s="430" t="s">
        <v>4195</v>
      </c>
      <c r="D1729" s="430" t="s">
        <v>4139</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75">
      <c r="A1730" s="430" t="s">
        <v>4194</v>
      </c>
      <c r="B1730" s="430">
        <v>1</v>
      </c>
      <c r="C1730" s="430" t="s">
        <v>4195</v>
      </c>
      <c r="D1730" s="430" t="s">
        <v>4198</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75">
      <c r="A1731" s="430" t="s">
        <v>4194</v>
      </c>
      <c r="B1731" s="430">
        <v>1</v>
      </c>
      <c r="C1731" s="430" t="s">
        <v>4195</v>
      </c>
      <c r="D1731" s="430" t="s">
        <v>3840</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75">
      <c r="A1732" s="430" t="s">
        <v>4194</v>
      </c>
      <c r="B1732" s="430">
        <v>1</v>
      </c>
      <c r="C1732" s="430" t="s">
        <v>4195</v>
      </c>
      <c r="D1732" s="430" t="s">
        <v>3842</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75">
      <c r="A1733" s="430" t="s">
        <v>4194</v>
      </c>
      <c r="B1733" s="430">
        <v>1</v>
      </c>
      <c r="C1733" s="430" t="s">
        <v>4195</v>
      </c>
      <c r="D1733" s="430" t="s">
        <v>3844</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75">
      <c r="A1734" s="430" t="s">
        <v>4194</v>
      </c>
      <c r="B1734" s="430">
        <v>1</v>
      </c>
      <c r="C1734" s="430" t="s">
        <v>4195</v>
      </c>
      <c r="D1734" s="430" t="s">
        <v>3846</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75">
      <c r="A1735" s="430" t="s">
        <v>4194</v>
      </c>
      <c r="B1735" s="430">
        <v>1</v>
      </c>
      <c r="C1735" s="430" t="s">
        <v>4195</v>
      </c>
      <c r="D1735" s="430" t="s">
        <v>3848</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75">
      <c r="A1736" s="430" t="s">
        <v>4194</v>
      </c>
      <c r="B1736" s="430">
        <v>1</v>
      </c>
      <c r="C1736" s="430" t="s">
        <v>4195</v>
      </c>
      <c r="D1736" s="430" t="s">
        <v>3850</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75">
      <c r="A1737" s="430" t="s">
        <v>4194</v>
      </c>
      <c r="B1737" s="430">
        <v>1</v>
      </c>
      <c r="C1737" s="430" t="s">
        <v>4195</v>
      </c>
      <c r="D1737" s="430" t="s">
        <v>3852</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75">
      <c r="A1738" s="430" t="s">
        <v>4194</v>
      </c>
      <c r="B1738" s="430">
        <v>1</v>
      </c>
      <c r="C1738" s="430" t="s">
        <v>4195</v>
      </c>
      <c r="D1738" s="430" t="s">
        <v>4141</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75">
      <c r="A1739" s="430" t="s">
        <v>4194</v>
      </c>
      <c r="B1739" s="430">
        <v>1</v>
      </c>
      <c r="C1739" s="430" t="s">
        <v>4195</v>
      </c>
      <c r="D1739" s="430" t="s">
        <v>3854</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75">
      <c r="A1740" s="430" t="s">
        <v>4194</v>
      </c>
      <c r="B1740" s="430">
        <v>1</v>
      </c>
      <c r="C1740" s="430" t="s">
        <v>4195</v>
      </c>
      <c r="D1740" s="430" t="s">
        <v>3856</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75">
      <c r="A1741" s="430" t="s">
        <v>4194</v>
      </c>
      <c r="B1741" s="430">
        <v>1</v>
      </c>
      <c r="C1741" s="430" t="s">
        <v>4195</v>
      </c>
      <c r="D1741" s="430" t="s">
        <v>3858</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75">
      <c r="A1742" s="430" t="s">
        <v>4194</v>
      </c>
      <c r="B1742" s="430">
        <v>1</v>
      </c>
      <c r="C1742" s="430" t="s">
        <v>4195</v>
      </c>
      <c r="D1742" s="430" t="s">
        <v>3860</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75">
      <c r="A1743" s="430" t="s">
        <v>4194</v>
      </c>
      <c r="B1743" s="430">
        <v>1</v>
      </c>
      <c r="C1743" s="430" t="s">
        <v>4195</v>
      </c>
      <c r="D1743" s="430" t="s">
        <v>3862</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75">
      <c r="A1744" s="430" t="s">
        <v>4199</v>
      </c>
      <c r="B1744" s="430">
        <v>1</v>
      </c>
      <c r="C1744" s="430" t="s">
        <v>4200</v>
      </c>
      <c r="D1744" s="430" t="s">
        <v>3765</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75">
      <c r="A1745" s="430" t="s">
        <v>4199</v>
      </c>
      <c r="B1745" s="430">
        <v>1</v>
      </c>
      <c r="C1745" s="430" t="s">
        <v>4200</v>
      </c>
      <c r="D1745" s="430" t="s">
        <v>3767</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75">
      <c r="A1746" s="430" t="s">
        <v>4199</v>
      </c>
      <c r="B1746" s="430">
        <v>1</v>
      </c>
      <c r="C1746" s="430" t="s">
        <v>4200</v>
      </c>
      <c r="D1746" s="430" t="s">
        <v>3769</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75">
      <c r="A1747" s="430" t="s">
        <v>4199</v>
      </c>
      <c r="B1747" s="430">
        <v>1</v>
      </c>
      <c r="C1747" s="430" t="s">
        <v>4200</v>
      </c>
      <c r="D1747" s="430" t="s">
        <v>4136</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75">
      <c r="A1748" s="430" t="s">
        <v>4199</v>
      </c>
      <c r="B1748" s="430">
        <v>1</v>
      </c>
      <c r="C1748" s="430" t="s">
        <v>4200</v>
      </c>
      <c r="D1748" s="430" t="s">
        <v>3771</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75">
      <c r="A1749" s="430" t="s">
        <v>4199</v>
      </c>
      <c r="B1749" s="430">
        <v>1</v>
      </c>
      <c r="C1749" s="430" t="s">
        <v>4200</v>
      </c>
      <c r="D1749" s="430" t="s">
        <v>3773</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75">
      <c r="A1750" s="430" t="s">
        <v>4199</v>
      </c>
      <c r="B1750" s="430">
        <v>1</v>
      </c>
      <c r="C1750" s="430" t="s">
        <v>4200</v>
      </c>
      <c r="D1750" s="430" t="s">
        <v>485</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75">
      <c r="A1751" s="430" t="s">
        <v>4199</v>
      </c>
      <c r="B1751" s="430">
        <v>1</v>
      </c>
      <c r="C1751" s="430" t="s">
        <v>4200</v>
      </c>
      <c r="D1751" s="430" t="s">
        <v>3776</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75">
      <c r="A1752" s="430" t="s">
        <v>4199</v>
      </c>
      <c r="B1752" s="430">
        <v>1</v>
      </c>
      <c r="C1752" s="430" t="s">
        <v>4200</v>
      </c>
      <c r="D1752" s="430" t="s">
        <v>3778</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75">
      <c r="A1753" s="430" t="s">
        <v>4199</v>
      </c>
      <c r="B1753" s="430">
        <v>1</v>
      </c>
      <c r="C1753" s="430" t="s">
        <v>4200</v>
      </c>
      <c r="D1753" s="430" t="s">
        <v>3779</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75">
      <c r="A1754" s="430" t="s">
        <v>4199</v>
      </c>
      <c r="B1754" s="430">
        <v>1</v>
      </c>
      <c r="C1754" s="430" t="s">
        <v>4200</v>
      </c>
      <c r="D1754" s="430" t="s">
        <v>3781</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75">
      <c r="A1755" s="430" t="s">
        <v>4199</v>
      </c>
      <c r="B1755" s="430">
        <v>1</v>
      </c>
      <c r="C1755" s="430" t="s">
        <v>4200</v>
      </c>
      <c r="D1755" s="430" t="s">
        <v>3783</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75">
      <c r="A1756" s="430" t="s">
        <v>4199</v>
      </c>
      <c r="B1756" s="430">
        <v>1</v>
      </c>
      <c r="C1756" s="430" t="s">
        <v>4200</v>
      </c>
      <c r="D1756" s="430" t="s">
        <v>4137</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75">
      <c r="A1757" s="430" t="s">
        <v>4199</v>
      </c>
      <c r="B1757" s="430">
        <v>1</v>
      </c>
      <c r="C1757" s="430" t="s">
        <v>4200</v>
      </c>
      <c r="D1757" s="430" t="s">
        <v>3785</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75">
      <c r="A1758" s="430" t="s">
        <v>4199</v>
      </c>
      <c r="B1758" s="430">
        <v>1</v>
      </c>
      <c r="C1758" s="430" t="s">
        <v>4200</v>
      </c>
      <c r="D1758" s="430" t="s">
        <v>3787</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75">
      <c r="A1759" s="430" t="s">
        <v>4199</v>
      </c>
      <c r="B1759" s="430">
        <v>1</v>
      </c>
      <c r="C1759" s="430" t="s">
        <v>4200</v>
      </c>
      <c r="D1759" s="430" t="s">
        <v>3789</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75">
      <c r="A1760" s="430" t="s">
        <v>4199</v>
      </c>
      <c r="B1760" s="430">
        <v>1</v>
      </c>
      <c r="C1760" s="430" t="s">
        <v>4200</v>
      </c>
      <c r="D1760" s="430" t="s">
        <v>3791</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75">
      <c r="A1761" s="430" t="s">
        <v>4199</v>
      </c>
      <c r="B1761" s="430">
        <v>1</v>
      </c>
      <c r="C1761" s="430" t="s">
        <v>4200</v>
      </c>
      <c r="D1761" s="430" t="s">
        <v>3793</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75">
      <c r="A1762" s="430" t="s">
        <v>4199</v>
      </c>
      <c r="B1762" s="430">
        <v>1</v>
      </c>
      <c r="C1762" s="430" t="s">
        <v>4200</v>
      </c>
      <c r="D1762" s="430" t="s">
        <v>3795</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75">
      <c r="A1763" s="430" t="s">
        <v>4199</v>
      </c>
      <c r="B1763" s="430">
        <v>1</v>
      </c>
      <c r="C1763" s="430" t="s">
        <v>4200</v>
      </c>
      <c r="D1763" s="430" t="s">
        <v>3797</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75">
      <c r="A1764" s="430" t="s">
        <v>4199</v>
      </c>
      <c r="B1764" s="430">
        <v>1</v>
      </c>
      <c r="C1764" s="430" t="s">
        <v>4200</v>
      </c>
      <c r="D1764" s="430" t="s">
        <v>3799</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75">
      <c r="A1765" s="430" t="s">
        <v>4199</v>
      </c>
      <c r="B1765" s="430">
        <v>1</v>
      </c>
      <c r="C1765" s="430" t="s">
        <v>4200</v>
      </c>
      <c r="D1765" s="430" t="s">
        <v>3801</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75">
      <c r="A1766" s="430" t="s">
        <v>4199</v>
      </c>
      <c r="B1766" s="430">
        <v>1</v>
      </c>
      <c r="C1766" s="430" t="s">
        <v>4200</v>
      </c>
      <c r="D1766" s="430" t="s">
        <v>3803</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75">
      <c r="A1767" s="430" t="s">
        <v>4199</v>
      </c>
      <c r="B1767" s="430">
        <v>1</v>
      </c>
      <c r="C1767" s="430" t="s">
        <v>4200</v>
      </c>
      <c r="D1767" s="430" t="s">
        <v>3805</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75">
      <c r="A1768" s="430" t="s">
        <v>4199</v>
      </c>
      <c r="B1768" s="430">
        <v>1</v>
      </c>
      <c r="C1768" s="430" t="s">
        <v>4200</v>
      </c>
      <c r="D1768" s="430" t="s">
        <v>3807</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75">
      <c r="A1769" s="430" t="s">
        <v>4199</v>
      </c>
      <c r="B1769" s="430">
        <v>1</v>
      </c>
      <c r="C1769" s="430" t="s">
        <v>4200</v>
      </c>
      <c r="D1769" s="430" t="s">
        <v>3809</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75">
      <c r="A1770" s="430" t="s">
        <v>4199</v>
      </c>
      <c r="B1770" s="430">
        <v>1</v>
      </c>
      <c r="C1770" s="430" t="s">
        <v>4200</v>
      </c>
      <c r="D1770" s="430" t="s">
        <v>3811</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75">
      <c r="A1771" s="430" t="s">
        <v>4199</v>
      </c>
      <c r="B1771" s="430">
        <v>1</v>
      </c>
      <c r="C1771" s="430" t="s">
        <v>4200</v>
      </c>
      <c r="D1771" s="430" t="s">
        <v>4138</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75">
      <c r="A1772" s="430" t="s">
        <v>4199</v>
      </c>
      <c r="B1772" s="430">
        <v>1</v>
      </c>
      <c r="C1772" s="430" t="s">
        <v>4200</v>
      </c>
      <c r="D1772" s="430" t="s">
        <v>3813</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75">
      <c r="A1773" s="430" t="s">
        <v>4199</v>
      </c>
      <c r="B1773" s="430">
        <v>1</v>
      </c>
      <c r="C1773" s="430" t="s">
        <v>4200</v>
      </c>
      <c r="D1773" s="430" t="s">
        <v>3815</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75">
      <c r="A1774" s="430" t="s">
        <v>4199</v>
      </c>
      <c r="B1774" s="430">
        <v>1</v>
      </c>
      <c r="C1774" s="430" t="s">
        <v>4200</v>
      </c>
      <c r="D1774" s="430" t="s">
        <v>3817</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75">
      <c r="A1775" s="430" t="s">
        <v>4199</v>
      </c>
      <c r="B1775" s="430">
        <v>1</v>
      </c>
      <c r="C1775" s="430" t="s">
        <v>4200</v>
      </c>
      <c r="D1775" s="430" t="s">
        <v>3819</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75">
      <c r="A1776" s="430" t="s">
        <v>4199</v>
      </c>
      <c r="B1776" s="430">
        <v>1</v>
      </c>
      <c r="C1776" s="430" t="s">
        <v>4200</v>
      </c>
      <c r="D1776" s="430" t="s">
        <v>521</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75">
      <c r="A1777" s="430" t="s">
        <v>4199</v>
      </c>
      <c r="B1777" s="430">
        <v>1</v>
      </c>
      <c r="C1777" s="430" t="s">
        <v>4200</v>
      </c>
      <c r="D1777" s="430" t="s">
        <v>3822</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75">
      <c r="A1778" s="430" t="s">
        <v>4199</v>
      </c>
      <c r="B1778" s="430">
        <v>1</v>
      </c>
      <c r="C1778" s="430" t="s">
        <v>4200</v>
      </c>
      <c r="D1778" s="430" t="s">
        <v>3824</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75">
      <c r="A1779" s="430" t="s">
        <v>4199</v>
      </c>
      <c r="B1779" s="430">
        <v>1</v>
      </c>
      <c r="C1779" s="430" t="s">
        <v>4200</v>
      </c>
      <c r="D1779" s="430" t="s">
        <v>3826</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75">
      <c r="A1780" s="430" t="s">
        <v>4199</v>
      </c>
      <c r="B1780" s="430">
        <v>1</v>
      </c>
      <c r="C1780" s="430" t="s">
        <v>4200</v>
      </c>
      <c r="D1780" s="430" t="s">
        <v>3828</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75">
      <c r="A1781" s="430" t="s">
        <v>4199</v>
      </c>
      <c r="B1781" s="430">
        <v>1</v>
      </c>
      <c r="C1781" s="430" t="s">
        <v>4200</v>
      </c>
      <c r="D1781" s="430" t="s">
        <v>3830</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75">
      <c r="A1782" s="430" t="s">
        <v>4199</v>
      </c>
      <c r="B1782" s="430">
        <v>1</v>
      </c>
      <c r="C1782" s="430" t="s">
        <v>4200</v>
      </c>
      <c r="D1782" s="430" t="s">
        <v>3832</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75">
      <c r="A1783" s="430" t="s">
        <v>4199</v>
      </c>
      <c r="B1783" s="430">
        <v>1</v>
      </c>
      <c r="C1783" s="430" t="s">
        <v>4200</v>
      </c>
      <c r="D1783" s="430" t="s">
        <v>3834</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75">
      <c r="A1784" s="430" t="s">
        <v>4199</v>
      </c>
      <c r="B1784" s="430">
        <v>1</v>
      </c>
      <c r="C1784" s="430" t="s">
        <v>4200</v>
      </c>
      <c r="D1784" s="430" t="s">
        <v>3836</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75">
      <c r="A1785" s="430" t="s">
        <v>4199</v>
      </c>
      <c r="B1785" s="430">
        <v>1</v>
      </c>
      <c r="C1785" s="430" t="s">
        <v>4200</v>
      </c>
      <c r="D1785" s="430" t="s">
        <v>3838</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75">
      <c r="A1786" s="430" t="s">
        <v>4199</v>
      </c>
      <c r="B1786" s="430">
        <v>1</v>
      </c>
      <c r="C1786" s="430" t="s">
        <v>4200</v>
      </c>
      <c r="D1786" s="430" t="s">
        <v>4139</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75">
      <c r="A1787" s="430" t="s">
        <v>4199</v>
      </c>
      <c r="B1787" s="430">
        <v>1</v>
      </c>
      <c r="C1787" s="430" t="s">
        <v>4200</v>
      </c>
      <c r="D1787" s="430" t="s">
        <v>3840</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75">
      <c r="A1788" s="430" t="s">
        <v>4199</v>
      </c>
      <c r="B1788" s="430">
        <v>1</v>
      </c>
      <c r="C1788" s="430" t="s">
        <v>4200</v>
      </c>
      <c r="D1788" s="430" t="s">
        <v>3842</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75">
      <c r="A1789" s="430" t="s">
        <v>4199</v>
      </c>
      <c r="B1789" s="430">
        <v>1</v>
      </c>
      <c r="C1789" s="430" t="s">
        <v>4200</v>
      </c>
      <c r="D1789" s="430" t="s">
        <v>3844</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75">
      <c r="A1790" s="430" t="s">
        <v>4199</v>
      </c>
      <c r="B1790" s="430">
        <v>1</v>
      </c>
      <c r="C1790" s="430" t="s">
        <v>4200</v>
      </c>
      <c r="D1790" s="430" t="s">
        <v>3846</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75">
      <c r="A1791" s="430" t="s">
        <v>4199</v>
      </c>
      <c r="B1791" s="430">
        <v>1</v>
      </c>
      <c r="C1791" s="430" t="s">
        <v>4200</v>
      </c>
      <c r="D1791" s="430" t="s">
        <v>3848</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75">
      <c r="A1792" s="430" t="s">
        <v>4199</v>
      </c>
      <c r="B1792" s="430">
        <v>1</v>
      </c>
      <c r="C1792" s="430" t="s">
        <v>4200</v>
      </c>
      <c r="D1792" s="430" t="s">
        <v>3850</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75">
      <c r="A1793" s="430" t="s">
        <v>4199</v>
      </c>
      <c r="B1793" s="430">
        <v>1</v>
      </c>
      <c r="C1793" s="430" t="s">
        <v>4200</v>
      </c>
      <c r="D1793" s="430" t="s">
        <v>3852</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75">
      <c r="A1794" s="430" t="s">
        <v>4199</v>
      </c>
      <c r="B1794" s="430">
        <v>1</v>
      </c>
      <c r="C1794" s="430" t="s">
        <v>4200</v>
      </c>
      <c r="D1794" s="430" t="s">
        <v>4141</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75">
      <c r="A1795" s="430" t="s">
        <v>4199</v>
      </c>
      <c r="B1795" s="430">
        <v>1</v>
      </c>
      <c r="C1795" s="430" t="s">
        <v>4200</v>
      </c>
      <c r="D1795" s="430" t="s">
        <v>3854</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75">
      <c r="A1796" s="430" t="s">
        <v>4199</v>
      </c>
      <c r="B1796" s="430">
        <v>1</v>
      </c>
      <c r="C1796" s="430" t="s">
        <v>4200</v>
      </c>
      <c r="D1796" s="430" t="s">
        <v>3856</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75">
      <c r="A1797" s="430" t="s">
        <v>4199</v>
      </c>
      <c r="B1797" s="430">
        <v>1</v>
      </c>
      <c r="C1797" s="430" t="s">
        <v>4200</v>
      </c>
      <c r="D1797" s="430" t="s">
        <v>3858</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75">
      <c r="A1798" s="430" t="s">
        <v>4199</v>
      </c>
      <c r="B1798" s="430">
        <v>1</v>
      </c>
      <c r="C1798" s="430" t="s">
        <v>4200</v>
      </c>
      <c r="D1798" s="430" t="s">
        <v>3860</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75">
      <c r="A1799" s="430" t="s">
        <v>4199</v>
      </c>
      <c r="B1799" s="430">
        <v>1</v>
      </c>
      <c r="C1799" s="430" t="s">
        <v>4200</v>
      </c>
      <c r="D1799" s="430" t="s">
        <v>3862</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75">
      <c r="A1800" s="430" t="s">
        <v>4201</v>
      </c>
      <c r="B1800" s="430">
        <v>1</v>
      </c>
      <c r="C1800" s="430" t="s">
        <v>4202</v>
      </c>
      <c r="D1800" s="430" t="s">
        <v>3765</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75">
      <c r="A1801" s="430" t="s">
        <v>4201</v>
      </c>
      <c r="B1801" s="430">
        <v>1</v>
      </c>
      <c r="C1801" s="430" t="s">
        <v>4202</v>
      </c>
      <c r="D1801" s="430" t="s">
        <v>3767</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75">
      <c r="A1802" s="430" t="s">
        <v>4201</v>
      </c>
      <c r="B1802" s="430">
        <v>1</v>
      </c>
      <c r="C1802" s="430" t="s">
        <v>4202</v>
      </c>
      <c r="D1802" s="430" t="s">
        <v>3769</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75">
      <c r="A1803" s="430" t="s">
        <v>4201</v>
      </c>
      <c r="B1803" s="430">
        <v>1</v>
      </c>
      <c r="C1803" s="430" t="s">
        <v>4202</v>
      </c>
      <c r="D1803" s="430" t="s">
        <v>3771</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75">
      <c r="A1804" s="430" t="s">
        <v>4201</v>
      </c>
      <c r="B1804" s="430">
        <v>1</v>
      </c>
      <c r="C1804" s="430" t="s">
        <v>4202</v>
      </c>
      <c r="D1804" s="430" t="s">
        <v>3773</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75">
      <c r="A1805" s="430" t="s">
        <v>4201</v>
      </c>
      <c r="B1805" s="430">
        <v>1</v>
      </c>
      <c r="C1805" s="430" t="s">
        <v>4202</v>
      </c>
      <c r="D1805" s="430" t="s">
        <v>485</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75">
      <c r="A1806" s="430" t="s">
        <v>4201</v>
      </c>
      <c r="B1806" s="430">
        <v>1</v>
      </c>
      <c r="C1806" s="430" t="s">
        <v>4202</v>
      </c>
      <c r="D1806" s="430" t="s">
        <v>3776</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75">
      <c r="A1807" s="430" t="s">
        <v>4201</v>
      </c>
      <c r="B1807" s="430">
        <v>1</v>
      </c>
      <c r="C1807" s="430" t="s">
        <v>4202</v>
      </c>
      <c r="D1807" s="430" t="s">
        <v>3778</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75">
      <c r="A1808" s="430" t="s">
        <v>4201</v>
      </c>
      <c r="B1808" s="430">
        <v>1</v>
      </c>
      <c r="C1808" s="430" t="s">
        <v>4202</v>
      </c>
      <c r="D1808" s="430" t="s">
        <v>3779</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75">
      <c r="A1809" s="430" t="s">
        <v>4201</v>
      </c>
      <c r="B1809" s="430">
        <v>1</v>
      </c>
      <c r="C1809" s="430" t="s">
        <v>4202</v>
      </c>
      <c r="D1809" s="430" t="s">
        <v>3781</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75">
      <c r="A1810" s="430" t="s">
        <v>4201</v>
      </c>
      <c r="B1810" s="430">
        <v>1</v>
      </c>
      <c r="C1810" s="430" t="s">
        <v>4202</v>
      </c>
      <c r="D1810" s="430" t="s">
        <v>3783</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75">
      <c r="A1811" s="430" t="s">
        <v>4201</v>
      </c>
      <c r="B1811" s="430">
        <v>1</v>
      </c>
      <c r="C1811" s="430" t="s">
        <v>4202</v>
      </c>
      <c r="D1811" s="430" t="s">
        <v>3785</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75">
      <c r="A1812" s="430" t="s">
        <v>4201</v>
      </c>
      <c r="B1812" s="430">
        <v>1</v>
      </c>
      <c r="C1812" s="430" t="s">
        <v>4202</v>
      </c>
      <c r="D1812" s="430" t="s">
        <v>3787</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75">
      <c r="A1813" s="430" t="s">
        <v>4201</v>
      </c>
      <c r="B1813" s="430">
        <v>1</v>
      </c>
      <c r="C1813" s="430" t="s">
        <v>4202</v>
      </c>
      <c r="D1813" s="430" t="s">
        <v>3789</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75">
      <c r="A1814" s="430" t="s">
        <v>4201</v>
      </c>
      <c r="B1814" s="430">
        <v>1</v>
      </c>
      <c r="C1814" s="430" t="s">
        <v>4202</v>
      </c>
      <c r="D1814" s="430" t="s">
        <v>3791</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75">
      <c r="A1815" s="430" t="s">
        <v>4201</v>
      </c>
      <c r="B1815" s="430">
        <v>1</v>
      </c>
      <c r="C1815" s="430" t="s">
        <v>4202</v>
      </c>
      <c r="D1815" s="430" t="s">
        <v>3793</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75">
      <c r="A1816" s="430" t="s">
        <v>4201</v>
      </c>
      <c r="B1816" s="430">
        <v>1</v>
      </c>
      <c r="C1816" s="430" t="s">
        <v>4202</v>
      </c>
      <c r="D1816" s="430" t="s">
        <v>3795</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75">
      <c r="A1817" s="430" t="s">
        <v>4201</v>
      </c>
      <c r="B1817" s="430">
        <v>1</v>
      </c>
      <c r="C1817" s="430" t="s">
        <v>4202</v>
      </c>
      <c r="D1817" s="430" t="s">
        <v>3797</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75">
      <c r="A1818" s="430" t="s">
        <v>4201</v>
      </c>
      <c r="B1818" s="430">
        <v>1</v>
      </c>
      <c r="C1818" s="430" t="s">
        <v>4202</v>
      </c>
      <c r="D1818" s="430" t="s">
        <v>3799</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75">
      <c r="A1819" s="430" t="s">
        <v>4201</v>
      </c>
      <c r="B1819" s="430">
        <v>1</v>
      </c>
      <c r="C1819" s="430" t="s">
        <v>4202</v>
      </c>
      <c r="D1819" s="430" t="s">
        <v>3801</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75">
      <c r="A1820" s="430" t="s">
        <v>4201</v>
      </c>
      <c r="B1820" s="430">
        <v>1</v>
      </c>
      <c r="C1820" s="430" t="s">
        <v>4202</v>
      </c>
      <c r="D1820" s="430" t="s">
        <v>3803</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75">
      <c r="A1821" s="430" t="s">
        <v>4201</v>
      </c>
      <c r="B1821" s="430">
        <v>1</v>
      </c>
      <c r="C1821" s="430" t="s">
        <v>4202</v>
      </c>
      <c r="D1821" s="430" t="s">
        <v>3805</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75">
      <c r="A1822" s="430" t="s">
        <v>4201</v>
      </c>
      <c r="B1822" s="430">
        <v>1</v>
      </c>
      <c r="C1822" s="430" t="s">
        <v>4202</v>
      </c>
      <c r="D1822" s="430" t="s">
        <v>3807</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75">
      <c r="A1823" s="430" t="s">
        <v>4201</v>
      </c>
      <c r="B1823" s="430">
        <v>1</v>
      </c>
      <c r="C1823" s="430" t="s">
        <v>4202</v>
      </c>
      <c r="D1823" s="430" t="s">
        <v>3809</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75">
      <c r="A1824" s="430" t="s">
        <v>4201</v>
      </c>
      <c r="B1824" s="430">
        <v>1</v>
      </c>
      <c r="C1824" s="430" t="s">
        <v>4202</v>
      </c>
      <c r="D1824" s="430" t="s">
        <v>3811</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75">
      <c r="A1825" s="430" t="s">
        <v>4201</v>
      </c>
      <c r="B1825" s="430">
        <v>1</v>
      </c>
      <c r="C1825" s="430" t="s">
        <v>4202</v>
      </c>
      <c r="D1825" s="430" t="s">
        <v>3813</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75">
      <c r="A1826" s="430" t="s">
        <v>4201</v>
      </c>
      <c r="B1826" s="430">
        <v>1</v>
      </c>
      <c r="C1826" s="430" t="s">
        <v>4202</v>
      </c>
      <c r="D1826" s="430" t="s">
        <v>3815</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75">
      <c r="A1827" s="430" t="s">
        <v>4201</v>
      </c>
      <c r="B1827" s="430">
        <v>1</v>
      </c>
      <c r="C1827" s="430" t="s">
        <v>4202</v>
      </c>
      <c r="D1827" s="430" t="s">
        <v>3817</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75">
      <c r="A1828" s="430" t="s">
        <v>4201</v>
      </c>
      <c r="B1828" s="430">
        <v>1</v>
      </c>
      <c r="C1828" s="430" t="s">
        <v>4202</v>
      </c>
      <c r="D1828" s="430" t="s">
        <v>3819</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75">
      <c r="A1829" s="430" t="s">
        <v>4201</v>
      </c>
      <c r="B1829" s="430">
        <v>1</v>
      </c>
      <c r="C1829" s="430" t="s">
        <v>4202</v>
      </c>
      <c r="D1829" s="430" t="s">
        <v>521</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75">
      <c r="A1830" s="430" t="s">
        <v>4201</v>
      </c>
      <c r="B1830" s="430">
        <v>1</v>
      </c>
      <c r="C1830" s="430" t="s">
        <v>4202</v>
      </c>
      <c r="D1830" s="430" t="s">
        <v>3822</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75">
      <c r="A1831" s="430" t="s">
        <v>4201</v>
      </c>
      <c r="B1831" s="430">
        <v>1</v>
      </c>
      <c r="C1831" s="430" t="s">
        <v>4202</v>
      </c>
      <c r="D1831" s="430" t="s">
        <v>3824</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75">
      <c r="A1832" s="430" t="s">
        <v>4201</v>
      </c>
      <c r="B1832" s="430">
        <v>1</v>
      </c>
      <c r="C1832" s="430" t="s">
        <v>4202</v>
      </c>
      <c r="D1832" s="430" t="s">
        <v>3826</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75">
      <c r="A1833" s="430" t="s">
        <v>4201</v>
      </c>
      <c r="B1833" s="430">
        <v>1</v>
      </c>
      <c r="C1833" s="430" t="s">
        <v>4202</v>
      </c>
      <c r="D1833" s="430" t="s">
        <v>3828</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75">
      <c r="A1834" s="430" t="s">
        <v>4201</v>
      </c>
      <c r="B1834" s="430">
        <v>1</v>
      </c>
      <c r="C1834" s="430" t="s">
        <v>4202</v>
      </c>
      <c r="D1834" s="430" t="s">
        <v>3830</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75">
      <c r="A1835" s="430" t="s">
        <v>4201</v>
      </c>
      <c r="B1835" s="430">
        <v>1</v>
      </c>
      <c r="C1835" s="430" t="s">
        <v>4202</v>
      </c>
      <c r="D1835" s="430" t="s">
        <v>3832</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75">
      <c r="A1836" s="430" t="s">
        <v>4201</v>
      </c>
      <c r="B1836" s="430">
        <v>1</v>
      </c>
      <c r="C1836" s="430" t="s">
        <v>4202</v>
      </c>
      <c r="D1836" s="430" t="s">
        <v>3834</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75">
      <c r="A1837" s="430" t="s">
        <v>4201</v>
      </c>
      <c r="B1837" s="430">
        <v>1</v>
      </c>
      <c r="C1837" s="430" t="s">
        <v>4202</v>
      </c>
      <c r="D1837" s="430" t="s">
        <v>3836</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75">
      <c r="A1838" s="430" t="s">
        <v>4201</v>
      </c>
      <c r="B1838" s="430">
        <v>1</v>
      </c>
      <c r="C1838" s="430" t="s">
        <v>4202</v>
      </c>
      <c r="D1838" s="430" t="s">
        <v>3838</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75">
      <c r="A1839" s="430" t="s">
        <v>4201</v>
      </c>
      <c r="B1839" s="430">
        <v>1</v>
      </c>
      <c r="C1839" s="430" t="s">
        <v>4202</v>
      </c>
      <c r="D1839" s="430" t="s">
        <v>3840</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75">
      <c r="A1840" s="430" t="s">
        <v>4201</v>
      </c>
      <c r="B1840" s="430">
        <v>1</v>
      </c>
      <c r="C1840" s="430" t="s">
        <v>4202</v>
      </c>
      <c r="D1840" s="430" t="s">
        <v>3842</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75">
      <c r="A1841" s="430" t="s">
        <v>4201</v>
      </c>
      <c r="B1841" s="430">
        <v>1</v>
      </c>
      <c r="C1841" s="430" t="s">
        <v>4202</v>
      </c>
      <c r="D1841" s="430" t="s">
        <v>3844</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75">
      <c r="A1842" s="430" t="s">
        <v>4201</v>
      </c>
      <c r="B1842" s="430">
        <v>1</v>
      </c>
      <c r="C1842" s="430" t="s">
        <v>4202</v>
      </c>
      <c r="D1842" s="430" t="s">
        <v>3846</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75">
      <c r="A1843" s="430" t="s">
        <v>4201</v>
      </c>
      <c r="B1843" s="430">
        <v>1</v>
      </c>
      <c r="C1843" s="430" t="s">
        <v>4202</v>
      </c>
      <c r="D1843" s="430" t="s">
        <v>3848</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75">
      <c r="A1844" s="430" t="s">
        <v>4201</v>
      </c>
      <c r="B1844" s="430">
        <v>1</v>
      </c>
      <c r="C1844" s="430" t="s">
        <v>4202</v>
      </c>
      <c r="D1844" s="430" t="s">
        <v>3850</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75">
      <c r="A1845" s="430" t="s">
        <v>4201</v>
      </c>
      <c r="B1845" s="430">
        <v>1</v>
      </c>
      <c r="C1845" s="430" t="s">
        <v>4202</v>
      </c>
      <c r="D1845" s="430" t="s">
        <v>3852</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75">
      <c r="A1846" s="430" t="s">
        <v>4201</v>
      </c>
      <c r="B1846" s="430">
        <v>1</v>
      </c>
      <c r="C1846" s="430" t="s">
        <v>4202</v>
      </c>
      <c r="D1846" s="430" t="s">
        <v>3854</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75">
      <c r="A1847" s="430" t="s">
        <v>4201</v>
      </c>
      <c r="B1847" s="430">
        <v>1</v>
      </c>
      <c r="C1847" s="430" t="s">
        <v>4202</v>
      </c>
      <c r="D1847" s="430" t="s">
        <v>3856</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75">
      <c r="A1848" s="430" t="s">
        <v>4201</v>
      </c>
      <c r="B1848" s="430">
        <v>1</v>
      </c>
      <c r="C1848" s="430" t="s">
        <v>4202</v>
      </c>
      <c r="D1848" s="430" t="s">
        <v>3858</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75">
      <c r="A1849" s="430" t="s">
        <v>4201</v>
      </c>
      <c r="B1849" s="430">
        <v>1</v>
      </c>
      <c r="C1849" s="430" t="s">
        <v>4202</v>
      </c>
      <c r="D1849" s="430" t="s">
        <v>3860</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75">
      <c r="A1850" s="430" t="s">
        <v>4201</v>
      </c>
      <c r="B1850" s="430">
        <v>1</v>
      </c>
      <c r="C1850" s="430" t="s">
        <v>4202</v>
      </c>
      <c r="D1850" s="430" t="s">
        <v>3862</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75">
      <c r="A1851" s="430" t="s">
        <v>4203</v>
      </c>
      <c r="B1851" s="430">
        <v>1</v>
      </c>
      <c r="C1851" s="430" t="s">
        <v>4204</v>
      </c>
      <c r="D1851" s="430" t="s">
        <v>3765</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75">
      <c r="A1852" s="430" t="s">
        <v>4203</v>
      </c>
      <c r="B1852" s="430">
        <v>1</v>
      </c>
      <c r="C1852" s="430" t="s">
        <v>4204</v>
      </c>
      <c r="D1852" s="430" t="s">
        <v>3767</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75">
      <c r="A1853" s="430" t="s">
        <v>4203</v>
      </c>
      <c r="B1853" s="430">
        <v>1</v>
      </c>
      <c r="C1853" s="430" t="s">
        <v>4204</v>
      </c>
      <c r="D1853" s="430" t="s">
        <v>3769</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75">
      <c r="A1854" s="430" t="s">
        <v>4203</v>
      </c>
      <c r="B1854" s="430">
        <v>1</v>
      </c>
      <c r="C1854" s="430" t="s">
        <v>4204</v>
      </c>
      <c r="D1854" s="430" t="s">
        <v>3771</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75">
      <c r="A1855" s="430" t="s">
        <v>4203</v>
      </c>
      <c r="B1855" s="430">
        <v>1</v>
      </c>
      <c r="C1855" s="430" t="s">
        <v>4204</v>
      </c>
      <c r="D1855" s="430" t="s">
        <v>3773</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75">
      <c r="A1856" s="430" t="s">
        <v>4203</v>
      </c>
      <c r="B1856" s="430">
        <v>1</v>
      </c>
      <c r="C1856" s="430" t="s">
        <v>4204</v>
      </c>
      <c r="D1856" s="430" t="s">
        <v>485</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75">
      <c r="A1857" s="430" t="s">
        <v>4203</v>
      </c>
      <c r="B1857" s="430">
        <v>1</v>
      </c>
      <c r="C1857" s="430" t="s">
        <v>4204</v>
      </c>
      <c r="D1857" s="430" t="s">
        <v>3776</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75">
      <c r="A1858" s="430" t="s">
        <v>4203</v>
      </c>
      <c r="B1858" s="430">
        <v>1</v>
      </c>
      <c r="C1858" s="430" t="s">
        <v>4204</v>
      </c>
      <c r="D1858" s="430" t="s">
        <v>3778</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75">
      <c r="A1859" s="430" t="s">
        <v>4203</v>
      </c>
      <c r="B1859" s="430">
        <v>1</v>
      </c>
      <c r="C1859" s="430" t="s">
        <v>4204</v>
      </c>
      <c r="D1859" s="430" t="s">
        <v>3779</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75">
      <c r="A1860" s="430" t="s">
        <v>4203</v>
      </c>
      <c r="B1860" s="430">
        <v>1</v>
      </c>
      <c r="C1860" s="430" t="s">
        <v>4204</v>
      </c>
      <c r="D1860" s="430" t="s">
        <v>3781</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75">
      <c r="A1861" s="430" t="s">
        <v>4203</v>
      </c>
      <c r="B1861" s="430">
        <v>1</v>
      </c>
      <c r="C1861" s="430" t="s">
        <v>4204</v>
      </c>
      <c r="D1861" s="430" t="s">
        <v>3783</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75">
      <c r="A1862" s="430" t="s">
        <v>4203</v>
      </c>
      <c r="B1862" s="430">
        <v>1</v>
      </c>
      <c r="C1862" s="430" t="s">
        <v>4204</v>
      </c>
      <c r="D1862" s="430" t="s">
        <v>3785</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75">
      <c r="A1863" s="430" t="s">
        <v>4203</v>
      </c>
      <c r="B1863" s="430">
        <v>1</v>
      </c>
      <c r="C1863" s="430" t="s">
        <v>4204</v>
      </c>
      <c r="D1863" s="430" t="s">
        <v>3787</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75">
      <c r="A1864" s="430" t="s">
        <v>4203</v>
      </c>
      <c r="B1864" s="430">
        <v>1</v>
      </c>
      <c r="C1864" s="430" t="s">
        <v>4204</v>
      </c>
      <c r="D1864" s="430" t="s">
        <v>3789</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75">
      <c r="A1865" s="430" t="s">
        <v>4203</v>
      </c>
      <c r="B1865" s="430">
        <v>1</v>
      </c>
      <c r="C1865" s="430" t="s">
        <v>4204</v>
      </c>
      <c r="D1865" s="430" t="s">
        <v>3791</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75">
      <c r="A1866" s="430" t="s">
        <v>4203</v>
      </c>
      <c r="B1866" s="430">
        <v>1</v>
      </c>
      <c r="C1866" s="430" t="s">
        <v>4204</v>
      </c>
      <c r="D1866" s="430" t="s">
        <v>3793</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75">
      <c r="A1867" s="430" t="s">
        <v>4203</v>
      </c>
      <c r="B1867" s="430">
        <v>1</v>
      </c>
      <c r="C1867" s="430" t="s">
        <v>4204</v>
      </c>
      <c r="D1867" s="430" t="s">
        <v>3795</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75">
      <c r="A1868" s="430" t="s">
        <v>4203</v>
      </c>
      <c r="B1868" s="430">
        <v>1</v>
      </c>
      <c r="C1868" s="430" t="s">
        <v>4204</v>
      </c>
      <c r="D1868" s="430" t="s">
        <v>3797</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75">
      <c r="A1869" s="430" t="s">
        <v>4203</v>
      </c>
      <c r="B1869" s="430">
        <v>1</v>
      </c>
      <c r="C1869" s="430" t="s">
        <v>4204</v>
      </c>
      <c r="D1869" s="430" t="s">
        <v>3799</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75">
      <c r="A1870" s="430" t="s">
        <v>4203</v>
      </c>
      <c r="B1870" s="430">
        <v>1</v>
      </c>
      <c r="C1870" s="430" t="s">
        <v>4204</v>
      </c>
      <c r="D1870" s="430" t="s">
        <v>3801</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75">
      <c r="A1871" s="430" t="s">
        <v>4203</v>
      </c>
      <c r="B1871" s="430">
        <v>1</v>
      </c>
      <c r="C1871" s="430" t="s">
        <v>4204</v>
      </c>
      <c r="D1871" s="430" t="s">
        <v>3803</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75">
      <c r="A1872" s="430" t="s">
        <v>4203</v>
      </c>
      <c r="B1872" s="430">
        <v>1</v>
      </c>
      <c r="C1872" s="430" t="s">
        <v>4204</v>
      </c>
      <c r="D1872" s="430" t="s">
        <v>3805</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75">
      <c r="A1873" s="430" t="s">
        <v>4203</v>
      </c>
      <c r="B1873" s="430">
        <v>1</v>
      </c>
      <c r="C1873" s="430" t="s">
        <v>4204</v>
      </c>
      <c r="D1873" s="430" t="s">
        <v>3807</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75">
      <c r="A1874" s="430" t="s">
        <v>4203</v>
      </c>
      <c r="B1874" s="430">
        <v>1</v>
      </c>
      <c r="C1874" s="430" t="s">
        <v>4204</v>
      </c>
      <c r="D1874" s="430" t="s">
        <v>3809</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75">
      <c r="A1875" s="430" t="s">
        <v>4203</v>
      </c>
      <c r="B1875" s="430">
        <v>1</v>
      </c>
      <c r="C1875" s="430" t="s">
        <v>4204</v>
      </c>
      <c r="D1875" s="430" t="s">
        <v>3811</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75">
      <c r="A1876" s="430" t="s">
        <v>4203</v>
      </c>
      <c r="B1876" s="430">
        <v>1</v>
      </c>
      <c r="C1876" s="430" t="s">
        <v>4204</v>
      </c>
      <c r="D1876" s="430" t="s">
        <v>3813</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75">
      <c r="A1877" s="430" t="s">
        <v>4203</v>
      </c>
      <c r="B1877" s="430">
        <v>1</v>
      </c>
      <c r="C1877" s="430" t="s">
        <v>4204</v>
      </c>
      <c r="D1877" s="430" t="s">
        <v>3815</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75">
      <c r="A1878" s="430" t="s">
        <v>4203</v>
      </c>
      <c r="B1878" s="430">
        <v>1</v>
      </c>
      <c r="C1878" s="430" t="s">
        <v>4204</v>
      </c>
      <c r="D1878" s="430" t="s">
        <v>3817</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75">
      <c r="A1879" s="430" t="s">
        <v>4203</v>
      </c>
      <c r="B1879" s="430">
        <v>1</v>
      </c>
      <c r="C1879" s="430" t="s">
        <v>4204</v>
      </c>
      <c r="D1879" s="430" t="s">
        <v>3819</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75">
      <c r="A1880" s="430" t="s">
        <v>4203</v>
      </c>
      <c r="B1880" s="430">
        <v>1</v>
      </c>
      <c r="C1880" s="430" t="s">
        <v>4204</v>
      </c>
      <c r="D1880" s="430" t="s">
        <v>521</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75">
      <c r="A1881" s="430" t="s">
        <v>4203</v>
      </c>
      <c r="B1881" s="430">
        <v>1</v>
      </c>
      <c r="C1881" s="430" t="s">
        <v>4204</v>
      </c>
      <c r="D1881" s="430" t="s">
        <v>3822</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75">
      <c r="A1882" s="430" t="s">
        <v>4203</v>
      </c>
      <c r="B1882" s="430">
        <v>1</v>
      </c>
      <c r="C1882" s="430" t="s">
        <v>4204</v>
      </c>
      <c r="D1882" s="430" t="s">
        <v>3824</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75">
      <c r="A1883" s="430" t="s">
        <v>4203</v>
      </c>
      <c r="B1883" s="430">
        <v>1</v>
      </c>
      <c r="C1883" s="430" t="s">
        <v>4204</v>
      </c>
      <c r="D1883" s="430" t="s">
        <v>3826</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75">
      <c r="A1884" s="430" t="s">
        <v>4203</v>
      </c>
      <c r="B1884" s="430">
        <v>1</v>
      </c>
      <c r="C1884" s="430" t="s">
        <v>4204</v>
      </c>
      <c r="D1884" s="430" t="s">
        <v>3828</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75">
      <c r="A1885" s="430" t="s">
        <v>4203</v>
      </c>
      <c r="B1885" s="430">
        <v>1</v>
      </c>
      <c r="C1885" s="430" t="s">
        <v>4204</v>
      </c>
      <c r="D1885" s="430" t="s">
        <v>3830</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75">
      <c r="A1886" s="430" t="s">
        <v>4203</v>
      </c>
      <c r="B1886" s="430">
        <v>1</v>
      </c>
      <c r="C1886" s="430" t="s">
        <v>4204</v>
      </c>
      <c r="D1886" s="430" t="s">
        <v>3832</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75">
      <c r="A1887" s="430" t="s">
        <v>4203</v>
      </c>
      <c r="B1887" s="430">
        <v>1</v>
      </c>
      <c r="C1887" s="430" t="s">
        <v>4204</v>
      </c>
      <c r="D1887" s="430" t="s">
        <v>3834</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75">
      <c r="A1888" s="430" t="s">
        <v>4203</v>
      </c>
      <c r="B1888" s="430">
        <v>1</v>
      </c>
      <c r="C1888" s="430" t="s">
        <v>4204</v>
      </c>
      <c r="D1888" s="430" t="s">
        <v>3836</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75">
      <c r="A1889" s="430" t="s">
        <v>4203</v>
      </c>
      <c r="B1889" s="430">
        <v>1</v>
      </c>
      <c r="C1889" s="430" t="s">
        <v>4204</v>
      </c>
      <c r="D1889" s="430" t="s">
        <v>3838</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75">
      <c r="A1890" s="430" t="s">
        <v>4203</v>
      </c>
      <c r="B1890" s="430">
        <v>1</v>
      </c>
      <c r="C1890" s="430" t="s">
        <v>4204</v>
      </c>
      <c r="D1890" s="430" t="s">
        <v>3840</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75">
      <c r="A1891" s="430" t="s">
        <v>4203</v>
      </c>
      <c r="B1891" s="430">
        <v>1</v>
      </c>
      <c r="C1891" s="430" t="s">
        <v>4204</v>
      </c>
      <c r="D1891" s="430" t="s">
        <v>3842</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75">
      <c r="A1892" s="430" t="s">
        <v>4203</v>
      </c>
      <c r="B1892" s="430">
        <v>1</v>
      </c>
      <c r="C1892" s="430" t="s">
        <v>4204</v>
      </c>
      <c r="D1892" s="430" t="s">
        <v>3844</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75">
      <c r="A1893" s="430" t="s">
        <v>4203</v>
      </c>
      <c r="B1893" s="430">
        <v>1</v>
      </c>
      <c r="C1893" s="430" t="s">
        <v>4204</v>
      </c>
      <c r="D1893" s="430" t="s">
        <v>3846</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75">
      <c r="A1894" s="430" t="s">
        <v>4203</v>
      </c>
      <c r="B1894" s="430">
        <v>1</v>
      </c>
      <c r="C1894" s="430" t="s">
        <v>4204</v>
      </c>
      <c r="D1894" s="430" t="s">
        <v>3848</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75">
      <c r="A1895" s="430" t="s">
        <v>4203</v>
      </c>
      <c r="B1895" s="430">
        <v>1</v>
      </c>
      <c r="C1895" s="430" t="s">
        <v>4204</v>
      </c>
      <c r="D1895" s="430" t="s">
        <v>3850</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75">
      <c r="A1896" s="430" t="s">
        <v>4203</v>
      </c>
      <c r="B1896" s="430">
        <v>1</v>
      </c>
      <c r="C1896" s="430" t="s">
        <v>4204</v>
      </c>
      <c r="D1896" s="430" t="s">
        <v>3852</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75">
      <c r="A1897" s="430" t="s">
        <v>4203</v>
      </c>
      <c r="B1897" s="430">
        <v>1</v>
      </c>
      <c r="C1897" s="430" t="s">
        <v>4204</v>
      </c>
      <c r="D1897" s="430" t="s">
        <v>3854</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75">
      <c r="A1898" s="430" t="s">
        <v>4203</v>
      </c>
      <c r="B1898" s="430">
        <v>1</v>
      </c>
      <c r="C1898" s="430" t="s">
        <v>4204</v>
      </c>
      <c r="D1898" s="430" t="s">
        <v>3856</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75">
      <c r="A1899" s="430" t="s">
        <v>4203</v>
      </c>
      <c r="B1899" s="430">
        <v>1</v>
      </c>
      <c r="C1899" s="430" t="s">
        <v>4204</v>
      </c>
      <c r="D1899" s="430" t="s">
        <v>3858</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75">
      <c r="A1900" s="430" t="s">
        <v>4203</v>
      </c>
      <c r="B1900" s="430">
        <v>1</v>
      </c>
      <c r="C1900" s="430" t="s">
        <v>4204</v>
      </c>
      <c r="D1900" s="430" t="s">
        <v>3860</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75">
      <c r="A1901" s="430" t="s">
        <v>4203</v>
      </c>
      <c r="B1901" s="430">
        <v>1</v>
      </c>
      <c r="C1901" s="430" t="s">
        <v>4204</v>
      </c>
      <c r="D1901" s="430" t="s">
        <v>3862</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75">
      <c r="A1902" s="430" t="s">
        <v>4205</v>
      </c>
      <c r="B1902" s="430">
        <v>1</v>
      </c>
      <c r="C1902" s="430" t="s">
        <v>4206</v>
      </c>
      <c r="D1902" s="430" t="s">
        <v>3765</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75">
      <c r="A1903" s="430" t="s">
        <v>4205</v>
      </c>
      <c r="B1903" s="430">
        <v>1</v>
      </c>
      <c r="C1903" s="430" t="s">
        <v>4206</v>
      </c>
      <c r="D1903" s="430" t="s">
        <v>3767</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75">
      <c r="A1904" s="430" t="s">
        <v>4205</v>
      </c>
      <c r="B1904" s="430">
        <v>1</v>
      </c>
      <c r="C1904" s="430" t="s">
        <v>4206</v>
      </c>
      <c r="D1904" s="430" t="s">
        <v>3769</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75">
      <c r="A1905" s="430" t="s">
        <v>4205</v>
      </c>
      <c r="B1905" s="430">
        <v>1</v>
      </c>
      <c r="C1905" s="430" t="s">
        <v>4206</v>
      </c>
      <c r="D1905" s="430" t="s">
        <v>4136</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75">
      <c r="A1906" s="430" t="s">
        <v>4205</v>
      </c>
      <c r="B1906" s="430">
        <v>1</v>
      </c>
      <c r="C1906" s="430" t="s">
        <v>4206</v>
      </c>
      <c r="D1906" s="430" t="s">
        <v>3771</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75">
      <c r="A1907" s="430" t="s">
        <v>4205</v>
      </c>
      <c r="B1907" s="430">
        <v>1</v>
      </c>
      <c r="C1907" s="430" t="s">
        <v>4206</v>
      </c>
      <c r="D1907" s="430" t="s">
        <v>3773</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75">
      <c r="A1908" s="430" t="s">
        <v>4205</v>
      </c>
      <c r="B1908" s="430">
        <v>1</v>
      </c>
      <c r="C1908" s="430" t="s">
        <v>4206</v>
      </c>
      <c r="D1908" s="430" t="s">
        <v>485</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75">
      <c r="A1909" s="430" t="s">
        <v>4205</v>
      </c>
      <c r="B1909" s="430">
        <v>1</v>
      </c>
      <c r="C1909" s="430" t="s">
        <v>4206</v>
      </c>
      <c r="D1909" s="430" t="s">
        <v>3776</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75">
      <c r="A1910" s="430" t="s">
        <v>4205</v>
      </c>
      <c r="B1910" s="430">
        <v>1</v>
      </c>
      <c r="C1910" s="430" t="s">
        <v>4206</v>
      </c>
      <c r="D1910" s="430" t="s">
        <v>3778</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75">
      <c r="A1911" s="430" t="s">
        <v>4205</v>
      </c>
      <c r="B1911" s="430">
        <v>1</v>
      </c>
      <c r="C1911" s="430" t="s">
        <v>4206</v>
      </c>
      <c r="D1911" s="430" t="s">
        <v>3779</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75">
      <c r="A1912" s="430" t="s">
        <v>4205</v>
      </c>
      <c r="B1912" s="430">
        <v>1</v>
      </c>
      <c r="C1912" s="430" t="s">
        <v>4206</v>
      </c>
      <c r="D1912" s="430" t="s">
        <v>3781</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75">
      <c r="A1913" s="430" t="s">
        <v>4205</v>
      </c>
      <c r="B1913" s="430">
        <v>1</v>
      </c>
      <c r="C1913" s="430" t="s">
        <v>4206</v>
      </c>
      <c r="D1913" s="430" t="s">
        <v>3783</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75">
      <c r="A1914" s="430" t="s">
        <v>4205</v>
      </c>
      <c r="B1914" s="430">
        <v>1</v>
      </c>
      <c r="C1914" s="430" t="s">
        <v>4206</v>
      </c>
      <c r="D1914" s="430" t="s">
        <v>4137</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75">
      <c r="A1915" s="430" t="s">
        <v>4205</v>
      </c>
      <c r="B1915" s="430">
        <v>1</v>
      </c>
      <c r="C1915" s="430" t="s">
        <v>4206</v>
      </c>
      <c r="D1915" s="430" t="s">
        <v>3785</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75">
      <c r="A1916" s="430" t="s">
        <v>4205</v>
      </c>
      <c r="B1916" s="430">
        <v>1</v>
      </c>
      <c r="C1916" s="430" t="s">
        <v>4206</v>
      </c>
      <c r="D1916" s="430" t="s">
        <v>3787</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75">
      <c r="A1917" s="430" t="s">
        <v>4205</v>
      </c>
      <c r="B1917" s="430">
        <v>1</v>
      </c>
      <c r="C1917" s="430" t="s">
        <v>4206</v>
      </c>
      <c r="D1917" s="430" t="s">
        <v>3789</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75">
      <c r="A1918" s="430" t="s">
        <v>4205</v>
      </c>
      <c r="B1918" s="430">
        <v>1</v>
      </c>
      <c r="C1918" s="430" t="s">
        <v>4206</v>
      </c>
      <c r="D1918" s="430" t="s">
        <v>3791</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75">
      <c r="A1919" s="430" t="s">
        <v>4205</v>
      </c>
      <c r="B1919" s="430">
        <v>1</v>
      </c>
      <c r="C1919" s="430" t="s">
        <v>4206</v>
      </c>
      <c r="D1919" s="430" t="s">
        <v>3793</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75">
      <c r="A1920" s="430" t="s">
        <v>4205</v>
      </c>
      <c r="B1920" s="430">
        <v>1</v>
      </c>
      <c r="C1920" s="430" t="s">
        <v>4206</v>
      </c>
      <c r="D1920" s="430" t="s">
        <v>3795</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75">
      <c r="A1921" s="430" t="s">
        <v>4205</v>
      </c>
      <c r="B1921" s="430">
        <v>1</v>
      </c>
      <c r="C1921" s="430" t="s">
        <v>4206</v>
      </c>
      <c r="D1921" s="430" t="s">
        <v>3797</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75">
      <c r="A1922" s="430" t="s">
        <v>4205</v>
      </c>
      <c r="B1922" s="430">
        <v>1</v>
      </c>
      <c r="C1922" s="430" t="s">
        <v>4206</v>
      </c>
      <c r="D1922" s="430" t="s">
        <v>3799</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75">
      <c r="A1923" s="430" t="s">
        <v>4205</v>
      </c>
      <c r="B1923" s="430">
        <v>1</v>
      </c>
      <c r="C1923" s="430" t="s">
        <v>4206</v>
      </c>
      <c r="D1923" s="430" t="s">
        <v>3801</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75">
      <c r="A1924" s="430" t="s">
        <v>4205</v>
      </c>
      <c r="B1924" s="430">
        <v>1</v>
      </c>
      <c r="C1924" s="430" t="s">
        <v>4206</v>
      </c>
      <c r="D1924" s="430" t="s">
        <v>3803</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75">
      <c r="A1925" s="430" t="s">
        <v>4205</v>
      </c>
      <c r="B1925" s="430">
        <v>1</v>
      </c>
      <c r="C1925" s="430" t="s">
        <v>4206</v>
      </c>
      <c r="D1925" s="430" t="s">
        <v>3805</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75">
      <c r="A1926" s="430" t="s">
        <v>4205</v>
      </c>
      <c r="B1926" s="430">
        <v>1</v>
      </c>
      <c r="C1926" s="430" t="s">
        <v>4206</v>
      </c>
      <c r="D1926" s="430" t="s">
        <v>3807</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75">
      <c r="A1927" s="430" t="s">
        <v>4205</v>
      </c>
      <c r="B1927" s="430">
        <v>1</v>
      </c>
      <c r="C1927" s="430" t="s">
        <v>4206</v>
      </c>
      <c r="D1927" s="430" t="s">
        <v>3809</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75">
      <c r="A1928" s="430" t="s">
        <v>4205</v>
      </c>
      <c r="B1928" s="430">
        <v>1</v>
      </c>
      <c r="C1928" s="430" t="s">
        <v>4206</v>
      </c>
      <c r="D1928" s="430" t="s">
        <v>3811</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75">
      <c r="A1929" s="430" t="s">
        <v>4205</v>
      </c>
      <c r="B1929" s="430">
        <v>1</v>
      </c>
      <c r="C1929" s="430" t="s">
        <v>4206</v>
      </c>
      <c r="D1929" s="430" t="s">
        <v>4138</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75">
      <c r="A1930" s="430" t="s">
        <v>4205</v>
      </c>
      <c r="B1930" s="430">
        <v>1</v>
      </c>
      <c r="C1930" s="430" t="s">
        <v>4206</v>
      </c>
      <c r="D1930" s="430" t="s">
        <v>3813</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75">
      <c r="A1931" s="430" t="s">
        <v>4205</v>
      </c>
      <c r="B1931" s="430">
        <v>1</v>
      </c>
      <c r="C1931" s="430" t="s">
        <v>4206</v>
      </c>
      <c r="D1931" s="430" t="s">
        <v>3815</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75">
      <c r="A1932" s="430" t="s">
        <v>4205</v>
      </c>
      <c r="B1932" s="430">
        <v>1</v>
      </c>
      <c r="C1932" s="430" t="s">
        <v>4206</v>
      </c>
      <c r="D1932" s="430" t="s">
        <v>3817</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75">
      <c r="A1933" s="430" t="s">
        <v>4205</v>
      </c>
      <c r="B1933" s="430">
        <v>1</v>
      </c>
      <c r="C1933" s="430" t="s">
        <v>4206</v>
      </c>
      <c r="D1933" s="430" t="s">
        <v>3819</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75">
      <c r="A1934" s="430" t="s">
        <v>4205</v>
      </c>
      <c r="B1934" s="430">
        <v>1</v>
      </c>
      <c r="C1934" s="430" t="s">
        <v>4206</v>
      </c>
      <c r="D1934" s="430" t="s">
        <v>521</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75">
      <c r="A1935" s="430" t="s">
        <v>4205</v>
      </c>
      <c r="B1935" s="430">
        <v>1</v>
      </c>
      <c r="C1935" s="430" t="s">
        <v>4206</v>
      </c>
      <c r="D1935" s="430" t="s">
        <v>3822</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75">
      <c r="A1936" s="430" t="s">
        <v>4205</v>
      </c>
      <c r="B1936" s="430">
        <v>1</v>
      </c>
      <c r="C1936" s="430" t="s">
        <v>4206</v>
      </c>
      <c r="D1936" s="430" t="s">
        <v>3824</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75">
      <c r="A1937" s="430" t="s">
        <v>4205</v>
      </c>
      <c r="B1937" s="430">
        <v>1</v>
      </c>
      <c r="C1937" s="430" t="s">
        <v>4206</v>
      </c>
      <c r="D1937" s="430" t="s">
        <v>3826</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75">
      <c r="A1938" s="430" t="s">
        <v>4205</v>
      </c>
      <c r="B1938" s="430">
        <v>1</v>
      </c>
      <c r="C1938" s="430" t="s">
        <v>4206</v>
      </c>
      <c r="D1938" s="430" t="s">
        <v>3828</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75">
      <c r="A1939" s="430" t="s">
        <v>4205</v>
      </c>
      <c r="B1939" s="430">
        <v>1</v>
      </c>
      <c r="C1939" s="430" t="s">
        <v>4206</v>
      </c>
      <c r="D1939" s="430" t="s">
        <v>3830</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75">
      <c r="A1940" s="430" t="s">
        <v>4205</v>
      </c>
      <c r="B1940" s="430">
        <v>1</v>
      </c>
      <c r="C1940" s="430" t="s">
        <v>4206</v>
      </c>
      <c r="D1940" s="430" t="s">
        <v>3832</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75">
      <c r="A1941" s="430" t="s">
        <v>4205</v>
      </c>
      <c r="B1941" s="430">
        <v>1</v>
      </c>
      <c r="C1941" s="430" t="s">
        <v>4206</v>
      </c>
      <c r="D1941" s="430" t="s">
        <v>3834</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75">
      <c r="A1942" s="430" t="s">
        <v>4205</v>
      </c>
      <c r="B1942" s="430">
        <v>1</v>
      </c>
      <c r="C1942" s="430" t="s">
        <v>4206</v>
      </c>
      <c r="D1942" s="430" t="s">
        <v>3836</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75">
      <c r="A1943" s="430" t="s">
        <v>4205</v>
      </c>
      <c r="B1943" s="430">
        <v>1</v>
      </c>
      <c r="C1943" s="430" t="s">
        <v>4206</v>
      </c>
      <c r="D1943" s="430" t="s">
        <v>3838</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75">
      <c r="A1944" s="430" t="s">
        <v>4205</v>
      </c>
      <c r="B1944" s="430">
        <v>1</v>
      </c>
      <c r="C1944" s="430" t="s">
        <v>4206</v>
      </c>
      <c r="D1944" s="430" t="s">
        <v>4139</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75">
      <c r="A1945" s="430" t="s">
        <v>4205</v>
      </c>
      <c r="B1945" s="430">
        <v>1</v>
      </c>
      <c r="C1945" s="430" t="s">
        <v>4206</v>
      </c>
      <c r="D1945" s="430" t="s">
        <v>3840</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75">
      <c r="A1946" s="430" t="s">
        <v>4205</v>
      </c>
      <c r="B1946" s="430">
        <v>1</v>
      </c>
      <c r="C1946" s="430" t="s">
        <v>4206</v>
      </c>
      <c r="D1946" s="430" t="s">
        <v>3842</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75">
      <c r="A1947" s="430" t="s">
        <v>4205</v>
      </c>
      <c r="B1947" s="430">
        <v>1</v>
      </c>
      <c r="C1947" s="430" t="s">
        <v>4206</v>
      </c>
      <c r="D1947" s="430" t="s">
        <v>3844</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75">
      <c r="A1948" s="430" t="s">
        <v>4205</v>
      </c>
      <c r="B1948" s="430">
        <v>1</v>
      </c>
      <c r="C1948" s="430" t="s">
        <v>4206</v>
      </c>
      <c r="D1948" s="430" t="s">
        <v>3846</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75">
      <c r="A1949" s="430" t="s">
        <v>4205</v>
      </c>
      <c r="B1949" s="430">
        <v>1</v>
      </c>
      <c r="C1949" s="430" t="s">
        <v>4206</v>
      </c>
      <c r="D1949" s="430" t="s">
        <v>3848</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75">
      <c r="A1950" s="430" t="s">
        <v>4205</v>
      </c>
      <c r="B1950" s="430">
        <v>1</v>
      </c>
      <c r="C1950" s="430" t="s">
        <v>4206</v>
      </c>
      <c r="D1950" s="430" t="s">
        <v>4140</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75">
      <c r="A1951" s="430" t="s">
        <v>4205</v>
      </c>
      <c r="B1951" s="430">
        <v>1</v>
      </c>
      <c r="C1951" s="430" t="s">
        <v>4206</v>
      </c>
      <c r="D1951" s="430" t="s">
        <v>3850</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75">
      <c r="A1952" s="430" t="s">
        <v>4205</v>
      </c>
      <c r="B1952" s="430">
        <v>1</v>
      </c>
      <c r="C1952" s="430" t="s">
        <v>4206</v>
      </c>
      <c r="D1952" s="430" t="s">
        <v>3852</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75">
      <c r="A1953" s="430" t="s">
        <v>4205</v>
      </c>
      <c r="B1953" s="430">
        <v>1</v>
      </c>
      <c r="C1953" s="430" t="s">
        <v>4206</v>
      </c>
      <c r="D1953" s="430" t="s">
        <v>4141</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75">
      <c r="A1954" s="430" t="s">
        <v>4205</v>
      </c>
      <c r="B1954" s="430">
        <v>1</v>
      </c>
      <c r="C1954" s="430" t="s">
        <v>4206</v>
      </c>
      <c r="D1954" s="430" t="s">
        <v>3854</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75">
      <c r="A1955" s="430" t="s">
        <v>4205</v>
      </c>
      <c r="B1955" s="430">
        <v>1</v>
      </c>
      <c r="C1955" s="430" t="s">
        <v>4206</v>
      </c>
      <c r="D1955" s="430" t="s">
        <v>3856</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75">
      <c r="A1956" s="430" t="s">
        <v>4205</v>
      </c>
      <c r="B1956" s="430">
        <v>1</v>
      </c>
      <c r="C1956" s="430" t="s">
        <v>4206</v>
      </c>
      <c r="D1956" s="430" t="s">
        <v>3858</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75">
      <c r="A1957" s="430" t="s">
        <v>4205</v>
      </c>
      <c r="B1957" s="430">
        <v>1</v>
      </c>
      <c r="C1957" s="430" t="s">
        <v>4206</v>
      </c>
      <c r="D1957" s="430" t="s">
        <v>3860</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75">
      <c r="A1958" s="430" t="s">
        <v>4205</v>
      </c>
      <c r="B1958" s="430">
        <v>1</v>
      </c>
      <c r="C1958" s="430" t="s">
        <v>4206</v>
      </c>
      <c r="D1958" s="430" t="s">
        <v>3862</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75">
      <c r="A1959" s="430" t="s">
        <v>4207</v>
      </c>
      <c r="B1959" s="430">
        <v>1</v>
      </c>
      <c r="C1959" s="430" t="s">
        <v>4208</v>
      </c>
      <c r="D1959" s="430" t="s">
        <v>3765</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75">
      <c r="A1960" s="430" t="s">
        <v>4207</v>
      </c>
      <c r="B1960" s="430">
        <v>1</v>
      </c>
      <c r="C1960" s="430" t="s">
        <v>4208</v>
      </c>
      <c r="D1960" s="430" t="s">
        <v>3767</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75">
      <c r="A1961" s="430" t="s">
        <v>4207</v>
      </c>
      <c r="B1961" s="430">
        <v>1</v>
      </c>
      <c r="C1961" s="430" t="s">
        <v>4208</v>
      </c>
      <c r="D1961" s="430" t="s">
        <v>3769</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75">
      <c r="A1962" s="430" t="s">
        <v>4207</v>
      </c>
      <c r="B1962" s="430">
        <v>1</v>
      </c>
      <c r="C1962" s="430" t="s">
        <v>4208</v>
      </c>
      <c r="D1962" s="430" t="s">
        <v>4136</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75">
      <c r="A1963" s="430" t="s">
        <v>4207</v>
      </c>
      <c r="B1963" s="430">
        <v>1</v>
      </c>
      <c r="C1963" s="430" t="s">
        <v>4208</v>
      </c>
      <c r="D1963" s="430" t="s">
        <v>3771</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75">
      <c r="A1964" s="430" t="s">
        <v>4207</v>
      </c>
      <c r="B1964" s="430">
        <v>1</v>
      </c>
      <c r="C1964" s="430" t="s">
        <v>4208</v>
      </c>
      <c r="D1964" s="430" t="s">
        <v>3773</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75">
      <c r="A1965" s="430" t="s">
        <v>4207</v>
      </c>
      <c r="B1965" s="430">
        <v>1</v>
      </c>
      <c r="C1965" s="430" t="s">
        <v>4208</v>
      </c>
      <c r="D1965" s="430" t="s">
        <v>485</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75">
      <c r="A1966" s="430" t="s">
        <v>4207</v>
      </c>
      <c r="B1966" s="430">
        <v>1</v>
      </c>
      <c r="C1966" s="430" t="s">
        <v>4208</v>
      </c>
      <c r="D1966" s="430" t="s">
        <v>3776</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75">
      <c r="A1967" s="430" t="s">
        <v>4207</v>
      </c>
      <c r="B1967" s="430">
        <v>1</v>
      </c>
      <c r="C1967" s="430" t="s">
        <v>4208</v>
      </c>
      <c r="D1967" s="430" t="s">
        <v>3778</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75">
      <c r="A1968" s="430" t="s">
        <v>4207</v>
      </c>
      <c r="B1968" s="430">
        <v>1</v>
      </c>
      <c r="C1968" s="430" t="s">
        <v>4208</v>
      </c>
      <c r="D1968" s="430" t="s">
        <v>3779</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75">
      <c r="A1969" s="430" t="s">
        <v>4207</v>
      </c>
      <c r="B1969" s="430">
        <v>1</v>
      </c>
      <c r="C1969" s="430" t="s">
        <v>4208</v>
      </c>
      <c r="D1969" s="430" t="s">
        <v>3781</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75">
      <c r="A1970" s="430" t="s">
        <v>4207</v>
      </c>
      <c r="B1970" s="430">
        <v>1</v>
      </c>
      <c r="C1970" s="430" t="s">
        <v>4208</v>
      </c>
      <c r="D1970" s="430" t="s">
        <v>4150</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75">
      <c r="A1971" s="430" t="s">
        <v>4207</v>
      </c>
      <c r="B1971" s="430">
        <v>1</v>
      </c>
      <c r="C1971" s="430" t="s">
        <v>4208</v>
      </c>
      <c r="D1971" s="430" t="s">
        <v>3783</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75">
      <c r="A1972" s="430" t="s">
        <v>4207</v>
      </c>
      <c r="B1972" s="430">
        <v>1</v>
      </c>
      <c r="C1972" s="430" t="s">
        <v>4208</v>
      </c>
      <c r="D1972" s="430" t="s">
        <v>4137</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75">
      <c r="A1973" s="430" t="s">
        <v>4207</v>
      </c>
      <c r="B1973" s="430">
        <v>1</v>
      </c>
      <c r="C1973" s="430" t="s">
        <v>4208</v>
      </c>
      <c r="D1973" s="430" t="s">
        <v>3785</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75">
      <c r="A1974" s="430" t="s">
        <v>4207</v>
      </c>
      <c r="B1974" s="430">
        <v>1</v>
      </c>
      <c r="C1974" s="430" t="s">
        <v>4208</v>
      </c>
      <c r="D1974" s="430" t="s">
        <v>3787</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75">
      <c r="A1975" s="430" t="s">
        <v>4207</v>
      </c>
      <c r="B1975" s="430">
        <v>1</v>
      </c>
      <c r="C1975" s="430" t="s">
        <v>4208</v>
      </c>
      <c r="D1975" s="430" t="s">
        <v>3789</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75">
      <c r="A1976" s="430" t="s">
        <v>4207</v>
      </c>
      <c r="B1976" s="430">
        <v>1</v>
      </c>
      <c r="C1976" s="430" t="s">
        <v>4208</v>
      </c>
      <c r="D1976" s="430" t="s">
        <v>3791</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75">
      <c r="A1977" s="430" t="s">
        <v>4207</v>
      </c>
      <c r="B1977" s="430">
        <v>1</v>
      </c>
      <c r="C1977" s="430" t="s">
        <v>4208</v>
      </c>
      <c r="D1977" s="430" t="s">
        <v>3793</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75">
      <c r="A1978" s="430" t="s">
        <v>4207</v>
      </c>
      <c r="B1978" s="430">
        <v>1</v>
      </c>
      <c r="C1978" s="430" t="s">
        <v>4208</v>
      </c>
      <c r="D1978" s="430" t="s">
        <v>3795</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75">
      <c r="A1979" s="430" t="s">
        <v>4207</v>
      </c>
      <c r="B1979" s="430">
        <v>1</v>
      </c>
      <c r="C1979" s="430" t="s">
        <v>4208</v>
      </c>
      <c r="D1979" s="430" t="s">
        <v>3797</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75">
      <c r="A1980" s="430" t="s">
        <v>4207</v>
      </c>
      <c r="B1980" s="430">
        <v>1</v>
      </c>
      <c r="C1980" s="430" t="s">
        <v>4208</v>
      </c>
      <c r="D1980" s="430" t="s">
        <v>3799</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75">
      <c r="A1981" s="430" t="s">
        <v>4207</v>
      </c>
      <c r="B1981" s="430">
        <v>1</v>
      </c>
      <c r="C1981" s="430" t="s">
        <v>4208</v>
      </c>
      <c r="D1981" s="430" t="s">
        <v>3801</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75">
      <c r="A1982" s="430" t="s">
        <v>4207</v>
      </c>
      <c r="B1982" s="430">
        <v>1</v>
      </c>
      <c r="C1982" s="430" t="s">
        <v>4208</v>
      </c>
      <c r="D1982" s="430" t="s">
        <v>3803</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75">
      <c r="A1983" s="430" t="s">
        <v>4207</v>
      </c>
      <c r="B1983" s="430">
        <v>1</v>
      </c>
      <c r="C1983" s="430" t="s">
        <v>4208</v>
      </c>
      <c r="D1983" s="430" t="s">
        <v>3805</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75">
      <c r="A1984" s="430" t="s">
        <v>4207</v>
      </c>
      <c r="B1984" s="430">
        <v>1</v>
      </c>
      <c r="C1984" s="430" t="s">
        <v>4208</v>
      </c>
      <c r="D1984" s="430" t="s">
        <v>3807</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75">
      <c r="A1985" s="430" t="s">
        <v>4207</v>
      </c>
      <c r="B1985" s="430">
        <v>1</v>
      </c>
      <c r="C1985" s="430" t="s">
        <v>4208</v>
      </c>
      <c r="D1985" s="430" t="s">
        <v>3809</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75">
      <c r="A1986" s="430" t="s">
        <v>4207</v>
      </c>
      <c r="B1986" s="430">
        <v>1</v>
      </c>
      <c r="C1986" s="430" t="s">
        <v>4208</v>
      </c>
      <c r="D1986" s="430" t="s">
        <v>3811</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75">
      <c r="A1987" s="430" t="s">
        <v>4207</v>
      </c>
      <c r="B1987" s="430">
        <v>1</v>
      </c>
      <c r="C1987" s="430" t="s">
        <v>4208</v>
      </c>
      <c r="D1987" s="430" t="s">
        <v>4138</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75">
      <c r="A1988" s="430" t="s">
        <v>4207</v>
      </c>
      <c r="B1988" s="430">
        <v>1</v>
      </c>
      <c r="C1988" s="430" t="s">
        <v>4208</v>
      </c>
      <c r="D1988" s="430" t="s">
        <v>3813</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75">
      <c r="A1989" s="430" t="s">
        <v>4207</v>
      </c>
      <c r="B1989" s="430">
        <v>1</v>
      </c>
      <c r="C1989" s="430" t="s">
        <v>4208</v>
      </c>
      <c r="D1989" s="430" t="s">
        <v>3815</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75">
      <c r="A1990" s="430" t="s">
        <v>4207</v>
      </c>
      <c r="B1990" s="430">
        <v>1</v>
      </c>
      <c r="C1990" s="430" t="s">
        <v>4208</v>
      </c>
      <c r="D1990" s="430" t="s">
        <v>3817</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75">
      <c r="A1991" s="430" t="s">
        <v>4207</v>
      </c>
      <c r="B1991" s="430">
        <v>1</v>
      </c>
      <c r="C1991" s="430" t="s">
        <v>4208</v>
      </c>
      <c r="D1991" s="430" t="s">
        <v>3819</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75">
      <c r="A1992" s="430" t="s">
        <v>4207</v>
      </c>
      <c r="B1992" s="430">
        <v>1</v>
      </c>
      <c r="C1992" s="430" t="s">
        <v>4208</v>
      </c>
      <c r="D1992" s="430" t="s">
        <v>521</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75">
      <c r="A1993" s="430" t="s">
        <v>4207</v>
      </c>
      <c r="B1993" s="430">
        <v>1</v>
      </c>
      <c r="C1993" s="430" t="s">
        <v>4208</v>
      </c>
      <c r="D1993" s="430" t="s">
        <v>3822</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75">
      <c r="A1994" s="430" t="s">
        <v>4207</v>
      </c>
      <c r="B1994" s="430">
        <v>1</v>
      </c>
      <c r="C1994" s="430" t="s">
        <v>4208</v>
      </c>
      <c r="D1994" s="430" t="s">
        <v>3824</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75">
      <c r="A1995" s="430" t="s">
        <v>4207</v>
      </c>
      <c r="B1995" s="430">
        <v>1</v>
      </c>
      <c r="C1995" s="430" t="s">
        <v>4208</v>
      </c>
      <c r="D1995" s="430" t="s">
        <v>3826</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75">
      <c r="A1996" s="430" t="s">
        <v>4207</v>
      </c>
      <c r="B1996" s="430">
        <v>1</v>
      </c>
      <c r="C1996" s="430" t="s">
        <v>4208</v>
      </c>
      <c r="D1996" s="430" t="s">
        <v>3828</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75">
      <c r="A1997" s="430" t="s">
        <v>4207</v>
      </c>
      <c r="B1997" s="430">
        <v>1</v>
      </c>
      <c r="C1997" s="430" t="s">
        <v>4208</v>
      </c>
      <c r="D1997" s="430" t="s">
        <v>3830</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75">
      <c r="A1998" s="430" t="s">
        <v>4207</v>
      </c>
      <c r="B1998" s="430">
        <v>1</v>
      </c>
      <c r="C1998" s="430" t="s">
        <v>4208</v>
      </c>
      <c r="D1998" s="430" t="s">
        <v>3832</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75">
      <c r="A1999" s="430" t="s">
        <v>4207</v>
      </c>
      <c r="B1999" s="430">
        <v>1</v>
      </c>
      <c r="C1999" s="430" t="s">
        <v>4208</v>
      </c>
      <c r="D1999" s="430" t="s">
        <v>3834</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75">
      <c r="A2000" s="430" t="s">
        <v>4207</v>
      </c>
      <c r="B2000" s="430">
        <v>1</v>
      </c>
      <c r="C2000" s="430" t="s">
        <v>4208</v>
      </c>
      <c r="D2000" s="430" t="s">
        <v>3836</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75">
      <c r="A2001" s="430" t="s">
        <v>4207</v>
      </c>
      <c r="B2001" s="430">
        <v>1</v>
      </c>
      <c r="C2001" s="430" t="s">
        <v>4208</v>
      </c>
      <c r="D2001" s="430" t="s">
        <v>3838</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75">
      <c r="A2002" s="430" t="s">
        <v>4207</v>
      </c>
      <c r="B2002" s="430">
        <v>1</v>
      </c>
      <c r="C2002" s="430" t="s">
        <v>4208</v>
      </c>
      <c r="D2002" s="430" t="s">
        <v>4139</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75">
      <c r="A2003" s="430" t="s">
        <v>4207</v>
      </c>
      <c r="B2003" s="430">
        <v>1</v>
      </c>
      <c r="C2003" s="430" t="s">
        <v>4208</v>
      </c>
      <c r="D2003" s="430" t="s">
        <v>3840</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75">
      <c r="A2004" s="430" t="s">
        <v>4207</v>
      </c>
      <c r="B2004" s="430">
        <v>1</v>
      </c>
      <c r="C2004" s="430" t="s">
        <v>4208</v>
      </c>
      <c r="D2004" s="430" t="s">
        <v>3842</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75">
      <c r="A2005" s="430" t="s">
        <v>4207</v>
      </c>
      <c r="B2005" s="430">
        <v>1</v>
      </c>
      <c r="C2005" s="430" t="s">
        <v>4208</v>
      </c>
      <c r="D2005" s="430" t="s">
        <v>3844</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75">
      <c r="A2006" s="430" t="s">
        <v>4207</v>
      </c>
      <c r="B2006" s="430">
        <v>1</v>
      </c>
      <c r="C2006" s="430" t="s">
        <v>4208</v>
      </c>
      <c r="D2006" s="430" t="s">
        <v>3846</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75">
      <c r="A2007" s="430" t="s">
        <v>4207</v>
      </c>
      <c r="B2007" s="430">
        <v>1</v>
      </c>
      <c r="C2007" s="430" t="s">
        <v>4208</v>
      </c>
      <c r="D2007" s="430" t="s">
        <v>3848</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75">
      <c r="A2008" s="430" t="s">
        <v>4207</v>
      </c>
      <c r="B2008" s="430">
        <v>1</v>
      </c>
      <c r="C2008" s="430" t="s">
        <v>4208</v>
      </c>
      <c r="D2008" s="430" t="s">
        <v>4140</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75">
      <c r="A2009" s="430" t="s">
        <v>4207</v>
      </c>
      <c r="B2009" s="430">
        <v>1</v>
      </c>
      <c r="C2009" s="430" t="s">
        <v>4208</v>
      </c>
      <c r="D2009" s="430" t="s">
        <v>3850</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75">
      <c r="A2010" s="430" t="s">
        <v>4207</v>
      </c>
      <c r="B2010" s="430">
        <v>1</v>
      </c>
      <c r="C2010" s="430" t="s">
        <v>4208</v>
      </c>
      <c r="D2010" s="430" t="s">
        <v>3852</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75">
      <c r="A2011" s="430" t="s">
        <v>4207</v>
      </c>
      <c r="B2011" s="430">
        <v>1</v>
      </c>
      <c r="C2011" s="430" t="s">
        <v>4208</v>
      </c>
      <c r="D2011" s="430" t="s">
        <v>4141</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75">
      <c r="A2012" s="430" t="s">
        <v>4207</v>
      </c>
      <c r="B2012" s="430">
        <v>1</v>
      </c>
      <c r="C2012" s="430" t="s">
        <v>4208</v>
      </c>
      <c r="D2012" s="430" t="s">
        <v>3854</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75">
      <c r="A2013" s="430" t="s">
        <v>4207</v>
      </c>
      <c r="B2013" s="430">
        <v>1</v>
      </c>
      <c r="C2013" s="430" t="s">
        <v>4208</v>
      </c>
      <c r="D2013" s="430" t="s">
        <v>3856</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75">
      <c r="A2014" s="430" t="s">
        <v>4207</v>
      </c>
      <c r="B2014" s="430">
        <v>1</v>
      </c>
      <c r="C2014" s="430" t="s">
        <v>4208</v>
      </c>
      <c r="D2014" s="430" t="s">
        <v>3858</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75">
      <c r="A2015" s="430" t="s">
        <v>4207</v>
      </c>
      <c r="B2015" s="430">
        <v>1</v>
      </c>
      <c r="C2015" s="430" t="s">
        <v>4208</v>
      </c>
      <c r="D2015" s="430" t="s">
        <v>3860</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75">
      <c r="A2016" s="430" t="s">
        <v>4207</v>
      </c>
      <c r="B2016" s="430">
        <v>1</v>
      </c>
      <c r="C2016" s="430" t="s">
        <v>4208</v>
      </c>
      <c r="D2016" s="430" t="s">
        <v>3862</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75">
      <c r="A2017" s="430" t="s">
        <v>4209</v>
      </c>
      <c r="B2017" s="430">
        <v>1</v>
      </c>
      <c r="C2017" s="430" t="s">
        <v>4210</v>
      </c>
      <c r="D2017" s="430" t="s">
        <v>3765</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75">
      <c r="A2018" s="430" t="s">
        <v>4209</v>
      </c>
      <c r="B2018" s="430">
        <v>1</v>
      </c>
      <c r="C2018" s="430" t="s">
        <v>4210</v>
      </c>
      <c r="D2018" s="430" t="s">
        <v>3767</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75">
      <c r="A2019" s="430" t="s">
        <v>4209</v>
      </c>
      <c r="B2019" s="430">
        <v>1</v>
      </c>
      <c r="C2019" s="430" t="s">
        <v>4210</v>
      </c>
      <c r="D2019" s="430" t="s">
        <v>3769</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75">
      <c r="A2020" s="430" t="s">
        <v>4209</v>
      </c>
      <c r="B2020" s="430">
        <v>1</v>
      </c>
      <c r="C2020" s="430" t="s">
        <v>4210</v>
      </c>
      <c r="D2020" s="430" t="s">
        <v>4136</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75">
      <c r="A2021" s="430" t="s">
        <v>4209</v>
      </c>
      <c r="B2021" s="430">
        <v>1</v>
      </c>
      <c r="C2021" s="430" t="s">
        <v>4210</v>
      </c>
      <c r="D2021" s="430" t="s">
        <v>3771</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75">
      <c r="A2022" s="430" t="s">
        <v>4209</v>
      </c>
      <c r="B2022" s="430">
        <v>1</v>
      </c>
      <c r="C2022" s="430" t="s">
        <v>4210</v>
      </c>
      <c r="D2022" s="430" t="s">
        <v>3773</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75">
      <c r="A2023" s="430" t="s">
        <v>4209</v>
      </c>
      <c r="B2023" s="430">
        <v>1</v>
      </c>
      <c r="C2023" s="430" t="s">
        <v>4210</v>
      </c>
      <c r="D2023" s="430" t="s">
        <v>485</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75">
      <c r="A2024" s="430" t="s">
        <v>4209</v>
      </c>
      <c r="B2024" s="430">
        <v>1</v>
      </c>
      <c r="C2024" s="430" t="s">
        <v>4210</v>
      </c>
      <c r="D2024" s="430" t="s">
        <v>3776</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75">
      <c r="A2025" s="430" t="s">
        <v>4209</v>
      </c>
      <c r="B2025" s="430">
        <v>1</v>
      </c>
      <c r="C2025" s="430" t="s">
        <v>4210</v>
      </c>
      <c r="D2025" s="430" t="s">
        <v>3778</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75">
      <c r="A2026" s="430" t="s">
        <v>4209</v>
      </c>
      <c r="B2026" s="430">
        <v>1</v>
      </c>
      <c r="C2026" s="430" t="s">
        <v>4210</v>
      </c>
      <c r="D2026" s="430" t="s">
        <v>3779</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75">
      <c r="A2027" s="430" t="s">
        <v>4209</v>
      </c>
      <c r="B2027" s="430">
        <v>1</v>
      </c>
      <c r="C2027" s="430" t="s">
        <v>4210</v>
      </c>
      <c r="D2027" s="430" t="s">
        <v>3781</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75">
      <c r="A2028" s="430" t="s">
        <v>4209</v>
      </c>
      <c r="B2028" s="430">
        <v>1</v>
      </c>
      <c r="C2028" s="430" t="s">
        <v>4210</v>
      </c>
      <c r="D2028" s="430" t="s">
        <v>4196</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75">
      <c r="A2029" s="430" t="s">
        <v>4209</v>
      </c>
      <c r="B2029" s="430">
        <v>1</v>
      </c>
      <c r="C2029" s="430" t="s">
        <v>4210</v>
      </c>
      <c r="D2029" s="430" t="s">
        <v>3783</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75">
      <c r="A2030" s="430" t="s">
        <v>4209</v>
      </c>
      <c r="B2030" s="430">
        <v>1</v>
      </c>
      <c r="C2030" s="430" t="s">
        <v>4210</v>
      </c>
      <c r="D2030" s="430" t="s">
        <v>4137</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75">
      <c r="A2031" s="430" t="s">
        <v>4209</v>
      </c>
      <c r="B2031" s="430">
        <v>1</v>
      </c>
      <c r="C2031" s="430" t="s">
        <v>4210</v>
      </c>
      <c r="D2031" s="430" t="s">
        <v>3785</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75">
      <c r="A2032" s="430" t="s">
        <v>4209</v>
      </c>
      <c r="B2032" s="430">
        <v>1</v>
      </c>
      <c r="C2032" s="430" t="s">
        <v>4210</v>
      </c>
      <c r="D2032" s="430" t="s">
        <v>3787</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75">
      <c r="A2033" s="430" t="s">
        <v>4209</v>
      </c>
      <c r="B2033" s="430">
        <v>1</v>
      </c>
      <c r="C2033" s="430" t="s">
        <v>4210</v>
      </c>
      <c r="D2033" s="430" t="s">
        <v>3789</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75">
      <c r="A2034" s="430" t="s">
        <v>4209</v>
      </c>
      <c r="B2034" s="430">
        <v>1</v>
      </c>
      <c r="C2034" s="430" t="s">
        <v>4210</v>
      </c>
      <c r="D2034" s="430" t="s">
        <v>3791</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75">
      <c r="A2035" s="430" t="s">
        <v>4209</v>
      </c>
      <c r="B2035" s="430">
        <v>1</v>
      </c>
      <c r="C2035" s="430" t="s">
        <v>4210</v>
      </c>
      <c r="D2035" s="430" t="s">
        <v>3793</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75">
      <c r="A2036" s="430" t="s">
        <v>4209</v>
      </c>
      <c r="B2036" s="430">
        <v>1</v>
      </c>
      <c r="C2036" s="430" t="s">
        <v>4210</v>
      </c>
      <c r="D2036" s="430" t="s">
        <v>3795</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75">
      <c r="A2037" s="430" t="s">
        <v>4209</v>
      </c>
      <c r="B2037" s="430">
        <v>1</v>
      </c>
      <c r="C2037" s="430" t="s">
        <v>4210</v>
      </c>
      <c r="D2037" s="430" t="s">
        <v>3797</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75">
      <c r="A2038" s="430" t="s">
        <v>4209</v>
      </c>
      <c r="B2038" s="430">
        <v>1</v>
      </c>
      <c r="C2038" s="430" t="s">
        <v>4210</v>
      </c>
      <c r="D2038" s="430" t="s">
        <v>3799</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75">
      <c r="A2039" s="430" t="s">
        <v>4209</v>
      </c>
      <c r="B2039" s="430">
        <v>1</v>
      </c>
      <c r="C2039" s="430" t="s">
        <v>4210</v>
      </c>
      <c r="D2039" s="430" t="s">
        <v>3801</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75">
      <c r="A2040" s="430" t="s">
        <v>4209</v>
      </c>
      <c r="B2040" s="430">
        <v>1</v>
      </c>
      <c r="C2040" s="430" t="s">
        <v>4210</v>
      </c>
      <c r="D2040" s="430" t="s">
        <v>3803</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75">
      <c r="A2041" s="430" t="s">
        <v>4209</v>
      </c>
      <c r="B2041" s="430">
        <v>1</v>
      </c>
      <c r="C2041" s="430" t="s">
        <v>4210</v>
      </c>
      <c r="D2041" s="430" t="s">
        <v>3805</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75">
      <c r="A2042" s="430" t="s">
        <v>4209</v>
      </c>
      <c r="B2042" s="430">
        <v>1</v>
      </c>
      <c r="C2042" s="430" t="s">
        <v>4210</v>
      </c>
      <c r="D2042" s="430" t="s">
        <v>4197</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75">
      <c r="A2043" s="430" t="s">
        <v>4209</v>
      </c>
      <c r="B2043" s="430">
        <v>1</v>
      </c>
      <c r="C2043" s="430" t="s">
        <v>4210</v>
      </c>
      <c r="D2043" s="430" t="s">
        <v>3807</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75">
      <c r="A2044" s="430" t="s">
        <v>4209</v>
      </c>
      <c r="B2044" s="430">
        <v>1</v>
      </c>
      <c r="C2044" s="430" t="s">
        <v>4210</v>
      </c>
      <c r="D2044" s="430" t="s">
        <v>3809</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75">
      <c r="A2045" s="430" t="s">
        <v>4209</v>
      </c>
      <c r="B2045" s="430">
        <v>1</v>
      </c>
      <c r="C2045" s="430" t="s">
        <v>4210</v>
      </c>
      <c r="D2045" s="430" t="s">
        <v>3811</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75">
      <c r="A2046" s="430" t="s">
        <v>4209</v>
      </c>
      <c r="B2046" s="430">
        <v>1</v>
      </c>
      <c r="C2046" s="430" t="s">
        <v>4210</v>
      </c>
      <c r="D2046" s="430" t="s">
        <v>4138</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75">
      <c r="A2047" s="430" t="s">
        <v>4209</v>
      </c>
      <c r="B2047" s="430">
        <v>1</v>
      </c>
      <c r="C2047" s="430" t="s">
        <v>4210</v>
      </c>
      <c r="D2047" s="430" t="s">
        <v>3813</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75">
      <c r="A2048" s="430" t="s">
        <v>4209</v>
      </c>
      <c r="B2048" s="430">
        <v>1</v>
      </c>
      <c r="C2048" s="430" t="s">
        <v>4210</v>
      </c>
      <c r="D2048" s="430" t="s">
        <v>3815</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75">
      <c r="A2049" s="430" t="s">
        <v>4209</v>
      </c>
      <c r="B2049" s="430">
        <v>1</v>
      </c>
      <c r="C2049" s="430" t="s">
        <v>4210</v>
      </c>
      <c r="D2049" s="430" t="s">
        <v>3817</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75">
      <c r="A2050" s="430" t="s">
        <v>4209</v>
      </c>
      <c r="B2050" s="430">
        <v>1</v>
      </c>
      <c r="C2050" s="430" t="s">
        <v>4210</v>
      </c>
      <c r="D2050" s="430" t="s">
        <v>3819</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75">
      <c r="A2051" s="430" t="s">
        <v>4209</v>
      </c>
      <c r="B2051" s="430">
        <v>1</v>
      </c>
      <c r="C2051" s="430" t="s">
        <v>4210</v>
      </c>
      <c r="D2051" s="430" t="s">
        <v>521</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75">
      <c r="A2052" s="430" t="s">
        <v>4209</v>
      </c>
      <c r="B2052" s="430">
        <v>1</v>
      </c>
      <c r="C2052" s="430" t="s">
        <v>4210</v>
      </c>
      <c r="D2052" s="430" t="s">
        <v>3822</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75">
      <c r="A2053" s="430" t="s">
        <v>4209</v>
      </c>
      <c r="B2053" s="430">
        <v>1</v>
      </c>
      <c r="C2053" s="430" t="s">
        <v>4210</v>
      </c>
      <c r="D2053" s="430" t="s">
        <v>3824</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75">
      <c r="A2054" s="430" t="s">
        <v>4209</v>
      </c>
      <c r="B2054" s="430">
        <v>1</v>
      </c>
      <c r="C2054" s="430" t="s">
        <v>4210</v>
      </c>
      <c r="D2054" s="430" t="s">
        <v>3826</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75">
      <c r="A2055" s="430" t="s">
        <v>4209</v>
      </c>
      <c r="B2055" s="430">
        <v>1</v>
      </c>
      <c r="C2055" s="430" t="s">
        <v>4210</v>
      </c>
      <c r="D2055" s="430" t="s">
        <v>3828</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75">
      <c r="A2056" s="430" t="s">
        <v>4209</v>
      </c>
      <c r="B2056" s="430">
        <v>1</v>
      </c>
      <c r="C2056" s="430" t="s">
        <v>4210</v>
      </c>
      <c r="D2056" s="430" t="s">
        <v>3830</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75">
      <c r="A2057" s="430" t="s">
        <v>4209</v>
      </c>
      <c r="B2057" s="430">
        <v>1</v>
      </c>
      <c r="C2057" s="430" t="s">
        <v>4210</v>
      </c>
      <c r="D2057" s="430" t="s">
        <v>3832</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75">
      <c r="A2058" s="430" t="s">
        <v>4209</v>
      </c>
      <c r="B2058" s="430">
        <v>1</v>
      </c>
      <c r="C2058" s="430" t="s">
        <v>4210</v>
      </c>
      <c r="D2058" s="430" t="s">
        <v>3834</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75">
      <c r="A2059" s="430" t="s">
        <v>4209</v>
      </c>
      <c r="B2059" s="430">
        <v>1</v>
      </c>
      <c r="C2059" s="430" t="s">
        <v>4210</v>
      </c>
      <c r="D2059" s="430" t="s">
        <v>3836</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75">
      <c r="A2060" s="430" t="s">
        <v>4209</v>
      </c>
      <c r="B2060" s="430">
        <v>1</v>
      </c>
      <c r="C2060" s="430" t="s">
        <v>4210</v>
      </c>
      <c r="D2060" s="430" t="s">
        <v>3838</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75">
      <c r="A2061" s="430" t="s">
        <v>4209</v>
      </c>
      <c r="B2061" s="430">
        <v>1</v>
      </c>
      <c r="C2061" s="430" t="s">
        <v>4210</v>
      </c>
      <c r="D2061" s="430" t="s">
        <v>4139</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75">
      <c r="A2062" s="430" t="s">
        <v>4209</v>
      </c>
      <c r="B2062" s="430">
        <v>1</v>
      </c>
      <c r="C2062" s="430" t="s">
        <v>4210</v>
      </c>
      <c r="D2062" s="430" t="s">
        <v>4198</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75">
      <c r="A2063" s="430" t="s">
        <v>4209</v>
      </c>
      <c r="B2063" s="430">
        <v>1</v>
      </c>
      <c r="C2063" s="430" t="s">
        <v>4210</v>
      </c>
      <c r="D2063" s="430" t="s">
        <v>3840</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75">
      <c r="A2064" s="430" t="s">
        <v>4209</v>
      </c>
      <c r="B2064" s="430">
        <v>1</v>
      </c>
      <c r="C2064" s="430" t="s">
        <v>4210</v>
      </c>
      <c r="D2064" s="430" t="s">
        <v>3842</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75">
      <c r="A2065" s="430" t="s">
        <v>4209</v>
      </c>
      <c r="B2065" s="430">
        <v>1</v>
      </c>
      <c r="C2065" s="430" t="s">
        <v>4210</v>
      </c>
      <c r="D2065" s="430" t="s">
        <v>3844</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75">
      <c r="A2066" s="430" t="s">
        <v>4209</v>
      </c>
      <c r="B2066" s="430">
        <v>1</v>
      </c>
      <c r="C2066" s="430" t="s">
        <v>4210</v>
      </c>
      <c r="D2066" s="430" t="s">
        <v>3846</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75">
      <c r="A2067" s="430" t="s">
        <v>4209</v>
      </c>
      <c r="B2067" s="430">
        <v>1</v>
      </c>
      <c r="C2067" s="430" t="s">
        <v>4210</v>
      </c>
      <c r="D2067" s="430" t="s">
        <v>3848</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75">
      <c r="A2068" s="430" t="s">
        <v>4209</v>
      </c>
      <c r="B2068" s="430">
        <v>1</v>
      </c>
      <c r="C2068" s="430" t="s">
        <v>4210</v>
      </c>
      <c r="D2068" s="430" t="s">
        <v>3850</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75">
      <c r="A2069" s="430" t="s">
        <v>4209</v>
      </c>
      <c r="B2069" s="430">
        <v>1</v>
      </c>
      <c r="C2069" s="430" t="s">
        <v>4210</v>
      </c>
      <c r="D2069" s="430" t="s">
        <v>3852</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75">
      <c r="A2070" s="430" t="s">
        <v>4209</v>
      </c>
      <c r="B2070" s="430">
        <v>1</v>
      </c>
      <c r="C2070" s="430" t="s">
        <v>4210</v>
      </c>
      <c r="D2070" s="430" t="s">
        <v>4141</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75">
      <c r="A2071" s="430" t="s">
        <v>4209</v>
      </c>
      <c r="B2071" s="430">
        <v>1</v>
      </c>
      <c r="C2071" s="430" t="s">
        <v>4210</v>
      </c>
      <c r="D2071" s="430" t="s">
        <v>3854</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75">
      <c r="A2072" s="430" t="s">
        <v>4209</v>
      </c>
      <c r="B2072" s="430">
        <v>1</v>
      </c>
      <c r="C2072" s="430" t="s">
        <v>4210</v>
      </c>
      <c r="D2072" s="430" t="s">
        <v>3856</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75">
      <c r="A2073" s="430" t="s">
        <v>4209</v>
      </c>
      <c r="B2073" s="430">
        <v>1</v>
      </c>
      <c r="C2073" s="430" t="s">
        <v>4210</v>
      </c>
      <c r="D2073" s="430" t="s">
        <v>3858</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75">
      <c r="A2074" s="430" t="s">
        <v>4209</v>
      </c>
      <c r="B2074" s="430">
        <v>1</v>
      </c>
      <c r="C2074" s="430" t="s">
        <v>4210</v>
      </c>
      <c r="D2074" s="430" t="s">
        <v>3860</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75">
      <c r="A2075" s="430" t="s">
        <v>4209</v>
      </c>
      <c r="B2075" s="430">
        <v>1</v>
      </c>
      <c r="C2075" s="430" t="s">
        <v>4210</v>
      </c>
      <c r="D2075" s="430" t="s">
        <v>3862</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75">
      <c r="A2076" s="430" t="s">
        <v>4211</v>
      </c>
      <c r="B2076" s="430">
        <v>1</v>
      </c>
      <c r="C2076" s="430" t="s">
        <v>4212</v>
      </c>
      <c r="D2076" s="430" t="s">
        <v>3765</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75">
      <c r="A2077" s="430" t="s">
        <v>4211</v>
      </c>
      <c r="B2077" s="430">
        <v>1</v>
      </c>
      <c r="C2077" s="430" t="s">
        <v>4212</v>
      </c>
      <c r="D2077" s="430" t="s">
        <v>3767</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75">
      <c r="A2078" s="430" t="s">
        <v>4211</v>
      </c>
      <c r="B2078" s="430">
        <v>1</v>
      </c>
      <c r="C2078" s="430" t="s">
        <v>4212</v>
      </c>
      <c r="D2078" s="430" t="s">
        <v>3769</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75">
      <c r="A2079" s="430" t="s">
        <v>4211</v>
      </c>
      <c r="B2079" s="430">
        <v>1</v>
      </c>
      <c r="C2079" s="430" t="s">
        <v>4212</v>
      </c>
      <c r="D2079" s="430" t="s">
        <v>4136</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75">
      <c r="A2080" s="430" t="s">
        <v>4211</v>
      </c>
      <c r="B2080" s="430">
        <v>1</v>
      </c>
      <c r="C2080" s="430" t="s">
        <v>4212</v>
      </c>
      <c r="D2080" s="430" t="s">
        <v>3771</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75">
      <c r="A2081" s="430" t="s">
        <v>4211</v>
      </c>
      <c r="B2081" s="430">
        <v>1</v>
      </c>
      <c r="C2081" s="430" t="s">
        <v>4212</v>
      </c>
      <c r="D2081" s="430" t="s">
        <v>3773</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75">
      <c r="A2082" s="430" t="s">
        <v>4211</v>
      </c>
      <c r="B2082" s="430">
        <v>1</v>
      </c>
      <c r="C2082" s="430" t="s">
        <v>4212</v>
      </c>
      <c r="D2082" s="430" t="s">
        <v>485</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75">
      <c r="A2083" s="430" t="s">
        <v>4211</v>
      </c>
      <c r="B2083" s="430">
        <v>1</v>
      </c>
      <c r="C2083" s="430" t="s">
        <v>4212</v>
      </c>
      <c r="D2083" s="430" t="s">
        <v>3776</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75">
      <c r="A2084" s="430" t="s">
        <v>4211</v>
      </c>
      <c r="B2084" s="430">
        <v>1</v>
      </c>
      <c r="C2084" s="430" t="s">
        <v>4212</v>
      </c>
      <c r="D2084" s="430" t="s">
        <v>3779</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75">
      <c r="A2085" s="430" t="s">
        <v>4211</v>
      </c>
      <c r="B2085" s="430">
        <v>1</v>
      </c>
      <c r="C2085" s="430" t="s">
        <v>4212</v>
      </c>
      <c r="D2085" s="430" t="s">
        <v>3781</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75">
      <c r="A2086" s="430" t="s">
        <v>4211</v>
      </c>
      <c r="B2086" s="430">
        <v>1</v>
      </c>
      <c r="C2086" s="430" t="s">
        <v>4212</v>
      </c>
      <c r="D2086" s="430" t="s">
        <v>3783</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75">
      <c r="A2087" s="430" t="s">
        <v>4211</v>
      </c>
      <c r="B2087" s="430">
        <v>1</v>
      </c>
      <c r="C2087" s="430" t="s">
        <v>4212</v>
      </c>
      <c r="D2087" s="430" t="s">
        <v>4137</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75">
      <c r="A2088" s="430" t="s">
        <v>4211</v>
      </c>
      <c r="B2088" s="430">
        <v>1</v>
      </c>
      <c r="C2088" s="430" t="s">
        <v>4212</v>
      </c>
      <c r="D2088" s="430" t="s">
        <v>3785</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75">
      <c r="A2089" s="430" t="s">
        <v>4211</v>
      </c>
      <c r="B2089" s="430">
        <v>1</v>
      </c>
      <c r="C2089" s="430" t="s">
        <v>4212</v>
      </c>
      <c r="D2089" s="430" t="s">
        <v>3787</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75">
      <c r="A2090" s="430" t="s">
        <v>4211</v>
      </c>
      <c r="B2090" s="430">
        <v>1</v>
      </c>
      <c r="C2090" s="430" t="s">
        <v>4212</v>
      </c>
      <c r="D2090" s="430" t="s">
        <v>3789</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75">
      <c r="A2091" s="430" t="s">
        <v>4211</v>
      </c>
      <c r="B2091" s="430">
        <v>1</v>
      </c>
      <c r="C2091" s="430" t="s">
        <v>4212</v>
      </c>
      <c r="D2091" s="430" t="s">
        <v>3791</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75">
      <c r="A2092" s="430" t="s">
        <v>4211</v>
      </c>
      <c r="B2092" s="430">
        <v>1</v>
      </c>
      <c r="C2092" s="430" t="s">
        <v>4212</v>
      </c>
      <c r="D2092" s="430" t="s">
        <v>3793</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75">
      <c r="A2093" s="430" t="s">
        <v>4211</v>
      </c>
      <c r="B2093" s="430">
        <v>1</v>
      </c>
      <c r="C2093" s="430" t="s">
        <v>4212</v>
      </c>
      <c r="D2093" s="430" t="s">
        <v>3795</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75">
      <c r="A2094" s="430" t="s">
        <v>4211</v>
      </c>
      <c r="B2094" s="430">
        <v>1</v>
      </c>
      <c r="C2094" s="430" t="s">
        <v>4212</v>
      </c>
      <c r="D2094" s="430" t="s">
        <v>3797</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75">
      <c r="A2095" s="430" t="s">
        <v>4211</v>
      </c>
      <c r="B2095" s="430">
        <v>1</v>
      </c>
      <c r="C2095" s="430" t="s">
        <v>4212</v>
      </c>
      <c r="D2095" s="430" t="s">
        <v>3799</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75">
      <c r="A2096" s="430" t="s">
        <v>4211</v>
      </c>
      <c r="B2096" s="430">
        <v>1</v>
      </c>
      <c r="C2096" s="430" t="s">
        <v>4212</v>
      </c>
      <c r="D2096" s="430" t="s">
        <v>3801</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75">
      <c r="A2097" s="430" t="s">
        <v>4211</v>
      </c>
      <c r="B2097" s="430">
        <v>1</v>
      </c>
      <c r="C2097" s="430" t="s">
        <v>4212</v>
      </c>
      <c r="D2097" s="430" t="s">
        <v>3803</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75">
      <c r="A2098" s="430" t="s">
        <v>4211</v>
      </c>
      <c r="B2098" s="430">
        <v>1</v>
      </c>
      <c r="C2098" s="430" t="s">
        <v>4212</v>
      </c>
      <c r="D2098" s="430" t="s">
        <v>3805</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75">
      <c r="A2099" s="430" t="s">
        <v>4211</v>
      </c>
      <c r="B2099" s="430">
        <v>1</v>
      </c>
      <c r="C2099" s="430" t="s">
        <v>4212</v>
      </c>
      <c r="D2099" s="430" t="s">
        <v>3807</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75">
      <c r="A2100" s="430" t="s">
        <v>4211</v>
      </c>
      <c r="B2100" s="430">
        <v>1</v>
      </c>
      <c r="C2100" s="430" t="s">
        <v>4212</v>
      </c>
      <c r="D2100" s="430" t="s">
        <v>3809</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75">
      <c r="A2101" s="430" t="s">
        <v>4211</v>
      </c>
      <c r="B2101" s="430">
        <v>1</v>
      </c>
      <c r="C2101" s="430" t="s">
        <v>4212</v>
      </c>
      <c r="D2101" s="430" t="s">
        <v>3811</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75">
      <c r="A2102" s="430" t="s">
        <v>4211</v>
      </c>
      <c r="B2102" s="430">
        <v>1</v>
      </c>
      <c r="C2102" s="430" t="s">
        <v>4212</v>
      </c>
      <c r="D2102" s="430" t="s">
        <v>4138</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75">
      <c r="A2103" s="430" t="s">
        <v>4211</v>
      </c>
      <c r="B2103" s="430">
        <v>1</v>
      </c>
      <c r="C2103" s="430" t="s">
        <v>4212</v>
      </c>
      <c r="D2103" s="430" t="s">
        <v>3813</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75">
      <c r="A2104" s="430" t="s">
        <v>4211</v>
      </c>
      <c r="B2104" s="430">
        <v>1</v>
      </c>
      <c r="C2104" s="430" t="s">
        <v>4212</v>
      </c>
      <c r="D2104" s="430" t="s">
        <v>3815</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75">
      <c r="A2105" s="430" t="s">
        <v>4211</v>
      </c>
      <c r="B2105" s="430">
        <v>1</v>
      </c>
      <c r="C2105" s="430" t="s">
        <v>4212</v>
      </c>
      <c r="D2105" s="430" t="s">
        <v>3817</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75">
      <c r="A2106" s="430" t="s">
        <v>4211</v>
      </c>
      <c r="B2106" s="430">
        <v>1</v>
      </c>
      <c r="C2106" s="430" t="s">
        <v>4212</v>
      </c>
      <c r="D2106" s="430" t="s">
        <v>3819</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75">
      <c r="A2107" s="430" t="s">
        <v>4211</v>
      </c>
      <c r="B2107" s="430">
        <v>1</v>
      </c>
      <c r="C2107" s="430" t="s">
        <v>4212</v>
      </c>
      <c r="D2107" s="430" t="s">
        <v>521</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75">
      <c r="A2108" s="430" t="s">
        <v>4211</v>
      </c>
      <c r="B2108" s="430">
        <v>1</v>
      </c>
      <c r="C2108" s="430" t="s">
        <v>4212</v>
      </c>
      <c r="D2108" s="430" t="s">
        <v>3822</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75">
      <c r="A2109" s="430" t="s">
        <v>4211</v>
      </c>
      <c r="B2109" s="430">
        <v>1</v>
      </c>
      <c r="C2109" s="430" t="s">
        <v>4212</v>
      </c>
      <c r="D2109" s="430" t="s">
        <v>3824</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75">
      <c r="A2110" s="430" t="s">
        <v>4211</v>
      </c>
      <c r="B2110" s="430">
        <v>1</v>
      </c>
      <c r="C2110" s="430" t="s">
        <v>4212</v>
      </c>
      <c r="D2110" s="430" t="s">
        <v>3826</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75">
      <c r="A2111" s="430" t="s">
        <v>4211</v>
      </c>
      <c r="B2111" s="430">
        <v>1</v>
      </c>
      <c r="C2111" s="430" t="s">
        <v>4212</v>
      </c>
      <c r="D2111" s="430" t="s">
        <v>3828</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75">
      <c r="A2112" s="430" t="s">
        <v>4211</v>
      </c>
      <c r="B2112" s="430">
        <v>1</v>
      </c>
      <c r="C2112" s="430" t="s">
        <v>4212</v>
      </c>
      <c r="D2112" s="430" t="s">
        <v>3830</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75">
      <c r="A2113" s="430" t="s">
        <v>4211</v>
      </c>
      <c r="B2113" s="430">
        <v>1</v>
      </c>
      <c r="C2113" s="430" t="s">
        <v>4212</v>
      </c>
      <c r="D2113" s="430" t="s">
        <v>3832</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75">
      <c r="A2114" s="430" t="s">
        <v>4211</v>
      </c>
      <c r="B2114" s="430">
        <v>1</v>
      </c>
      <c r="C2114" s="430" t="s">
        <v>4212</v>
      </c>
      <c r="D2114" s="430" t="s">
        <v>3834</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75">
      <c r="A2115" s="430" t="s">
        <v>4211</v>
      </c>
      <c r="B2115" s="430">
        <v>1</v>
      </c>
      <c r="C2115" s="430" t="s">
        <v>4212</v>
      </c>
      <c r="D2115" s="430" t="s">
        <v>3836</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75">
      <c r="A2116" s="430" t="s">
        <v>4211</v>
      </c>
      <c r="B2116" s="430">
        <v>1</v>
      </c>
      <c r="C2116" s="430" t="s">
        <v>4212</v>
      </c>
      <c r="D2116" s="430" t="s">
        <v>3838</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75">
      <c r="A2117" s="430" t="s">
        <v>4211</v>
      </c>
      <c r="B2117" s="430">
        <v>1</v>
      </c>
      <c r="C2117" s="430" t="s">
        <v>4212</v>
      </c>
      <c r="D2117" s="430" t="s">
        <v>4139</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75">
      <c r="A2118" s="430" t="s">
        <v>4211</v>
      </c>
      <c r="B2118" s="430">
        <v>1</v>
      </c>
      <c r="C2118" s="430" t="s">
        <v>4212</v>
      </c>
      <c r="D2118" s="430" t="s">
        <v>3840</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75">
      <c r="A2119" s="430" t="s">
        <v>4211</v>
      </c>
      <c r="B2119" s="430">
        <v>1</v>
      </c>
      <c r="C2119" s="430" t="s">
        <v>4212</v>
      </c>
      <c r="D2119" s="430" t="s">
        <v>3842</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75">
      <c r="A2120" s="430" t="s">
        <v>4211</v>
      </c>
      <c r="B2120" s="430">
        <v>1</v>
      </c>
      <c r="C2120" s="430" t="s">
        <v>4212</v>
      </c>
      <c r="D2120" s="430" t="s">
        <v>3844</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75">
      <c r="A2121" s="430" t="s">
        <v>4211</v>
      </c>
      <c r="B2121" s="430">
        <v>1</v>
      </c>
      <c r="C2121" s="430" t="s">
        <v>4212</v>
      </c>
      <c r="D2121" s="430" t="s">
        <v>3846</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75">
      <c r="A2122" s="430" t="s">
        <v>4211</v>
      </c>
      <c r="B2122" s="430">
        <v>1</v>
      </c>
      <c r="C2122" s="430" t="s">
        <v>4212</v>
      </c>
      <c r="D2122" s="430" t="s">
        <v>3848</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75">
      <c r="A2123" s="430" t="s">
        <v>4211</v>
      </c>
      <c r="B2123" s="430">
        <v>1</v>
      </c>
      <c r="C2123" s="430" t="s">
        <v>4212</v>
      </c>
      <c r="D2123" s="430" t="s">
        <v>4140</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75">
      <c r="A2124" s="430" t="s">
        <v>4211</v>
      </c>
      <c r="B2124" s="430">
        <v>1</v>
      </c>
      <c r="C2124" s="430" t="s">
        <v>4212</v>
      </c>
      <c r="D2124" s="430" t="s">
        <v>3850</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75">
      <c r="A2125" s="430" t="s">
        <v>4211</v>
      </c>
      <c r="B2125" s="430">
        <v>1</v>
      </c>
      <c r="C2125" s="430" t="s">
        <v>4212</v>
      </c>
      <c r="D2125" s="430" t="s">
        <v>3852</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75">
      <c r="A2126" s="430" t="s">
        <v>4211</v>
      </c>
      <c r="B2126" s="430">
        <v>1</v>
      </c>
      <c r="C2126" s="430" t="s">
        <v>4212</v>
      </c>
      <c r="D2126" s="430" t="s">
        <v>4141</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75">
      <c r="A2127" s="430" t="s">
        <v>4211</v>
      </c>
      <c r="B2127" s="430">
        <v>1</v>
      </c>
      <c r="C2127" s="430" t="s">
        <v>4212</v>
      </c>
      <c r="D2127" s="430" t="s">
        <v>3854</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75">
      <c r="A2128" s="430" t="s">
        <v>4211</v>
      </c>
      <c r="B2128" s="430">
        <v>1</v>
      </c>
      <c r="C2128" s="430" t="s">
        <v>4212</v>
      </c>
      <c r="D2128" s="430" t="s">
        <v>3856</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75">
      <c r="A2129" s="430" t="s">
        <v>4211</v>
      </c>
      <c r="B2129" s="430">
        <v>1</v>
      </c>
      <c r="C2129" s="430" t="s">
        <v>4212</v>
      </c>
      <c r="D2129" s="430" t="s">
        <v>3858</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75">
      <c r="A2130" s="430" t="s">
        <v>4211</v>
      </c>
      <c r="B2130" s="430">
        <v>1</v>
      </c>
      <c r="C2130" s="430" t="s">
        <v>4212</v>
      </c>
      <c r="D2130" s="430" t="s">
        <v>3860</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75">
      <c r="A2131" s="430" t="s">
        <v>4211</v>
      </c>
      <c r="B2131" s="430">
        <v>1</v>
      </c>
      <c r="C2131" s="430" t="s">
        <v>4212</v>
      </c>
      <c r="D2131" s="430" t="s">
        <v>3862</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75">
      <c r="A2132" s="430" t="s">
        <v>4213</v>
      </c>
      <c r="B2132" s="430">
        <v>1</v>
      </c>
      <c r="C2132" s="430" t="s">
        <v>4214</v>
      </c>
      <c r="D2132" s="430" t="s">
        <v>3765</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75">
      <c r="A2133" s="430" t="s">
        <v>4213</v>
      </c>
      <c r="B2133" s="430">
        <v>1</v>
      </c>
      <c r="C2133" s="430" t="s">
        <v>4214</v>
      </c>
      <c r="D2133" s="430" t="s">
        <v>3767</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75">
      <c r="A2134" s="430" t="s">
        <v>4213</v>
      </c>
      <c r="B2134" s="430">
        <v>1</v>
      </c>
      <c r="C2134" s="430" t="s">
        <v>4214</v>
      </c>
      <c r="D2134" s="430" t="s">
        <v>3769</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75">
      <c r="A2135" s="430" t="s">
        <v>4213</v>
      </c>
      <c r="B2135" s="430">
        <v>1</v>
      </c>
      <c r="C2135" s="430" t="s">
        <v>4214</v>
      </c>
      <c r="D2135" s="430" t="s">
        <v>4136</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75">
      <c r="A2136" s="430" t="s">
        <v>4213</v>
      </c>
      <c r="B2136" s="430">
        <v>1</v>
      </c>
      <c r="C2136" s="430" t="s">
        <v>4214</v>
      </c>
      <c r="D2136" s="430" t="s">
        <v>3771</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75">
      <c r="A2137" s="430" t="s">
        <v>4213</v>
      </c>
      <c r="B2137" s="430">
        <v>1</v>
      </c>
      <c r="C2137" s="430" t="s">
        <v>4214</v>
      </c>
      <c r="D2137" s="430" t="s">
        <v>3773</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75">
      <c r="A2138" s="430" t="s">
        <v>4213</v>
      </c>
      <c r="B2138" s="430">
        <v>1</v>
      </c>
      <c r="C2138" s="430" t="s">
        <v>4214</v>
      </c>
      <c r="D2138" s="430" t="s">
        <v>485</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75">
      <c r="A2139" s="430" t="s">
        <v>4213</v>
      </c>
      <c r="B2139" s="430">
        <v>1</v>
      </c>
      <c r="C2139" s="430" t="s">
        <v>4214</v>
      </c>
      <c r="D2139" s="430" t="s">
        <v>3776</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75">
      <c r="A2140" s="430" t="s">
        <v>4213</v>
      </c>
      <c r="B2140" s="430">
        <v>1</v>
      </c>
      <c r="C2140" s="430" t="s">
        <v>4214</v>
      </c>
      <c r="D2140" s="430" t="s">
        <v>3778</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75">
      <c r="A2141" s="430" t="s">
        <v>4213</v>
      </c>
      <c r="B2141" s="430">
        <v>1</v>
      </c>
      <c r="C2141" s="430" t="s">
        <v>4214</v>
      </c>
      <c r="D2141" s="430" t="s">
        <v>3779</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75">
      <c r="A2142" s="430" t="s">
        <v>4213</v>
      </c>
      <c r="B2142" s="430">
        <v>1</v>
      </c>
      <c r="C2142" s="430" t="s">
        <v>4214</v>
      </c>
      <c r="D2142" s="430" t="s">
        <v>3781</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75">
      <c r="A2143" s="430" t="s">
        <v>4213</v>
      </c>
      <c r="B2143" s="430">
        <v>1</v>
      </c>
      <c r="C2143" s="430" t="s">
        <v>4214</v>
      </c>
      <c r="D2143" s="430" t="s">
        <v>3783</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75">
      <c r="A2144" s="430" t="s">
        <v>4213</v>
      </c>
      <c r="B2144" s="430">
        <v>1</v>
      </c>
      <c r="C2144" s="430" t="s">
        <v>4214</v>
      </c>
      <c r="D2144" s="430" t="s">
        <v>4137</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75">
      <c r="A2145" s="430" t="s">
        <v>4213</v>
      </c>
      <c r="B2145" s="430">
        <v>1</v>
      </c>
      <c r="C2145" s="430" t="s">
        <v>4214</v>
      </c>
      <c r="D2145" s="430" t="s">
        <v>3785</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75">
      <c r="A2146" s="430" t="s">
        <v>4213</v>
      </c>
      <c r="B2146" s="430">
        <v>1</v>
      </c>
      <c r="C2146" s="430" t="s">
        <v>4214</v>
      </c>
      <c r="D2146" s="430" t="s">
        <v>3787</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75">
      <c r="A2147" s="430" t="s">
        <v>4213</v>
      </c>
      <c r="B2147" s="430">
        <v>1</v>
      </c>
      <c r="C2147" s="430" t="s">
        <v>4214</v>
      </c>
      <c r="D2147" s="430" t="s">
        <v>3789</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75">
      <c r="A2148" s="430" t="s">
        <v>4213</v>
      </c>
      <c r="B2148" s="430">
        <v>1</v>
      </c>
      <c r="C2148" s="430" t="s">
        <v>4214</v>
      </c>
      <c r="D2148" s="430" t="s">
        <v>3791</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75">
      <c r="A2149" s="430" t="s">
        <v>4213</v>
      </c>
      <c r="B2149" s="430">
        <v>1</v>
      </c>
      <c r="C2149" s="430" t="s">
        <v>4214</v>
      </c>
      <c r="D2149" s="430" t="s">
        <v>3793</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75">
      <c r="A2150" s="430" t="s">
        <v>4213</v>
      </c>
      <c r="B2150" s="430">
        <v>1</v>
      </c>
      <c r="C2150" s="430" t="s">
        <v>4214</v>
      </c>
      <c r="D2150" s="430" t="s">
        <v>3795</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75">
      <c r="A2151" s="430" t="s">
        <v>4213</v>
      </c>
      <c r="B2151" s="430">
        <v>1</v>
      </c>
      <c r="C2151" s="430" t="s">
        <v>4214</v>
      </c>
      <c r="D2151" s="430" t="s">
        <v>3797</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75">
      <c r="A2152" s="430" t="s">
        <v>4213</v>
      </c>
      <c r="B2152" s="430">
        <v>1</v>
      </c>
      <c r="C2152" s="430" t="s">
        <v>4214</v>
      </c>
      <c r="D2152" s="430" t="s">
        <v>3799</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75">
      <c r="A2153" s="430" t="s">
        <v>4213</v>
      </c>
      <c r="B2153" s="430">
        <v>1</v>
      </c>
      <c r="C2153" s="430" t="s">
        <v>4214</v>
      </c>
      <c r="D2153" s="430" t="s">
        <v>3801</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75">
      <c r="A2154" s="430" t="s">
        <v>4213</v>
      </c>
      <c r="B2154" s="430">
        <v>1</v>
      </c>
      <c r="C2154" s="430" t="s">
        <v>4214</v>
      </c>
      <c r="D2154" s="430" t="s">
        <v>3803</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75">
      <c r="A2155" s="430" t="s">
        <v>4213</v>
      </c>
      <c r="B2155" s="430">
        <v>1</v>
      </c>
      <c r="C2155" s="430" t="s">
        <v>4214</v>
      </c>
      <c r="D2155" s="430" t="s">
        <v>3805</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75">
      <c r="A2156" s="430" t="s">
        <v>4213</v>
      </c>
      <c r="B2156" s="430">
        <v>1</v>
      </c>
      <c r="C2156" s="430" t="s">
        <v>4214</v>
      </c>
      <c r="D2156" s="430" t="s">
        <v>3807</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75">
      <c r="A2157" s="430" t="s">
        <v>4213</v>
      </c>
      <c r="B2157" s="430">
        <v>1</v>
      </c>
      <c r="C2157" s="430" t="s">
        <v>4214</v>
      </c>
      <c r="D2157" s="430" t="s">
        <v>3809</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75">
      <c r="A2158" s="430" t="s">
        <v>4213</v>
      </c>
      <c r="B2158" s="430">
        <v>1</v>
      </c>
      <c r="C2158" s="430" t="s">
        <v>4214</v>
      </c>
      <c r="D2158" s="430" t="s">
        <v>3811</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75">
      <c r="A2159" s="430" t="s">
        <v>4213</v>
      </c>
      <c r="B2159" s="430">
        <v>1</v>
      </c>
      <c r="C2159" s="430" t="s">
        <v>4214</v>
      </c>
      <c r="D2159" s="430" t="s">
        <v>4138</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75">
      <c r="A2160" s="430" t="s">
        <v>4213</v>
      </c>
      <c r="B2160" s="430">
        <v>1</v>
      </c>
      <c r="C2160" s="430" t="s">
        <v>4214</v>
      </c>
      <c r="D2160" s="430" t="s">
        <v>3813</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75">
      <c r="A2161" s="430" t="s">
        <v>4213</v>
      </c>
      <c r="B2161" s="430">
        <v>1</v>
      </c>
      <c r="C2161" s="430" t="s">
        <v>4214</v>
      </c>
      <c r="D2161" s="430" t="s">
        <v>3815</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75">
      <c r="A2162" s="430" t="s">
        <v>4213</v>
      </c>
      <c r="B2162" s="430">
        <v>1</v>
      </c>
      <c r="C2162" s="430" t="s">
        <v>4214</v>
      </c>
      <c r="D2162" s="430" t="s">
        <v>3817</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75">
      <c r="A2163" s="430" t="s">
        <v>4213</v>
      </c>
      <c r="B2163" s="430">
        <v>1</v>
      </c>
      <c r="C2163" s="430" t="s">
        <v>4214</v>
      </c>
      <c r="D2163" s="430" t="s">
        <v>3819</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75">
      <c r="A2164" s="430" t="s">
        <v>4213</v>
      </c>
      <c r="B2164" s="430">
        <v>1</v>
      </c>
      <c r="C2164" s="430" t="s">
        <v>4214</v>
      </c>
      <c r="D2164" s="430" t="s">
        <v>521</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75">
      <c r="A2165" s="430" t="s">
        <v>4213</v>
      </c>
      <c r="B2165" s="430">
        <v>1</v>
      </c>
      <c r="C2165" s="430" t="s">
        <v>4214</v>
      </c>
      <c r="D2165" s="430" t="s">
        <v>3822</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75">
      <c r="A2166" s="430" t="s">
        <v>4213</v>
      </c>
      <c r="B2166" s="430">
        <v>1</v>
      </c>
      <c r="C2166" s="430" t="s">
        <v>4214</v>
      </c>
      <c r="D2166" s="430" t="s">
        <v>3824</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75">
      <c r="A2167" s="430" t="s">
        <v>4213</v>
      </c>
      <c r="B2167" s="430">
        <v>1</v>
      </c>
      <c r="C2167" s="430" t="s">
        <v>4214</v>
      </c>
      <c r="D2167" s="430" t="s">
        <v>3826</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75">
      <c r="A2168" s="430" t="s">
        <v>4213</v>
      </c>
      <c r="B2168" s="430">
        <v>1</v>
      </c>
      <c r="C2168" s="430" t="s">
        <v>4214</v>
      </c>
      <c r="D2168" s="430" t="s">
        <v>3828</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75">
      <c r="A2169" s="430" t="s">
        <v>4213</v>
      </c>
      <c r="B2169" s="430">
        <v>1</v>
      </c>
      <c r="C2169" s="430" t="s">
        <v>4214</v>
      </c>
      <c r="D2169" s="430" t="s">
        <v>3830</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75">
      <c r="A2170" s="430" t="s">
        <v>4213</v>
      </c>
      <c r="B2170" s="430">
        <v>1</v>
      </c>
      <c r="C2170" s="430" t="s">
        <v>4214</v>
      </c>
      <c r="D2170" s="430" t="s">
        <v>3832</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75">
      <c r="A2171" s="430" t="s">
        <v>4213</v>
      </c>
      <c r="B2171" s="430">
        <v>1</v>
      </c>
      <c r="C2171" s="430" t="s">
        <v>4214</v>
      </c>
      <c r="D2171" s="430" t="s">
        <v>3834</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75">
      <c r="A2172" s="430" t="s">
        <v>4213</v>
      </c>
      <c r="B2172" s="430">
        <v>1</v>
      </c>
      <c r="C2172" s="430" t="s">
        <v>4214</v>
      </c>
      <c r="D2172" s="430" t="s">
        <v>3836</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75">
      <c r="A2173" s="430" t="s">
        <v>4213</v>
      </c>
      <c r="B2173" s="430">
        <v>1</v>
      </c>
      <c r="C2173" s="430" t="s">
        <v>4214</v>
      </c>
      <c r="D2173" s="430" t="s">
        <v>3838</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75">
      <c r="A2174" s="430" t="s">
        <v>4213</v>
      </c>
      <c r="B2174" s="430">
        <v>1</v>
      </c>
      <c r="C2174" s="430" t="s">
        <v>4214</v>
      </c>
      <c r="D2174" s="430" t="s">
        <v>4139</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75">
      <c r="A2175" s="430" t="s">
        <v>4213</v>
      </c>
      <c r="B2175" s="430">
        <v>1</v>
      </c>
      <c r="C2175" s="430" t="s">
        <v>4214</v>
      </c>
      <c r="D2175" s="430" t="s">
        <v>3840</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75">
      <c r="A2176" s="430" t="s">
        <v>4213</v>
      </c>
      <c r="B2176" s="430">
        <v>1</v>
      </c>
      <c r="C2176" s="430" t="s">
        <v>4214</v>
      </c>
      <c r="D2176" s="430" t="s">
        <v>3842</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75">
      <c r="A2177" s="430" t="s">
        <v>4213</v>
      </c>
      <c r="B2177" s="430">
        <v>1</v>
      </c>
      <c r="C2177" s="430" t="s">
        <v>4214</v>
      </c>
      <c r="D2177" s="430" t="s">
        <v>3844</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75">
      <c r="A2178" s="430" t="s">
        <v>4213</v>
      </c>
      <c r="B2178" s="430">
        <v>1</v>
      </c>
      <c r="C2178" s="430" t="s">
        <v>4214</v>
      </c>
      <c r="D2178" s="430" t="s">
        <v>3846</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75">
      <c r="A2179" s="430" t="s">
        <v>4213</v>
      </c>
      <c r="B2179" s="430">
        <v>1</v>
      </c>
      <c r="C2179" s="430" t="s">
        <v>4214</v>
      </c>
      <c r="D2179" s="430" t="s">
        <v>3848</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75">
      <c r="A2180" s="430" t="s">
        <v>4213</v>
      </c>
      <c r="B2180" s="430">
        <v>1</v>
      </c>
      <c r="C2180" s="430" t="s">
        <v>4214</v>
      </c>
      <c r="D2180" s="430" t="s">
        <v>4140</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75">
      <c r="A2181" s="430" t="s">
        <v>4213</v>
      </c>
      <c r="B2181" s="430">
        <v>1</v>
      </c>
      <c r="C2181" s="430" t="s">
        <v>4214</v>
      </c>
      <c r="D2181" s="430" t="s">
        <v>3850</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75">
      <c r="A2182" s="430" t="s">
        <v>4213</v>
      </c>
      <c r="B2182" s="430">
        <v>1</v>
      </c>
      <c r="C2182" s="430" t="s">
        <v>4214</v>
      </c>
      <c r="D2182" s="430" t="s">
        <v>3852</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75">
      <c r="A2183" s="430" t="s">
        <v>4213</v>
      </c>
      <c r="B2183" s="430">
        <v>1</v>
      </c>
      <c r="C2183" s="430" t="s">
        <v>4214</v>
      </c>
      <c r="D2183" s="430" t="s">
        <v>4141</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75">
      <c r="A2184" s="430" t="s">
        <v>4213</v>
      </c>
      <c r="B2184" s="430">
        <v>1</v>
      </c>
      <c r="C2184" s="430" t="s">
        <v>4214</v>
      </c>
      <c r="D2184" s="430" t="s">
        <v>3854</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75">
      <c r="A2185" s="430" t="s">
        <v>4213</v>
      </c>
      <c r="B2185" s="430">
        <v>1</v>
      </c>
      <c r="C2185" s="430" t="s">
        <v>4214</v>
      </c>
      <c r="D2185" s="430" t="s">
        <v>3856</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75">
      <c r="A2186" s="430" t="s">
        <v>4213</v>
      </c>
      <c r="B2186" s="430">
        <v>1</v>
      </c>
      <c r="C2186" s="430" t="s">
        <v>4214</v>
      </c>
      <c r="D2186" s="430" t="s">
        <v>3858</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75">
      <c r="A2187" s="430" t="s">
        <v>4213</v>
      </c>
      <c r="B2187" s="430">
        <v>1</v>
      </c>
      <c r="C2187" s="430" t="s">
        <v>4214</v>
      </c>
      <c r="D2187" s="430" t="s">
        <v>3860</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75">
      <c r="A2188" s="430" t="s">
        <v>4213</v>
      </c>
      <c r="B2188" s="430">
        <v>1</v>
      </c>
      <c r="C2188" s="430" t="s">
        <v>4214</v>
      </c>
      <c r="D2188" s="430" t="s">
        <v>3862</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75">
      <c r="A2189" s="430" t="s">
        <v>4215</v>
      </c>
      <c r="B2189" s="430">
        <v>1</v>
      </c>
      <c r="C2189" s="430" t="s">
        <v>4216</v>
      </c>
      <c r="D2189" s="430" t="s">
        <v>3765</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75">
      <c r="A2190" s="430" t="s">
        <v>4215</v>
      </c>
      <c r="B2190" s="430">
        <v>1</v>
      </c>
      <c r="C2190" s="430" t="s">
        <v>4216</v>
      </c>
      <c r="D2190" s="430" t="s">
        <v>3767</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75">
      <c r="A2191" s="430" t="s">
        <v>4215</v>
      </c>
      <c r="B2191" s="430">
        <v>1</v>
      </c>
      <c r="C2191" s="430" t="s">
        <v>4216</v>
      </c>
      <c r="D2191" s="430" t="s">
        <v>3769</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75">
      <c r="A2192" s="430" t="s">
        <v>4215</v>
      </c>
      <c r="B2192" s="430">
        <v>1</v>
      </c>
      <c r="C2192" s="430" t="s">
        <v>4216</v>
      </c>
      <c r="D2192" s="430" t="s">
        <v>4136</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75">
      <c r="A2193" s="430" t="s">
        <v>4215</v>
      </c>
      <c r="B2193" s="430">
        <v>1</v>
      </c>
      <c r="C2193" s="430" t="s">
        <v>4216</v>
      </c>
      <c r="D2193" s="430" t="s">
        <v>3771</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75">
      <c r="A2194" s="430" t="s">
        <v>4215</v>
      </c>
      <c r="B2194" s="430">
        <v>1</v>
      </c>
      <c r="C2194" s="430" t="s">
        <v>4216</v>
      </c>
      <c r="D2194" s="430" t="s">
        <v>3773</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75">
      <c r="A2195" s="430" t="s">
        <v>4215</v>
      </c>
      <c r="B2195" s="430">
        <v>1</v>
      </c>
      <c r="C2195" s="430" t="s">
        <v>4216</v>
      </c>
      <c r="D2195" s="430" t="s">
        <v>485</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75">
      <c r="A2196" s="430" t="s">
        <v>4215</v>
      </c>
      <c r="B2196" s="430">
        <v>1</v>
      </c>
      <c r="C2196" s="430" t="s">
        <v>4216</v>
      </c>
      <c r="D2196" s="430" t="s">
        <v>3776</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75">
      <c r="A2197" s="430" t="s">
        <v>4215</v>
      </c>
      <c r="B2197" s="430">
        <v>1</v>
      </c>
      <c r="C2197" s="430" t="s">
        <v>4216</v>
      </c>
      <c r="D2197" s="430" t="s">
        <v>3778</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75">
      <c r="A2198" s="430" t="s">
        <v>4215</v>
      </c>
      <c r="B2198" s="430">
        <v>1</v>
      </c>
      <c r="C2198" s="430" t="s">
        <v>4216</v>
      </c>
      <c r="D2198" s="430" t="s">
        <v>3779</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75">
      <c r="A2199" s="430" t="s">
        <v>4215</v>
      </c>
      <c r="B2199" s="430">
        <v>1</v>
      </c>
      <c r="C2199" s="430" t="s">
        <v>4216</v>
      </c>
      <c r="D2199" s="430" t="s">
        <v>3781</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75">
      <c r="A2200" s="430" t="s">
        <v>4215</v>
      </c>
      <c r="B2200" s="430">
        <v>1</v>
      </c>
      <c r="C2200" s="430" t="s">
        <v>4216</v>
      </c>
      <c r="D2200" s="430" t="s">
        <v>4150</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75">
      <c r="A2201" s="430" t="s">
        <v>4215</v>
      </c>
      <c r="B2201" s="430">
        <v>1</v>
      </c>
      <c r="C2201" s="430" t="s">
        <v>4216</v>
      </c>
      <c r="D2201" s="430" t="s">
        <v>3783</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75">
      <c r="A2202" s="430" t="s">
        <v>4215</v>
      </c>
      <c r="B2202" s="430">
        <v>1</v>
      </c>
      <c r="C2202" s="430" t="s">
        <v>4216</v>
      </c>
      <c r="D2202" s="430" t="s">
        <v>4137</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75">
      <c r="A2203" s="430" t="s">
        <v>4215</v>
      </c>
      <c r="B2203" s="430">
        <v>1</v>
      </c>
      <c r="C2203" s="430" t="s">
        <v>4216</v>
      </c>
      <c r="D2203" s="430" t="s">
        <v>3785</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75">
      <c r="A2204" s="430" t="s">
        <v>4215</v>
      </c>
      <c r="B2204" s="430">
        <v>1</v>
      </c>
      <c r="C2204" s="430" t="s">
        <v>4216</v>
      </c>
      <c r="D2204" s="430" t="s">
        <v>3787</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75">
      <c r="A2205" s="430" t="s">
        <v>4215</v>
      </c>
      <c r="B2205" s="430">
        <v>1</v>
      </c>
      <c r="C2205" s="430" t="s">
        <v>4216</v>
      </c>
      <c r="D2205" s="430" t="s">
        <v>3789</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75">
      <c r="A2206" s="430" t="s">
        <v>4215</v>
      </c>
      <c r="B2206" s="430">
        <v>1</v>
      </c>
      <c r="C2206" s="430" t="s">
        <v>4216</v>
      </c>
      <c r="D2206" s="430" t="s">
        <v>3791</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75">
      <c r="A2207" s="430" t="s">
        <v>4215</v>
      </c>
      <c r="B2207" s="430">
        <v>1</v>
      </c>
      <c r="C2207" s="430" t="s">
        <v>4216</v>
      </c>
      <c r="D2207" s="430" t="s">
        <v>3793</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75">
      <c r="A2208" s="430" t="s">
        <v>4215</v>
      </c>
      <c r="B2208" s="430">
        <v>1</v>
      </c>
      <c r="C2208" s="430" t="s">
        <v>4216</v>
      </c>
      <c r="D2208" s="430" t="s">
        <v>3795</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75">
      <c r="A2209" s="430" t="s">
        <v>4215</v>
      </c>
      <c r="B2209" s="430">
        <v>1</v>
      </c>
      <c r="C2209" s="430" t="s">
        <v>4216</v>
      </c>
      <c r="D2209" s="430" t="s">
        <v>3797</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75">
      <c r="A2210" s="430" t="s">
        <v>4215</v>
      </c>
      <c r="B2210" s="430">
        <v>1</v>
      </c>
      <c r="C2210" s="430" t="s">
        <v>4216</v>
      </c>
      <c r="D2210" s="430" t="s">
        <v>3799</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75">
      <c r="A2211" s="430" t="s">
        <v>4215</v>
      </c>
      <c r="B2211" s="430">
        <v>1</v>
      </c>
      <c r="C2211" s="430" t="s">
        <v>4216</v>
      </c>
      <c r="D2211" s="430" t="s">
        <v>3801</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75">
      <c r="A2212" s="430" t="s">
        <v>4215</v>
      </c>
      <c r="B2212" s="430">
        <v>1</v>
      </c>
      <c r="C2212" s="430" t="s">
        <v>4216</v>
      </c>
      <c r="D2212" s="430" t="s">
        <v>3803</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75">
      <c r="A2213" s="430" t="s">
        <v>4215</v>
      </c>
      <c r="B2213" s="430">
        <v>1</v>
      </c>
      <c r="C2213" s="430" t="s">
        <v>4216</v>
      </c>
      <c r="D2213" s="430" t="s">
        <v>3805</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75">
      <c r="A2214" s="430" t="s">
        <v>4215</v>
      </c>
      <c r="B2214" s="430">
        <v>1</v>
      </c>
      <c r="C2214" s="430" t="s">
        <v>4216</v>
      </c>
      <c r="D2214" s="430" t="s">
        <v>3807</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75">
      <c r="A2215" s="430" t="s">
        <v>4215</v>
      </c>
      <c r="B2215" s="430">
        <v>1</v>
      </c>
      <c r="C2215" s="430" t="s">
        <v>4216</v>
      </c>
      <c r="D2215" s="430" t="s">
        <v>3809</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75">
      <c r="A2216" s="430" t="s">
        <v>4215</v>
      </c>
      <c r="B2216" s="430">
        <v>1</v>
      </c>
      <c r="C2216" s="430" t="s">
        <v>4216</v>
      </c>
      <c r="D2216" s="430" t="s">
        <v>3811</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75">
      <c r="A2217" s="430" t="s">
        <v>4215</v>
      </c>
      <c r="B2217" s="430">
        <v>1</v>
      </c>
      <c r="C2217" s="430" t="s">
        <v>4216</v>
      </c>
      <c r="D2217" s="430" t="s">
        <v>4138</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75">
      <c r="A2218" s="430" t="s">
        <v>4215</v>
      </c>
      <c r="B2218" s="430">
        <v>1</v>
      </c>
      <c r="C2218" s="430" t="s">
        <v>4216</v>
      </c>
      <c r="D2218" s="430" t="s">
        <v>3813</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75">
      <c r="A2219" s="430" t="s">
        <v>4215</v>
      </c>
      <c r="B2219" s="430">
        <v>1</v>
      </c>
      <c r="C2219" s="430" t="s">
        <v>4216</v>
      </c>
      <c r="D2219" s="430" t="s">
        <v>3815</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75">
      <c r="A2220" s="430" t="s">
        <v>4215</v>
      </c>
      <c r="B2220" s="430">
        <v>1</v>
      </c>
      <c r="C2220" s="430" t="s">
        <v>4216</v>
      </c>
      <c r="D2220" s="430" t="s">
        <v>3817</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75">
      <c r="A2221" s="430" t="s">
        <v>4215</v>
      </c>
      <c r="B2221" s="430">
        <v>1</v>
      </c>
      <c r="C2221" s="430" t="s">
        <v>4216</v>
      </c>
      <c r="D2221" s="430" t="s">
        <v>3819</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75">
      <c r="A2222" s="430" t="s">
        <v>4215</v>
      </c>
      <c r="B2222" s="430">
        <v>1</v>
      </c>
      <c r="C2222" s="430" t="s">
        <v>4216</v>
      </c>
      <c r="D2222" s="430" t="s">
        <v>521</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75">
      <c r="A2223" s="430" t="s">
        <v>4215</v>
      </c>
      <c r="B2223" s="430">
        <v>1</v>
      </c>
      <c r="C2223" s="430" t="s">
        <v>4216</v>
      </c>
      <c r="D2223" s="430" t="s">
        <v>3822</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75">
      <c r="A2224" s="430" t="s">
        <v>4215</v>
      </c>
      <c r="B2224" s="430">
        <v>1</v>
      </c>
      <c r="C2224" s="430" t="s">
        <v>4216</v>
      </c>
      <c r="D2224" s="430" t="s">
        <v>3824</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75">
      <c r="A2225" s="430" t="s">
        <v>4215</v>
      </c>
      <c r="B2225" s="430">
        <v>1</v>
      </c>
      <c r="C2225" s="430" t="s">
        <v>4216</v>
      </c>
      <c r="D2225" s="430" t="s">
        <v>3826</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75">
      <c r="A2226" s="430" t="s">
        <v>4215</v>
      </c>
      <c r="B2226" s="430">
        <v>1</v>
      </c>
      <c r="C2226" s="430" t="s">
        <v>4216</v>
      </c>
      <c r="D2226" s="430" t="s">
        <v>3828</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75">
      <c r="A2227" s="430" t="s">
        <v>4215</v>
      </c>
      <c r="B2227" s="430">
        <v>1</v>
      </c>
      <c r="C2227" s="430" t="s">
        <v>4216</v>
      </c>
      <c r="D2227" s="430" t="s">
        <v>3830</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75">
      <c r="A2228" s="430" t="s">
        <v>4215</v>
      </c>
      <c r="B2228" s="430">
        <v>1</v>
      </c>
      <c r="C2228" s="430" t="s">
        <v>4216</v>
      </c>
      <c r="D2228" s="430" t="s">
        <v>3832</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75">
      <c r="A2229" s="430" t="s">
        <v>4215</v>
      </c>
      <c r="B2229" s="430">
        <v>1</v>
      </c>
      <c r="C2229" s="430" t="s">
        <v>4216</v>
      </c>
      <c r="D2229" s="430" t="s">
        <v>3834</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75">
      <c r="A2230" s="430" t="s">
        <v>4215</v>
      </c>
      <c r="B2230" s="430">
        <v>1</v>
      </c>
      <c r="C2230" s="430" t="s">
        <v>4216</v>
      </c>
      <c r="D2230" s="430" t="s">
        <v>3836</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75">
      <c r="A2231" s="430" t="s">
        <v>4215</v>
      </c>
      <c r="B2231" s="430">
        <v>1</v>
      </c>
      <c r="C2231" s="430" t="s">
        <v>4216</v>
      </c>
      <c r="D2231" s="430" t="s">
        <v>3838</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75">
      <c r="A2232" s="430" t="s">
        <v>4215</v>
      </c>
      <c r="B2232" s="430">
        <v>1</v>
      </c>
      <c r="C2232" s="430" t="s">
        <v>4216</v>
      </c>
      <c r="D2232" s="430" t="s">
        <v>4139</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75">
      <c r="A2233" s="430" t="s">
        <v>4215</v>
      </c>
      <c r="B2233" s="430">
        <v>1</v>
      </c>
      <c r="C2233" s="430" t="s">
        <v>4216</v>
      </c>
      <c r="D2233" s="430" t="s">
        <v>3840</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75">
      <c r="A2234" s="430" t="s">
        <v>4215</v>
      </c>
      <c r="B2234" s="430">
        <v>1</v>
      </c>
      <c r="C2234" s="430" t="s">
        <v>4216</v>
      </c>
      <c r="D2234" s="430" t="s">
        <v>3842</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75">
      <c r="A2235" s="430" t="s">
        <v>4215</v>
      </c>
      <c r="B2235" s="430">
        <v>1</v>
      </c>
      <c r="C2235" s="430" t="s">
        <v>4216</v>
      </c>
      <c r="D2235" s="430" t="s">
        <v>3844</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75">
      <c r="A2236" s="430" t="s">
        <v>4215</v>
      </c>
      <c r="B2236" s="430">
        <v>1</v>
      </c>
      <c r="C2236" s="430" t="s">
        <v>4216</v>
      </c>
      <c r="D2236" s="430" t="s">
        <v>3846</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75">
      <c r="A2237" s="430" t="s">
        <v>4215</v>
      </c>
      <c r="B2237" s="430">
        <v>1</v>
      </c>
      <c r="C2237" s="430" t="s">
        <v>4216</v>
      </c>
      <c r="D2237" s="430" t="s">
        <v>3848</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75">
      <c r="A2238" s="430" t="s">
        <v>4215</v>
      </c>
      <c r="B2238" s="430">
        <v>1</v>
      </c>
      <c r="C2238" s="430" t="s">
        <v>4216</v>
      </c>
      <c r="D2238" s="430" t="s">
        <v>4140</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75">
      <c r="A2239" s="430" t="s">
        <v>4215</v>
      </c>
      <c r="B2239" s="430">
        <v>1</v>
      </c>
      <c r="C2239" s="430" t="s">
        <v>4216</v>
      </c>
      <c r="D2239" s="430" t="s">
        <v>3850</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75">
      <c r="A2240" s="430" t="s">
        <v>4215</v>
      </c>
      <c r="B2240" s="430">
        <v>1</v>
      </c>
      <c r="C2240" s="430" t="s">
        <v>4216</v>
      </c>
      <c r="D2240" s="430" t="s">
        <v>3852</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75">
      <c r="A2241" s="430" t="s">
        <v>4215</v>
      </c>
      <c r="B2241" s="430">
        <v>1</v>
      </c>
      <c r="C2241" s="430" t="s">
        <v>4216</v>
      </c>
      <c r="D2241" s="430" t="s">
        <v>4141</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75">
      <c r="A2242" s="430" t="s">
        <v>4215</v>
      </c>
      <c r="B2242" s="430">
        <v>1</v>
      </c>
      <c r="C2242" s="430" t="s">
        <v>4216</v>
      </c>
      <c r="D2242" s="430" t="s">
        <v>3854</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75">
      <c r="A2243" s="430" t="s">
        <v>4215</v>
      </c>
      <c r="B2243" s="430">
        <v>1</v>
      </c>
      <c r="C2243" s="430" t="s">
        <v>4216</v>
      </c>
      <c r="D2243" s="430" t="s">
        <v>3856</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75">
      <c r="A2244" s="430" t="s">
        <v>4215</v>
      </c>
      <c r="B2244" s="430">
        <v>1</v>
      </c>
      <c r="C2244" s="430" t="s">
        <v>4216</v>
      </c>
      <c r="D2244" s="430" t="s">
        <v>3858</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75">
      <c r="A2245" s="430" t="s">
        <v>4215</v>
      </c>
      <c r="B2245" s="430">
        <v>1</v>
      </c>
      <c r="C2245" s="430" t="s">
        <v>4216</v>
      </c>
      <c r="D2245" s="430" t="s">
        <v>3860</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75">
      <c r="A2246" s="430" t="s">
        <v>4215</v>
      </c>
      <c r="B2246" s="430">
        <v>1</v>
      </c>
      <c r="C2246" s="430" t="s">
        <v>4216</v>
      </c>
      <c r="D2246" s="430" t="s">
        <v>3862</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75">
      <c r="A2247" s="430" t="s">
        <v>4217</v>
      </c>
      <c r="B2247" s="430">
        <v>1</v>
      </c>
      <c r="C2247" s="430" t="s">
        <v>4218</v>
      </c>
      <c r="D2247" s="430" t="s">
        <v>3765</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75">
      <c r="A2248" s="430" t="s">
        <v>4217</v>
      </c>
      <c r="B2248" s="430">
        <v>1</v>
      </c>
      <c r="C2248" s="430" t="s">
        <v>4218</v>
      </c>
      <c r="D2248" s="430" t="s">
        <v>3767</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75">
      <c r="A2249" s="430" t="s">
        <v>4217</v>
      </c>
      <c r="B2249" s="430">
        <v>1</v>
      </c>
      <c r="C2249" s="430" t="s">
        <v>4218</v>
      </c>
      <c r="D2249" s="430" t="s">
        <v>3769</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75">
      <c r="A2250" s="430" t="s">
        <v>4217</v>
      </c>
      <c r="B2250" s="430">
        <v>1</v>
      </c>
      <c r="C2250" s="430" t="s">
        <v>4218</v>
      </c>
      <c r="D2250" s="430" t="s">
        <v>4136</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75">
      <c r="A2251" s="430" t="s">
        <v>4217</v>
      </c>
      <c r="B2251" s="430">
        <v>1</v>
      </c>
      <c r="C2251" s="430" t="s">
        <v>4218</v>
      </c>
      <c r="D2251" s="430" t="s">
        <v>3771</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75">
      <c r="A2252" s="430" t="s">
        <v>4217</v>
      </c>
      <c r="B2252" s="430">
        <v>1</v>
      </c>
      <c r="C2252" s="430" t="s">
        <v>4218</v>
      </c>
      <c r="D2252" s="430" t="s">
        <v>3773</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75">
      <c r="A2253" s="430" t="s">
        <v>4217</v>
      </c>
      <c r="B2253" s="430">
        <v>1</v>
      </c>
      <c r="C2253" s="430" t="s">
        <v>4218</v>
      </c>
      <c r="D2253" s="430" t="s">
        <v>485</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75">
      <c r="A2254" s="430" t="s">
        <v>4217</v>
      </c>
      <c r="B2254" s="430">
        <v>1</v>
      </c>
      <c r="C2254" s="430" t="s">
        <v>4218</v>
      </c>
      <c r="D2254" s="430" t="s">
        <v>3776</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75">
      <c r="A2255" s="430" t="s">
        <v>4217</v>
      </c>
      <c r="B2255" s="430">
        <v>1</v>
      </c>
      <c r="C2255" s="430" t="s">
        <v>4218</v>
      </c>
      <c r="D2255" s="430" t="s">
        <v>3778</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75">
      <c r="A2256" s="430" t="s">
        <v>4217</v>
      </c>
      <c r="B2256" s="430">
        <v>1</v>
      </c>
      <c r="C2256" s="430" t="s">
        <v>4218</v>
      </c>
      <c r="D2256" s="430" t="s">
        <v>3779</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75">
      <c r="A2257" s="430" t="s">
        <v>4217</v>
      </c>
      <c r="B2257" s="430">
        <v>1</v>
      </c>
      <c r="C2257" s="430" t="s">
        <v>4218</v>
      </c>
      <c r="D2257" s="430" t="s">
        <v>3781</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75">
      <c r="A2258" s="430" t="s">
        <v>4217</v>
      </c>
      <c r="B2258" s="430">
        <v>1</v>
      </c>
      <c r="C2258" s="430" t="s">
        <v>4218</v>
      </c>
      <c r="D2258" s="430" t="s">
        <v>3783</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75">
      <c r="A2259" s="430" t="s">
        <v>4217</v>
      </c>
      <c r="B2259" s="430">
        <v>1</v>
      </c>
      <c r="C2259" s="430" t="s">
        <v>4218</v>
      </c>
      <c r="D2259" s="430" t="s">
        <v>4137</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75">
      <c r="A2260" s="430" t="s">
        <v>4217</v>
      </c>
      <c r="B2260" s="430">
        <v>1</v>
      </c>
      <c r="C2260" s="430" t="s">
        <v>4218</v>
      </c>
      <c r="D2260" s="430" t="s">
        <v>3785</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75">
      <c r="A2261" s="430" t="s">
        <v>4217</v>
      </c>
      <c r="B2261" s="430">
        <v>1</v>
      </c>
      <c r="C2261" s="430" t="s">
        <v>4218</v>
      </c>
      <c r="D2261" s="430" t="s">
        <v>3787</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75">
      <c r="A2262" s="430" t="s">
        <v>4217</v>
      </c>
      <c r="B2262" s="430">
        <v>1</v>
      </c>
      <c r="C2262" s="430" t="s">
        <v>4218</v>
      </c>
      <c r="D2262" s="430" t="s">
        <v>3789</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75">
      <c r="A2263" s="430" t="s">
        <v>4217</v>
      </c>
      <c r="B2263" s="430">
        <v>1</v>
      </c>
      <c r="C2263" s="430" t="s">
        <v>4218</v>
      </c>
      <c r="D2263" s="430" t="s">
        <v>3791</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75">
      <c r="A2264" s="430" t="s">
        <v>4217</v>
      </c>
      <c r="B2264" s="430">
        <v>1</v>
      </c>
      <c r="C2264" s="430" t="s">
        <v>4218</v>
      </c>
      <c r="D2264" s="430" t="s">
        <v>3793</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75">
      <c r="A2265" s="430" t="s">
        <v>4217</v>
      </c>
      <c r="B2265" s="430">
        <v>1</v>
      </c>
      <c r="C2265" s="430" t="s">
        <v>4218</v>
      </c>
      <c r="D2265" s="430" t="s">
        <v>3795</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75">
      <c r="A2266" s="430" t="s">
        <v>4217</v>
      </c>
      <c r="B2266" s="430">
        <v>1</v>
      </c>
      <c r="C2266" s="430" t="s">
        <v>4218</v>
      </c>
      <c r="D2266" s="430" t="s">
        <v>3797</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75">
      <c r="A2267" s="430" t="s">
        <v>4217</v>
      </c>
      <c r="B2267" s="430">
        <v>1</v>
      </c>
      <c r="C2267" s="430" t="s">
        <v>4218</v>
      </c>
      <c r="D2267" s="430" t="s">
        <v>3799</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75">
      <c r="A2268" s="430" t="s">
        <v>4217</v>
      </c>
      <c r="B2268" s="430">
        <v>1</v>
      </c>
      <c r="C2268" s="430" t="s">
        <v>4218</v>
      </c>
      <c r="D2268" s="430" t="s">
        <v>3801</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75">
      <c r="A2269" s="430" t="s">
        <v>4217</v>
      </c>
      <c r="B2269" s="430">
        <v>1</v>
      </c>
      <c r="C2269" s="430" t="s">
        <v>4218</v>
      </c>
      <c r="D2269" s="430" t="s">
        <v>3803</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75">
      <c r="A2270" s="430" t="s">
        <v>4217</v>
      </c>
      <c r="B2270" s="430">
        <v>1</v>
      </c>
      <c r="C2270" s="430" t="s">
        <v>4218</v>
      </c>
      <c r="D2270" s="430" t="s">
        <v>3805</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75">
      <c r="A2271" s="430" t="s">
        <v>4217</v>
      </c>
      <c r="B2271" s="430">
        <v>1</v>
      </c>
      <c r="C2271" s="430" t="s">
        <v>4218</v>
      </c>
      <c r="D2271" s="430" t="s">
        <v>3807</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75">
      <c r="A2272" s="430" t="s">
        <v>4217</v>
      </c>
      <c r="B2272" s="430">
        <v>1</v>
      </c>
      <c r="C2272" s="430" t="s">
        <v>4218</v>
      </c>
      <c r="D2272" s="430" t="s">
        <v>3809</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75">
      <c r="A2273" s="430" t="s">
        <v>4217</v>
      </c>
      <c r="B2273" s="430">
        <v>1</v>
      </c>
      <c r="C2273" s="430" t="s">
        <v>4218</v>
      </c>
      <c r="D2273" s="430" t="s">
        <v>3811</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75">
      <c r="A2274" s="430" t="s">
        <v>4217</v>
      </c>
      <c r="B2274" s="430">
        <v>1</v>
      </c>
      <c r="C2274" s="430" t="s">
        <v>4218</v>
      </c>
      <c r="D2274" s="430" t="s">
        <v>4138</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75">
      <c r="A2275" s="430" t="s">
        <v>4217</v>
      </c>
      <c r="B2275" s="430">
        <v>1</v>
      </c>
      <c r="C2275" s="430" t="s">
        <v>4218</v>
      </c>
      <c r="D2275" s="430" t="s">
        <v>3813</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75">
      <c r="A2276" s="430" t="s">
        <v>4217</v>
      </c>
      <c r="B2276" s="430">
        <v>1</v>
      </c>
      <c r="C2276" s="430" t="s">
        <v>4218</v>
      </c>
      <c r="D2276" s="430" t="s">
        <v>3815</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75">
      <c r="A2277" s="430" t="s">
        <v>4217</v>
      </c>
      <c r="B2277" s="430">
        <v>1</v>
      </c>
      <c r="C2277" s="430" t="s">
        <v>4218</v>
      </c>
      <c r="D2277" s="430" t="s">
        <v>3817</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75">
      <c r="A2278" s="430" t="s">
        <v>4217</v>
      </c>
      <c r="B2278" s="430">
        <v>1</v>
      </c>
      <c r="C2278" s="430" t="s">
        <v>4218</v>
      </c>
      <c r="D2278" s="430" t="s">
        <v>3819</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75">
      <c r="A2279" s="430" t="s">
        <v>4217</v>
      </c>
      <c r="B2279" s="430">
        <v>1</v>
      </c>
      <c r="C2279" s="430" t="s">
        <v>4218</v>
      </c>
      <c r="D2279" s="430" t="s">
        <v>521</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75">
      <c r="A2280" s="430" t="s">
        <v>4217</v>
      </c>
      <c r="B2280" s="430">
        <v>1</v>
      </c>
      <c r="C2280" s="430" t="s">
        <v>4218</v>
      </c>
      <c r="D2280" s="430" t="s">
        <v>3822</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75">
      <c r="A2281" s="430" t="s">
        <v>4217</v>
      </c>
      <c r="B2281" s="430">
        <v>1</v>
      </c>
      <c r="C2281" s="430" t="s">
        <v>4218</v>
      </c>
      <c r="D2281" s="430" t="s">
        <v>3824</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75">
      <c r="A2282" s="430" t="s">
        <v>4217</v>
      </c>
      <c r="B2282" s="430">
        <v>1</v>
      </c>
      <c r="C2282" s="430" t="s">
        <v>4218</v>
      </c>
      <c r="D2282" s="430" t="s">
        <v>3826</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75">
      <c r="A2283" s="430" t="s">
        <v>4217</v>
      </c>
      <c r="B2283" s="430">
        <v>1</v>
      </c>
      <c r="C2283" s="430" t="s">
        <v>4218</v>
      </c>
      <c r="D2283" s="430" t="s">
        <v>3828</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75">
      <c r="A2284" s="430" t="s">
        <v>4217</v>
      </c>
      <c r="B2284" s="430">
        <v>1</v>
      </c>
      <c r="C2284" s="430" t="s">
        <v>4218</v>
      </c>
      <c r="D2284" s="430" t="s">
        <v>3830</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75">
      <c r="A2285" s="430" t="s">
        <v>4217</v>
      </c>
      <c r="B2285" s="430">
        <v>1</v>
      </c>
      <c r="C2285" s="430" t="s">
        <v>4218</v>
      </c>
      <c r="D2285" s="430" t="s">
        <v>3832</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75">
      <c r="A2286" s="430" t="s">
        <v>4217</v>
      </c>
      <c r="B2286" s="430">
        <v>1</v>
      </c>
      <c r="C2286" s="430" t="s">
        <v>4218</v>
      </c>
      <c r="D2286" s="430" t="s">
        <v>3834</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75">
      <c r="A2287" s="430" t="s">
        <v>4217</v>
      </c>
      <c r="B2287" s="430">
        <v>1</v>
      </c>
      <c r="C2287" s="430" t="s">
        <v>4218</v>
      </c>
      <c r="D2287" s="430" t="s">
        <v>3836</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75">
      <c r="A2288" s="430" t="s">
        <v>4217</v>
      </c>
      <c r="B2288" s="430">
        <v>1</v>
      </c>
      <c r="C2288" s="430" t="s">
        <v>4218</v>
      </c>
      <c r="D2288" s="430" t="s">
        <v>3838</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75">
      <c r="A2289" s="430" t="s">
        <v>4217</v>
      </c>
      <c r="B2289" s="430">
        <v>1</v>
      </c>
      <c r="C2289" s="430" t="s">
        <v>4218</v>
      </c>
      <c r="D2289" s="430" t="s">
        <v>4139</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75">
      <c r="A2290" s="430" t="s">
        <v>4217</v>
      </c>
      <c r="B2290" s="430">
        <v>1</v>
      </c>
      <c r="C2290" s="430" t="s">
        <v>4218</v>
      </c>
      <c r="D2290" s="430" t="s">
        <v>3840</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75">
      <c r="A2291" s="430" t="s">
        <v>4217</v>
      </c>
      <c r="B2291" s="430">
        <v>1</v>
      </c>
      <c r="C2291" s="430" t="s">
        <v>4218</v>
      </c>
      <c r="D2291" s="430" t="s">
        <v>3842</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75">
      <c r="A2292" s="430" t="s">
        <v>4217</v>
      </c>
      <c r="B2292" s="430">
        <v>1</v>
      </c>
      <c r="C2292" s="430" t="s">
        <v>4218</v>
      </c>
      <c r="D2292" s="430" t="s">
        <v>3844</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75">
      <c r="A2293" s="430" t="s">
        <v>4217</v>
      </c>
      <c r="B2293" s="430">
        <v>1</v>
      </c>
      <c r="C2293" s="430" t="s">
        <v>4218</v>
      </c>
      <c r="D2293" s="430" t="s">
        <v>3846</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75">
      <c r="A2294" s="430" t="s">
        <v>4217</v>
      </c>
      <c r="B2294" s="430">
        <v>1</v>
      </c>
      <c r="C2294" s="430" t="s">
        <v>4218</v>
      </c>
      <c r="D2294" s="430" t="s">
        <v>3848</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75">
      <c r="A2295" s="430" t="s">
        <v>4217</v>
      </c>
      <c r="B2295" s="430">
        <v>1</v>
      </c>
      <c r="C2295" s="430" t="s">
        <v>4218</v>
      </c>
      <c r="D2295" s="430" t="s">
        <v>4140</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75">
      <c r="A2296" s="430" t="s">
        <v>4217</v>
      </c>
      <c r="B2296" s="430">
        <v>1</v>
      </c>
      <c r="C2296" s="430" t="s">
        <v>4218</v>
      </c>
      <c r="D2296" s="430" t="s">
        <v>3850</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75">
      <c r="A2297" s="430" t="s">
        <v>4217</v>
      </c>
      <c r="B2297" s="430">
        <v>1</v>
      </c>
      <c r="C2297" s="430" t="s">
        <v>4218</v>
      </c>
      <c r="D2297" s="430" t="s">
        <v>3852</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75">
      <c r="A2298" s="430" t="s">
        <v>4217</v>
      </c>
      <c r="B2298" s="430">
        <v>1</v>
      </c>
      <c r="C2298" s="430" t="s">
        <v>4218</v>
      </c>
      <c r="D2298" s="430" t="s">
        <v>4141</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75">
      <c r="A2299" s="430" t="s">
        <v>4217</v>
      </c>
      <c r="B2299" s="430">
        <v>1</v>
      </c>
      <c r="C2299" s="430" t="s">
        <v>4218</v>
      </c>
      <c r="D2299" s="430" t="s">
        <v>3854</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75">
      <c r="A2300" s="430" t="s">
        <v>4217</v>
      </c>
      <c r="B2300" s="430">
        <v>1</v>
      </c>
      <c r="C2300" s="430" t="s">
        <v>4218</v>
      </c>
      <c r="D2300" s="430" t="s">
        <v>3856</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75">
      <c r="A2301" s="430" t="s">
        <v>4217</v>
      </c>
      <c r="B2301" s="430">
        <v>1</v>
      </c>
      <c r="C2301" s="430" t="s">
        <v>4218</v>
      </c>
      <c r="D2301" s="430" t="s">
        <v>3858</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75">
      <c r="A2302" s="430" t="s">
        <v>4217</v>
      </c>
      <c r="B2302" s="430">
        <v>1</v>
      </c>
      <c r="C2302" s="430" t="s">
        <v>4218</v>
      </c>
      <c r="D2302" s="430" t="s">
        <v>3860</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75">
      <c r="A2303" s="430" t="s">
        <v>4217</v>
      </c>
      <c r="B2303" s="430">
        <v>1</v>
      </c>
      <c r="C2303" s="430" t="s">
        <v>4218</v>
      </c>
      <c r="D2303" s="430" t="s">
        <v>3862</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75">
      <c r="A2304" s="430" t="s">
        <v>4219</v>
      </c>
      <c r="B2304" s="430">
        <v>1</v>
      </c>
      <c r="C2304" s="430" t="s">
        <v>4220</v>
      </c>
      <c r="D2304" s="430" t="s">
        <v>3765</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75">
      <c r="A2305" s="430" t="s">
        <v>4219</v>
      </c>
      <c r="B2305" s="430">
        <v>1</v>
      </c>
      <c r="C2305" s="430" t="s">
        <v>4220</v>
      </c>
      <c r="D2305" s="430" t="s">
        <v>3767</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75">
      <c r="A2306" s="430" t="s">
        <v>4219</v>
      </c>
      <c r="B2306" s="430">
        <v>1</v>
      </c>
      <c r="C2306" s="430" t="s">
        <v>4220</v>
      </c>
      <c r="D2306" s="430" t="s">
        <v>3769</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75">
      <c r="A2307" s="430" t="s">
        <v>4219</v>
      </c>
      <c r="B2307" s="430">
        <v>1</v>
      </c>
      <c r="C2307" s="430" t="s">
        <v>4220</v>
      </c>
      <c r="D2307" s="430" t="s">
        <v>4136</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75">
      <c r="A2308" s="430" t="s">
        <v>4219</v>
      </c>
      <c r="B2308" s="430">
        <v>1</v>
      </c>
      <c r="C2308" s="430" t="s">
        <v>4220</v>
      </c>
      <c r="D2308" s="430" t="s">
        <v>3771</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75">
      <c r="A2309" s="430" t="s">
        <v>4219</v>
      </c>
      <c r="B2309" s="430">
        <v>1</v>
      </c>
      <c r="C2309" s="430" t="s">
        <v>4220</v>
      </c>
      <c r="D2309" s="430" t="s">
        <v>3773</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75">
      <c r="A2310" s="430" t="s">
        <v>4219</v>
      </c>
      <c r="B2310" s="430">
        <v>1</v>
      </c>
      <c r="C2310" s="430" t="s">
        <v>4220</v>
      </c>
      <c r="D2310" s="430" t="s">
        <v>485</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75">
      <c r="A2311" s="430" t="s">
        <v>4219</v>
      </c>
      <c r="B2311" s="430">
        <v>1</v>
      </c>
      <c r="C2311" s="430" t="s">
        <v>4220</v>
      </c>
      <c r="D2311" s="430" t="s">
        <v>3776</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75">
      <c r="A2312" s="430" t="s">
        <v>4219</v>
      </c>
      <c r="B2312" s="430">
        <v>1</v>
      </c>
      <c r="C2312" s="430" t="s">
        <v>4220</v>
      </c>
      <c r="D2312" s="430" t="s">
        <v>3778</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75">
      <c r="A2313" s="430" t="s">
        <v>4219</v>
      </c>
      <c r="B2313" s="430">
        <v>1</v>
      </c>
      <c r="C2313" s="430" t="s">
        <v>4220</v>
      </c>
      <c r="D2313" s="430" t="s">
        <v>3779</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75">
      <c r="A2314" s="430" t="s">
        <v>4219</v>
      </c>
      <c r="B2314" s="430">
        <v>1</v>
      </c>
      <c r="C2314" s="430" t="s">
        <v>4220</v>
      </c>
      <c r="D2314" s="430" t="s">
        <v>3781</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75">
      <c r="A2315" s="430" t="s">
        <v>4219</v>
      </c>
      <c r="B2315" s="430">
        <v>1</v>
      </c>
      <c r="C2315" s="430" t="s">
        <v>4220</v>
      </c>
      <c r="D2315" s="430" t="s">
        <v>3783</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75">
      <c r="A2316" s="430" t="s">
        <v>4219</v>
      </c>
      <c r="B2316" s="430">
        <v>1</v>
      </c>
      <c r="C2316" s="430" t="s">
        <v>4220</v>
      </c>
      <c r="D2316" s="430" t="s">
        <v>4137</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75">
      <c r="A2317" s="430" t="s">
        <v>4219</v>
      </c>
      <c r="B2317" s="430">
        <v>1</v>
      </c>
      <c r="C2317" s="430" t="s">
        <v>4220</v>
      </c>
      <c r="D2317" s="430" t="s">
        <v>3785</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75">
      <c r="A2318" s="430" t="s">
        <v>4219</v>
      </c>
      <c r="B2318" s="430">
        <v>1</v>
      </c>
      <c r="C2318" s="430" t="s">
        <v>4220</v>
      </c>
      <c r="D2318" s="430" t="s">
        <v>3787</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75">
      <c r="A2319" s="430" t="s">
        <v>4219</v>
      </c>
      <c r="B2319" s="430">
        <v>1</v>
      </c>
      <c r="C2319" s="430" t="s">
        <v>4220</v>
      </c>
      <c r="D2319" s="430" t="s">
        <v>3789</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75">
      <c r="A2320" s="430" t="s">
        <v>4219</v>
      </c>
      <c r="B2320" s="430">
        <v>1</v>
      </c>
      <c r="C2320" s="430" t="s">
        <v>4220</v>
      </c>
      <c r="D2320" s="430" t="s">
        <v>3791</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75">
      <c r="A2321" s="430" t="s">
        <v>4219</v>
      </c>
      <c r="B2321" s="430">
        <v>1</v>
      </c>
      <c r="C2321" s="430" t="s">
        <v>4220</v>
      </c>
      <c r="D2321" s="430" t="s">
        <v>3793</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75">
      <c r="A2322" s="430" t="s">
        <v>4219</v>
      </c>
      <c r="B2322" s="430">
        <v>1</v>
      </c>
      <c r="C2322" s="430" t="s">
        <v>4220</v>
      </c>
      <c r="D2322" s="430" t="s">
        <v>3795</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75">
      <c r="A2323" s="430" t="s">
        <v>4219</v>
      </c>
      <c r="B2323" s="430">
        <v>1</v>
      </c>
      <c r="C2323" s="430" t="s">
        <v>4220</v>
      </c>
      <c r="D2323" s="430" t="s">
        <v>3797</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75">
      <c r="A2324" s="430" t="s">
        <v>4219</v>
      </c>
      <c r="B2324" s="430">
        <v>1</v>
      </c>
      <c r="C2324" s="430" t="s">
        <v>4220</v>
      </c>
      <c r="D2324" s="430" t="s">
        <v>3799</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75">
      <c r="A2325" s="430" t="s">
        <v>4219</v>
      </c>
      <c r="B2325" s="430">
        <v>1</v>
      </c>
      <c r="C2325" s="430" t="s">
        <v>4220</v>
      </c>
      <c r="D2325" s="430" t="s">
        <v>3801</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75">
      <c r="A2326" s="430" t="s">
        <v>4219</v>
      </c>
      <c r="B2326" s="430">
        <v>1</v>
      </c>
      <c r="C2326" s="430" t="s">
        <v>4220</v>
      </c>
      <c r="D2326" s="430" t="s">
        <v>3803</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75">
      <c r="A2327" s="430" t="s">
        <v>4219</v>
      </c>
      <c r="B2327" s="430">
        <v>1</v>
      </c>
      <c r="C2327" s="430" t="s">
        <v>4220</v>
      </c>
      <c r="D2327" s="430" t="s">
        <v>3805</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75">
      <c r="A2328" s="430" t="s">
        <v>4219</v>
      </c>
      <c r="B2328" s="430">
        <v>1</v>
      </c>
      <c r="C2328" s="430" t="s">
        <v>4220</v>
      </c>
      <c r="D2328" s="430" t="s">
        <v>3807</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75">
      <c r="A2329" s="430" t="s">
        <v>4219</v>
      </c>
      <c r="B2329" s="430">
        <v>1</v>
      </c>
      <c r="C2329" s="430" t="s">
        <v>4220</v>
      </c>
      <c r="D2329" s="430" t="s">
        <v>3809</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75">
      <c r="A2330" s="430" t="s">
        <v>4219</v>
      </c>
      <c r="B2330" s="430">
        <v>1</v>
      </c>
      <c r="C2330" s="430" t="s">
        <v>4220</v>
      </c>
      <c r="D2330" s="430" t="s">
        <v>3811</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75">
      <c r="A2331" s="430" t="s">
        <v>4219</v>
      </c>
      <c r="B2331" s="430">
        <v>1</v>
      </c>
      <c r="C2331" s="430" t="s">
        <v>4220</v>
      </c>
      <c r="D2331" s="430" t="s">
        <v>4138</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75">
      <c r="A2332" s="430" t="s">
        <v>4219</v>
      </c>
      <c r="B2332" s="430">
        <v>1</v>
      </c>
      <c r="C2332" s="430" t="s">
        <v>4220</v>
      </c>
      <c r="D2332" s="430" t="s">
        <v>3813</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75">
      <c r="A2333" s="430" t="s">
        <v>4219</v>
      </c>
      <c r="B2333" s="430">
        <v>1</v>
      </c>
      <c r="C2333" s="430" t="s">
        <v>4220</v>
      </c>
      <c r="D2333" s="430" t="s">
        <v>3815</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75">
      <c r="A2334" s="430" t="s">
        <v>4219</v>
      </c>
      <c r="B2334" s="430">
        <v>1</v>
      </c>
      <c r="C2334" s="430" t="s">
        <v>4220</v>
      </c>
      <c r="D2334" s="430" t="s">
        <v>3817</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75">
      <c r="A2335" s="430" t="s">
        <v>4219</v>
      </c>
      <c r="B2335" s="430">
        <v>1</v>
      </c>
      <c r="C2335" s="430" t="s">
        <v>4220</v>
      </c>
      <c r="D2335" s="430" t="s">
        <v>3819</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75">
      <c r="A2336" s="430" t="s">
        <v>4219</v>
      </c>
      <c r="B2336" s="430">
        <v>1</v>
      </c>
      <c r="C2336" s="430" t="s">
        <v>4220</v>
      </c>
      <c r="D2336" s="430" t="s">
        <v>521</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75">
      <c r="A2337" s="430" t="s">
        <v>4219</v>
      </c>
      <c r="B2337" s="430">
        <v>1</v>
      </c>
      <c r="C2337" s="430" t="s">
        <v>4220</v>
      </c>
      <c r="D2337" s="430" t="s">
        <v>3822</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75">
      <c r="A2338" s="430" t="s">
        <v>4219</v>
      </c>
      <c r="B2338" s="430">
        <v>1</v>
      </c>
      <c r="C2338" s="430" t="s">
        <v>4220</v>
      </c>
      <c r="D2338" s="430" t="s">
        <v>3824</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75">
      <c r="A2339" s="430" t="s">
        <v>4219</v>
      </c>
      <c r="B2339" s="430">
        <v>1</v>
      </c>
      <c r="C2339" s="430" t="s">
        <v>4220</v>
      </c>
      <c r="D2339" s="430" t="s">
        <v>3826</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75">
      <c r="A2340" s="430" t="s">
        <v>4219</v>
      </c>
      <c r="B2340" s="430">
        <v>1</v>
      </c>
      <c r="C2340" s="430" t="s">
        <v>4220</v>
      </c>
      <c r="D2340" s="430" t="s">
        <v>3828</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75">
      <c r="A2341" s="430" t="s">
        <v>4219</v>
      </c>
      <c r="B2341" s="430">
        <v>1</v>
      </c>
      <c r="C2341" s="430" t="s">
        <v>4220</v>
      </c>
      <c r="D2341" s="430" t="s">
        <v>3830</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75">
      <c r="A2342" s="430" t="s">
        <v>4219</v>
      </c>
      <c r="B2342" s="430">
        <v>1</v>
      </c>
      <c r="C2342" s="430" t="s">
        <v>4220</v>
      </c>
      <c r="D2342" s="430" t="s">
        <v>3832</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75">
      <c r="A2343" s="430" t="s">
        <v>4219</v>
      </c>
      <c r="B2343" s="430">
        <v>1</v>
      </c>
      <c r="C2343" s="430" t="s">
        <v>4220</v>
      </c>
      <c r="D2343" s="430" t="s">
        <v>3834</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75">
      <c r="A2344" s="430" t="s">
        <v>4219</v>
      </c>
      <c r="B2344" s="430">
        <v>1</v>
      </c>
      <c r="C2344" s="430" t="s">
        <v>4220</v>
      </c>
      <c r="D2344" s="430" t="s">
        <v>3836</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75">
      <c r="A2345" s="430" t="s">
        <v>4219</v>
      </c>
      <c r="B2345" s="430">
        <v>1</v>
      </c>
      <c r="C2345" s="430" t="s">
        <v>4220</v>
      </c>
      <c r="D2345" s="430" t="s">
        <v>3838</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75">
      <c r="A2346" s="430" t="s">
        <v>4219</v>
      </c>
      <c r="B2346" s="430">
        <v>1</v>
      </c>
      <c r="C2346" s="430" t="s">
        <v>4220</v>
      </c>
      <c r="D2346" s="430" t="s">
        <v>4139</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75">
      <c r="A2347" s="430" t="s">
        <v>4219</v>
      </c>
      <c r="B2347" s="430">
        <v>1</v>
      </c>
      <c r="C2347" s="430" t="s">
        <v>4220</v>
      </c>
      <c r="D2347" s="430" t="s">
        <v>3840</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75">
      <c r="A2348" s="430" t="s">
        <v>4219</v>
      </c>
      <c r="B2348" s="430">
        <v>1</v>
      </c>
      <c r="C2348" s="430" t="s">
        <v>4220</v>
      </c>
      <c r="D2348" s="430" t="s">
        <v>3842</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75">
      <c r="A2349" s="430" t="s">
        <v>4219</v>
      </c>
      <c r="B2349" s="430">
        <v>1</v>
      </c>
      <c r="C2349" s="430" t="s">
        <v>4220</v>
      </c>
      <c r="D2349" s="430" t="s">
        <v>3844</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75">
      <c r="A2350" s="430" t="s">
        <v>4219</v>
      </c>
      <c r="B2350" s="430">
        <v>1</v>
      </c>
      <c r="C2350" s="430" t="s">
        <v>4220</v>
      </c>
      <c r="D2350" s="430" t="s">
        <v>3846</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75">
      <c r="A2351" s="430" t="s">
        <v>4219</v>
      </c>
      <c r="B2351" s="430">
        <v>1</v>
      </c>
      <c r="C2351" s="430" t="s">
        <v>4220</v>
      </c>
      <c r="D2351" s="430" t="s">
        <v>3848</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75">
      <c r="A2352" s="430" t="s">
        <v>4219</v>
      </c>
      <c r="B2352" s="430">
        <v>1</v>
      </c>
      <c r="C2352" s="430" t="s">
        <v>4220</v>
      </c>
      <c r="D2352" s="430" t="s">
        <v>4140</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75">
      <c r="A2353" s="430" t="s">
        <v>4219</v>
      </c>
      <c r="B2353" s="430">
        <v>1</v>
      </c>
      <c r="C2353" s="430" t="s">
        <v>4220</v>
      </c>
      <c r="D2353" s="430" t="s">
        <v>3850</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75">
      <c r="A2354" s="430" t="s">
        <v>4219</v>
      </c>
      <c r="B2354" s="430">
        <v>1</v>
      </c>
      <c r="C2354" s="430" t="s">
        <v>4220</v>
      </c>
      <c r="D2354" s="430" t="s">
        <v>3852</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75">
      <c r="A2355" s="430" t="s">
        <v>4219</v>
      </c>
      <c r="B2355" s="430">
        <v>1</v>
      </c>
      <c r="C2355" s="430" t="s">
        <v>4220</v>
      </c>
      <c r="D2355" s="430" t="s">
        <v>4141</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75">
      <c r="A2356" s="430" t="s">
        <v>4219</v>
      </c>
      <c r="B2356" s="430">
        <v>1</v>
      </c>
      <c r="C2356" s="430" t="s">
        <v>4220</v>
      </c>
      <c r="D2356" s="430" t="s">
        <v>3854</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75">
      <c r="A2357" s="430" t="s">
        <v>4219</v>
      </c>
      <c r="B2357" s="430">
        <v>1</v>
      </c>
      <c r="C2357" s="430" t="s">
        <v>4220</v>
      </c>
      <c r="D2357" s="430" t="s">
        <v>3856</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75">
      <c r="A2358" s="430" t="s">
        <v>4219</v>
      </c>
      <c r="B2358" s="430">
        <v>1</v>
      </c>
      <c r="C2358" s="430" t="s">
        <v>4220</v>
      </c>
      <c r="D2358" s="430" t="s">
        <v>3858</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75">
      <c r="A2359" s="430" t="s">
        <v>4219</v>
      </c>
      <c r="B2359" s="430">
        <v>1</v>
      </c>
      <c r="C2359" s="430" t="s">
        <v>4220</v>
      </c>
      <c r="D2359" s="430" t="s">
        <v>3860</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75">
      <c r="A2360" s="430" t="s">
        <v>4219</v>
      </c>
      <c r="B2360" s="430">
        <v>1</v>
      </c>
      <c r="C2360" s="430" t="s">
        <v>4220</v>
      </c>
      <c r="D2360" s="430" t="s">
        <v>3862</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75">
      <c r="A2361" s="430" t="s">
        <v>4221</v>
      </c>
      <c r="B2361" s="430">
        <v>1</v>
      </c>
      <c r="C2361" s="430" t="s">
        <v>4222</v>
      </c>
      <c r="D2361" s="430" t="s">
        <v>3765</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75">
      <c r="A2362" s="430" t="s">
        <v>4221</v>
      </c>
      <c r="B2362" s="430">
        <v>1</v>
      </c>
      <c r="C2362" s="430" t="s">
        <v>4222</v>
      </c>
      <c r="D2362" s="430" t="s">
        <v>3767</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75">
      <c r="A2363" s="430" t="s">
        <v>4221</v>
      </c>
      <c r="B2363" s="430">
        <v>1</v>
      </c>
      <c r="C2363" s="430" t="s">
        <v>4222</v>
      </c>
      <c r="D2363" s="430" t="s">
        <v>3769</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75">
      <c r="A2364" s="430" t="s">
        <v>4221</v>
      </c>
      <c r="B2364" s="430">
        <v>1</v>
      </c>
      <c r="C2364" s="430" t="s">
        <v>4222</v>
      </c>
      <c r="D2364" s="430" t="s">
        <v>4136</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75">
      <c r="A2365" s="430" t="s">
        <v>4221</v>
      </c>
      <c r="B2365" s="430">
        <v>1</v>
      </c>
      <c r="C2365" s="430" t="s">
        <v>4222</v>
      </c>
      <c r="D2365" s="430" t="s">
        <v>3771</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75">
      <c r="A2366" s="430" t="s">
        <v>4221</v>
      </c>
      <c r="B2366" s="430">
        <v>1</v>
      </c>
      <c r="C2366" s="430" t="s">
        <v>4222</v>
      </c>
      <c r="D2366" s="430" t="s">
        <v>3773</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75">
      <c r="A2367" s="430" t="s">
        <v>4221</v>
      </c>
      <c r="B2367" s="430">
        <v>1</v>
      </c>
      <c r="C2367" s="430" t="s">
        <v>4222</v>
      </c>
      <c r="D2367" s="430" t="s">
        <v>485</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75">
      <c r="A2368" s="430" t="s">
        <v>4221</v>
      </c>
      <c r="B2368" s="430">
        <v>1</v>
      </c>
      <c r="C2368" s="430" t="s">
        <v>4222</v>
      </c>
      <c r="D2368" s="430" t="s">
        <v>3776</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75">
      <c r="A2369" s="430" t="s">
        <v>4221</v>
      </c>
      <c r="B2369" s="430">
        <v>1</v>
      </c>
      <c r="C2369" s="430" t="s">
        <v>4222</v>
      </c>
      <c r="D2369" s="430" t="s">
        <v>3778</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75">
      <c r="A2370" s="430" t="s">
        <v>4221</v>
      </c>
      <c r="B2370" s="430">
        <v>1</v>
      </c>
      <c r="C2370" s="430" t="s">
        <v>4222</v>
      </c>
      <c r="D2370" s="430" t="s">
        <v>3779</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75">
      <c r="A2371" s="430" t="s">
        <v>4221</v>
      </c>
      <c r="B2371" s="430">
        <v>1</v>
      </c>
      <c r="C2371" s="430" t="s">
        <v>4222</v>
      </c>
      <c r="D2371" s="430" t="s">
        <v>3781</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75">
      <c r="A2372" s="430" t="s">
        <v>4221</v>
      </c>
      <c r="B2372" s="430">
        <v>1</v>
      </c>
      <c r="C2372" s="430" t="s">
        <v>4222</v>
      </c>
      <c r="D2372" s="430" t="s">
        <v>3783</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75">
      <c r="A2373" s="430" t="s">
        <v>4221</v>
      </c>
      <c r="B2373" s="430">
        <v>1</v>
      </c>
      <c r="C2373" s="430" t="s">
        <v>4222</v>
      </c>
      <c r="D2373" s="430" t="s">
        <v>4137</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75">
      <c r="A2374" s="430" t="s">
        <v>4221</v>
      </c>
      <c r="B2374" s="430">
        <v>1</v>
      </c>
      <c r="C2374" s="430" t="s">
        <v>4222</v>
      </c>
      <c r="D2374" s="430" t="s">
        <v>3785</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75">
      <c r="A2375" s="430" t="s">
        <v>4221</v>
      </c>
      <c r="B2375" s="430">
        <v>1</v>
      </c>
      <c r="C2375" s="430" t="s">
        <v>4222</v>
      </c>
      <c r="D2375" s="430" t="s">
        <v>3787</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75">
      <c r="A2376" s="430" t="s">
        <v>4221</v>
      </c>
      <c r="B2376" s="430">
        <v>1</v>
      </c>
      <c r="C2376" s="430" t="s">
        <v>4222</v>
      </c>
      <c r="D2376" s="430" t="s">
        <v>3789</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75">
      <c r="A2377" s="430" t="s">
        <v>4221</v>
      </c>
      <c r="B2377" s="430">
        <v>1</v>
      </c>
      <c r="C2377" s="430" t="s">
        <v>4222</v>
      </c>
      <c r="D2377" s="430" t="s">
        <v>3791</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75">
      <c r="A2378" s="430" t="s">
        <v>4221</v>
      </c>
      <c r="B2378" s="430">
        <v>1</v>
      </c>
      <c r="C2378" s="430" t="s">
        <v>4222</v>
      </c>
      <c r="D2378" s="430" t="s">
        <v>3793</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75">
      <c r="A2379" s="430" t="s">
        <v>4221</v>
      </c>
      <c r="B2379" s="430">
        <v>1</v>
      </c>
      <c r="C2379" s="430" t="s">
        <v>4222</v>
      </c>
      <c r="D2379" s="430" t="s">
        <v>3795</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75">
      <c r="A2380" s="430" t="s">
        <v>4221</v>
      </c>
      <c r="B2380" s="430">
        <v>1</v>
      </c>
      <c r="C2380" s="430" t="s">
        <v>4222</v>
      </c>
      <c r="D2380" s="430" t="s">
        <v>3797</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75">
      <c r="A2381" s="430" t="s">
        <v>4221</v>
      </c>
      <c r="B2381" s="430">
        <v>1</v>
      </c>
      <c r="C2381" s="430" t="s">
        <v>4222</v>
      </c>
      <c r="D2381" s="430" t="s">
        <v>3799</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75">
      <c r="A2382" s="430" t="s">
        <v>4221</v>
      </c>
      <c r="B2382" s="430">
        <v>1</v>
      </c>
      <c r="C2382" s="430" t="s">
        <v>4222</v>
      </c>
      <c r="D2382" s="430" t="s">
        <v>3801</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75">
      <c r="A2383" s="430" t="s">
        <v>4221</v>
      </c>
      <c r="B2383" s="430">
        <v>1</v>
      </c>
      <c r="C2383" s="430" t="s">
        <v>4222</v>
      </c>
      <c r="D2383" s="430" t="s">
        <v>3803</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75">
      <c r="A2384" s="430" t="s">
        <v>4221</v>
      </c>
      <c r="B2384" s="430">
        <v>1</v>
      </c>
      <c r="C2384" s="430" t="s">
        <v>4222</v>
      </c>
      <c r="D2384" s="430" t="s">
        <v>3805</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75">
      <c r="A2385" s="430" t="s">
        <v>4221</v>
      </c>
      <c r="B2385" s="430">
        <v>1</v>
      </c>
      <c r="C2385" s="430" t="s">
        <v>4222</v>
      </c>
      <c r="D2385" s="430" t="s">
        <v>3807</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75">
      <c r="A2386" s="430" t="s">
        <v>4221</v>
      </c>
      <c r="B2386" s="430">
        <v>1</v>
      </c>
      <c r="C2386" s="430" t="s">
        <v>4222</v>
      </c>
      <c r="D2386" s="430" t="s">
        <v>3809</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75">
      <c r="A2387" s="430" t="s">
        <v>4221</v>
      </c>
      <c r="B2387" s="430">
        <v>1</v>
      </c>
      <c r="C2387" s="430" t="s">
        <v>4222</v>
      </c>
      <c r="D2387" s="430" t="s">
        <v>3811</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75">
      <c r="A2388" s="430" t="s">
        <v>4221</v>
      </c>
      <c r="B2388" s="430">
        <v>1</v>
      </c>
      <c r="C2388" s="430" t="s">
        <v>4222</v>
      </c>
      <c r="D2388" s="430" t="s">
        <v>4138</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75">
      <c r="A2389" s="430" t="s">
        <v>4221</v>
      </c>
      <c r="B2389" s="430">
        <v>1</v>
      </c>
      <c r="C2389" s="430" t="s">
        <v>4222</v>
      </c>
      <c r="D2389" s="430" t="s">
        <v>3813</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75">
      <c r="A2390" s="430" t="s">
        <v>4221</v>
      </c>
      <c r="B2390" s="430">
        <v>1</v>
      </c>
      <c r="C2390" s="430" t="s">
        <v>4222</v>
      </c>
      <c r="D2390" s="430" t="s">
        <v>3815</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75">
      <c r="A2391" s="430" t="s">
        <v>4221</v>
      </c>
      <c r="B2391" s="430">
        <v>1</v>
      </c>
      <c r="C2391" s="430" t="s">
        <v>4222</v>
      </c>
      <c r="D2391" s="430" t="s">
        <v>3817</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75">
      <c r="A2392" s="430" t="s">
        <v>4221</v>
      </c>
      <c r="B2392" s="430">
        <v>1</v>
      </c>
      <c r="C2392" s="430" t="s">
        <v>4222</v>
      </c>
      <c r="D2392" s="430" t="s">
        <v>3819</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75">
      <c r="A2393" s="430" t="s">
        <v>4221</v>
      </c>
      <c r="B2393" s="430">
        <v>1</v>
      </c>
      <c r="C2393" s="430" t="s">
        <v>4222</v>
      </c>
      <c r="D2393" s="430" t="s">
        <v>521</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75">
      <c r="A2394" s="430" t="s">
        <v>4221</v>
      </c>
      <c r="B2394" s="430">
        <v>1</v>
      </c>
      <c r="C2394" s="430" t="s">
        <v>4222</v>
      </c>
      <c r="D2394" s="430" t="s">
        <v>3822</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75">
      <c r="A2395" s="430" t="s">
        <v>4221</v>
      </c>
      <c r="B2395" s="430">
        <v>1</v>
      </c>
      <c r="C2395" s="430" t="s">
        <v>4222</v>
      </c>
      <c r="D2395" s="430" t="s">
        <v>3824</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75">
      <c r="A2396" s="430" t="s">
        <v>4221</v>
      </c>
      <c r="B2396" s="430">
        <v>1</v>
      </c>
      <c r="C2396" s="430" t="s">
        <v>4222</v>
      </c>
      <c r="D2396" s="430" t="s">
        <v>3826</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75">
      <c r="A2397" s="430" t="s">
        <v>4221</v>
      </c>
      <c r="B2397" s="430">
        <v>1</v>
      </c>
      <c r="C2397" s="430" t="s">
        <v>4222</v>
      </c>
      <c r="D2397" s="430" t="s">
        <v>3828</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75">
      <c r="A2398" s="430" t="s">
        <v>4221</v>
      </c>
      <c r="B2398" s="430">
        <v>1</v>
      </c>
      <c r="C2398" s="430" t="s">
        <v>4222</v>
      </c>
      <c r="D2398" s="430" t="s">
        <v>3830</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75">
      <c r="A2399" s="430" t="s">
        <v>4221</v>
      </c>
      <c r="B2399" s="430">
        <v>1</v>
      </c>
      <c r="C2399" s="430" t="s">
        <v>4222</v>
      </c>
      <c r="D2399" s="430" t="s">
        <v>3832</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75">
      <c r="A2400" s="430" t="s">
        <v>4221</v>
      </c>
      <c r="B2400" s="430">
        <v>1</v>
      </c>
      <c r="C2400" s="430" t="s">
        <v>4222</v>
      </c>
      <c r="D2400" s="430" t="s">
        <v>3834</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75">
      <c r="A2401" s="430" t="s">
        <v>4221</v>
      </c>
      <c r="B2401" s="430">
        <v>1</v>
      </c>
      <c r="C2401" s="430" t="s">
        <v>4222</v>
      </c>
      <c r="D2401" s="430" t="s">
        <v>3836</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75">
      <c r="A2402" s="430" t="s">
        <v>4221</v>
      </c>
      <c r="B2402" s="430">
        <v>1</v>
      </c>
      <c r="C2402" s="430" t="s">
        <v>4222</v>
      </c>
      <c r="D2402" s="430" t="s">
        <v>3838</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75">
      <c r="A2403" s="430" t="s">
        <v>4221</v>
      </c>
      <c r="B2403" s="430">
        <v>1</v>
      </c>
      <c r="C2403" s="430" t="s">
        <v>4222</v>
      </c>
      <c r="D2403" s="430" t="s">
        <v>4139</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75">
      <c r="A2404" s="430" t="s">
        <v>4221</v>
      </c>
      <c r="B2404" s="430">
        <v>1</v>
      </c>
      <c r="C2404" s="430" t="s">
        <v>4222</v>
      </c>
      <c r="D2404" s="430" t="s">
        <v>3840</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75">
      <c r="A2405" s="430" t="s">
        <v>4221</v>
      </c>
      <c r="B2405" s="430">
        <v>1</v>
      </c>
      <c r="C2405" s="430" t="s">
        <v>4222</v>
      </c>
      <c r="D2405" s="430" t="s">
        <v>3842</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75">
      <c r="A2406" s="430" t="s">
        <v>4221</v>
      </c>
      <c r="B2406" s="430">
        <v>1</v>
      </c>
      <c r="C2406" s="430" t="s">
        <v>4222</v>
      </c>
      <c r="D2406" s="430" t="s">
        <v>3844</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75">
      <c r="A2407" s="430" t="s">
        <v>4221</v>
      </c>
      <c r="B2407" s="430">
        <v>1</v>
      </c>
      <c r="C2407" s="430" t="s">
        <v>4222</v>
      </c>
      <c r="D2407" s="430" t="s">
        <v>3846</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75">
      <c r="A2408" s="430" t="s">
        <v>4221</v>
      </c>
      <c r="B2408" s="430">
        <v>1</v>
      </c>
      <c r="C2408" s="430" t="s">
        <v>4222</v>
      </c>
      <c r="D2408" s="430" t="s">
        <v>3848</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75">
      <c r="A2409" s="430" t="s">
        <v>4221</v>
      </c>
      <c r="B2409" s="430">
        <v>1</v>
      </c>
      <c r="C2409" s="430" t="s">
        <v>4222</v>
      </c>
      <c r="D2409" s="430" t="s">
        <v>4140</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75">
      <c r="A2410" s="430" t="s">
        <v>4221</v>
      </c>
      <c r="B2410" s="430">
        <v>1</v>
      </c>
      <c r="C2410" s="430" t="s">
        <v>4222</v>
      </c>
      <c r="D2410" s="430" t="s">
        <v>3850</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75">
      <c r="A2411" s="430" t="s">
        <v>4221</v>
      </c>
      <c r="B2411" s="430">
        <v>1</v>
      </c>
      <c r="C2411" s="430" t="s">
        <v>4222</v>
      </c>
      <c r="D2411" s="430" t="s">
        <v>3852</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75">
      <c r="A2412" s="430" t="s">
        <v>4221</v>
      </c>
      <c r="B2412" s="430">
        <v>1</v>
      </c>
      <c r="C2412" s="430" t="s">
        <v>4222</v>
      </c>
      <c r="D2412" s="430" t="s">
        <v>4141</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75">
      <c r="A2413" s="430" t="s">
        <v>4221</v>
      </c>
      <c r="B2413" s="430">
        <v>1</v>
      </c>
      <c r="C2413" s="430" t="s">
        <v>4222</v>
      </c>
      <c r="D2413" s="430" t="s">
        <v>3854</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75">
      <c r="A2414" s="430" t="s">
        <v>4221</v>
      </c>
      <c r="B2414" s="430">
        <v>1</v>
      </c>
      <c r="C2414" s="430" t="s">
        <v>4222</v>
      </c>
      <c r="D2414" s="430" t="s">
        <v>3856</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75">
      <c r="A2415" s="430" t="s">
        <v>4221</v>
      </c>
      <c r="B2415" s="430">
        <v>1</v>
      </c>
      <c r="C2415" s="430" t="s">
        <v>4222</v>
      </c>
      <c r="D2415" s="430" t="s">
        <v>3858</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75">
      <c r="A2416" s="430" t="s">
        <v>4221</v>
      </c>
      <c r="B2416" s="430">
        <v>1</v>
      </c>
      <c r="C2416" s="430" t="s">
        <v>4222</v>
      </c>
      <c r="D2416" s="430" t="s">
        <v>3860</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75">
      <c r="A2417" s="430" t="s">
        <v>4221</v>
      </c>
      <c r="B2417" s="430">
        <v>1</v>
      </c>
      <c r="C2417" s="430" t="s">
        <v>4222</v>
      </c>
      <c r="D2417" s="430" t="s">
        <v>3862</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75">
      <c r="A2418" s="430" t="s">
        <v>4221</v>
      </c>
      <c r="B2418" s="430">
        <v>-1</v>
      </c>
      <c r="C2418" s="430" t="s">
        <v>4223</v>
      </c>
      <c r="D2418" s="430" t="s">
        <v>3765</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75">
      <c r="A2419" s="430" t="s">
        <v>4221</v>
      </c>
      <c r="B2419" s="430">
        <v>-1</v>
      </c>
      <c r="C2419" s="430" t="s">
        <v>4223</v>
      </c>
      <c r="D2419" s="430" t="s">
        <v>3767</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75">
      <c r="A2420" s="430" t="s">
        <v>4221</v>
      </c>
      <c r="B2420" s="430">
        <v>-1</v>
      </c>
      <c r="C2420" s="430" t="s">
        <v>4223</v>
      </c>
      <c r="D2420" s="430" t="s">
        <v>3769</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75">
      <c r="A2421" s="430" t="s">
        <v>4221</v>
      </c>
      <c r="B2421" s="430">
        <v>-1</v>
      </c>
      <c r="C2421" s="430" t="s">
        <v>4223</v>
      </c>
      <c r="D2421" s="430" t="s">
        <v>3771</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75">
      <c r="A2422" s="430" t="s">
        <v>4221</v>
      </c>
      <c r="B2422" s="430">
        <v>-1</v>
      </c>
      <c r="C2422" s="430" t="s">
        <v>4223</v>
      </c>
      <c r="D2422" s="430" t="s">
        <v>3773</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75">
      <c r="A2423" s="430" t="s">
        <v>4221</v>
      </c>
      <c r="B2423" s="430">
        <v>-1</v>
      </c>
      <c r="C2423" s="430" t="s">
        <v>4223</v>
      </c>
      <c r="D2423" s="430" t="s">
        <v>485</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75">
      <c r="A2424" s="430" t="s">
        <v>4221</v>
      </c>
      <c r="B2424" s="430">
        <v>-1</v>
      </c>
      <c r="C2424" s="430" t="s">
        <v>4223</v>
      </c>
      <c r="D2424" s="430" t="s">
        <v>3776</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75">
      <c r="A2425" s="430" t="s">
        <v>4221</v>
      </c>
      <c r="B2425" s="430">
        <v>-1</v>
      </c>
      <c r="C2425" s="430" t="s">
        <v>4223</v>
      </c>
      <c r="D2425" s="430" t="s">
        <v>3778</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75">
      <c r="A2426" s="430" t="s">
        <v>4221</v>
      </c>
      <c r="B2426" s="430">
        <v>-1</v>
      </c>
      <c r="C2426" s="430" t="s">
        <v>4223</v>
      </c>
      <c r="D2426" s="430" t="s">
        <v>3779</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75">
      <c r="A2427" s="430" t="s">
        <v>4221</v>
      </c>
      <c r="B2427" s="430">
        <v>-1</v>
      </c>
      <c r="C2427" s="430" t="s">
        <v>4223</v>
      </c>
      <c r="D2427" s="430" t="s">
        <v>3781</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75">
      <c r="A2428" s="430" t="s">
        <v>4221</v>
      </c>
      <c r="B2428" s="430">
        <v>-1</v>
      </c>
      <c r="C2428" s="430" t="s">
        <v>4223</v>
      </c>
      <c r="D2428" s="430" t="s">
        <v>3783</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75">
      <c r="A2429" s="430" t="s">
        <v>4221</v>
      </c>
      <c r="B2429" s="430">
        <v>-1</v>
      </c>
      <c r="C2429" s="430" t="s">
        <v>4223</v>
      </c>
      <c r="D2429" s="430" t="s">
        <v>3785</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75">
      <c r="A2430" s="430" t="s">
        <v>4221</v>
      </c>
      <c r="B2430" s="430">
        <v>-1</v>
      </c>
      <c r="C2430" s="430" t="s">
        <v>4223</v>
      </c>
      <c r="D2430" s="430" t="s">
        <v>3787</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75">
      <c r="A2431" s="430" t="s">
        <v>4221</v>
      </c>
      <c r="B2431" s="430">
        <v>-1</v>
      </c>
      <c r="C2431" s="430" t="s">
        <v>4223</v>
      </c>
      <c r="D2431" s="430" t="s">
        <v>3789</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75">
      <c r="A2432" s="430" t="s">
        <v>4221</v>
      </c>
      <c r="B2432" s="430">
        <v>-1</v>
      </c>
      <c r="C2432" s="430" t="s">
        <v>4223</v>
      </c>
      <c r="D2432" s="430" t="s">
        <v>3791</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75">
      <c r="A2433" s="430" t="s">
        <v>4221</v>
      </c>
      <c r="B2433" s="430">
        <v>-1</v>
      </c>
      <c r="C2433" s="430" t="s">
        <v>4223</v>
      </c>
      <c r="D2433" s="430" t="s">
        <v>3793</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75">
      <c r="A2434" s="430" t="s">
        <v>4221</v>
      </c>
      <c r="B2434" s="430">
        <v>-1</v>
      </c>
      <c r="C2434" s="430" t="s">
        <v>4223</v>
      </c>
      <c r="D2434" s="430" t="s">
        <v>3795</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75">
      <c r="A2435" s="430" t="s">
        <v>4221</v>
      </c>
      <c r="B2435" s="430">
        <v>-1</v>
      </c>
      <c r="C2435" s="430" t="s">
        <v>4223</v>
      </c>
      <c r="D2435" s="430" t="s">
        <v>3797</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75">
      <c r="A2436" s="430" t="s">
        <v>4221</v>
      </c>
      <c r="B2436" s="430">
        <v>-1</v>
      </c>
      <c r="C2436" s="430" t="s">
        <v>4223</v>
      </c>
      <c r="D2436" s="430" t="s">
        <v>3799</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75">
      <c r="A2437" s="430" t="s">
        <v>4221</v>
      </c>
      <c r="B2437" s="430">
        <v>-1</v>
      </c>
      <c r="C2437" s="430" t="s">
        <v>4223</v>
      </c>
      <c r="D2437" s="430" t="s">
        <v>3801</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75">
      <c r="A2438" s="430" t="s">
        <v>4221</v>
      </c>
      <c r="B2438" s="430">
        <v>-1</v>
      </c>
      <c r="C2438" s="430" t="s">
        <v>4223</v>
      </c>
      <c r="D2438" s="430" t="s">
        <v>3803</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75">
      <c r="A2439" s="430" t="s">
        <v>4221</v>
      </c>
      <c r="B2439" s="430">
        <v>-1</v>
      </c>
      <c r="C2439" s="430" t="s">
        <v>4223</v>
      </c>
      <c r="D2439" s="430" t="s">
        <v>3805</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75">
      <c r="A2440" s="430" t="s">
        <v>4221</v>
      </c>
      <c r="B2440" s="430">
        <v>-1</v>
      </c>
      <c r="C2440" s="430" t="s">
        <v>4223</v>
      </c>
      <c r="D2440" s="430" t="s">
        <v>3807</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75">
      <c r="A2441" s="430" t="s">
        <v>4221</v>
      </c>
      <c r="B2441" s="430">
        <v>-1</v>
      </c>
      <c r="C2441" s="430" t="s">
        <v>4223</v>
      </c>
      <c r="D2441" s="430" t="s">
        <v>3809</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75">
      <c r="A2442" s="430" t="s">
        <v>4221</v>
      </c>
      <c r="B2442" s="430">
        <v>-1</v>
      </c>
      <c r="C2442" s="430" t="s">
        <v>4223</v>
      </c>
      <c r="D2442" s="430" t="s">
        <v>3811</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75">
      <c r="A2443" s="430" t="s">
        <v>4221</v>
      </c>
      <c r="B2443" s="430">
        <v>-1</v>
      </c>
      <c r="C2443" s="430" t="s">
        <v>4223</v>
      </c>
      <c r="D2443" s="430" t="s">
        <v>3813</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75">
      <c r="A2444" s="430" t="s">
        <v>4221</v>
      </c>
      <c r="B2444" s="430">
        <v>-1</v>
      </c>
      <c r="C2444" s="430" t="s">
        <v>4223</v>
      </c>
      <c r="D2444" s="430" t="s">
        <v>3815</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75">
      <c r="A2445" s="430" t="s">
        <v>4221</v>
      </c>
      <c r="B2445" s="430">
        <v>-1</v>
      </c>
      <c r="C2445" s="430" t="s">
        <v>4223</v>
      </c>
      <c r="D2445" s="430" t="s">
        <v>3817</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75">
      <c r="A2446" s="430" t="s">
        <v>4221</v>
      </c>
      <c r="B2446" s="430">
        <v>-1</v>
      </c>
      <c r="C2446" s="430" t="s">
        <v>4223</v>
      </c>
      <c r="D2446" s="430" t="s">
        <v>3819</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75">
      <c r="A2447" s="430" t="s">
        <v>4221</v>
      </c>
      <c r="B2447" s="430">
        <v>-1</v>
      </c>
      <c r="C2447" s="430" t="s">
        <v>4223</v>
      </c>
      <c r="D2447" s="430" t="s">
        <v>521</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75">
      <c r="A2448" s="430" t="s">
        <v>4221</v>
      </c>
      <c r="B2448" s="430">
        <v>-1</v>
      </c>
      <c r="C2448" s="430" t="s">
        <v>4223</v>
      </c>
      <c r="D2448" s="430" t="s">
        <v>3822</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75">
      <c r="A2449" s="430" t="s">
        <v>4221</v>
      </c>
      <c r="B2449" s="430">
        <v>-1</v>
      </c>
      <c r="C2449" s="430" t="s">
        <v>4223</v>
      </c>
      <c r="D2449" s="430" t="s">
        <v>3824</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75">
      <c r="A2450" s="430" t="s">
        <v>4221</v>
      </c>
      <c r="B2450" s="430">
        <v>-1</v>
      </c>
      <c r="C2450" s="430" t="s">
        <v>4223</v>
      </c>
      <c r="D2450" s="430" t="s">
        <v>3826</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75">
      <c r="A2451" s="430" t="s">
        <v>4221</v>
      </c>
      <c r="B2451" s="430">
        <v>-1</v>
      </c>
      <c r="C2451" s="430" t="s">
        <v>4223</v>
      </c>
      <c r="D2451" s="430" t="s">
        <v>3828</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75">
      <c r="A2452" s="430" t="s">
        <v>4221</v>
      </c>
      <c r="B2452" s="430">
        <v>-1</v>
      </c>
      <c r="C2452" s="430" t="s">
        <v>4223</v>
      </c>
      <c r="D2452" s="430" t="s">
        <v>3830</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75">
      <c r="A2453" s="430" t="s">
        <v>4221</v>
      </c>
      <c r="B2453" s="430">
        <v>-1</v>
      </c>
      <c r="C2453" s="430" t="s">
        <v>4223</v>
      </c>
      <c r="D2453" s="430" t="s">
        <v>3832</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75">
      <c r="A2454" s="430" t="s">
        <v>4221</v>
      </c>
      <c r="B2454" s="430">
        <v>-1</v>
      </c>
      <c r="C2454" s="430" t="s">
        <v>4223</v>
      </c>
      <c r="D2454" s="430" t="s">
        <v>3834</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75">
      <c r="A2455" s="430" t="s">
        <v>4221</v>
      </c>
      <c r="B2455" s="430">
        <v>-1</v>
      </c>
      <c r="C2455" s="430" t="s">
        <v>4223</v>
      </c>
      <c r="D2455" s="430" t="s">
        <v>3836</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75">
      <c r="A2456" s="430" t="s">
        <v>4221</v>
      </c>
      <c r="B2456" s="430">
        <v>-1</v>
      </c>
      <c r="C2456" s="430" t="s">
        <v>4223</v>
      </c>
      <c r="D2456" s="430" t="s">
        <v>3838</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75">
      <c r="A2457" s="430" t="s">
        <v>4221</v>
      </c>
      <c r="B2457" s="430">
        <v>-1</v>
      </c>
      <c r="C2457" s="430" t="s">
        <v>4223</v>
      </c>
      <c r="D2457" s="430" t="s">
        <v>3840</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75">
      <c r="A2458" s="430" t="s">
        <v>4221</v>
      </c>
      <c r="B2458" s="430">
        <v>-1</v>
      </c>
      <c r="C2458" s="430" t="s">
        <v>4223</v>
      </c>
      <c r="D2458" s="430" t="s">
        <v>3842</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75">
      <c r="A2459" s="430" t="s">
        <v>4221</v>
      </c>
      <c r="B2459" s="430">
        <v>-1</v>
      </c>
      <c r="C2459" s="430" t="s">
        <v>4223</v>
      </c>
      <c r="D2459" s="430" t="s">
        <v>3844</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75">
      <c r="A2460" s="430" t="s">
        <v>4221</v>
      </c>
      <c r="B2460" s="430">
        <v>-1</v>
      </c>
      <c r="C2460" s="430" t="s">
        <v>4223</v>
      </c>
      <c r="D2460" s="430" t="s">
        <v>3846</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75">
      <c r="A2461" s="430" t="s">
        <v>4221</v>
      </c>
      <c r="B2461" s="430">
        <v>-1</v>
      </c>
      <c r="C2461" s="430" t="s">
        <v>4223</v>
      </c>
      <c r="D2461" s="430" t="s">
        <v>3848</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75">
      <c r="A2462" s="430" t="s">
        <v>4221</v>
      </c>
      <c r="B2462" s="430">
        <v>-1</v>
      </c>
      <c r="C2462" s="430" t="s">
        <v>4223</v>
      </c>
      <c r="D2462" s="430" t="s">
        <v>3850</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75">
      <c r="A2463" s="430" t="s">
        <v>4221</v>
      </c>
      <c r="B2463" s="430">
        <v>-1</v>
      </c>
      <c r="C2463" s="430" t="s">
        <v>4223</v>
      </c>
      <c r="D2463" s="430" t="s">
        <v>3852</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75">
      <c r="A2464" s="430" t="s">
        <v>4221</v>
      </c>
      <c r="B2464" s="430">
        <v>-1</v>
      </c>
      <c r="C2464" s="430" t="s">
        <v>4223</v>
      </c>
      <c r="D2464" s="430" t="s">
        <v>3854</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75">
      <c r="A2465" s="430" t="s">
        <v>4221</v>
      </c>
      <c r="B2465" s="430">
        <v>-1</v>
      </c>
      <c r="C2465" s="430" t="s">
        <v>4223</v>
      </c>
      <c r="D2465" s="430" t="s">
        <v>3856</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75">
      <c r="A2466" s="430" t="s">
        <v>4221</v>
      </c>
      <c r="B2466" s="430">
        <v>-1</v>
      </c>
      <c r="C2466" s="430" t="s">
        <v>4223</v>
      </c>
      <c r="D2466" s="430" t="s">
        <v>3858</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75">
      <c r="A2467" s="430" t="s">
        <v>4221</v>
      </c>
      <c r="B2467" s="430">
        <v>-1</v>
      </c>
      <c r="C2467" s="430" t="s">
        <v>4223</v>
      </c>
      <c r="D2467" s="430" t="s">
        <v>3860</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75">
      <c r="A2468" s="430" t="s">
        <v>4221</v>
      </c>
      <c r="B2468" s="430">
        <v>-1</v>
      </c>
      <c r="C2468" s="430" t="s">
        <v>4223</v>
      </c>
      <c r="D2468" s="430" t="s">
        <v>3862</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75">
      <c r="A2469" s="430" t="s">
        <v>4224</v>
      </c>
      <c r="B2469" s="430">
        <v>1</v>
      </c>
      <c r="C2469" s="430" t="s">
        <v>4225</v>
      </c>
      <c r="D2469" s="430" t="s">
        <v>3765</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75">
      <c r="A2470" s="430" t="s">
        <v>4224</v>
      </c>
      <c r="B2470" s="430">
        <v>1</v>
      </c>
      <c r="C2470" s="430" t="s">
        <v>4225</v>
      </c>
      <c r="D2470" s="430" t="s">
        <v>3767</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75">
      <c r="A2471" s="430" t="s">
        <v>4224</v>
      </c>
      <c r="B2471" s="430">
        <v>1</v>
      </c>
      <c r="C2471" s="430" t="s">
        <v>4225</v>
      </c>
      <c r="D2471" s="430" t="s">
        <v>3769</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75">
      <c r="A2472" s="430" t="s">
        <v>4224</v>
      </c>
      <c r="B2472" s="430">
        <v>1</v>
      </c>
      <c r="C2472" s="430" t="s">
        <v>4225</v>
      </c>
      <c r="D2472" s="430" t="s">
        <v>4136</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75">
      <c r="A2473" s="430" t="s">
        <v>4224</v>
      </c>
      <c r="B2473" s="430">
        <v>1</v>
      </c>
      <c r="C2473" s="430" t="s">
        <v>4225</v>
      </c>
      <c r="D2473" s="430" t="s">
        <v>3771</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75">
      <c r="A2474" s="430" t="s">
        <v>4224</v>
      </c>
      <c r="B2474" s="430">
        <v>1</v>
      </c>
      <c r="C2474" s="430" t="s">
        <v>4225</v>
      </c>
      <c r="D2474" s="430" t="s">
        <v>3773</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75">
      <c r="A2475" s="430" t="s">
        <v>4224</v>
      </c>
      <c r="B2475" s="430">
        <v>1</v>
      </c>
      <c r="C2475" s="430" t="s">
        <v>4225</v>
      </c>
      <c r="D2475" s="430" t="s">
        <v>485</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75">
      <c r="A2476" s="430" t="s">
        <v>4224</v>
      </c>
      <c r="B2476" s="430">
        <v>1</v>
      </c>
      <c r="C2476" s="430" t="s">
        <v>4225</v>
      </c>
      <c r="D2476" s="430" t="s">
        <v>3776</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75">
      <c r="A2477" s="430" t="s">
        <v>4224</v>
      </c>
      <c r="B2477" s="430">
        <v>1</v>
      </c>
      <c r="C2477" s="430" t="s">
        <v>4225</v>
      </c>
      <c r="D2477" s="430" t="s">
        <v>3778</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75">
      <c r="A2478" s="430" t="s">
        <v>4224</v>
      </c>
      <c r="B2478" s="430">
        <v>1</v>
      </c>
      <c r="C2478" s="430" t="s">
        <v>4225</v>
      </c>
      <c r="D2478" s="430" t="s">
        <v>3779</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75">
      <c r="A2479" s="430" t="s">
        <v>4224</v>
      </c>
      <c r="B2479" s="430">
        <v>1</v>
      </c>
      <c r="C2479" s="430" t="s">
        <v>4225</v>
      </c>
      <c r="D2479" s="430" t="s">
        <v>3781</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75">
      <c r="A2480" s="430" t="s">
        <v>4224</v>
      </c>
      <c r="B2480" s="430">
        <v>1</v>
      </c>
      <c r="C2480" s="430" t="s">
        <v>4225</v>
      </c>
      <c r="D2480" s="430" t="s">
        <v>3783</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75">
      <c r="A2481" s="430" t="s">
        <v>4224</v>
      </c>
      <c r="B2481" s="430">
        <v>1</v>
      </c>
      <c r="C2481" s="430" t="s">
        <v>4225</v>
      </c>
      <c r="D2481" s="430" t="s">
        <v>4137</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75">
      <c r="A2482" s="430" t="s">
        <v>4224</v>
      </c>
      <c r="B2482" s="430">
        <v>1</v>
      </c>
      <c r="C2482" s="430" t="s">
        <v>4225</v>
      </c>
      <c r="D2482" s="430" t="s">
        <v>3785</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75">
      <c r="A2483" s="430" t="s">
        <v>4224</v>
      </c>
      <c r="B2483" s="430">
        <v>1</v>
      </c>
      <c r="C2483" s="430" t="s">
        <v>4225</v>
      </c>
      <c r="D2483" s="430" t="s">
        <v>3787</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75">
      <c r="A2484" s="430" t="s">
        <v>4224</v>
      </c>
      <c r="B2484" s="430">
        <v>1</v>
      </c>
      <c r="C2484" s="430" t="s">
        <v>4225</v>
      </c>
      <c r="D2484" s="430" t="s">
        <v>3789</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75">
      <c r="A2485" s="430" t="s">
        <v>4224</v>
      </c>
      <c r="B2485" s="430">
        <v>1</v>
      </c>
      <c r="C2485" s="430" t="s">
        <v>4225</v>
      </c>
      <c r="D2485" s="430" t="s">
        <v>3791</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75">
      <c r="A2486" s="430" t="s">
        <v>4224</v>
      </c>
      <c r="B2486" s="430">
        <v>1</v>
      </c>
      <c r="C2486" s="430" t="s">
        <v>4225</v>
      </c>
      <c r="D2486" s="430" t="s">
        <v>3793</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75">
      <c r="A2487" s="430" t="s">
        <v>4224</v>
      </c>
      <c r="B2487" s="430">
        <v>1</v>
      </c>
      <c r="C2487" s="430" t="s">
        <v>4225</v>
      </c>
      <c r="D2487" s="430" t="s">
        <v>3795</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75">
      <c r="A2488" s="430" t="s">
        <v>4224</v>
      </c>
      <c r="B2488" s="430">
        <v>1</v>
      </c>
      <c r="C2488" s="430" t="s">
        <v>4225</v>
      </c>
      <c r="D2488" s="430" t="s">
        <v>3797</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75">
      <c r="A2489" s="430" t="s">
        <v>4224</v>
      </c>
      <c r="B2489" s="430">
        <v>1</v>
      </c>
      <c r="C2489" s="430" t="s">
        <v>4225</v>
      </c>
      <c r="D2489" s="430" t="s">
        <v>3799</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75">
      <c r="A2490" s="430" t="s">
        <v>4224</v>
      </c>
      <c r="B2490" s="430">
        <v>1</v>
      </c>
      <c r="C2490" s="430" t="s">
        <v>4225</v>
      </c>
      <c r="D2490" s="430" t="s">
        <v>3801</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75">
      <c r="A2491" s="430" t="s">
        <v>4224</v>
      </c>
      <c r="B2491" s="430">
        <v>1</v>
      </c>
      <c r="C2491" s="430" t="s">
        <v>4225</v>
      </c>
      <c r="D2491" s="430" t="s">
        <v>3803</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75">
      <c r="A2492" s="430" t="s">
        <v>4224</v>
      </c>
      <c r="B2492" s="430">
        <v>1</v>
      </c>
      <c r="C2492" s="430" t="s">
        <v>4225</v>
      </c>
      <c r="D2492" s="430" t="s">
        <v>3805</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75">
      <c r="A2493" s="430" t="s">
        <v>4224</v>
      </c>
      <c r="B2493" s="430">
        <v>1</v>
      </c>
      <c r="C2493" s="430" t="s">
        <v>4225</v>
      </c>
      <c r="D2493" s="430" t="s">
        <v>3807</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75">
      <c r="A2494" s="430" t="s">
        <v>4224</v>
      </c>
      <c r="B2494" s="430">
        <v>1</v>
      </c>
      <c r="C2494" s="430" t="s">
        <v>4225</v>
      </c>
      <c r="D2494" s="430" t="s">
        <v>3809</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75">
      <c r="A2495" s="430" t="s">
        <v>4224</v>
      </c>
      <c r="B2495" s="430">
        <v>1</v>
      </c>
      <c r="C2495" s="430" t="s">
        <v>4225</v>
      </c>
      <c r="D2495" s="430" t="s">
        <v>3811</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75">
      <c r="A2496" s="430" t="s">
        <v>4224</v>
      </c>
      <c r="B2496" s="430">
        <v>1</v>
      </c>
      <c r="C2496" s="430" t="s">
        <v>4225</v>
      </c>
      <c r="D2496" s="430" t="s">
        <v>4138</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75">
      <c r="A2497" s="430" t="s">
        <v>4224</v>
      </c>
      <c r="B2497" s="430">
        <v>1</v>
      </c>
      <c r="C2497" s="430" t="s">
        <v>4225</v>
      </c>
      <c r="D2497" s="430" t="s">
        <v>3813</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75">
      <c r="A2498" s="430" t="s">
        <v>4224</v>
      </c>
      <c r="B2498" s="430">
        <v>1</v>
      </c>
      <c r="C2498" s="430" t="s">
        <v>4225</v>
      </c>
      <c r="D2498" s="430" t="s">
        <v>3815</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75">
      <c r="A2499" s="430" t="s">
        <v>4224</v>
      </c>
      <c r="B2499" s="430">
        <v>1</v>
      </c>
      <c r="C2499" s="430" t="s">
        <v>4225</v>
      </c>
      <c r="D2499" s="430" t="s">
        <v>3817</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75">
      <c r="A2500" s="430" t="s">
        <v>4224</v>
      </c>
      <c r="B2500" s="430">
        <v>1</v>
      </c>
      <c r="C2500" s="430" t="s">
        <v>4225</v>
      </c>
      <c r="D2500" s="430" t="s">
        <v>3819</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75">
      <c r="A2501" s="430" t="s">
        <v>4224</v>
      </c>
      <c r="B2501" s="430">
        <v>1</v>
      </c>
      <c r="C2501" s="430" t="s">
        <v>4225</v>
      </c>
      <c r="D2501" s="430" t="s">
        <v>521</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75">
      <c r="A2502" s="430" t="s">
        <v>4224</v>
      </c>
      <c r="B2502" s="430">
        <v>1</v>
      </c>
      <c r="C2502" s="430" t="s">
        <v>4225</v>
      </c>
      <c r="D2502" s="430" t="s">
        <v>3822</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75">
      <c r="A2503" s="430" t="s">
        <v>4224</v>
      </c>
      <c r="B2503" s="430">
        <v>1</v>
      </c>
      <c r="C2503" s="430" t="s">
        <v>4225</v>
      </c>
      <c r="D2503" s="430" t="s">
        <v>3824</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75">
      <c r="A2504" s="430" t="s">
        <v>4224</v>
      </c>
      <c r="B2504" s="430">
        <v>1</v>
      </c>
      <c r="C2504" s="430" t="s">
        <v>4225</v>
      </c>
      <c r="D2504" s="430" t="s">
        <v>3826</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75">
      <c r="A2505" s="430" t="s">
        <v>4224</v>
      </c>
      <c r="B2505" s="430">
        <v>1</v>
      </c>
      <c r="C2505" s="430" t="s">
        <v>4225</v>
      </c>
      <c r="D2505" s="430" t="s">
        <v>3828</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75">
      <c r="A2506" s="430" t="s">
        <v>4224</v>
      </c>
      <c r="B2506" s="430">
        <v>1</v>
      </c>
      <c r="C2506" s="430" t="s">
        <v>4225</v>
      </c>
      <c r="D2506" s="430" t="s">
        <v>3830</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75">
      <c r="A2507" s="430" t="s">
        <v>4224</v>
      </c>
      <c r="B2507" s="430">
        <v>1</v>
      </c>
      <c r="C2507" s="430" t="s">
        <v>4225</v>
      </c>
      <c r="D2507" s="430" t="s">
        <v>3832</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75">
      <c r="A2508" s="430" t="s">
        <v>4224</v>
      </c>
      <c r="B2508" s="430">
        <v>1</v>
      </c>
      <c r="C2508" s="430" t="s">
        <v>4225</v>
      </c>
      <c r="D2508" s="430" t="s">
        <v>3834</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75">
      <c r="A2509" s="430" t="s">
        <v>4224</v>
      </c>
      <c r="B2509" s="430">
        <v>1</v>
      </c>
      <c r="C2509" s="430" t="s">
        <v>4225</v>
      </c>
      <c r="D2509" s="430" t="s">
        <v>3836</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75">
      <c r="A2510" s="430" t="s">
        <v>4224</v>
      </c>
      <c r="B2510" s="430">
        <v>1</v>
      </c>
      <c r="C2510" s="430" t="s">
        <v>4225</v>
      </c>
      <c r="D2510" s="430" t="s">
        <v>3838</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75">
      <c r="A2511" s="430" t="s">
        <v>4224</v>
      </c>
      <c r="B2511" s="430">
        <v>1</v>
      </c>
      <c r="C2511" s="430" t="s">
        <v>4225</v>
      </c>
      <c r="D2511" s="430" t="s">
        <v>4139</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75">
      <c r="A2512" s="430" t="s">
        <v>4224</v>
      </c>
      <c r="B2512" s="430">
        <v>1</v>
      </c>
      <c r="C2512" s="430" t="s">
        <v>4225</v>
      </c>
      <c r="D2512" s="430" t="s">
        <v>3840</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75">
      <c r="A2513" s="430" t="s">
        <v>4224</v>
      </c>
      <c r="B2513" s="430">
        <v>1</v>
      </c>
      <c r="C2513" s="430" t="s">
        <v>4225</v>
      </c>
      <c r="D2513" s="430" t="s">
        <v>3842</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75">
      <c r="A2514" s="430" t="s">
        <v>4224</v>
      </c>
      <c r="B2514" s="430">
        <v>1</v>
      </c>
      <c r="C2514" s="430" t="s">
        <v>4225</v>
      </c>
      <c r="D2514" s="430" t="s">
        <v>3844</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75">
      <c r="A2515" s="430" t="s">
        <v>4224</v>
      </c>
      <c r="B2515" s="430">
        <v>1</v>
      </c>
      <c r="C2515" s="430" t="s">
        <v>4225</v>
      </c>
      <c r="D2515" s="430" t="s">
        <v>3846</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75">
      <c r="A2516" s="430" t="s">
        <v>4224</v>
      </c>
      <c r="B2516" s="430">
        <v>1</v>
      </c>
      <c r="C2516" s="430" t="s">
        <v>4225</v>
      </c>
      <c r="D2516" s="430" t="s">
        <v>3848</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75">
      <c r="A2517" s="430" t="s">
        <v>4224</v>
      </c>
      <c r="B2517" s="430">
        <v>1</v>
      </c>
      <c r="C2517" s="430" t="s">
        <v>4225</v>
      </c>
      <c r="D2517" s="430" t="s">
        <v>4140</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75">
      <c r="A2518" s="430" t="s">
        <v>4224</v>
      </c>
      <c r="B2518" s="430">
        <v>1</v>
      </c>
      <c r="C2518" s="430" t="s">
        <v>4225</v>
      </c>
      <c r="D2518" s="430" t="s">
        <v>3850</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75">
      <c r="A2519" s="430" t="s">
        <v>4224</v>
      </c>
      <c r="B2519" s="430">
        <v>1</v>
      </c>
      <c r="C2519" s="430" t="s">
        <v>4225</v>
      </c>
      <c r="D2519" s="430" t="s">
        <v>3852</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75">
      <c r="A2520" s="430" t="s">
        <v>4224</v>
      </c>
      <c r="B2520" s="430">
        <v>1</v>
      </c>
      <c r="C2520" s="430" t="s">
        <v>4225</v>
      </c>
      <c r="D2520" s="430" t="s">
        <v>4141</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75">
      <c r="A2521" s="430" t="s">
        <v>4224</v>
      </c>
      <c r="B2521" s="430">
        <v>1</v>
      </c>
      <c r="C2521" s="430" t="s">
        <v>4225</v>
      </c>
      <c r="D2521" s="430" t="s">
        <v>3854</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75">
      <c r="A2522" s="430" t="s">
        <v>4224</v>
      </c>
      <c r="B2522" s="430">
        <v>1</v>
      </c>
      <c r="C2522" s="430" t="s">
        <v>4225</v>
      </c>
      <c r="D2522" s="430" t="s">
        <v>3856</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75">
      <c r="A2523" s="430" t="s">
        <v>4224</v>
      </c>
      <c r="B2523" s="430">
        <v>1</v>
      </c>
      <c r="C2523" s="430" t="s">
        <v>4225</v>
      </c>
      <c r="D2523" s="430" t="s">
        <v>3858</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75">
      <c r="A2524" s="430" t="s">
        <v>4224</v>
      </c>
      <c r="B2524" s="430">
        <v>1</v>
      </c>
      <c r="C2524" s="430" t="s">
        <v>4225</v>
      </c>
      <c r="D2524" s="430" t="s">
        <v>3860</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75">
      <c r="A2525" s="430" t="s">
        <v>4224</v>
      </c>
      <c r="B2525" s="430">
        <v>1</v>
      </c>
      <c r="C2525" s="430" t="s">
        <v>4225</v>
      </c>
      <c r="D2525" s="430" t="s">
        <v>3862</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75">
      <c r="A2526" s="430" t="s">
        <v>4226</v>
      </c>
      <c r="B2526" s="430">
        <v>1</v>
      </c>
      <c r="C2526" s="430" t="s">
        <v>4227</v>
      </c>
      <c r="D2526" s="430" t="s">
        <v>3765</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75">
      <c r="A2527" s="430" t="s">
        <v>4226</v>
      </c>
      <c r="B2527" s="430">
        <v>1</v>
      </c>
      <c r="C2527" s="430" t="s">
        <v>4227</v>
      </c>
      <c r="D2527" s="430" t="s">
        <v>3767</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75">
      <c r="A2528" s="430" t="s">
        <v>4226</v>
      </c>
      <c r="B2528" s="430">
        <v>1</v>
      </c>
      <c r="C2528" s="430" t="s">
        <v>4227</v>
      </c>
      <c r="D2528" s="430" t="s">
        <v>3769</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75">
      <c r="A2529" s="430" t="s">
        <v>4226</v>
      </c>
      <c r="B2529" s="430">
        <v>1</v>
      </c>
      <c r="C2529" s="430" t="s">
        <v>4227</v>
      </c>
      <c r="D2529" s="430" t="s">
        <v>4136</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75">
      <c r="A2530" s="430" t="s">
        <v>4226</v>
      </c>
      <c r="B2530" s="430">
        <v>1</v>
      </c>
      <c r="C2530" s="430" t="s">
        <v>4227</v>
      </c>
      <c r="D2530" s="430" t="s">
        <v>3771</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75">
      <c r="A2531" s="430" t="s">
        <v>4226</v>
      </c>
      <c r="B2531" s="430">
        <v>1</v>
      </c>
      <c r="C2531" s="430" t="s">
        <v>4227</v>
      </c>
      <c r="D2531" s="430" t="s">
        <v>3773</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75">
      <c r="A2532" s="430" t="s">
        <v>4226</v>
      </c>
      <c r="B2532" s="430">
        <v>1</v>
      </c>
      <c r="C2532" s="430" t="s">
        <v>4227</v>
      </c>
      <c r="D2532" s="430" t="s">
        <v>485</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75">
      <c r="A2533" s="430" t="s">
        <v>4226</v>
      </c>
      <c r="B2533" s="430">
        <v>1</v>
      </c>
      <c r="C2533" s="430" t="s">
        <v>4227</v>
      </c>
      <c r="D2533" s="430" t="s">
        <v>3776</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75">
      <c r="A2534" s="430" t="s">
        <v>4226</v>
      </c>
      <c r="B2534" s="430">
        <v>1</v>
      </c>
      <c r="C2534" s="430" t="s">
        <v>4227</v>
      </c>
      <c r="D2534" s="430" t="s">
        <v>3778</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75">
      <c r="A2535" s="430" t="s">
        <v>4226</v>
      </c>
      <c r="B2535" s="430">
        <v>1</v>
      </c>
      <c r="C2535" s="430" t="s">
        <v>4227</v>
      </c>
      <c r="D2535" s="430" t="s">
        <v>3779</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75">
      <c r="A2536" s="430" t="s">
        <v>4226</v>
      </c>
      <c r="B2536" s="430">
        <v>1</v>
      </c>
      <c r="C2536" s="430" t="s">
        <v>4227</v>
      </c>
      <c r="D2536" s="430" t="s">
        <v>3781</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75">
      <c r="A2537" s="430" t="s">
        <v>4226</v>
      </c>
      <c r="B2537" s="430">
        <v>1</v>
      </c>
      <c r="C2537" s="430" t="s">
        <v>4227</v>
      </c>
      <c r="D2537" s="430" t="s">
        <v>3783</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75">
      <c r="A2538" s="430" t="s">
        <v>4226</v>
      </c>
      <c r="B2538" s="430">
        <v>1</v>
      </c>
      <c r="C2538" s="430" t="s">
        <v>4227</v>
      </c>
      <c r="D2538" s="430" t="s">
        <v>4137</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75">
      <c r="A2539" s="430" t="s">
        <v>4226</v>
      </c>
      <c r="B2539" s="430">
        <v>1</v>
      </c>
      <c r="C2539" s="430" t="s">
        <v>4227</v>
      </c>
      <c r="D2539" s="430" t="s">
        <v>3785</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75">
      <c r="A2540" s="430" t="s">
        <v>4226</v>
      </c>
      <c r="B2540" s="430">
        <v>1</v>
      </c>
      <c r="C2540" s="430" t="s">
        <v>4227</v>
      </c>
      <c r="D2540" s="430" t="s">
        <v>3787</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75">
      <c r="A2541" s="430" t="s">
        <v>4226</v>
      </c>
      <c r="B2541" s="430">
        <v>1</v>
      </c>
      <c r="C2541" s="430" t="s">
        <v>4227</v>
      </c>
      <c r="D2541" s="430" t="s">
        <v>3789</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75">
      <c r="A2542" s="430" t="s">
        <v>4226</v>
      </c>
      <c r="B2542" s="430">
        <v>1</v>
      </c>
      <c r="C2542" s="430" t="s">
        <v>4227</v>
      </c>
      <c r="D2542" s="430" t="s">
        <v>3791</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75">
      <c r="A2543" s="430" t="s">
        <v>4226</v>
      </c>
      <c r="B2543" s="430">
        <v>1</v>
      </c>
      <c r="C2543" s="430" t="s">
        <v>4227</v>
      </c>
      <c r="D2543" s="430" t="s">
        <v>3793</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75">
      <c r="A2544" s="430" t="s">
        <v>4226</v>
      </c>
      <c r="B2544" s="430">
        <v>1</v>
      </c>
      <c r="C2544" s="430" t="s">
        <v>4227</v>
      </c>
      <c r="D2544" s="430" t="s">
        <v>3795</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75">
      <c r="A2545" s="430" t="s">
        <v>4226</v>
      </c>
      <c r="B2545" s="430">
        <v>1</v>
      </c>
      <c r="C2545" s="430" t="s">
        <v>4227</v>
      </c>
      <c r="D2545" s="430" t="s">
        <v>3797</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75">
      <c r="A2546" s="430" t="s">
        <v>4226</v>
      </c>
      <c r="B2546" s="430">
        <v>1</v>
      </c>
      <c r="C2546" s="430" t="s">
        <v>4227</v>
      </c>
      <c r="D2546" s="430" t="s">
        <v>3799</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75">
      <c r="A2547" s="430" t="s">
        <v>4226</v>
      </c>
      <c r="B2547" s="430">
        <v>1</v>
      </c>
      <c r="C2547" s="430" t="s">
        <v>4227</v>
      </c>
      <c r="D2547" s="430" t="s">
        <v>3801</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75">
      <c r="A2548" s="430" t="s">
        <v>4226</v>
      </c>
      <c r="B2548" s="430">
        <v>1</v>
      </c>
      <c r="C2548" s="430" t="s">
        <v>4227</v>
      </c>
      <c r="D2548" s="430" t="s">
        <v>3803</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75">
      <c r="A2549" s="430" t="s">
        <v>4226</v>
      </c>
      <c r="B2549" s="430">
        <v>1</v>
      </c>
      <c r="C2549" s="430" t="s">
        <v>4227</v>
      </c>
      <c r="D2549" s="430" t="s">
        <v>3805</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75">
      <c r="A2550" s="430" t="s">
        <v>4226</v>
      </c>
      <c r="B2550" s="430">
        <v>1</v>
      </c>
      <c r="C2550" s="430" t="s">
        <v>4227</v>
      </c>
      <c r="D2550" s="430" t="s">
        <v>3807</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75">
      <c r="A2551" s="430" t="s">
        <v>4226</v>
      </c>
      <c r="B2551" s="430">
        <v>1</v>
      </c>
      <c r="C2551" s="430" t="s">
        <v>4227</v>
      </c>
      <c r="D2551" s="430" t="s">
        <v>3809</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75">
      <c r="A2552" s="430" t="s">
        <v>4226</v>
      </c>
      <c r="B2552" s="430">
        <v>1</v>
      </c>
      <c r="C2552" s="430" t="s">
        <v>4227</v>
      </c>
      <c r="D2552" s="430" t="s">
        <v>3811</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75">
      <c r="A2553" s="430" t="s">
        <v>4226</v>
      </c>
      <c r="B2553" s="430">
        <v>1</v>
      </c>
      <c r="C2553" s="430" t="s">
        <v>4227</v>
      </c>
      <c r="D2553" s="430" t="s">
        <v>4138</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75">
      <c r="A2554" s="430" t="s">
        <v>4226</v>
      </c>
      <c r="B2554" s="430">
        <v>1</v>
      </c>
      <c r="C2554" s="430" t="s">
        <v>4227</v>
      </c>
      <c r="D2554" s="430" t="s">
        <v>3813</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75">
      <c r="A2555" s="430" t="s">
        <v>4226</v>
      </c>
      <c r="B2555" s="430">
        <v>1</v>
      </c>
      <c r="C2555" s="430" t="s">
        <v>4227</v>
      </c>
      <c r="D2555" s="430" t="s">
        <v>3815</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75">
      <c r="A2556" s="430" t="s">
        <v>4226</v>
      </c>
      <c r="B2556" s="430">
        <v>1</v>
      </c>
      <c r="C2556" s="430" t="s">
        <v>4227</v>
      </c>
      <c r="D2556" s="430" t="s">
        <v>3817</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75">
      <c r="A2557" s="430" t="s">
        <v>4226</v>
      </c>
      <c r="B2557" s="430">
        <v>1</v>
      </c>
      <c r="C2557" s="430" t="s">
        <v>4227</v>
      </c>
      <c r="D2557" s="430" t="s">
        <v>3819</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75">
      <c r="A2558" s="430" t="s">
        <v>4226</v>
      </c>
      <c r="B2558" s="430">
        <v>1</v>
      </c>
      <c r="C2558" s="430" t="s">
        <v>4227</v>
      </c>
      <c r="D2558" s="430" t="s">
        <v>521</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75">
      <c r="A2559" s="430" t="s">
        <v>4226</v>
      </c>
      <c r="B2559" s="430">
        <v>1</v>
      </c>
      <c r="C2559" s="430" t="s">
        <v>4227</v>
      </c>
      <c r="D2559" s="430" t="s">
        <v>3822</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75">
      <c r="A2560" s="430" t="s">
        <v>4226</v>
      </c>
      <c r="B2560" s="430">
        <v>1</v>
      </c>
      <c r="C2560" s="430" t="s">
        <v>4227</v>
      </c>
      <c r="D2560" s="430" t="s">
        <v>3824</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75">
      <c r="A2561" s="430" t="s">
        <v>4226</v>
      </c>
      <c r="B2561" s="430">
        <v>1</v>
      </c>
      <c r="C2561" s="430" t="s">
        <v>4227</v>
      </c>
      <c r="D2561" s="430" t="s">
        <v>3826</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75">
      <c r="A2562" s="430" t="s">
        <v>4226</v>
      </c>
      <c r="B2562" s="430">
        <v>1</v>
      </c>
      <c r="C2562" s="430" t="s">
        <v>4227</v>
      </c>
      <c r="D2562" s="430" t="s">
        <v>3828</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75">
      <c r="A2563" s="430" t="s">
        <v>4226</v>
      </c>
      <c r="B2563" s="430">
        <v>1</v>
      </c>
      <c r="C2563" s="430" t="s">
        <v>4227</v>
      </c>
      <c r="D2563" s="430" t="s">
        <v>3830</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75">
      <c r="A2564" s="430" t="s">
        <v>4226</v>
      </c>
      <c r="B2564" s="430">
        <v>1</v>
      </c>
      <c r="C2564" s="430" t="s">
        <v>4227</v>
      </c>
      <c r="D2564" s="430" t="s">
        <v>3832</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75">
      <c r="A2565" s="430" t="s">
        <v>4226</v>
      </c>
      <c r="B2565" s="430">
        <v>1</v>
      </c>
      <c r="C2565" s="430" t="s">
        <v>4227</v>
      </c>
      <c r="D2565" s="430" t="s">
        <v>3834</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75">
      <c r="A2566" s="430" t="s">
        <v>4226</v>
      </c>
      <c r="B2566" s="430">
        <v>1</v>
      </c>
      <c r="C2566" s="430" t="s">
        <v>4227</v>
      </c>
      <c r="D2566" s="430" t="s">
        <v>3836</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75">
      <c r="A2567" s="430" t="s">
        <v>4226</v>
      </c>
      <c r="B2567" s="430">
        <v>1</v>
      </c>
      <c r="C2567" s="430" t="s">
        <v>4227</v>
      </c>
      <c r="D2567" s="430" t="s">
        <v>3838</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75">
      <c r="A2568" s="430" t="s">
        <v>4226</v>
      </c>
      <c r="B2568" s="430">
        <v>1</v>
      </c>
      <c r="C2568" s="430" t="s">
        <v>4227</v>
      </c>
      <c r="D2568" s="430" t="s">
        <v>4139</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75">
      <c r="A2569" s="430" t="s">
        <v>4226</v>
      </c>
      <c r="B2569" s="430">
        <v>1</v>
      </c>
      <c r="C2569" s="430" t="s">
        <v>4227</v>
      </c>
      <c r="D2569" s="430" t="s">
        <v>3840</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75">
      <c r="A2570" s="430" t="s">
        <v>4226</v>
      </c>
      <c r="B2570" s="430">
        <v>1</v>
      </c>
      <c r="C2570" s="430" t="s">
        <v>4227</v>
      </c>
      <c r="D2570" s="430" t="s">
        <v>3842</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75">
      <c r="A2571" s="430" t="s">
        <v>4226</v>
      </c>
      <c r="B2571" s="430">
        <v>1</v>
      </c>
      <c r="C2571" s="430" t="s">
        <v>4227</v>
      </c>
      <c r="D2571" s="430" t="s">
        <v>3844</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75">
      <c r="A2572" s="430" t="s">
        <v>4226</v>
      </c>
      <c r="B2572" s="430">
        <v>1</v>
      </c>
      <c r="C2572" s="430" t="s">
        <v>4227</v>
      </c>
      <c r="D2572" s="430" t="s">
        <v>3846</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75">
      <c r="A2573" s="430" t="s">
        <v>4226</v>
      </c>
      <c r="B2573" s="430">
        <v>1</v>
      </c>
      <c r="C2573" s="430" t="s">
        <v>4227</v>
      </c>
      <c r="D2573" s="430" t="s">
        <v>3848</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75">
      <c r="A2574" s="430" t="s">
        <v>4226</v>
      </c>
      <c r="B2574" s="430">
        <v>1</v>
      </c>
      <c r="C2574" s="430" t="s">
        <v>4227</v>
      </c>
      <c r="D2574" s="430" t="s">
        <v>4140</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75">
      <c r="A2575" s="430" t="s">
        <v>4226</v>
      </c>
      <c r="B2575" s="430">
        <v>1</v>
      </c>
      <c r="C2575" s="430" t="s">
        <v>4227</v>
      </c>
      <c r="D2575" s="430" t="s">
        <v>3850</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75">
      <c r="A2576" s="430" t="s">
        <v>4226</v>
      </c>
      <c r="B2576" s="430">
        <v>1</v>
      </c>
      <c r="C2576" s="430" t="s">
        <v>4227</v>
      </c>
      <c r="D2576" s="430" t="s">
        <v>3852</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75">
      <c r="A2577" s="430" t="s">
        <v>4226</v>
      </c>
      <c r="B2577" s="430">
        <v>1</v>
      </c>
      <c r="C2577" s="430" t="s">
        <v>4227</v>
      </c>
      <c r="D2577" s="430" t="s">
        <v>4141</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75">
      <c r="A2578" s="430" t="s">
        <v>4226</v>
      </c>
      <c r="B2578" s="430">
        <v>1</v>
      </c>
      <c r="C2578" s="430" t="s">
        <v>4227</v>
      </c>
      <c r="D2578" s="430" t="s">
        <v>3854</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75">
      <c r="A2579" s="430" t="s">
        <v>4226</v>
      </c>
      <c r="B2579" s="430">
        <v>1</v>
      </c>
      <c r="C2579" s="430" t="s">
        <v>4227</v>
      </c>
      <c r="D2579" s="430" t="s">
        <v>3856</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75">
      <c r="A2580" s="430" t="s">
        <v>4226</v>
      </c>
      <c r="B2580" s="430">
        <v>1</v>
      </c>
      <c r="C2580" s="430" t="s">
        <v>4227</v>
      </c>
      <c r="D2580" s="430" t="s">
        <v>3858</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75">
      <c r="A2581" s="430" t="s">
        <v>4226</v>
      </c>
      <c r="B2581" s="430">
        <v>1</v>
      </c>
      <c r="C2581" s="430" t="s">
        <v>4227</v>
      </c>
      <c r="D2581" s="430" t="s">
        <v>3860</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75">
      <c r="A2582" s="430" t="s">
        <v>4226</v>
      </c>
      <c r="B2582" s="430">
        <v>1</v>
      </c>
      <c r="C2582" s="430" t="s">
        <v>4227</v>
      </c>
      <c r="D2582" s="430" t="s">
        <v>3862</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75">
      <c r="A2583" s="430" t="s">
        <v>4228</v>
      </c>
      <c r="B2583" s="430">
        <v>1</v>
      </c>
      <c r="C2583" s="430" t="s">
        <v>4223</v>
      </c>
      <c r="D2583" s="430" t="s">
        <v>3765</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75">
      <c r="A2584" s="430" t="s">
        <v>4228</v>
      </c>
      <c r="B2584" s="430">
        <v>1</v>
      </c>
      <c r="C2584" s="430" t="s">
        <v>4223</v>
      </c>
      <c r="D2584" s="430" t="s">
        <v>3767</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75">
      <c r="A2585" s="430" t="s">
        <v>4228</v>
      </c>
      <c r="B2585" s="430">
        <v>1</v>
      </c>
      <c r="C2585" s="430" t="s">
        <v>4223</v>
      </c>
      <c r="D2585" s="430" t="s">
        <v>3769</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75">
      <c r="A2586" s="430" t="s">
        <v>4228</v>
      </c>
      <c r="B2586" s="430">
        <v>1</v>
      </c>
      <c r="C2586" s="430" t="s">
        <v>4223</v>
      </c>
      <c r="D2586" s="430" t="s">
        <v>3771</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75">
      <c r="A2587" s="430" t="s">
        <v>4228</v>
      </c>
      <c r="B2587" s="430">
        <v>1</v>
      </c>
      <c r="C2587" s="430" t="s">
        <v>4223</v>
      </c>
      <c r="D2587" s="430" t="s">
        <v>3773</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75">
      <c r="A2588" s="430" t="s">
        <v>4228</v>
      </c>
      <c r="B2588" s="430">
        <v>1</v>
      </c>
      <c r="C2588" s="430" t="s">
        <v>4223</v>
      </c>
      <c r="D2588" s="430" t="s">
        <v>485</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75">
      <c r="A2589" s="430" t="s">
        <v>4228</v>
      </c>
      <c r="B2589" s="430">
        <v>1</v>
      </c>
      <c r="C2589" s="430" t="s">
        <v>4223</v>
      </c>
      <c r="D2589" s="430" t="s">
        <v>3776</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75">
      <c r="A2590" s="430" t="s">
        <v>4228</v>
      </c>
      <c r="B2590" s="430">
        <v>1</v>
      </c>
      <c r="C2590" s="430" t="s">
        <v>4223</v>
      </c>
      <c r="D2590" s="430" t="s">
        <v>3778</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75">
      <c r="A2591" s="430" t="s">
        <v>4228</v>
      </c>
      <c r="B2591" s="430">
        <v>1</v>
      </c>
      <c r="C2591" s="430" t="s">
        <v>4223</v>
      </c>
      <c r="D2591" s="430" t="s">
        <v>3779</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75">
      <c r="A2592" s="430" t="s">
        <v>4228</v>
      </c>
      <c r="B2592" s="430">
        <v>1</v>
      </c>
      <c r="C2592" s="430" t="s">
        <v>4223</v>
      </c>
      <c r="D2592" s="430" t="s">
        <v>3781</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75">
      <c r="A2593" s="430" t="s">
        <v>4228</v>
      </c>
      <c r="B2593" s="430">
        <v>1</v>
      </c>
      <c r="C2593" s="430" t="s">
        <v>4223</v>
      </c>
      <c r="D2593" s="430" t="s">
        <v>3783</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75">
      <c r="A2594" s="430" t="s">
        <v>4228</v>
      </c>
      <c r="B2594" s="430">
        <v>1</v>
      </c>
      <c r="C2594" s="430" t="s">
        <v>4223</v>
      </c>
      <c r="D2594" s="430" t="s">
        <v>3785</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75">
      <c r="A2595" s="430" t="s">
        <v>4228</v>
      </c>
      <c r="B2595" s="430">
        <v>1</v>
      </c>
      <c r="C2595" s="430" t="s">
        <v>4223</v>
      </c>
      <c r="D2595" s="430" t="s">
        <v>3787</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75">
      <c r="A2596" s="430" t="s">
        <v>4228</v>
      </c>
      <c r="B2596" s="430">
        <v>1</v>
      </c>
      <c r="C2596" s="430" t="s">
        <v>4223</v>
      </c>
      <c r="D2596" s="430" t="s">
        <v>3789</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75">
      <c r="A2597" s="430" t="s">
        <v>4228</v>
      </c>
      <c r="B2597" s="430">
        <v>1</v>
      </c>
      <c r="C2597" s="430" t="s">
        <v>4223</v>
      </c>
      <c r="D2597" s="430" t="s">
        <v>3791</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75">
      <c r="A2598" s="430" t="s">
        <v>4228</v>
      </c>
      <c r="B2598" s="430">
        <v>1</v>
      </c>
      <c r="C2598" s="430" t="s">
        <v>4223</v>
      </c>
      <c r="D2598" s="430" t="s">
        <v>3793</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75">
      <c r="A2599" s="430" t="s">
        <v>4228</v>
      </c>
      <c r="B2599" s="430">
        <v>1</v>
      </c>
      <c r="C2599" s="430" t="s">
        <v>4223</v>
      </c>
      <c r="D2599" s="430" t="s">
        <v>3795</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75">
      <c r="A2600" s="430" t="s">
        <v>4228</v>
      </c>
      <c r="B2600" s="430">
        <v>1</v>
      </c>
      <c r="C2600" s="430" t="s">
        <v>4223</v>
      </c>
      <c r="D2600" s="430" t="s">
        <v>3797</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75">
      <c r="A2601" s="430" t="s">
        <v>4228</v>
      </c>
      <c r="B2601" s="430">
        <v>1</v>
      </c>
      <c r="C2601" s="430" t="s">
        <v>4223</v>
      </c>
      <c r="D2601" s="430" t="s">
        <v>3799</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75">
      <c r="A2602" s="430" t="s">
        <v>4228</v>
      </c>
      <c r="B2602" s="430">
        <v>1</v>
      </c>
      <c r="C2602" s="430" t="s">
        <v>4223</v>
      </c>
      <c r="D2602" s="430" t="s">
        <v>3801</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75">
      <c r="A2603" s="430" t="s">
        <v>4228</v>
      </c>
      <c r="B2603" s="430">
        <v>1</v>
      </c>
      <c r="C2603" s="430" t="s">
        <v>4223</v>
      </c>
      <c r="D2603" s="430" t="s">
        <v>3803</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75">
      <c r="A2604" s="430" t="s">
        <v>4228</v>
      </c>
      <c r="B2604" s="430">
        <v>1</v>
      </c>
      <c r="C2604" s="430" t="s">
        <v>4223</v>
      </c>
      <c r="D2604" s="430" t="s">
        <v>3805</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75">
      <c r="A2605" s="430" t="s">
        <v>4228</v>
      </c>
      <c r="B2605" s="430">
        <v>1</v>
      </c>
      <c r="C2605" s="430" t="s">
        <v>4223</v>
      </c>
      <c r="D2605" s="430" t="s">
        <v>3807</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75">
      <c r="A2606" s="430" t="s">
        <v>4228</v>
      </c>
      <c r="B2606" s="430">
        <v>1</v>
      </c>
      <c r="C2606" s="430" t="s">
        <v>4223</v>
      </c>
      <c r="D2606" s="430" t="s">
        <v>3809</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75">
      <c r="A2607" s="430" t="s">
        <v>4228</v>
      </c>
      <c r="B2607" s="430">
        <v>1</v>
      </c>
      <c r="C2607" s="430" t="s">
        <v>4223</v>
      </c>
      <c r="D2607" s="430" t="s">
        <v>3811</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75">
      <c r="A2608" s="430" t="s">
        <v>4228</v>
      </c>
      <c r="B2608" s="430">
        <v>1</v>
      </c>
      <c r="C2608" s="430" t="s">
        <v>4223</v>
      </c>
      <c r="D2608" s="430" t="s">
        <v>3813</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75">
      <c r="A2609" s="430" t="s">
        <v>4228</v>
      </c>
      <c r="B2609" s="430">
        <v>1</v>
      </c>
      <c r="C2609" s="430" t="s">
        <v>4223</v>
      </c>
      <c r="D2609" s="430" t="s">
        <v>3815</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75">
      <c r="A2610" s="430" t="s">
        <v>4228</v>
      </c>
      <c r="B2610" s="430">
        <v>1</v>
      </c>
      <c r="C2610" s="430" t="s">
        <v>4223</v>
      </c>
      <c r="D2610" s="430" t="s">
        <v>3817</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75">
      <c r="A2611" s="430" t="s">
        <v>4228</v>
      </c>
      <c r="B2611" s="430">
        <v>1</v>
      </c>
      <c r="C2611" s="430" t="s">
        <v>4223</v>
      </c>
      <c r="D2611" s="430" t="s">
        <v>3819</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75">
      <c r="A2612" s="430" t="s">
        <v>4228</v>
      </c>
      <c r="B2612" s="430">
        <v>1</v>
      </c>
      <c r="C2612" s="430" t="s">
        <v>4223</v>
      </c>
      <c r="D2612" s="430" t="s">
        <v>521</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75">
      <c r="A2613" s="430" t="s">
        <v>4228</v>
      </c>
      <c r="B2613" s="430">
        <v>1</v>
      </c>
      <c r="C2613" s="430" t="s">
        <v>4223</v>
      </c>
      <c r="D2613" s="430" t="s">
        <v>3822</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75">
      <c r="A2614" s="430" t="s">
        <v>4228</v>
      </c>
      <c r="B2614" s="430">
        <v>1</v>
      </c>
      <c r="C2614" s="430" t="s">
        <v>4223</v>
      </c>
      <c r="D2614" s="430" t="s">
        <v>3824</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75">
      <c r="A2615" s="430" t="s">
        <v>4228</v>
      </c>
      <c r="B2615" s="430">
        <v>1</v>
      </c>
      <c r="C2615" s="430" t="s">
        <v>4223</v>
      </c>
      <c r="D2615" s="430" t="s">
        <v>3826</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75">
      <c r="A2616" s="430" t="s">
        <v>4228</v>
      </c>
      <c r="B2616" s="430">
        <v>1</v>
      </c>
      <c r="C2616" s="430" t="s">
        <v>4223</v>
      </c>
      <c r="D2616" s="430" t="s">
        <v>3828</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75">
      <c r="A2617" s="430" t="s">
        <v>4228</v>
      </c>
      <c r="B2617" s="430">
        <v>1</v>
      </c>
      <c r="C2617" s="430" t="s">
        <v>4223</v>
      </c>
      <c r="D2617" s="430" t="s">
        <v>3830</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75">
      <c r="A2618" s="430" t="s">
        <v>4228</v>
      </c>
      <c r="B2618" s="430">
        <v>1</v>
      </c>
      <c r="C2618" s="430" t="s">
        <v>4223</v>
      </c>
      <c r="D2618" s="430" t="s">
        <v>3832</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75">
      <c r="A2619" s="430" t="s">
        <v>4228</v>
      </c>
      <c r="B2619" s="430">
        <v>1</v>
      </c>
      <c r="C2619" s="430" t="s">
        <v>4223</v>
      </c>
      <c r="D2619" s="430" t="s">
        <v>3834</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75">
      <c r="A2620" s="430" t="s">
        <v>4228</v>
      </c>
      <c r="B2620" s="430">
        <v>1</v>
      </c>
      <c r="C2620" s="430" t="s">
        <v>4223</v>
      </c>
      <c r="D2620" s="430" t="s">
        <v>3836</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75">
      <c r="A2621" s="430" t="s">
        <v>4228</v>
      </c>
      <c r="B2621" s="430">
        <v>1</v>
      </c>
      <c r="C2621" s="430" t="s">
        <v>4223</v>
      </c>
      <c r="D2621" s="430" t="s">
        <v>3838</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75">
      <c r="A2622" s="430" t="s">
        <v>4228</v>
      </c>
      <c r="B2622" s="430">
        <v>1</v>
      </c>
      <c r="C2622" s="430" t="s">
        <v>4223</v>
      </c>
      <c r="D2622" s="430" t="s">
        <v>3840</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75">
      <c r="A2623" s="430" t="s">
        <v>4228</v>
      </c>
      <c r="B2623" s="430">
        <v>1</v>
      </c>
      <c r="C2623" s="430" t="s">
        <v>4223</v>
      </c>
      <c r="D2623" s="430" t="s">
        <v>3842</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75">
      <c r="A2624" s="430" t="s">
        <v>4228</v>
      </c>
      <c r="B2624" s="430">
        <v>1</v>
      </c>
      <c r="C2624" s="430" t="s">
        <v>4223</v>
      </c>
      <c r="D2624" s="430" t="s">
        <v>3844</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75">
      <c r="A2625" s="430" t="s">
        <v>4228</v>
      </c>
      <c r="B2625" s="430">
        <v>1</v>
      </c>
      <c r="C2625" s="430" t="s">
        <v>4223</v>
      </c>
      <c r="D2625" s="430" t="s">
        <v>3846</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75">
      <c r="A2626" s="430" t="s">
        <v>4228</v>
      </c>
      <c r="B2626" s="430">
        <v>1</v>
      </c>
      <c r="C2626" s="430" t="s">
        <v>4223</v>
      </c>
      <c r="D2626" s="430" t="s">
        <v>3848</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75">
      <c r="A2627" s="430" t="s">
        <v>4228</v>
      </c>
      <c r="B2627" s="430">
        <v>1</v>
      </c>
      <c r="C2627" s="430" t="s">
        <v>4223</v>
      </c>
      <c r="D2627" s="430" t="s">
        <v>3850</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75">
      <c r="A2628" s="430" t="s">
        <v>4228</v>
      </c>
      <c r="B2628" s="430">
        <v>1</v>
      </c>
      <c r="C2628" s="430" t="s">
        <v>4223</v>
      </c>
      <c r="D2628" s="430" t="s">
        <v>3852</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75">
      <c r="A2629" s="430" t="s">
        <v>4228</v>
      </c>
      <c r="B2629" s="430">
        <v>1</v>
      </c>
      <c r="C2629" s="430" t="s">
        <v>4223</v>
      </c>
      <c r="D2629" s="430" t="s">
        <v>3854</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75">
      <c r="A2630" s="430" t="s">
        <v>4228</v>
      </c>
      <c r="B2630" s="430">
        <v>1</v>
      </c>
      <c r="C2630" s="430" t="s">
        <v>4223</v>
      </c>
      <c r="D2630" s="430" t="s">
        <v>3856</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75">
      <c r="A2631" s="430" t="s">
        <v>4228</v>
      </c>
      <c r="B2631" s="430">
        <v>1</v>
      </c>
      <c r="C2631" s="430" t="s">
        <v>4223</v>
      </c>
      <c r="D2631" s="430" t="s">
        <v>3858</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75">
      <c r="A2632" s="430" t="s">
        <v>4228</v>
      </c>
      <c r="B2632" s="430">
        <v>1</v>
      </c>
      <c r="C2632" s="430" t="s">
        <v>4223</v>
      </c>
      <c r="D2632" s="430" t="s">
        <v>3860</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75">
      <c r="A2633" s="430" t="s">
        <v>4228</v>
      </c>
      <c r="B2633" s="430">
        <v>1</v>
      </c>
      <c r="C2633" s="430" t="s">
        <v>4223</v>
      </c>
      <c r="D2633" s="430" t="s">
        <v>3862</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75">
      <c r="A2634" s="430" t="s">
        <v>4229</v>
      </c>
      <c r="B2634" s="430">
        <v>1</v>
      </c>
      <c r="C2634" s="430" t="s">
        <v>4230</v>
      </c>
      <c r="D2634" s="430" t="s">
        <v>3765</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75">
      <c r="A2635" s="430" t="s">
        <v>4229</v>
      </c>
      <c r="B2635" s="430">
        <v>1</v>
      </c>
      <c r="C2635" s="430" t="s">
        <v>4230</v>
      </c>
      <c r="D2635" s="430" t="s">
        <v>3767</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75">
      <c r="A2636" s="430" t="s">
        <v>4229</v>
      </c>
      <c r="B2636" s="430">
        <v>1</v>
      </c>
      <c r="C2636" s="430" t="s">
        <v>4230</v>
      </c>
      <c r="D2636" s="430" t="s">
        <v>3769</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75">
      <c r="A2637" s="430" t="s">
        <v>4229</v>
      </c>
      <c r="B2637" s="430">
        <v>1</v>
      </c>
      <c r="C2637" s="430" t="s">
        <v>4230</v>
      </c>
      <c r="D2637" s="430" t="s">
        <v>4136</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75">
      <c r="A2638" s="430" t="s">
        <v>4229</v>
      </c>
      <c r="B2638" s="430">
        <v>1</v>
      </c>
      <c r="C2638" s="430" t="s">
        <v>4230</v>
      </c>
      <c r="D2638" s="430" t="s">
        <v>3771</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75">
      <c r="A2639" s="430" t="s">
        <v>4229</v>
      </c>
      <c r="B2639" s="430">
        <v>1</v>
      </c>
      <c r="C2639" s="430" t="s">
        <v>4230</v>
      </c>
      <c r="D2639" s="430" t="s">
        <v>3773</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75">
      <c r="A2640" s="430" t="s">
        <v>4229</v>
      </c>
      <c r="B2640" s="430">
        <v>1</v>
      </c>
      <c r="C2640" s="430" t="s">
        <v>4230</v>
      </c>
      <c r="D2640" s="430" t="s">
        <v>485</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75">
      <c r="A2641" s="430" t="s">
        <v>4229</v>
      </c>
      <c r="B2641" s="430">
        <v>1</v>
      </c>
      <c r="C2641" s="430" t="s">
        <v>4230</v>
      </c>
      <c r="D2641" s="430" t="s">
        <v>3776</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75">
      <c r="A2642" s="430" t="s">
        <v>4229</v>
      </c>
      <c r="B2642" s="430">
        <v>1</v>
      </c>
      <c r="C2642" s="430" t="s">
        <v>4230</v>
      </c>
      <c r="D2642" s="430" t="s">
        <v>3778</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75">
      <c r="A2643" s="430" t="s">
        <v>4229</v>
      </c>
      <c r="B2643" s="430">
        <v>1</v>
      </c>
      <c r="C2643" s="430" t="s">
        <v>4230</v>
      </c>
      <c r="D2643" s="430" t="s">
        <v>3779</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75">
      <c r="A2644" s="430" t="s">
        <v>4229</v>
      </c>
      <c r="B2644" s="430">
        <v>1</v>
      </c>
      <c r="C2644" s="430" t="s">
        <v>4230</v>
      </c>
      <c r="D2644" s="430" t="s">
        <v>3781</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75">
      <c r="A2645" s="430" t="s">
        <v>4229</v>
      </c>
      <c r="B2645" s="430">
        <v>1</v>
      </c>
      <c r="C2645" s="430" t="s">
        <v>4230</v>
      </c>
      <c r="D2645" s="430" t="s">
        <v>4196</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75">
      <c r="A2646" s="430" t="s">
        <v>4229</v>
      </c>
      <c r="B2646" s="430">
        <v>1</v>
      </c>
      <c r="C2646" s="430" t="s">
        <v>4230</v>
      </c>
      <c r="D2646" s="430" t="s">
        <v>3783</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75">
      <c r="A2647" s="430" t="s">
        <v>4229</v>
      </c>
      <c r="B2647" s="430">
        <v>1</v>
      </c>
      <c r="C2647" s="430" t="s">
        <v>4230</v>
      </c>
      <c r="D2647" s="430" t="s">
        <v>4137</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75">
      <c r="A2648" s="430" t="s">
        <v>4229</v>
      </c>
      <c r="B2648" s="430">
        <v>1</v>
      </c>
      <c r="C2648" s="430" t="s">
        <v>4230</v>
      </c>
      <c r="D2648" s="430" t="s">
        <v>3785</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75">
      <c r="A2649" s="430" t="s">
        <v>4229</v>
      </c>
      <c r="B2649" s="430">
        <v>1</v>
      </c>
      <c r="C2649" s="430" t="s">
        <v>4230</v>
      </c>
      <c r="D2649" s="430" t="s">
        <v>3787</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75">
      <c r="A2650" s="430" t="s">
        <v>4229</v>
      </c>
      <c r="B2650" s="430">
        <v>1</v>
      </c>
      <c r="C2650" s="430" t="s">
        <v>4230</v>
      </c>
      <c r="D2650" s="430" t="s">
        <v>3789</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75">
      <c r="A2651" s="430" t="s">
        <v>4229</v>
      </c>
      <c r="B2651" s="430">
        <v>1</v>
      </c>
      <c r="C2651" s="430" t="s">
        <v>4230</v>
      </c>
      <c r="D2651" s="430" t="s">
        <v>3791</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75">
      <c r="A2652" s="430" t="s">
        <v>4229</v>
      </c>
      <c r="B2652" s="430">
        <v>1</v>
      </c>
      <c r="C2652" s="430" t="s">
        <v>4230</v>
      </c>
      <c r="D2652" s="430" t="s">
        <v>3793</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75">
      <c r="A2653" s="430" t="s">
        <v>4229</v>
      </c>
      <c r="B2653" s="430">
        <v>1</v>
      </c>
      <c r="C2653" s="430" t="s">
        <v>4230</v>
      </c>
      <c r="D2653" s="430" t="s">
        <v>3795</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75">
      <c r="A2654" s="430" t="s">
        <v>4229</v>
      </c>
      <c r="B2654" s="430">
        <v>1</v>
      </c>
      <c r="C2654" s="430" t="s">
        <v>4230</v>
      </c>
      <c r="D2654" s="430" t="s">
        <v>3797</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75">
      <c r="A2655" s="430" t="s">
        <v>4229</v>
      </c>
      <c r="B2655" s="430">
        <v>1</v>
      </c>
      <c r="C2655" s="430" t="s">
        <v>4230</v>
      </c>
      <c r="D2655" s="430" t="s">
        <v>3799</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75">
      <c r="A2656" s="430" t="s">
        <v>4229</v>
      </c>
      <c r="B2656" s="430">
        <v>1</v>
      </c>
      <c r="C2656" s="430" t="s">
        <v>4230</v>
      </c>
      <c r="D2656" s="430" t="s">
        <v>3801</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75">
      <c r="A2657" s="430" t="s">
        <v>4229</v>
      </c>
      <c r="B2657" s="430">
        <v>1</v>
      </c>
      <c r="C2657" s="430" t="s">
        <v>4230</v>
      </c>
      <c r="D2657" s="430" t="s">
        <v>3803</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75">
      <c r="A2658" s="430" t="s">
        <v>4229</v>
      </c>
      <c r="B2658" s="430">
        <v>1</v>
      </c>
      <c r="C2658" s="430" t="s">
        <v>4230</v>
      </c>
      <c r="D2658" s="430" t="s">
        <v>3805</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75">
      <c r="A2659" s="430" t="s">
        <v>4229</v>
      </c>
      <c r="B2659" s="430">
        <v>1</v>
      </c>
      <c r="C2659" s="430" t="s">
        <v>4230</v>
      </c>
      <c r="D2659" s="430" t="s">
        <v>4197</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75">
      <c r="A2660" s="430" t="s">
        <v>4229</v>
      </c>
      <c r="B2660" s="430">
        <v>1</v>
      </c>
      <c r="C2660" s="430" t="s">
        <v>4230</v>
      </c>
      <c r="D2660" s="430" t="s">
        <v>3807</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75">
      <c r="A2661" s="430" t="s">
        <v>4229</v>
      </c>
      <c r="B2661" s="430">
        <v>1</v>
      </c>
      <c r="C2661" s="430" t="s">
        <v>4230</v>
      </c>
      <c r="D2661" s="430" t="s">
        <v>3809</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75">
      <c r="A2662" s="430" t="s">
        <v>4229</v>
      </c>
      <c r="B2662" s="430">
        <v>1</v>
      </c>
      <c r="C2662" s="430" t="s">
        <v>4230</v>
      </c>
      <c r="D2662" s="430" t="s">
        <v>3811</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75">
      <c r="A2663" s="430" t="s">
        <v>4229</v>
      </c>
      <c r="B2663" s="430">
        <v>1</v>
      </c>
      <c r="C2663" s="430" t="s">
        <v>4230</v>
      </c>
      <c r="D2663" s="430" t="s">
        <v>4138</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75">
      <c r="A2664" s="430" t="s">
        <v>4229</v>
      </c>
      <c r="B2664" s="430">
        <v>1</v>
      </c>
      <c r="C2664" s="430" t="s">
        <v>4230</v>
      </c>
      <c r="D2664" s="430" t="s">
        <v>3813</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75">
      <c r="A2665" s="430" t="s">
        <v>4229</v>
      </c>
      <c r="B2665" s="430">
        <v>1</v>
      </c>
      <c r="C2665" s="430" t="s">
        <v>4230</v>
      </c>
      <c r="D2665" s="430" t="s">
        <v>3815</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75">
      <c r="A2666" s="430" t="s">
        <v>4229</v>
      </c>
      <c r="B2666" s="430">
        <v>1</v>
      </c>
      <c r="C2666" s="430" t="s">
        <v>4230</v>
      </c>
      <c r="D2666" s="430" t="s">
        <v>3817</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75">
      <c r="A2667" s="430" t="s">
        <v>4229</v>
      </c>
      <c r="B2667" s="430">
        <v>1</v>
      </c>
      <c r="C2667" s="430" t="s">
        <v>4230</v>
      </c>
      <c r="D2667" s="430" t="s">
        <v>3819</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75">
      <c r="A2668" s="430" t="s">
        <v>4229</v>
      </c>
      <c r="B2668" s="430">
        <v>1</v>
      </c>
      <c r="C2668" s="430" t="s">
        <v>4230</v>
      </c>
      <c r="D2668" s="430" t="s">
        <v>521</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75">
      <c r="A2669" s="430" t="s">
        <v>4229</v>
      </c>
      <c r="B2669" s="430">
        <v>1</v>
      </c>
      <c r="C2669" s="430" t="s">
        <v>4230</v>
      </c>
      <c r="D2669" s="430" t="s">
        <v>3822</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75">
      <c r="A2670" s="430" t="s">
        <v>4229</v>
      </c>
      <c r="B2670" s="430">
        <v>1</v>
      </c>
      <c r="C2670" s="430" t="s">
        <v>4230</v>
      </c>
      <c r="D2670" s="430" t="s">
        <v>3824</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75">
      <c r="A2671" s="430" t="s">
        <v>4229</v>
      </c>
      <c r="B2671" s="430">
        <v>1</v>
      </c>
      <c r="C2671" s="430" t="s">
        <v>4230</v>
      </c>
      <c r="D2671" s="430" t="s">
        <v>3826</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75">
      <c r="A2672" s="430" t="s">
        <v>4229</v>
      </c>
      <c r="B2672" s="430">
        <v>1</v>
      </c>
      <c r="C2672" s="430" t="s">
        <v>4230</v>
      </c>
      <c r="D2672" s="430" t="s">
        <v>3828</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75">
      <c r="A2673" s="430" t="s">
        <v>4229</v>
      </c>
      <c r="B2673" s="430">
        <v>1</v>
      </c>
      <c r="C2673" s="430" t="s">
        <v>4230</v>
      </c>
      <c r="D2673" s="430" t="s">
        <v>3830</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75">
      <c r="A2674" s="430" t="s">
        <v>4229</v>
      </c>
      <c r="B2674" s="430">
        <v>1</v>
      </c>
      <c r="C2674" s="430" t="s">
        <v>4230</v>
      </c>
      <c r="D2674" s="430" t="s">
        <v>3832</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75">
      <c r="A2675" s="430" t="s">
        <v>4229</v>
      </c>
      <c r="B2675" s="430">
        <v>1</v>
      </c>
      <c r="C2675" s="430" t="s">
        <v>4230</v>
      </c>
      <c r="D2675" s="430" t="s">
        <v>3834</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75">
      <c r="A2676" s="430" t="s">
        <v>4229</v>
      </c>
      <c r="B2676" s="430">
        <v>1</v>
      </c>
      <c r="C2676" s="430" t="s">
        <v>4230</v>
      </c>
      <c r="D2676" s="430" t="s">
        <v>3836</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75">
      <c r="A2677" s="430" t="s">
        <v>4229</v>
      </c>
      <c r="B2677" s="430">
        <v>1</v>
      </c>
      <c r="C2677" s="430" t="s">
        <v>4230</v>
      </c>
      <c r="D2677" s="430" t="s">
        <v>3838</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75">
      <c r="A2678" s="430" t="s">
        <v>4229</v>
      </c>
      <c r="B2678" s="430">
        <v>1</v>
      </c>
      <c r="C2678" s="430" t="s">
        <v>4230</v>
      </c>
      <c r="D2678" s="430" t="s">
        <v>4139</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75">
      <c r="A2679" s="430" t="s">
        <v>4229</v>
      </c>
      <c r="B2679" s="430">
        <v>1</v>
      </c>
      <c r="C2679" s="430" t="s">
        <v>4230</v>
      </c>
      <c r="D2679" s="430" t="s">
        <v>4198</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75">
      <c r="A2680" s="430" t="s">
        <v>4229</v>
      </c>
      <c r="B2680" s="430">
        <v>1</v>
      </c>
      <c r="C2680" s="430" t="s">
        <v>4230</v>
      </c>
      <c r="D2680" s="430" t="s">
        <v>3840</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75">
      <c r="A2681" s="430" t="s">
        <v>4229</v>
      </c>
      <c r="B2681" s="430">
        <v>1</v>
      </c>
      <c r="C2681" s="430" t="s">
        <v>4230</v>
      </c>
      <c r="D2681" s="430" t="s">
        <v>3842</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75">
      <c r="A2682" s="430" t="s">
        <v>4229</v>
      </c>
      <c r="B2682" s="430">
        <v>1</v>
      </c>
      <c r="C2682" s="430" t="s">
        <v>4230</v>
      </c>
      <c r="D2682" s="430" t="s">
        <v>3844</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75">
      <c r="A2683" s="430" t="s">
        <v>4229</v>
      </c>
      <c r="B2683" s="430">
        <v>1</v>
      </c>
      <c r="C2683" s="430" t="s">
        <v>4230</v>
      </c>
      <c r="D2683" s="430" t="s">
        <v>3846</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75">
      <c r="A2684" s="430" t="s">
        <v>4229</v>
      </c>
      <c r="B2684" s="430">
        <v>1</v>
      </c>
      <c r="C2684" s="430" t="s">
        <v>4230</v>
      </c>
      <c r="D2684" s="430" t="s">
        <v>3848</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75">
      <c r="A2685" s="430" t="s">
        <v>4229</v>
      </c>
      <c r="B2685" s="430">
        <v>1</v>
      </c>
      <c r="C2685" s="430" t="s">
        <v>4230</v>
      </c>
      <c r="D2685" s="430" t="s">
        <v>3850</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75">
      <c r="A2686" s="430" t="s">
        <v>4229</v>
      </c>
      <c r="B2686" s="430">
        <v>1</v>
      </c>
      <c r="C2686" s="430" t="s">
        <v>4230</v>
      </c>
      <c r="D2686" s="430" t="s">
        <v>3852</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75">
      <c r="A2687" s="430" t="s">
        <v>4229</v>
      </c>
      <c r="B2687" s="430">
        <v>1</v>
      </c>
      <c r="C2687" s="430" t="s">
        <v>4230</v>
      </c>
      <c r="D2687" s="430" t="s">
        <v>4141</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75">
      <c r="A2688" s="430" t="s">
        <v>4229</v>
      </c>
      <c r="B2688" s="430">
        <v>1</v>
      </c>
      <c r="C2688" s="430" t="s">
        <v>4230</v>
      </c>
      <c r="D2688" s="430" t="s">
        <v>3854</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75">
      <c r="A2689" s="430" t="s">
        <v>4229</v>
      </c>
      <c r="B2689" s="430">
        <v>1</v>
      </c>
      <c r="C2689" s="430" t="s">
        <v>4230</v>
      </c>
      <c r="D2689" s="430" t="s">
        <v>3856</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75">
      <c r="A2690" s="430" t="s">
        <v>4229</v>
      </c>
      <c r="B2690" s="430">
        <v>1</v>
      </c>
      <c r="C2690" s="430" t="s">
        <v>4230</v>
      </c>
      <c r="D2690" s="430" t="s">
        <v>3858</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75">
      <c r="A2691" s="430" t="s">
        <v>4229</v>
      </c>
      <c r="B2691" s="430">
        <v>1</v>
      </c>
      <c r="C2691" s="430" t="s">
        <v>4230</v>
      </c>
      <c r="D2691" s="430" t="s">
        <v>3860</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75">
      <c r="A2692" s="430" t="s">
        <v>4229</v>
      </c>
      <c r="B2692" s="430">
        <v>1</v>
      </c>
      <c r="C2692" s="430" t="s">
        <v>4230</v>
      </c>
      <c r="D2692" s="430" t="s">
        <v>3862</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75">
      <c r="A2693" s="430" t="s">
        <v>4231</v>
      </c>
      <c r="B2693" s="430">
        <v>1</v>
      </c>
      <c r="C2693" s="430" t="s">
        <v>4232</v>
      </c>
      <c r="D2693" s="430" t="s">
        <v>3767</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75">
      <c r="A2694" s="430" t="s">
        <v>4231</v>
      </c>
      <c r="B2694" s="430">
        <v>1</v>
      </c>
      <c r="C2694" s="430" t="s">
        <v>4232</v>
      </c>
      <c r="D2694" s="430" t="s">
        <v>3769</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75">
      <c r="A2695" s="430" t="s">
        <v>4231</v>
      </c>
      <c r="B2695" s="430">
        <v>1</v>
      </c>
      <c r="C2695" s="430" t="s">
        <v>4232</v>
      </c>
      <c r="D2695" s="430" t="s">
        <v>4136</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75">
      <c r="A2696" s="430" t="s">
        <v>4231</v>
      </c>
      <c r="B2696" s="430">
        <v>1</v>
      </c>
      <c r="C2696" s="430" t="s">
        <v>4232</v>
      </c>
      <c r="D2696" s="430" t="s">
        <v>3771</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75">
      <c r="A2697" s="430" t="s">
        <v>4231</v>
      </c>
      <c r="B2697" s="430">
        <v>1</v>
      </c>
      <c r="C2697" s="430" t="s">
        <v>4232</v>
      </c>
      <c r="D2697" s="430" t="s">
        <v>3773</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75">
      <c r="A2698" s="430" t="s">
        <v>4231</v>
      </c>
      <c r="B2698" s="430">
        <v>1</v>
      </c>
      <c r="C2698" s="430" t="s">
        <v>4232</v>
      </c>
      <c r="D2698" s="430" t="s">
        <v>485</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75">
      <c r="A2699" s="430" t="s">
        <v>4231</v>
      </c>
      <c r="B2699" s="430">
        <v>1</v>
      </c>
      <c r="C2699" s="430" t="s">
        <v>4232</v>
      </c>
      <c r="D2699" s="430" t="s">
        <v>3776</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75">
      <c r="A2700" s="430" t="s">
        <v>4231</v>
      </c>
      <c r="B2700" s="430">
        <v>1</v>
      </c>
      <c r="C2700" s="430" t="s">
        <v>4232</v>
      </c>
      <c r="D2700" s="430" t="s">
        <v>3779</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75">
      <c r="A2701" s="430" t="s">
        <v>4231</v>
      </c>
      <c r="B2701" s="430">
        <v>1</v>
      </c>
      <c r="C2701" s="430" t="s">
        <v>4232</v>
      </c>
      <c r="D2701" s="430" t="s">
        <v>3781</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75">
      <c r="A2702" s="430" t="s">
        <v>4231</v>
      </c>
      <c r="B2702" s="430">
        <v>1</v>
      </c>
      <c r="C2702" s="430" t="s">
        <v>4232</v>
      </c>
      <c r="D2702" s="430" t="s">
        <v>3783</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75">
      <c r="A2703" s="430" t="s">
        <v>4231</v>
      </c>
      <c r="B2703" s="430">
        <v>1</v>
      </c>
      <c r="C2703" s="430" t="s">
        <v>4232</v>
      </c>
      <c r="D2703" s="430" t="s">
        <v>4137</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75">
      <c r="A2704" s="430" t="s">
        <v>4231</v>
      </c>
      <c r="B2704" s="430">
        <v>1</v>
      </c>
      <c r="C2704" s="430" t="s">
        <v>4232</v>
      </c>
      <c r="D2704" s="430" t="s">
        <v>3787</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75">
      <c r="A2705" s="430" t="s">
        <v>4231</v>
      </c>
      <c r="B2705" s="430">
        <v>1</v>
      </c>
      <c r="C2705" s="430" t="s">
        <v>4232</v>
      </c>
      <c r="D2705" s="430" t="s">
        <v>3789</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75">
      <c r="A2706" s="430" t="s">
        <v>4231</v>
      </c>
      <c r="B2706" s="430">
        <v>1</v>
      </c>
      <c r="C2706" s="430" t="s">
        <v>4232</v>
      </c>
      <c r="D2706" s="430" t="s">
        <v>3791</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75">
      <c r="A2707" s="430" t="s">
        <v>4231</v>
      </c>
      <c r="B2707" s="430">
        <v>1</v>
      </c>
      <c r="C2707" s="430" t="s">
        <v>4232</v>
      </c>
      <c r="D2707" s="430" t="s">
        <v>3793</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75">
      <c r="A2708" s="430" t="s">
        <v>4231</v>
      </c>
      <c r="B2708" s="430">
        <v>1</v>
      </c>
      <c r="C2708" s="430" t="s">
        <v>4232</v>
      </c>
      <c r="D2708" s="430" t="s">
        <v>3795</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75">
      <c r="A2709" s="430" t="s">
        <v>4231</v>
      </c>
      <c r="B2709" s="430">
        <v>1</v>
      </c>
      <c r="C2709" s="430" t="s">
        <v>4232</v>
      </c>
      <c r="D2709" s="430" t="s">
        <v>3797</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75">
      <c r="A2710" s="430" t="s">
        <v>4231</v>
      </c>
      <c r="B2710" s="430">
        <v>1</v>
      </c>
      <c r="C2710" s="430" t="s">
        <v>4232</v>
      </c>
      <c r="D2710" s="430" t="s">
        <v>3799</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75">
      <c r="A2711" s="430" t="s">
        <v>4231</v>
      </c>
      <c r="B2711" s="430">
        <v>1</v>
      </c>
      <c r="C2711" s="430" t="s">
        <v>4232</v>
      </c>
      <c r="D2711" s="430" t="s">
        <v>3801</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75">
      <c r="A2712" s="430" t="s">
        <v>4231</v>
      </c>
      <c r="B2712" s="430">
        <v>1</v>
      </c>
      <c r="C2712" s="430" t="s">
        <v>4232</v>
      </c>
      <c r="D2712" s="430" t="s">
        <v>3803</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75">
      <c r="A2713" s="430" t="s">
        <v>4231</v>
      </c>
      <c r="B2713" s="430">
        <v>1</v>
      </c>
      <c r="C2713" s="430" t="s">
        <v>4232</v>
      </c>
      <c r="D2713" s="430" t="s">
        <v>3805</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75">
      <c r="A2714" s="430" t="s">
        <v>4231</v>
      </c>
      <c r="B2714" s="430">
        <v>1</v>
      </c>
      <c r="C2714" s="430" t="s">
        <v>4232</v>
      </c>
      <c r="D2714" s="430" t="s">
        <v>3807</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75">
      <c r="A2715" s="430" t="s">
        <v>4231</v>
      </c>
      <c r="B2715" s="430">
        <v>1</v>
      </c>
      <c r="C2715" s="430" t="s">
        <v>4232</v>
      </c>
      <c r="D2715" s="430" t="s">
        <v>3809</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75">
      <c r="A2716" s="430" t="s">
        <v>4231</v>
      </c>
      <c r="B2716" s="430">
        <v>1</v>
      </c>
      <c r="C2716" s="430" t="s">
        <v>4232</v>
      </c>
      <c r="D2716" s="430" t="s">
        <v>3811</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75">
      <c r="A2717" s="430" t="s">
        <v>4231</v>
      </c>
      <c r="B2717" s="430">
        <v>1</v>
      </c>
      <c r="C2717" s="430" t="s">
        <v>4232</v>
      </c>
      <c r="D2717" s="430" t="s">
        <v>4138</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75">
      <c r="A2718" s="430" t="s">
        <v>4231</v>
      </c>
      <c r="B2718" s="430">
        <v>1</v>
      </c>
      <c r="C2718" s="430" t="s">
        <v>4232</v>
      </c>
      <c r="D2718" s="430" t="s">
        <v>3813</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75">
      <c r="A2719" s="430" t="s">
        <v>4231</v>
      </c>
      <c r="B2719" s="430">
        <v>1</v>
      </c>
      <c r="C2719" s="430" t="s">
        <v>4232</v>
      </c>
      <c r="D2719" s="430" t="s">
        <v>3815</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75">
      <c r="A2720" s="430" t="s">
        <v>4231</v>
      </c>
      <c r="B2720" s="430">
        <v>1</v>
      </c>
      <c r="C2720" s="430" t="s">
        <v>4232</v>
      </c>
      <c r="D2720" s="430" t="s">
        <v>3817</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75">
      <c r="A2721" s="430" t="s">
        <v>4231</v>
      </c>
      <c r="B2721" s="430">
        <v>1</v>
      </c>
      <c r="C2721" s="430" t="s">
        <v>4232</v>
      </c>
      <c r="D2721" s="430" t="s">
        <v>3819</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75">
      <c r="A2722" s="430" t="s">
        <v>4231</v>
      </c>
      <c r="B2722" s="430">
        <v>1</v>
      </c>
      <c r="C2722" s="430" t="s">
        <v>4232</v>
      </c>
      <c r="D2722" s="430" t="s">
        <v>521</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75">
      <c r="A2723" s="430" t="s">
        <v>4231</v>
      </c>
      <c r="B2723" s="430">
        <v>1</v>
      </c>
      <c r="C2723" s="430" t="s">
        <v>4232</v>
      </c>
      <c r="D2723" s="430" t="s">
        <v>3822</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75">
      <c r="A2724" s="430" t="s">
        <v>4231</v>
      </c>
      <c r="B2724" s="430">
        <v>1</v>
      </c>
      <c r="C2724" s="430" t="s">
        <v>4232</v>
      </c>
      <c r="D2724" s="430" t="s">
        <v>3824</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75">
      <c r="A2725" s="430" t="s">
        <v>4231</v>
      </c>
      <c r="B2725" s="430">
        <v>1</v>
      </c>
      <c r="C2725" s="430" t="s">
        <v>4232</v>
      </c>
      <c r="D2725" s="430" t="s">
        <v>3826</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75">
      <c r="A2726" s="430" t="s">
        <v>4231</v>
      </c>
      <c r="B2726" s="430">
        <v>1</v>
      </c>
      <c r="C2726" s="430" t="s">
        <v>4232</v>
      </c>
      <c r="D2726" s="430" t="s">
        <v>3828</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75">
      <c r="A2727" s="430" t="s">
        <v>4231</v>
      </c>
      <c r="B2727" s="430">
        <v>1</v>
      </c>
      <c r="C2727" s="430" t="s">
        <v>4232</v>
      </c>
      <c r="D2727" s="430" t="s">
        <v>3830</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75">
      <c r="A2728" s="430" t="s">
        <v>4231</v>
      </c>
      <c r="B2728" s="430">
        <v>1</v>
      </c>
      <c r="C2728" s="430" t="s">
        <v>4232</v>
      </c>
      <c r="D2728" s="430" t="s">
        <v>3832</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75">
      <c r="A2729" s="430" t="s">
        <v>4231</v>
      </c>
      <c r="B2729" s="430">
        <v>1</v>
      </c>
      <c r="C2729" s="430" t="s">
        <v>4232</v>
      </c>
      <c r="D2729" s="430" t="s">
        <v>3834</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75">
      <c r="A2730" s="430" t="s">
        <v>4231</v>
      </c>
      <c r="B2730" s="430">
        <v>1</v>
      </c>
      <c r="C2730" s="430" t="s">
        <v>4232</v>
      </c>
      <c r="D2730" s="430" t="s">
        <v>3836</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75">
      <c r="A2731" s="430" t="s">
        <v>4231</v>
      </c>
      <c r="B2731" s="430">
        <v>1</v>
      </c>
      <c r="C2731" s="430" t="s">
        <v>4232</v>
      </c>
      <c r="D2731" s="430" t="s">
        <v>3838</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75">
      <c r="A2732" s="430" t="s">
        <v>4231</v>
      </c>
      <c r="B2732" s="430">
        <v>1</v>
      </c>
      <c r="C2732" s="430" t="s">
        <v>4232</v>
      </c>
      <c r="D2732" s="430" t="s">
        <v>4139</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75">
      <c r="A2733" s="430" t="s">
        <v>4231</v>
      </c>
      <c r="B2733" s="430">
        <v>1</v>
      </c>
      <c r="C2733" s="430" t="s">
        <v>4232</v>
      </c>
      <c r="D2733" s="430" t="s">
        <v>3840</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75">
      <c r="A2734" s="430" t="s">
        <v>4231</v>
      </c>
      <c r="B2734" s="430">
        <v>1</v>
      </c>
      <c r="C2734" s="430" t="s">
        <v>4232</v>
      </c>
      <c r="D2734" s="430" t="s">
        <v>3842</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75">
      <c r="A2735" s="430" t="s">
        <v>4231</v>
      </c>
      <c r="B2735" s="430">
        <v>1</v>
      </c>
      <c r="C2735" s="430" t="s">
        <v>4232</v>
      </c>
      <c r="D2735" s="430" t="s">
        <v>3844</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75">
      <c r="A2736" s="430" t="s">
        <v>4231</v>
      </c>
      <c r="B2736" s="430">
        <v>1</v>
      </c>
      <c r="C2736" s="430" t="s">
        <v>4232</v>
      </c>
      <c r="D2736" s="430" t="s">
        <v>3846</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75">
      <c r="A2737" s="430" t="s">
        <v>4231</v>
      </c>
      <c r="B2737" s="430">
        <v>1</v>
      </c>
      <c r="C2737" s="430" t="s">
        <v>4232</v>
      </c>
      <c r="D2737" s="430" t="s">
        <v>3848</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75">
      <c r="A2738" s="430" t="s">
        <v>4231</v>
      </c>
      <c r="B2738" s="430">
        <v>1</v>
      </c>
      <c r="C2738" s="430" t="s">
        <v>4232</v>
      </c>
      <c r="D2738" s="430" t="s">
        <v>4140</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75">
      <c r="A2739" s="430" t="s">
        <v>4231</v>
      </c>
      <c r="B2739" s="430">
        <v>1</v>
      </c>
      <c r="C2739" s="430" t="s">
        <v>4232</v>
      </c>
      <c r="D2739" s="430" t="s">
        <v>3850</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75">
      <c r="A2740" s="430" t="s">
        <v>4231</v>
      </c>
      <c r="B2740" s="430">
        <v>1</v>
      </c>
      <c r="C2740" s="430" t="s">
        <v>4232</v>
      </c>
      <c r="D2740" s="430" t="s">
        <v>3852</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75">
      <c r="A2741" s="430" t="s">
        <v>4231</v>
      </c>
      <c r="B2741" s="430">
        <v>1</v>
      </c>
      <c r="C2741" s="430" t="s">
        <v>4232</v>
      </c>
      <c r="D2741" s="430" t="s">
        <v>4141</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75">
      <c r="A2742" s="430" t="s">
        <v>4231</v>
      </c>
      <c r="B2742" s="430">
        <v>1</v>
      </c>
      <c r="C2742" s="430" t="s">
        <v>4232</v>
      </c>
      <c r="D2742" s="430" t="s">
        <v>3854</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75">
      <c r="A2743" s="430" t="s">
        <v>4231</v>
      </c>
      <c r="B2743" s="430">
        <v>1</v>
      </c>
      <c r="C2743" s="430" t="s">
        <v>4232</v>
      </c>
      <c r="D2743" s="430" t="s">
        <v>3856</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75">
      <c r="A2744" s="430" t="s">
        <v>4231</v>
      </c>
      <c r="B2744" s="430">
        <v>1</v>
      </c>
      <c r="C2744" s="430" t="s">
        <v>4232</v>
      </c>
      <c r="D2744" s="430" t="s">
        <v>3858</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75">
      <c r="A2745" s="430" t="s">
        <v>4231</v>
      </c>
      <c r="B2745" s="430">
        <v>1</v>
      </c>
      <c r="C2745" s="430" t="s">
        <v>4232</v>
      </c>
      <c r="D2745" s="430" t="s">
        <v>3860</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75">
      <c r="A2746" s="430" t="s">
        <v>4231</v>
      </c>
      <c r="B2746" s="430">
        <v>1</v>
      </c>
      <c r="C2746" s="430" t="s">
        <v>4232</v>
      </c>
      <c r="D2746" s="430" t="s">
        <v>3862</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75">
      <c r="A2747" s="430" t="s">
        <v>4233</v>
      </c>
      <c r="B2747" s="430">
        <v>1</v>
      </c>
      <c r="C2747" s="430" t="s">
        <v>4234</v>
      </c>
      <c r="D2747" s="430" t="s">
        <v>3765</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75">
      <c r="A2748" s="430" t="s">
        <v>4233</v>
      </c>
      <c r="B2748" s="430">
        <v>1</v>
      </c>
      <c r="C2748" s="430" t="s">
        <v>4234</v>
      </c>
      <c r="D2748" s="430" t="s">
        <v>3767</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75">
      <c r="A2749" s="430" t="s">
        <v>4233</v>
      </c>
      <c r="B2749" s="430">
        <v>1</v>
      </c>
      <c r="C2749" s="430" t="s">
        <v>4234</v>
      </c>
      <c r="D2749" s="430" t="s">
        <v>3769</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75">
      <c r="A2750" s="430" t="s">
        <v>4233</v>
      </c>
      <c r="B2750" s="430">
        <v>1</v>
      </c>
      <c r="C2750" s="430" t="s">
        <v>4234</v>
      </c>
      <c r="D2750" s="430" t="s">
        <v>4136</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75">
      <c r="A2751" s="430" t="s">
        <v>4233</v>
      </c>
      <c r="B2751" s="430">
        <v>1</v>
      </c>
      <c r="C2751" s="430" t="s">
        <v>4234</v>
      </c>
      <c r="D2751" s="430" t="s">
        <v>3771</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75">
      <c r="A2752" s="430" t="s">
        <v>4233</v>
      </c>
      <c r="B2752" s="430">
        <v>1</v>
      </c>
      <c r="C2752" s="430" t="s">
        <v>4234</v>
      </c>
      <c r="D2752" s="430" t="s">
        <v>3773</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75">
      <c r="A2753" s="430" t="s">
        <v>4233</v>
      </c>
      <c r="B2753" s="430">
        <v>1</v>
      </c>
      <c r="C2753" s="430" t="s">
        <v>4234</v>
      </c>
      <c r="D2753" s="430" t="s">
        <v>485</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75">
      <c r="A2754" s="430" t="s">
        <v>4233</v>
      </c>
      <c r="B2754" s="430">
        <v>1</v>
      </c>
      <c r="C2754" s="430" t="s">
        <v>4234</v>
      </c>
      <c r="D2754" s="430" t="s">
        <v>3776</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75">
      <c r="A2755" s="430" t="s">
        <v>4233</v>
      </c>
      <c r="B2755" s="430">
        <v>1</v>
      </c>
      <c r="C2755" s="430" t="s">
        <v>4234</v>
      </c>
      <c r="D2755" s="430" t="s">
        <v>3778</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75">
      <c r="A2756" s="430" t="s">
        <v>4233</v>
      </c>
      <c r="B2756" s="430">
        <v>1</v>
      </c>
      <c r="C2756" s="430" t="s">
        <v>4234</v>
      </c>
      <c r="D2756" s="430" t="s">
        <v>3779</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75">
      <c r="A2757" s="430" t="s">
        <v>4233</v>
      </c>
      <c r="B2757" s="430">
        <v>1</v>
      </c>
      <c r="C2757" s="430" t="s">
        <v>4234</v>
      </c>
      <c r="D2757" s="430" t="s">
        <v>3781</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75">
      <c r="A2758" s="430" t="s">
        <v>4233</v>
      </c>
      <c r="B2758" s="430">
        <v>1</v>
      </c>
      <c r="C2758" s="430" t="s">
        <v>4234</v>
      </c>
      <c r="D2758" s="430" t="s">
        <v>3783</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75">
      <c r="A2759" s="430" t="s">
        <v>4233</v>
      </c>
      <c r="B2759" s="430">
        <v>1</v>
      </c>
      <c r="C2759" s="430" t="s">
        <v>4234</v>
      </c>
      <c r="D2759" s="430" t="s">
        <v>4137</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75">
      <c r="A2760" s="430" t="s">
        <v>4233</v>
      </c>
      <c r="B2760" s="430">
        <v>1</v>
      </c>
      <c r="C2760" s="430" t="s">
        <v>4234</v>
      </c>
      <c r="D2760" s="430" t="s">
        <v>3785</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75">
      <c r="A2761" s="430" t="s">
        <v>4233</v>
      </c>
      <c r="B2761" s="430">
        <v>1</v>
      </c>
      <c r="C2761" s="430" t="s">
        <v>4234</v>
      </c>
      <c r="D2761" s="430" t="s">
        <v>3787</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75">
      <c r="A2762" s="430" t="s">
        <v>4233</v>
      </c>
      <c r="B2762" s="430">
        <v>1</v>
      </c>
      <c r="C2762" s="430" t="s">
        <v>4234</v>
      </c>
      <c r="D2762" s="430" t="s">
        <v>3789</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75">
      <c r="A2763" s="430" t="s">
        <v>4233</v>
      </c>
      <c r="B2763" s="430">
        <v>1</v>
      </c>
      <c r="C2763" s="430" t="s">
        <v>4234</v>
      </c>
      <c r="D2763" s="430" t="s">
        <v>3791</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75">
      <c r="A2764" s="430" t="s">
        <v>4233</v>
      </c>
      <c r="B2764" s="430">
        <v>1</v>
      </c>
      <c r="C2764" s="430" t="s">
        <v>4234</v>
      </c>
      <c r="D2764" s="430" t="s">
        <v>3793</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75">
      <c r="A2765" s="430" t="s">
        <v>4233</v>
      </c>
      <c r="B2765" s="430">
        <v>1</v>
      </c>
      <c r="C2765" s="430" t="s">
        <v>4234</v>
      </c>
      <c r="D2765" s="430" t="s">
        <v>3795</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75">
      <c r="A2766" s="430" t="s">
        <v>4233</v>
      </c>
      <c r="B2766" s="430">
        <v>1</v>
      </c>
      <c r="C2766" s="430" t="s">
        <v>4234</v>
      </c>
      <c r="D2766" s="430" t="s">
        <v>3797</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75">
      <c r="A2767" s="430" t="s">
        <v>4233</v>
      </c>
      <c r="B2767" s="430">
        <v>1</v>
      </c>
      <c r="C2767" s="430" t="s">
        <v>4234</v>
      </c>
      <c r="D2767" s="430" t="s">
        <v>3799</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75">
      <c r="A2768" s="430" t="s">
        <v>4233</v>
      </c>
      <c r="B2768" s="430">
        <v>1</v>
      </c>
      <c r="C2768" s="430" t="s">
        <v>4234</v>
      </c>
      <c r="D2768" s="430" t="s">
        <v>3801</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75">
      <c r="A2769" s="430" t="s">
        <v>4233</v>
      </c>
      <c r="B2769" s="430">
        <v>1</v>
      </c>
      <c r="C2769" s="430" t="s">
        <v>4234</v>
      </c>
      <c r="D2769" s="430" t="s">
        <v>3803</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75">
      <c r="A2770" s="430" t="s">
        <v>4233</v>
      </c>
      <c r="B2770" s="430">
        <v>1</v>
      </c>
      <c r="C2770" s="430" t="s">
        <v>4234</v>
      </c>
      <c r="D2770" s="430" t="s">
        <v>3805</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75">
      <c r="A2771" s="430" t="s">
        <v>4233</v>
      </c>
      <c r="B2771" s="430">
        <v>1</v>
      </c>
      <c r="C2771" s="430" t="s">
        <v>4234</v>
      </c>
      <c r="D2771" s="430" t="s">
        <v>3807</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75">
      <c r="A2772" s="430" t="s">
        <v>4233</v>
      </c>
      <c r="B2772" s="430">
        <v>1</v>
      </c>
      <c r="C2772" s="430" t="s">
        <v>4234</v>
      </c>
      <c r="D2772" s="430" t="s">
        <v>3809</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75">
      <c r="A2773" s="430" t="s">
        <v>4233</v>
      </c>
      <c r="B2773" s="430">
        <v>1</v>
      </c>
      <c r="C2773" s="430" t="s">
        <v>4234</v>
      </c>
      <c r="D2773" s="430" t="s">
        <v>3811</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75">
      <c r="A2774" s="430" t="s">
        <v>4233</v>
      </c>
      <c r="B2774" s="430">
        <v>1</v>
      </c>
      <c r="C2774" s="430" t="s">
        <v>4234</v>
      </c>
      <c r="D2774" s="430" t="s">
        <v>4138</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75">
      <c r="A2775" s="430" t="s">
        <v>4233</v>
      </c>
      <c r="B2775" s="430">
        <v>1</v>
      </c>
      <c r="C2775" s="430" t="s">
        <v>4234</v>
      </c>
      <c r="D2775" s="430" t="s">
        <v>3813</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75">
      <c r="A2776" s="430" t="s">
        <v>4233</v>
      </c>
      <c r="B2776" s="430">
        <v>1</v>
      </c>
      <c r="C2776" s="430" t="s">
        <v>4234</v>
      </c>
      <c r="D2776" s="430" t="s">
        <v>3815</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75">
      <c r="A2777" s="430" t="s">
        <v>4233</v>
      </c>
      <c r="B2777" s="430">
        <v>1</v>
      </c>
      <c r="C2777" s="430" t="s">
        <v>4234</v>
      </c>
      <c r="D2777" s="430" t="s">
        <v>3817</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75">
      <c r="A2778" s="430" t="s">
        <v>4233</v>
      </c>
      <c r="B2778" s="430">
        <v>1</v>
      </c>
      <c r="C2778" s="430" t="s">
        <v>4234</v>
      </c>
      <c r="D2778" s="430" t="s">
        <v>3819</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75">
      <c r="A2779" s="430" t="s">
        <v>4233</v>
      </c>
      <c r="B2779" s="430">
        <v>1</v>
      </c>
      <c r="C2779" s="430" t="s">
        <v>4234</v>
      </c>
      <c r="D2779" s="430" t="s">
        <v>521</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75">
      <c r="A2780" s="430" t="s">
        <v>4233</v>
      </c>
      <c r="B2780" s="430">
        <v>1</v>
      </c>
      <c r="C2780" s="430" t="s">
        <v>4234</v>
      </c>
      <c r="D2780" s="430" t="s">
        <v>3822</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75">
      <c r="A2781" s="430" t="s">
        <v>4233</v>
      </c>
      <c r="B2781" s="430">
        <v>1</v>
      </c>
      <c r="C2781" s="430" t="s">
        <v>4234</v>
      </c>
      <c r="D2781" s="430" t="s">
        <v>3824</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75">
      <c r="A2782" s="430" t="s">
        <v>4233</v>
      </c>
      <c r="B2782" s="430">
        <v>1</v>
      </c>
      <c r="C2782" s="430" t="s">
        <v>4234</v>
      </c>
      <c r="D2782" s="430" t="s">
        <v>3826</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75">
      <c r="A2783" s="430" t="s">
        <v>4233</v>
      </c>
      <c r="B2783" s="430">
        <v>1</v>
      </c>
      <c r="C2783" s="430" t="s">
        <v>4234</v>
      </c>
      <c r="D2783" s="430" t="s">
        <v>3828</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75">
      <c r="A2784" s="430" t="s">
        <v>4233</v>
      </c>
      <c r="B2784" s="430">
        <v>1</v>
      </c>
      <c r="C2784" s="430" t="s">
        <v>4234</v>
      </c>
      <c r="D2784" s="430" t="s">
        <v>3830</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75">
      <c r="A2785" s="430" t="s">
        <v>4233</v>
      </c>
      <c r="B2785" s="430">
        <v>1</v>
      </c>
      <c r="C2785" s="430" t="s">
        <v>4234</v>
      </c>
      <c r="D2785" s="430" t="s">
        <v>3832</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75">
      <c r="A2786" s="430" t="s">
        <v>4233</v>
      </c>
      <c r="B2786" s="430">
        <v>1</v>
      </c>
      <c r="C2786" s="430" t="s">
        <v>4234</v>
      </c>
      <c r="D2786" s="430" t="s">
        <v>3834</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75">
      <c r="A2787" s="430" t="s">
        <v>4233</v>
      </c>
      <c r="B2787" s="430">
        <v>1</v>
      </c>
      <c r="C2787" s="430" t="s">
        <v>4234</v>
      </c>
      <c r="D2787" s="430" t="s">
        <v>3836</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75">
      <c r="A2788" s="430" t="s">
        <v>4233</v>
      </c>
      <c r="B2788" s="430">
        <v>1</v>
      </c>
      <c r="C2788" s="430" t="s">
        <v>4234</v>
      </c>
      <c r="D2788" s="430" t="s">
        <v>3838</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75">
      <c r="A2789" s="430" t="s">
        <v>4233</v>
      </c>
      <c r="B2789" s="430">
        <v>1</v>
      </c>
      <c r="C2789" s="430" t="s">
        <v>4234</v>
      </c>
      <c r="D2789" s="430" t="s">
        <v>4139</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75">
      <c r="A2790" s="430" t="s">
        <v>4233</v>
      </c>
      <c r="B2790" s="430">
        <v>1</v>
      </c>
      <c r="C2790" s="430" t="s">
        <v>4234</v>
      </c>
      <c r="D2790" s="430" t="s">
        <v>3840</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75">
      <c r="A2791" s="430" t="s">
        <v>4233</v>
      </c>
      <c r="B2791" s="430">
        <v>1</v>
      </c>
      <c r="C2791" s="430" t="s">
        <v>4234</v>
      </c>
      <c r="D2791" s="430" t="s">
        <v>3842</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75">
      <c r="A2792" s="430" t="s">
        <v>4233</v>
      </c>
      <c r="B2792" s="430">
        <v>1</v>
      </c>
      <c r="C2792" s="430" t="s">
        <v>4234</v>
      </c>
      <c r="D2792" s="430" t="s">
        <v>3844</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75">
      <c r="A2793" s="430" t="s">
        <v>4233</v>
      </c>
      <c r="B2793" s="430">
        <v>1</v>
      </c>
      <c r="C2793" s="430" t="s">
        <v>4234</v>
      </c>
      <c r="D2793" s="430" t="s">
        <v>3846</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75">
      <c r="A2794" s="430" t="s">
        <v>4233</v>
      </c>
      <c r="B2794" s="430">
        <v>1</v>
      </c>
      <c r="C2794" s="430" t="s">
        <v>4234</v>
      </c>
      <c r="D2794" s="430" t="s">
        <v>3848</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75">
      <c r="A2795" s="430" t="s">
        <v>4233</v>
      </c>
      <c r="B2795" s="430">
        <v>1</v>
      </c>
      <c r="C2795" s="430" t="s">
        <v>4234</v>
      </c>
      <c r="D2795" s="430" t="s">
        <v>4140</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75">
      <c r="A2796" s="430" t="s">
        <v>4233</v>
      </c>
      <c r="B2796" s="430">
        <v>1</v>
      </c>
      <c r="C2796" s="430" t="s">
        <v>4234</v>
      </c>
      <c r="D2796" s="430" t="s">
        <v>3850</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75">
      <c r="A2797" s="430" t="s">
        <v>4233</v>
      </c>
      <c r="B2797" s="430">
        <v>1</v>
      </c>
      <c r="C2797" s="430" t="s">
        <v>4234</v>
      </c>
      <c r="D2797" s="430" t="s">
        <v>3852</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75">
      <c r="A2798" s="430" t="s">
        <v>4233</v>
      </c>
      <c r="B2798" s="430">
        <v>1</v>
      </c>
      <c r="C2798" s="430" t="s">
        <v>4234</v>
      </c>
      <c r="D2798" s="430" t="s">
        <v>4141</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75">
      <c r="A2799" s="430" t="s">
        <v>4233</v>
      </c>
      <c r="B2799" s="430">
        <v>1</v>
      </c>
      <c r="C2799" s="430" t="s">
        <v>4234</v>
      </c>
      <c r="D2799" s="430" t="s">
        <v>3854</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75">
      <c r="A2800" s="430" t="s">
        <v>4233</v>
      </c>
      <c r="B2800" s="430">
        <v>1</v>
      </c>
      <c r="C2800" s="430" t="s">
        <v>4234</v>
      </c>
      <c r="D2800" s="430" t="s">
        <v>3856</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75">
      <c r="A2801" s="430" t="s">
        <v>4233</v>
      </c>
      <c r="B2801" s="430">
        <v>1</v>
      </c>
      <c r="C2801" s="430" t="s">
        <v>4234</v>
      </c>
      <c r="D2801" s="430" t="s">
        <v>3858</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75">
      <c r="A2802" s="430" t="s">
        <v>4233</v>
      </c>
      <c r="B2802" s="430">
        <v>1</v>
      </c>
      <c r="C2802" s="430" t="s">
        <v>4234</v>
      </c>
      <c r="D2802" s="430" t="s">
        <v>3860</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75">
      <c r="A2803" s="430" t="s">
        <v>4233</v>
      </c>
      <c r="B2803" s="430">
        <v>1</v>
      </c>
      <c r="C2803" s="430" t="s">
        <v>4234</v>
      </c>
      <c r="D2803" s="430" t="s">
        <v>3862</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75">
      <c r="A2804" s="430" t="s">
        <v>4235</v>
      </c>
      <c r="B2804" s="430">
        <v>1</v>
      </c>
      <c r="C2804" s="430" t="s">
        <v>4236</v>
      </c>
      <c r="D2804" s="430" t="s">
        <v>3765</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75">
      <c r="A2805" s="430" t="s">
        <v>4235</v>
      </c>
      <c r="B2805" s="430">
        <v>1</v>
      </c>
      <c r="C2805" s="430" t="s">
        <v>4236</v>
      </c>
      <c r="D2805" s="430" t="s">
        <v>3767</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75">
      <c r="A2806" s="430" t="s">
        <v>4235</v>
      </c>
      <c r="B2806" s="430">
        <v>1</v>
      </c>
      <c r="C2806" s="430" t="s">
        <v>4236</v>
      </c>
      <c r="D2806" s="430" t="s">
        <v>3769</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75">
      <c r="A2807" s="430" t="s">
        <v>4235</v>
      </c>
      <c r="B2807" s="430">
        <v>1</v>
      </c>
      <c r="C2807" s="430" t="s">
        <v>4236</v>
      </c>
      <c r="D2807" s="430" t="s">
        <v>4136</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75">
      <c r="A2808" s="430" t="s">
        <v>4235</v>
      </c>
      <c r="B2808" s="430">
        <v>1</v>
      </c>
      <c r="C2808" s="430" t="s">
        <v>4236</v>
      </c>
      <c r="D2808" s="430" t="s">
        <v>3771</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75">
      <c r="A2809" s="430" t="s">
        <v>4235</v>
      </c>
      <c r="B2809" s="430">
        <v>1</v>
      </c>
      <c r="C2809" s="430" t="s">
        <v>4236</v>
      </c>
      <c r="D2809" s="430" t="s">
        <v>3773</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75">
      <c r="A2810" s="430" t="s">
        <v>4235</v>
      </c>
      <c r="B2810" s="430">
        <v>1</v>
      </c>
      <c r="C2810" s="430" t="s">
        <v>4236</v>
      </c>
      <c r="D2810" s="430" t="s">
        <v>485</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75">
      <c r="A2811" s="430" t="s">
        <v>4235</v>
      </c>
      <c r="B2811" s="430">
        <v>1</v>
      </c>
      <c r="C2811" s="430" t="s">
        <v>4236</v>
      </c>
      <c r="D2811" s="430" t="s">
        <v>3776</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75">
      <c r="A2812" s="430" t="s">
        <v>4235</v>
      </c>
      <c r="B2812" s="430">
        <v>1</v>
      </c>
      <c r="C2812" s="430" t="s">
        <v>4236</v>
      </c>
      <c r="D2812" s="430" t="s">
        <v>3778</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75">
      <c r="A2813" s="430" t="s">
        <v>4235</v>
      </c>
      <c r="B2813" s="430">
        <v>1</v>
      </c>
      <c r="C2813" s="430" t="s">
        <v>4236</v>
      </c>
      <c r="D2813" s="430" t="s">
        <v>3779</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75">
      <c r="A2814" s="430" t="s">
        <v>4235</v>
      </c>
      <c r="B2814" s="430">
        <v>1</v>
      </c>
      <c r="C2814" s="430" t="s">
        <v>4236</v>
      </c>
      <c r="D2814" s="430" t="s">
        <v>3781</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75">
      <c r="A2815" s="430" t="s">
        <v>4235</v>
      </c>
      <c r="B2815" s="430">
        <v>1</v>
      </c>
      <c r="C2815" s="430" t="s">
        <v>4236</v>
      </c>
      <c r="D2815" s="430" t="s">
        <v>3783</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75">
      <c r="A2816" s="430" t="s">
        <v>4235</v>
      </c>
      <c r="B2816" s="430">
        <v>1</v>
      </c>
      <c r="C2816" s="430" t="s">
        <v>4236</v>
      </c>
      <c r="D2816" s="430" t="s">
        <v>4137</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75">
      <c r="A2817" s="430" t="s">
        <v>4235</v>
      </c>
      <c r="B2817" s="430">
        <v>1</v>
      </c>
      <c r="C2817" s="430" t="s">
        <v>4236</v>
      </c>
      <c r="D2817" s="430" t="s">
        <v>3785</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75">
      <c r="A2818" s="430" t="s">
        <v>4235</v>
      </c>
      <c r="B2818" s="430">
        <v>1</v>
      </c>
      <c r="C2818" s="430" t="s">
        <v>4236</v>
      </c>
      <c r="D2818" s="430" t="s">
        <v>3787</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75">
      <c r="A2819" s="430" t="s">
        <v>4235</v>
      </c>
      <c r="B2819" s="430">
        <v>1</v>
      </c>
      <c r="C2819" s="430" t="s">
        <v>4236</v>
      </c>
      <c r="D2819" s="430" t="s">
        <v>3789</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75">
      <c r="A2820" s="430" t="s">
        <v>4235</v>
      </c>
      <c r="B2820" s="430">
        <v>1</v>
      </c>
      <c r="C2820" s="430" t="s">
        <v>4236</v>
      </c>
      <c r="D2820" s="430" t="s">
        <v>3791</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75">
      <c r="A2821" s="430" t="s">
        <v>4235</v>
      </c>
      <c r="B2821" s="430">
        <v>1</v>
      </c>
      <c r="C2821" s="430" t="s">
        <v>4236</v>
      </c>
      <c r="D2821" s="430" t="s">
        <v>3793</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75">
      <c r="A2822" s="430" t="s">
        <v>4235</v>
      </c>
      <c r="B2822" s="430">
        <v>1</v>
      </c>
      <c r="C2822" s="430" t="s">
        <v>4236</v>
      </c>
      <c r="D2822" s="430" t="s">
        <v>3795</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75">
      <c r="A2823" s="430" t="s">
        <v>4235</v>
      </c>
      <c r="B2823" s="430">
        <v>1</v>
      </c>
      <c r="C2823" s="430" t="s">
        <v>4236</v>
      </c>
      <c r="D2823" s="430" t="s">
        <v>3797</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75">
      <c r="A2824" s="430" t="s">
        <v>4235</v>
      </c>
      <c r="B2824" s="430">
        <v>1</v>
      </c>
      <c r="C2824" s="430" t="s">
        <v>4236</v>
      </c>
      <c r="D2824" s="430" t="s">
        <v>3799</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75">
      <c r="A2825" s="430" t="s">
        <v>4235</v>
      </c>
      <c r="B2825" s="430">
        <v>1</v>
      </c>
      <c r="C2825" s="430" t="s">
        <v>4236</v>
      </c>
      <c r="D2825" s="430" t="s">
        <v>3801</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75">
      <c r="A2826" s="430" t="s">
        <v>4235</v>
      </c>
      <c r="B2826" s="430">
        <v>1</v>
      </c>
      <c r="C2826" s="430" t="s">
        <v>4236</v>
      </c>
      <c r="D2826" s="430" t="s">
        <v>3803</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75">
      <c r="A2827" s="430" t="s">
        <v>4235</v>
      </c>
      <c r="B2827" s="430">
        <v>1</v>
      </c>
      <c r="C2827" s="430" t="s">
        <v>4236</v>
      </c>
      <c r="D2827" s="430" t="s">
        <v>3805</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75">
      <c r="A2828" s="430" t="s">
        <v>4235</v>
      </c>
      <c r="B2828" s="430">
        <v>1</v>
      </c>
      <c r="C2828" s="430" t="s">
        <v>4236</v>
      </c>
      <c r="D2828" s="430" t="s">
        <v>3807</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75">
      <c r="A2829" s="430" t="s">
        <v>4235</v>
      </c>
      <c r="B2829" s="430">
        <v>1</v>
      </c>
      <c r="C2829" s="430" t="s">
        <v>4236</v>
      </c>
      <c r="D2829" s="430" t="s">
        <v>3809</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75">
      <c r="A2830" s="430" t="s">
        <v>4235</v>
      </c>
      <c r="B2830" s="430">
        <v>1</v>
      </c>
      <c r="C2830" s="430" t="s">
        <v>4236</v>
      </c>
      <c r="D2830" s="430" t="s">
        <v>3811</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75">
      <c r="A2831" s="430" t="s">
        <v>4235</v>
      </c>
      <c r="B2831" s="430">
        <v>1</v>
      </c>
      <c r="C2831" s="430" t="s">
        <v>4236</v>
      </c>
      <c r="D2831" s="430" t="s">
        <v>4138</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75">
      <c r="A2832" s="430" t="s">
        <v>4235</v>
      </c>
      <c r="B2832" s="430">
        <v>1</v>
      </c>
      <c r="C2832" s="430" t="s">
        <v>4236</v>
      </c>
      <c r="D2832" s="430" t="s">
        <v>3813</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75">
      <c r="A2833" s="430" t="s">
        <v>4235</v>
      </c>
      <c r="B2833" s="430">
        <v>1</v>
      </c>
      <c r="C2833" s="430" t="s">
        <v>4236</v>
      </c>
      <c r="D2833" s="430" t="s">
        <v>3815</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75">
      <c r="A2834" s="430" t="s">
        <v>4235</v>
      </c>
      <c r="B2834" s="430">
        <v>1</v>
      </c>
      <c r="C2834" s="430" t="s">
        <v>4236</v>
      </c>
      <c r="D2834" s="430" t="s">
        <v>3817</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75">
      <c r="A2835" s="430" t="s">
        <v>4235</v>
      </c>
      <c r="B2835" s="430">
        <v>1</v>
      </c>
      <c r="C2835" s="430" t="s">
        <v>4236</v>
      </c>
      <c r="D2835" s="430" t="s">
        <v>3819</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75">
      <c r="A2836" s="430" t="s">
        <v>4235</v>
      </c>
      <c r="B2836" s="430">
        <v>1</v>
      </c>
      <c r="C2836" s="430" t="s">
        <v>4236</v>
      </c>
      <c r="D2836" s="430" t="s">
        <v>521</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75">
      <c r="A2837" s="430" t="s">
        <v>4235</v>
      </c>
      <c r="B2837" s="430">
        <v>1</v>
      </c>
      <c r="C2837" s="430" t="s">
        <v>4236</v>
      </c>
      <c r="D2837" s="430" t="s">
        <v>3822</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75">
      <c r="A2838" s="430" t="s">
        <v>4235</v>
      </c>
      <c r="B2838" s="430">
        <v>1</v>
      </c>
      <c r="C2838" s="430" t="s">
        <v>4236</v>
      </c>
      <c r="D2838" s="430" t="s">
        <v>3824</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75">
      <c r="A2839" s="430" t="s">
        <v>4235</v>
      </c>
      <c r="B2839" s="430">
        <v>1</v>
      </c>
      <c r="C2839" s="430" t="s">
        <v>4236</v>
      </c>
      <c r="D2839" s="430" t="s">
        <v>3826</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75">
      <c r="A2840" s="430" t="s">
        <v>4235</v>
      </c>
      <c r="B2840" s="430">
        <v>1</v>
      </c>
      <c r="C2840" s="430" t="s">
        <v>4236</v>
      </c>
      <c r="D2840" s="430" t="s">
        <v>3828</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75">
      <c r="A2841" s="430" t="s">
        <v>4235</v>
      </c>
      <c r="B2841" s="430">
        <v>1</v>
      </c>
      <c r="C2841" s="430" t="s">
        <v>4236</v>
      </c>
      <c r="D2841" s="430" t="s">
        <v>3830</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75">
      <c r="A2842" s="430" t="s">
        <v>4235</v>
      </c>
      <c r="B2842" s="430">
        <v>1</v>
      </c>
      <c r="C2842" s="430" t="s">
        <v>4236</v>
      </c>
      <c r="D2842" s="430" t="s">
        <v>3832</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75">
      <c r="A2843" s="430" t="s">
        <v>4235</v>
      </c>
      <c r="B2843" s="430">
        <v>1</v>
      </c>
      <c r="C2843" s="430" t="s">
        <v>4236</v>
      </c>
      <c r="D2843" s="430" t="s">
        <v>3834</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75">
      <c r="A2844" s="430" t="s">
        <v>4235</v>
      </c>
      <c r="B2844" s="430">
        <v>1</v>
      </c>
      <c r="C2844" s="430" t="s">
        <v>4236</v>
      </c>
      <c r="D2844" s="430" t="s">
        <v>3836</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75">
      <c r="A2845" s="430" t="s">
        <v>4235</v>
      </c>
      <c r="B2845" s="430">
        <v>1</v>
      </c>
      <c r="C2845" s="430" t="s">
        <v>4236</v>
      </c>
      <c r="D2845" s="430" t="s">
        <v>3838</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75">
      <c r="A2846" s="430" t="s">
        <v>4235</v>
      </c>
      <c r="B2846" s="430">
        <v>1</v>
      </c>
      <c r="C2846" s="430" t="s">
        <v>4236</v>
      </c>
      <c r="D2846" s="430" t="s">
        <v>4139</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75">
      <c r="A2847" s="430" t="s">
        <v>4235</v>
      </c>
      <c r="B2847" s="430">
        <v>1</v>
      </c>
      <c r="C2847" s="430" t="s">
        <v>4236</v>
      </c>
      <c r="D2847" s="430" t="s">
        <v>3840</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75">
      <c r="A2848" s="430" t="s">
        <v>4235</v>
      </c>
      <c r="B2848" s="430">
        <v>1</v>
      </c>
      <c r="C2848" s="430" t="s">
        <v>4236</v>
      </c>
      <c r="D2848" s="430" t="s">
        <v>3842</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75">
      <c r="A2849" s="430" t="s">
        <v>4235</v>
      </c>
      <c r="B2849" s="430">
        <v>1</v>
      </c>
      <c r="C2849" s="430" t="s">
        <v>4236</v>
      </c>
      <c r="D2849" s="430" t="s">
        <v>3844</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75">
      <c r="A2850" s="430" t="s">
        <v>4235</v>
      </c>
      <c r="B2850" s="430">
        <v>1</v>
      </c>
      <c r="C2850" s="430" t="s">
        <v>4236</v>
      </c>
      <c r="D2850" s="430" t="s">
        <v>3846</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75">
      <c r="A2851" s="430" t="s">
        <v>4235</v>
      </c>
      <c r="B2851" s="430">
        <v>1</v>
      </c>
      <c r="C2851" s="430" t="s">
        <v>4236</v>
      </c>
      <c r="D2851" s="430" t="s">
        <v>3848</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75">
      <c r="A2852" s="430" t="s">
        <v>4235</v>
      </c>
      <c r="B2852" s="430">
        <v>1</v>
      </c>
      <c r="C2852" s="430" t="s">
        <v>4236</v>
      </c>
      <c r="D2852" s="430" t="s">
        <v>4140</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75">
      <c r="A2853" s="430" t="s">
        <v>4235</v>
      </c>
      <c r="B2853" s="430">
        <v>1</v>
      </c>
      <c r="C2853" s="430" t="s">
        <v>4236</v>
      </c>
      <c r="D2853" s="430" t="s">
        <v>3850</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75">
      <c r="A2854" s="430" t="s">
        <v>4235</v>
      </c>
      <c r="B2854" s="430">
        <v>1</v>
      </c>
      <c r="C2854" s="430" t="s">
        <v>4236</v>
      </c>
      <c r="D2854" s="430" t="s">
        <v>3852</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75">
      <c r="A2855" s="430" t="s">
        <v>4235</v>
      </c>
      <c r="B2855" s="430">
        <v>1</v>
      </c>
      <c r="C2855" s="430" t="s">
        <v>4236</v>
      </c>
      <c r="D2855" s="430" t="s">
        <v>4141</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75">
      <c r="A2856" s="430" t="s">
        <v>4235</v>
      </c>
      <c r="B2856" s="430">
        <v>1</v>
      </c>
      <c r="C2856" s="430" t="s">
        <v>4236</v>
      </c>
      <c r="D2856" s="430" t="s">
        <v>3854</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75">
      <c r="A2857" s="430" t="s">
        <v>4235</v>
      </c>
      <c r="B2857" s="430">
        <v>1</v>
      </c>
      <c r="C2857" s="430" t="s">
        <v>4236</v>
      </c>
      <c r="D2857" s="430" t="s">
        <v>3856</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75">
      <c r="A2858" s="430" t="s">
        <v>4235</v>
      </c>
      <c r="B2858" s="430">
        <v>1</v>
      </c>
      <c r="C2858" s="430" t="s">
        <v>4236</v>
      </c>
      <c r="D2858" s="430" t="s">
        <v>3858</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75">
      <c r="A2859" s="430" t="s">
        <v>4235</v>
      </c>
      <c r="B2859" s="430">
        <v>1</v>
      </c>
      <c r="C2859" s="430" t="s">
        <v>4236</v>
      </c>
      <c r="D2859" s="430" t="s">
        <v>3860</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75">
      <c r="A2860" s="430" t="s">
        <v>4235</v>
      </c>
      <c r="B2860" s="430">
        <v>1</v>
      </c>
      <c r="C2860" s="430" t="s">
        <v>4236</v>
      </c>
      <c r="D2860" s="430" t="s">
        <v>3862</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75">
      <c r="A2861" s="430" t="s">
        <v>4237</v>
      </c>
      <c r="B2861" s="430">
        <v>1</v>
      </c>
      <c r="C2861" s="430" t="s">
        <v>4238</v>
      </c>
      <c r="D2861" s="430" t="s">
        <v>3765</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75">
      <c r="A2862" s="430" t="s">
        <v>4237</v>
      </c>
      <c r="B2862" s="430">
        <v>1</v>
      </c>
      <c r="C2862" s="430" t="s">
        <v>4238</v>
      </c>
      <c r="D2862" s="430" t="s">
        <v>3767</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75">
      <c r="A2863" s="430" t="s">
        <v>4237</v>
      </c>
      <c r="B2863" s="430">
        <v>1</v>
      </c>
      <c r="C2863" s="430" t="s">
        <v>4238</v>
      </c>
      <c r="D2863" s="430" t="s">
        <v>3769</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75">
      <c r="A2864" s="430" t="s">
        <v>4237</v>
      </c>
      <c r="B2864" s="430">
        <v>1</v>
      </c>
      <c r="C2864" s="430" t="s">
        <v>4238</v>
      </c>
      <c r="D2864" s="430" t="s">
        <v>4136</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75">
      <c r="A2865" s="430" t="s">
        <v>4237</v>
      </c>
      <c r="B2865" s="430">
        <v>1</v>
      </c>
      <c r="C2865" s="430" t="s">
        <v>4238</v>
      </c>
      <c r="D2865" s="430" t="s">
        <v>3771</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75">
      <c r="A2866" s="430" t="s">
        <v>4237</v>
      </c>
      <c r="B2866" s="430">
        <v>1</v>
      </c>
      <c r="C2866" s="430" t="s">
        <v>4238</v>
      </c>
      <c r="D2866" s="430" t="s">
        <v>3773</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75">
      <c r="A2867" s="430" t="s">
        <v>4237</v>
      </c>
      <c r="B2867" s="430">
        <v>1</v>
      </c>
      <c r="C2867" s="430" t="s">
        <v>4238</v>
      </c>
      <c r="D2867" s="430" t="s">
        <v>485</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75">
      <c r="A2868" s="430" t="s">
        <v>4237</v>
      </c>
      <c r="B2868" s="430">
        <v>1</v>
      </c>
      <c r="C2868" s="430" t="s">
        <v>4238</v>
      </c>
      <c r="D2868" s="430" t="s">
        <v>3776</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75">
      <c r="A2869" s="430" t="s">
        <v>4237</v>
      </c>
      <c r="B2869" s="430">
        <v>1</v>
      </c>
      <c r="C2869" s="430" t="s">
        <v>4238</v>
      </c>
      <c r="D2869" s="430" t="s">
        <v>3778</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75">
      <c r="A2870" s="430" t="s">
        <v>4237</v>
      </c>
      <c r="B2870" s="430">
        <v>1</v>
      </c>
      <c r="C2870" s="430" t="s">
        <v>4238</v>
      </c>
      <c r="D2870" s="430" t="s">
        <v>3779</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75">
      <c r="A2871" s="430" t="s">
        <v>4237</v>
      </c>
      <c r="B2871" s="430">
        <v>1</v>
      </c>
      <c r="C2871" s="430" t="s">
        <v>4238</v>
      </c>
      <c r="D2871" s="430" t="s">
        <v>3781</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75">
      <c r="A2872" s="430" t="s">
        <v>4237</v>
      </c>
      <c r="B2872" s="430">
        <v>1</v>
      </c>
      <c r="C2872" s="430" t="s">
        <v>4238</v>
      </c>
      <c r="D2872" s="430" t="s">
        <v>3783</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75">
      <c r="A2873" s="430" t="s">
        <v>4237</v>
      </c>
      <c r="B2873" s="430">
        <v>1</v>
      </c>
      <c r="C2873" s="430" t="s">
        <v>4238</v>
      </c>
      <c r="D2873" s="430" t="s">
        <v>4137</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75">
      <c r="A2874" s="430" t="s">
        <v>4237</v>
      </c>
      <c r="B2874" s="430">
        <v>1</v>
      </c>
      <c r="C2874" s="430" t="s">
        <v>4238</v>
      </c>
      <c r="D2874" s="430" t="s">
        <v>3785</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75">
      <c r="A2875" s="430" t="s">
        <v>4237</v>
      </c>
      <c r="B2875" s="430">
        <v>1</v>
      </c>
      <c r="C2875" s="430" t="s">
        <v>4238</v>
      </c>
      <c r="D2875" s="430" t="s">
        <v>3787</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75">
      <c r="A2876" s="430" t="s">
        <v>4237</v>
      </c>
      <c r="B2876" s="430">
        <v>1</v>
      </c>
      <c r="C2876" s="430" t="s">
        <v>4238</v>
      </c>
      <c r="D2876" s="430" t="s">
        <v>3789</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75">
      <c r="A2877" s="430" t="s">
        <v>4237</v>
      </c>
      <c r="B2877" s="430">
        <v>1</v>
      </c>
      <c r="C2877" s="430" t="s">
        <v>4238</v>
      </c>
      <c r="D2877" s="430" t="s">
        <v>3791</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75">
      <c r="A2878" s="430" t="s">
        <v>4237</v>
      </c>
      <c r="B2878" s="430">
        <v>1</v>
      </c>
      <c r="C2878" s="430" t="s">
        <v>4238</v>
      </c>
      <c r="D2878" s="430" t="s">
        <v>3793</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75">
      <c r="A2879" s="430" t="s">
        <v>4237</v>
      </c>
      <c r="B2879" s="430">
        <v>1</v>
      </c>
      <c r="C2879" s="430" t="s">
        <v>4238</v>
      </c>
      <c r="D2879" s="430" t="s">
        <v>3795</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75">
      <c r="A2880" s="430" t="s">
        <v>4237</v>
      </c>
      <c r="B2880" s="430">
        <v>1</v>
      </c>
      <c r="C2880" s="430" t="s">
        <v>4238</v>
      </c>
      <c r="D2880" s="430" t="s">
        <v>3797</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75">
      <c r="A2881" s="430" t="s">
        <v>4237</v>
      </c>
      <c r="B2881" s="430">
        <v>1</v>
      </c>
      <c r="C2881" s="430" t="s">
        <v>4238</v>
      </c>
      <c r="D2881" s="430" t="s">
        <v>3799</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75">
      <c r="A2882" s="430" t="s">
        <v>4237</v>
      </c>
      <c r="B2882" s="430">
        <v>1</v>
      </c>
      <c r="C2882" s="430" t="s">
        <v>4238</v>
      </c>
      <c r="D2882" s="430" t="s">
        <v>3801</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75">
      <c r="A2883" s="430" t="s">
        <v>4237</v>
      </c>
      <c r="B2883" s="430">
        <v>1</v>
      </c>
      <c r="C2883" s="430" t="s">
        <v>4238</v>
      </c>
      <c r="D2883" s="430" t="s">
        <v>3803</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75">
      <c r="A2884" s="430" t="s">
        <v>4237</v>
      </c>
      <c r="B2884" s="430">
        <v>1</v>
      </c>
      <c r="C2884" s="430" t="s">
        <v>4238</v>
      </c>
      <c r="D2884" s="430" t="s">
        <v>3805</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75">
      <c r="A2885" s="430" t="s">
        <v>4237</v>
      </c>
      <c r="B2885" s="430">
        <v>1</v>
      </c>
      <c r="C2885" s="430" t="s">
        <v>4238</v>
      </c>
      <c r="D2885" s="430" t="s">
        <v>3807</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75">
      <c r="A2886" s="430" t="s">
        <v>4237</v>
      </c>
      <c r="B2886" s="430">
        <v>1</v>
      </c>
      <c r="C2886" s="430" t="s">
        <v>4238</v>
      </c>
      <c r="D2886" s="430" t="s">
        <v>3809</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75">
      <c r="A2887" s="430" t="s">
        <v>4237</v>
      </c>
      <c r="B2887" s="430">
        <v>1</v>
      </c>
      <c r="C2887" s="430" t="s">
        <v>4238</v>
      </c>
      <c r="D2887" s="430" t="s">
        <v>3811</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75">
      <c r="A2888" s="430" t="s">
        <v>4237</v>
      </c>
      <c r="B2888" s="430">
        <v>1</v>
      </c>
      <c r="C2888" s="430" t="s">
        <v>4238</v>
      </c>
      <c r="D2888" s="430" t="s">
        <v>4138</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75">
      <c r="A2889" s="430" t="s">
        <v>4237</v>
      </c>
      <c r="B2889" s="430">
        <v>1</v>
      </c>
      <c r="C2889" s="430" t="s">
        <v>4238</v>
      </c>
      <c r="D2889" s="430" t="s">
        <v>3813</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75">
      <c r="A2890" s="430" t="s">
        <v>4237</v>
      </c>
      <c r="B2890" s="430">
        <v>1</v>
      </c>
      <c r="C2890" s="430" t="s">
        <v>4238</v>
      </c>
      <c r="D2890" s="430" t="s">
        <v>3815</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75">
      <c r="A2891" s="430" t="s">
        <v>4237</v>
      </c>
      <c r="B2891" s="430">
        <v>1</v>
      </c>
      <c r="C2891" s="430" t="s">
        <v>4238</v>
      </c>
      <c r="D2891" s="430" t="s">
        <v>3817</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75">
      <c r="A2892" s="430" t="s">
        <v>4237</v>
      </c>
      <c r="B2892" s="430">
        <v>1</v>
      </c>
      <c r="C2892" s="430" t="s">
        <v>4238</v>
      </c>
      <c r="D2892" s="430" t="s">
        <v>3819</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75">
      <c r="A2893" s="430" t="s">
        <v>4237</v>
      </c>
      <c r="B2893" s="430">
        <v>1</v>
      </c>
      <c r="C2893" s="430" t="s">
        <v>4238</v>
      </c>
      <c r="D2893" s="430" t="s">
        <v>521</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75">
      <c r="A2894" s="430" t="s">
        <v>4237</v>
      </c>
      <c r="B2894" s="430">
        <v>1</v>
      </c>
      <c r="C2894" s="430" t="s">
        <v>4238</v>
      </c>
      <c r="D2894" s="430" t="s">
        <v>3822</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75">
      <c r="A2895" s="430" t="s">
        <v>4237</v>
      </c>
      <c r="B2895" s="430">
        <v>1</v>
      </c>
      <c r="C2895" s="430" t="s">
        <v>4238</v>
      </c>
      <c r="D2895" s="430" t="s">
        <v>3824</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75">
      <c r="A2896" s="430" t="s">
        <v>4237</v>
      </c>
      <c r="B2896" s="430">
        <v>1</v>
      </c>
      <c r="C2896" s="430" t="s">
        <v>4238</v>
      </c>
      <c r="D2896" s="430" t="s">
        <v>3826</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75">
      <c r="A2897" s="430" t="s">
        <v>4237</v>
      </c>
      <c r="B2897" s="430">
        <v>1</v>
      </c>
      <c r="C2897" s="430" t="s">
        <v>4238</v>
      </c>
      <c r="D2897" s="430" t="s">
        <v>3828</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75">
      <c r="A2898" s="430" t="s">
        <v>4237</v>
      </c>
      <c r="B2898" s="430">
        <v>1</v>
      </c>
      <c r="C2898" s="430" t="s">
        <v>4238</v>
      </c>
      <c r="D2898" s="430" t="s">
        <v>3830</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75">
      <c r="A2899" s="430" t="s">
        <v>4237</v>
      </c>
      <c r="B2899" s="430">
        <v>1</v>
      </c>
      <c r="C2899" s="430" t="s">
        <v>4238</v>
      </c>
      <c r="D2899" s="430" t="s">
        <v>3832</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75">
      <c r="A2900" s="430" t="s">
        <v>4237</v>
      </c>
      <c r="B2900" s="430">
        <v>1</v>
      </c>
      <c r="C2900" s="430" t="s">
        <v>4238</v>
      </c>
      <c r="D2900" s="430" t="s">
        <v>3834</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75">
      <c r="A2901" s="430" t="s">
        <v>4237</v>
      </c>
      <c r="B2901" s="430">
        <v>1</v>
      </c>
      <c r="C2901" s="430" t="s">
        <v>4238</v>
      </c>
      <c r="D2901" s="430" t="s">
        <v>3836</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75">
      <c r="A2902" s="430" t="s">
        <v>4237</v>
      </c>
      <c r="B2902" s="430">
        <v>1</v>
      </c>
      <c r="C2902" s="430" t="s">
        <v>4238</v>
      </c>
      <c r="D2902" s="430" t="s">
        <v>3838</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75">
      <c r="A2903" s="430" t="s">
        <v>4237</v>
      </c>
      <c r="B2903" s="430">
        <v>1</v>
      </c>
      <c r="C2903" s="430" t="s">
        <v>4238</v>
      </c>
      <c r="D2903" s="430" t="s">
        <v>4139</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75">
      <c r="A2904" s="430" t="s">
        <v>4237</v>
      </c>
      <c r="B2904" s="430">
        <v>1</v>
      </c>
      <c r="C2904" s="430" t="s">
        <v>4238</v>
      </c>
      <c r="D2904" s="430" t="s">
        <v>3840</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75">
      <c r="A2905" s="430" t="s">
        <v>4237</v>
      </c>
      <c r="B2905" s="430">
        <v>1</v>
      </c>
      <c r="C2905" s="430" t="s">
        <v>4238</v>
      </c>
      <c r="D2905" s="430" t="s">
        <v>3842</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75">
      <c r="A2906" s="430" t="s">
        <v>4237</v>
      </c>
      <c r="B2906" s="430">
        <v>1</v>
      </c>
      <c r="C2906" s="430" t="s">
        <v>4238</v>
      </c>
      <c r="D2906" s="430" t="s">
        <v>3844</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75">
      <c r="A2907" s="430" t="s">
        <v>4237</v>
      </c>
      <c r="B2907" s="430">
        <v>1</v>
      </c>
      <c r="C2907" s="430" t="s">
        <v>4238</v>
      </c>
      <c r="D2907" s="430" t="s">
        <v>3846</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75">
      <c r="A2908" s="430" t="s">
        <v>4237</v>
      </c>
      <c r="B2908" s="430">
        <v>1</v>
      </c>
      <c r="C2908" s="430" t="s">
        <v>4238</v>
      </c>
      <c r="D2908" s="430" t="s">
        <v>3848</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75">
      <c r="A2909" s="430" t="s">
        <v>4237</v>
      </c>
      <c r="B2909" s="430">
        <v>1</v>
      </c>
      <c r="C2909" s="430" t="s">
        <v>4238</v>
      </c>
      <c r="D2909" s="430" t="s">
        <v>4140</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75">
      <c r="A2910" s="430" t="s">
        <v>4237</v>
      </c>
      <c r="B2910" s="430">
        <v>1</v>
      </c>
      <c r="C2910" s="430" t="s">
        <v>4238</v>
      </c>
      <c r="D2910" s="430" t="s">
        <v>3850</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75">
      <c r="A2911" s="430" t="s">
        <v>4237</v>
      </c>
      <c r="B2911" s="430">
        <v>1</v>
      </c>
      <c r="C2911" s="430" t="s">
        <v>4238</v>
      </c>
      <c r="D2911" s="430" t="s">
        <v>3852</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75">
      <c r="A2912" s="430" t="s">
        <v>4237</v>
      </c>
      <c r="B2912" s="430">
        <v>1</v>
      </c>
      <c r="C2912" s="430" t="s">
        <v>4238</v>
      </c>
      <c r="D2912" s="430" t="s">
        <v>4141</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75">
      <c r="A2913" s="430" t="s">
        <v>4237</v>
      </c>
      <c r="B2913" s="430">
        <v>1</v>
      </c>
      <c r="C2913" s="430" t="s">
        <v>4238</v>
      </c>
      <c r="D2913" s="430" t="s">
        <v>3854</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75">
      <c r="A2914" s="430" t="s">
        <v>4237</v>
      </c>
      <c r="B2914" s="430">
        <v>1</v>
      </c>
      <c r="C2914" s="430" t="s">
        <v>4238</v>
      </c>
      <c r="D2914" s="430" t="s">
        <v>3856</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75">
      <c r="A2915" s="430" t="s">
        <v>4237</v>
      </c>
      <c r="B2915" s="430">
        <v>1</v>
      </c>
      <c r="C2915" s="430" t="s">
        <v>4238</v>
      </c>
      <c r="D2915" s="430" t="s">
        <v>3858</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75">
      <c r="A2916" s="430" t="s">
        <v>4237</v>
      </c>
      <c r="B2916" s="430">
        <v>1</v>
      </c>
      <c r="C2916" s="430" t="s">
        <v>4238</v>
      </c>
      <c r="D2916" s="430" t="s">
        <v>3860</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75">
      <c r="A2917" s="430" t="s">
        <v>4237</v>
      </c>
      <c r="B2917" s="430">
        <v>1</v>
      </c>
      <c r="C2917" s="430" t="s">
        <v>4238</v>
      </c>
      <c r="D2917" s="430" t="s">
        <v>3862</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75">
      <c r="A2918" s="430" t="s">
        <v>4239</v>
      </c>
      <c r="B2918" s="430">
        <v>1</v>
      </c>
      <c r="C2918" s="430" t="s">
        <v>4240</v>
      </c>
      <c r="D2918" s="430" t="s">
        <v>3765</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75">
      <c r="A2919" s="430" t="s">
        <v>4239</v>
      </c>
      <c r="B2919" s="430">
        <v>1</v>
      </c>
      <c r="C2919" s="430" t="s">
        <v>4240</v>
      </c>
      <c r="D2919" s="430" t="s">
        <v>3767</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75">
      <c r="A2920" s="430" t="s">
        <v>4239</v>
      </c>
      <c r="B2920" s="430">
        <v>1</v>
      </c>
      <c r="C2920" s="430" t="s">
        <v>4240</v>
      </c>
      <c r="D2920" s="430" t="s">
        <v>3769</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75">
      <c r="A2921" s="430" t="s">
        <v>4239</v>
      </c>
      <c r="B2921" s="430">
        <v>1</v>
      </c>
      <c r="C2921" s="430" t="s">
        <v>4240</v>
      </c>
      <c r="D2921" s="430" t="s">
        <v>4136</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75">
      <c r="A2922" s="430" t="s">
        <v>4239</v>
      </c>
      <c r="B2922" s="430">
        <v>1</v>
      </c>
      <c r="C2922" s="430" t="s">
        <v>4240</v>
      </c>
      <c r="D2922" s="430" t="s">
        <v>3771</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75">
      <c r="A2923" s="430" t="s">
        <v>4239</v>
      </c>
      <c r="B2923" s="430">
        <v>1</v>
      </c>
      <c r="C2923" s="430" t="s">
        <v>4240</v>
      </c>
      <c r="D2923" s="430" t="s">
        <v>3773</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75">
      <c r="A2924" s="430" t="s">
        <v>4239</v>
      </c>
      <c r="B2924" s="430">
        <v>1</v>
      </c>
      <c r="C2924" s="430" t="s">
        <v>4240</v>
      </c>
      <c r="D2924" s="430" t="s">
        <v>485</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75">
      <c r="A2925" s="430" t="s">
        <v>4239</v>
      </c>
      <c r="B2925" s="430">
        <v>1</v>
      </c>
      <c r="C2925" s="430" t="s">
        <v>4240</v>
      </c>
      <c r="D2925" s="430" t="s">
        <v>3776</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75">
      <c r="A2926" s="430" t="s">
        <v>4239</v>
      </c>
      <c r="B2926" s="430">
        <v>1</v>
      </c>
      <c r="C2926" s="430" t="s">
        <v>4240</v>
      </c>
      <c r="D2926" s="430" t="s">
        <v>3778</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75">
      <c r="A2927" s="430" t="s">
        <v>4239</v>
      </c>
      <c r="B2927" s="430">
        <v>1</v>
      </c>
      <c r="C2927" s="430" t="s">
        <v>4240</v>
      </c>
      <c r="D2927" s="430" t="s">
        <v>3779</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75">
      <c r="A2928" s="430" t="s">
        <v>4239</v>
      </c>
      <c r="B2928" s="430">
        <v>1</v>
      </c>
      <c r="C2928" s="430" t="s">
        <v>4240</v>
      </c>
      <c r="D2928" s="430" t="s">
        <v>3781</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75">
      <c r="A2929" s="430" t="s">
        <v>4239</v>
      </c>
      <c r="B2929" s="430">
        <v>1</v>
      </c>
      <c r="C2929" s="430" t="s">
        <v>4240</v>
      </c>
      <c r="D2929" s="430" t="s">
        <v>3783</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75">
      <c r="A2930" s="430" t="s">
        <v>4239</v>
      </c>
      <c r="B2930" s="430">
        <v>1</v>
      </c>
      <c r="C2930" s="430" t="s">
        <v>4240</v>
      </c>
      <c r="D2930" s="430" t="s">
        <v>4137</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75">
      <c r="A2931" s="430" t="s">
        <v>4239</v>
      </c>
      <c r="B2931" s="430">
        <v>1</v>
      </c>
      <c r="C2931" s="430" t="s">
        <v>4240</v>
      </c>
      <c r="D2931" s="430" t="s">
        <v>3785</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75">
      <c r="A2932" s="430" t="s">
        <v>4239</v>
      </c>
      <c r="B2932" s="430">
        <v>1</v>
      </c>
      <c r="C2932" s="430" t="s">
        <v>4240</v>
      </c>
      <c r="D2932" s="430" t="s">
        <v>3787</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75">
      <c r="A2933" s="430" t="s">
        <v>4239</v>
      </c>
      <c r="B2933" s="430">
        <v>1</v>
      </c>
      <c r="C2933" s="430" t="s">
        <v>4240</v>
      </c>
      <c r="D2933" s="430" t="s">
        <v>3789</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75">
      <c r="A2934" s="430" t="s">
        <v>4239</v>
      </c>
      <c r="B2934" s="430">
        <v>1</v>
      </c>
      <c r="C2934" s="430" t="s">
        <v>4240</v>
      </c>
      <c r="D2934" s="430" t="s">
        <v>3791</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75">
      <c r="A2935" s="430" t="s">
        <v>4239</v>
      </c>
      <c r="B2935" s="430">
        <v>1</v>
      </c>
      <c r="C2935" s="430" t="s">
        <v>4240</v>
      </c>
      <c r="D2935" s="430" t="s">
        <v>3793</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75">
      <c r="A2936" s="430" t="s">
        <v>4239</v>
      </c>
      <c r="B2936" s="430">
        <v>1</v>
      </c>
      <c r="C2936" s="430" t="s">
        <v>4240</v>
      </c>
      <c r="D2936" s="430" t="s">
        <v>3795</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75">
      <c r="A2937" s="430" t="s">
        <v>4239</v>
      </c>
      <c r="B2937" s="430">
        <v>1</v>
      </c>
      <c r="C2937" s="430" t="s">
        <v>4240</v>
      </c>
      <c r="D2937" s="430" t="s">
        <v>3797</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75">
      <c r="A2938" s="430" t="s">
        <v>4239</v>
      </c>
      <c r="B2938" s="430">
        <v>1</v>
      </c>
      <c r="C2938" s="430" t="s">
        <v>4240</v>
      </c>
      <c r="D2938" s="430" t="s">
        <v>3799</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75">
      <c r="A2939" s="430" t="s">
        <v>4239</v>
      </c>
      <c r="B2939" s="430">
        <v>1</v>
      </c>
      <c r="C2939" s="430" t="s">
        <v>4240</v>
      </c>
      <c r="D2939" s="430" t="s">
        <v>3801</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75">
      <c r="A2940" s="430" t="s">
        <v>4239</v>
      </c>
      <c r="B2940" s="430">
        <v>1</v>
      </c>
      <c r="C2940" s="430" t="s">
        <v>4240</v>
      </c>
      <c r="D2940" s="430" t="s">
        <v>3803</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75">
      <c r="A2941" s="430" t="s">
        <v>4239</v>
      </c>
      <c r="B2941" s="430">
        <v>1</v>
      </c>
      <c r="C2941" s="430" t="s">
        <v>4240</v>
      </c>
      <c r="D2941" s="430" t="s">
        <v>3805</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75">
      <c r="A2942" s="430" t="s">
        <v>4239</v>
      </c>
      <c r="B2942" s="430">
        <v>1</v>
      </c>
      <c r="C2942" s="430" t="s">
        <v>4240</v>
      </c>
      <c r="D2942" s="430" t="s">
        <v>3807</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75">
      <c r="A2943" s="430" t="s">
        <v>4239</v>
      </c>
      <c r="B2943" s="430">
        <v>1</v>
      </c>
      <c r="C2943" s="430" t="s">
        <v>4240</v>
      </c>
      <c r="D2943" s="430" t="s">
        <v>3809</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75">
      <c r="A2944" s="430" t="s">
        <v>4239</v>
      </c>
      <c r="B2944" s="430">
        <v>1</v>
      </c>
      <c r="C2944" s="430" t="s">
        <v>4240</v>
      </c>
      <c r="D2944" s="430" t="s">
        <v>3811</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75">
      <c r="A2945" s="430" t="s">
        <v>4239</v>
      </c>
      <c r="B2945" s="430">
        <v>1</v>
      </c>
      <c r="C2945" s="430" t="s">
        <v>4240</v>
      </c>
      <c r="D2945" s="430" t="s">
        <v>4138</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75">
      <c r="A2946" s="430" t="s">
        <v>4239</v>
      </c>
      <c r="B2946" s="430">
        <v>1</v>
      </c>
      <c r="C2946" s="430" t="s">
        <v>4240</v>
      </c>
      <c r="D2946" s="430" t="s">
        <v>3813</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75">
      <c r="A2947" s="430" t="s">
        <v>4239</v>
      </c>
      <c r="B2947" s="430">
        <v>1</v>
      </c>
      <c r="C2947" s="430" t="s">
        <v>4240</v>
      </c>
      <c r="D2947" s="430" t="s">
        <v>3815</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75">
      <c r="A2948" s="430" t="s">
        <v>4239</v>
      </c>
      <c r="B2948" s="430">
        <v>1</v>
      </c>
      <c r="C2948" s="430" t="s">
        <v>4240</v>
      </c>
      <c r="D2948" s="430" t="s">
        <v>3817</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75">
      <c r="A2949" s="430" t="s">
        <v>4239</v>
      </c>
      <c r="B2949" s="430">
        <v>1</v>
      </c>
      <c r="C2949" s="430" t="s">
        <v>4240</v>
      </c>
      <c r="D2949" s="430" t="s">
        <v>3819</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75">
      <c r="A2950" s="430" t="s">
        <v>4239</v>
      </c>
      <c r="B2950" s="430">
        <v>1</v>
      </c>
      <c r="C2950" s="430" t="s">
        <v>4240</v>
      </c>
      <c r="D2950" s="430" t="s">
        <v>521</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75">
      <c r="A2951" s="430" t="s">
        <v>4239</v>
      </c>
      <c r="B2951" s="430">
        <v>1</v>
      </c>
      <c r="C2951" s="430" t="s">
        <v>4240</v>
      </c>
      <c r="D2951" s="430" t="s">
        <v>3822</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75">
      <c r="A2952" s="430" t="s">
        <v>4239</v>
      </c>
      <c r="B2952" s="430">
        <v>1</v>
      </c>
      <c r="C2952" s="430" t="s">
        <v>4240</v>
      </c>
      <c r="D2952" s="430" t="s">
        <v>3824</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75">
      <c r="A2953" s="430" t="s">
        <v>4239</v>
      </c>
      <c r="B2953" s="430">
        <v>1</v>
      </c>
      <c r="C2953" s="430" t="s">
        <v>4240</v>
      </c>
      <c r="D2953" s="430" t="s">
        <v>3826</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75">
      <c r="A2954" s="430" t="s">
        <v>4239</v>
      </c>
      <c r="B2954" s="430">
        <v>1</v>
      </c>
      <c r="C2954" s="430" t="s">
        <v>4240</v>
      </c>
      <c r="D2954" s="430" t="s">
        <v>3828</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75">
      <c r="A2955" s="430" t="s">
        <v>4239</v>
      </c>
      <c r="B2955" s="430">
        <v>1</v>
      </c>
      <c r="C2955" s="430" t="s">
        <v>4240</v>
      </c>
      <c r="D2955" s="430" t="s">
        <v>3830</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75">
      <c r="A2956" s="430" t="s">
        <v>4239</v>
      </c>
      <c r="B2956" s="430">
        <v>1</v>
      </c>
      <c r="C2956" s="430" t="s">
        <v>4240</v>
      </c>
      <c r="D2956" s="430" t="s">
        <v>3832</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75">
      <c r="A2957" s="430" t="s">
        <v>4239</v>
      </c>
      <c r="B2957" s="430">
        <v>1</v>
      </c>
      <c r="C2957" s="430" t="s">
        <v>4240</v>
      </c>
      <c r="D2957" s="430" t="s">
        <v>3834</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75">
      <c r="A2958" s="430" t="s">
        <v>4239</v>
      </c>
      <c r="B2958" s="430">
        <v>1</v>
      </c>
      <c r="C2958" s="430" t="s">
        <v>4240</v>
      </c>
      <c r="D2958" s="430" t="s">
        <v>3836</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75">
      <c r="A2959" s="430" t="s">
        <v>4239</v>
      </c>
      <c r="B2959" s="430">
        <v>1</v>
      </c>
      <c r="C2959" s="430" t="s">
        <v>4240</v>
      </c>
      <c r="D2959" s="430" t="s">
        <v>3838</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75">
      <c r="A2960" s="430" t="s">
        <v>4239</v>
      </c>
      <c r="B2960" s="430">
        <v>1</v>
      </c>
      <c r="C2960" s="430" t="s">
        <v>4240</v>
      </c>
      <c r="D2960" s="430" t="s">
        <v>4139</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75">
      <c r="A2961" s="430" t="s">
        <v>4239</v>
      </c>
      <c r="B2961" s="430">
        <v>1</v>
      </c>
      <c r="C2961" s="430" t="s">
        <v>4240</v>
      </c>
      <c r="D2961" s="430" t="s">
        <v>3840</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75">
      <c r="A2962" s="430" t="s">
        <v>4239</v>
      </c>
      <c r="B2962" s="430">
        <v>1</v>
      </c>
      <c r="C2962" s="430" t="s">
        <v>4240</v>
      </c>
      <c r="D2962" s="430" t="s">
        <v>3842</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75">
      <c r="A2963" s="430" t="s">
        <v>4239</v>
      </c>
      <c r="B2963" s="430">
        <v>1</v>
      </c>
      <c r="C2963" s="430" t="s">
        <v>4240</v>
      </c>
      <c r="D2963" s="430" t="s">
        <v>3844</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75">
      <c r="A2964" s="430" t="s">
        <v>4239</v>
      </c>
      <c r="B2964" s="430">
        <v>1</v>
      </c>
      <c r="C2964" s="430" t="s">
        <v>4240</v>
      </c>
      <c r="D2964" s="430" t="s">
        <v>3846</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75">
      <c r="A2965" s="430" t="s">
        <v>4239</v>
      </c>
      <c r="B2965" s="430">
        <v>1</v>
      </c>
      <c r="C2965" s="430" t="s">
        <v>4240</v>
      </c>
      <c r="D2965" s="430" t="s">
        <v>3848</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75">
      <c r="A2966" s="430" t="s">
        <v>4239</v>
      </c>
      <c r="B2966" s="430">
        <v>1</v>
      </c>
      <c r="C2966" s="430" t="s">
        <v>4240</v>
      </c>
      <c r="D2966" s="430" t="s">
        <v>4140</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75">
      <c r="A2967" s="430" t="s">
        <v>4239</v>
      </c>
      <c r="B2967" s="430">
        <v>1</v>
      </c>
      <c r="C2967" s="430" t="s">
        <v>4240</v>
      </c>
      <c r="D2967" s="430" t="s">
        <v>3850</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75">
      <c r="A2968" s="430" t="s">
        <v>4239</v>
      </c>
      <c r="B2968" s="430">
        <v>1</v>
      </c>
      <c r="C2968" s="430" t="s">
        <v>4240</v>
      </c>
      <c r="D2968" s="430" t="s">
        <v>3852</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75">
      <c r="A2969" s="430" t="s">
        <v>4239</v>
      </c>
      <c r="B2969" s="430">
        <v>1</v>
      </c>
      <c r="C2969" s="430" t="s">
        <v>4240</v>
      </c>
      <c r="D2969" s="430" t="s">
        <v>4141</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75">
      <c r="A2970" s="430" t="s">
        <v>4239</v>
      </c>
      <c r="B2970" s="430">
        <v>1</v>
      </c>
      <c r="C2970" s="430" t="s">
        <v>4240</v>
      </c>
      <c r="D2970" s="430" t="s">
        <v>3854</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75">
      <c r="A2971" s="430" t="s">
        <v>4239</v>
      </c>
      <c r="B2971" s="430">
        <v>1</v>
      </c>
      <c r="C2971" s="430" t="s">
        <v>4240</v>
      </c>
      <c r="D2971" s="430" t="s">
        <v>3856</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75">
      <c r="A2972" s="430" t="s">
        <v>4239</v>
      </c>
      <c r="B2972" s="430">
        <v>1</v>
      </c>
      <c r="C2972" s="430" t="s">
        <v>4240</v>
      </c>
      <c r="D2972" s="430" t="s">
        <v>3858</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75">
      <c r="A2973" s="430" t="s">
        <v>4239</v>
      </c>
      <c r="B2973" s="430">
        <v>1</v>
      </c>
      <c r="C2973" s="430" t="s">
        <v>4240</v>
      </c>
      <c r="D2973" s="430" t="s">
        <v>3860</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75">
      <c r="A2974" s="430" t="s">
        <v>4239</v>
      </c>
      <c r="B2974" s="430">
        <v>1</v>
      </c>
      <c r="C2974" s="430" t="s">
        <v>4240</v>
      </c>
      <c r="D2974" s="430" t="s">
        <v>3862</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75">
      <c r="A2975" s="430" t="s">
        <v>4241</v>
      </c>
      <c r="B2975" s="430">
        <v>1</v>
      </c>
      <c r="C2975" s="430" t="s">
        <v>4242</v>
      </c>
      <c r="D2975" s="430" t="s">
        <v>3765</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75">
      <c r="A2976" s="430" t="s">
        <v>4241</v>
      </c>
      <c r="B2976" s="430">
        <v>1</v>
      </c>
      <c r="C2976" s="430" t="s">
        <v>4242</v>
      </c>
      <c r="D2976" s="430" t="s">
        <v>3767</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75">
      <c r="A2977" s="430" t="s">
        <v>4241</v>
      </c>
      <c r="B2977" s="430">
        <v>1</v>
      </c>
      <c r="C2977" s="430" t="s">
        <v>4242</v>
      </c>
      <c r="D2977" s="430" t="s">
        <v>3769</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75">
      <c r="A2978" s="430" t="s">
        <v>4241</v>
      </c>
      <c r="B2978" s="430">
        <v>1</v>
      </c>
      <c r="C2978" s="430" t="s">
        <v>4242</v>
      </c>
      <c r="D2978" s="430" t="s">
        <v>4136</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75">
      <c r="A2979" s="430" t="s">
        <v>4241</v>
      </c>
      <c r="B2979" s="430">
        <v>1</v>
      </c>
      <c r="C2979" s="430" t="s">
        <v>4242</v>
      </c>
      <c r="D2979" s="430" t="s">
        <v>3771</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75">
      <c r="A2980" s="430" t="s">
        <v>4241</v>
      </c>
      <c r="B2980" s="430">
        <v>1</v>
      </c>
      <c r="C2980" s="430" t="s">
        <v>4242</v>
      </c>
      <c r="D2980" s="430" t="s">
        <v>3773</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75">
      <c r="A2981" s="430" t="s">
        <v>4241</v>
      </c>
      <c r="B2981" s="430">
        <v>1</v>
      </c>
      <c r="C2981" s="430" t="s">
        <v>4242</v>
      </c>
      <c r="D2981" s="430" t="s">
        <v>485</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75">
      <c r="A2982" s="430" t="s">
        <v>4241</v>
      </c>
      <c r="B2982" s="430">
        <v>1</v>
      </c>
      <c r="C2982" s="430" t="s">
        <v>4242</v>
      </c>
      <c r="D2982" s="430" t="s">
        <v>3776</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75">
      <c r="A2983" s="430" t="s">
        <v>4241</v>
      </c>
      <c r="B2983" s="430">
        <v>1</v>
      </c>
      <c r="C2983" s="430" t="s">
        <v>4242</v>
      </c>
      <c r="D2983" s="430" t="s">
        <v>3778</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75">
      <c r="A2984" s="430" t="s">
        <v>4241</v>
      </c>
      <c r="B2984" s="430">
        <v>1</v>
      </c>
      <c r="C2984" s="430" t="s">
        <v>4242</v>
      </c>
      <c r="D2984" s="430" t="s">
        <v>3779</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75">
      <c r="A2985" s="430" t="s">
        <v>4241</v>
      </c>
      <c r="B2985" s="430">
        <v>1</v>
      </c>
      <c r="C2985" s="430" t="s">
        <v>4242</v>
      </c>
      <c r="D2985" s="430" t="s">
        <v>3781</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75">
      <c r="A2986" s="430" t="s">
        <v>4241</v>
      </c>
      <c r="B2986" s="430">
        <v>1</v>
      </c>
      <c r="C2986" s="430" t="s">
        <v>4242</v>
      </c>
      <c r="D2986" s="430" t="s">
        <v>4196</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75">
      <c r="A2987" s="430" t="s">
        <v>4241</v>
      </c>
      <c r="B2987" s="430">
        <v>1</v>
      </c>
      <c r="C2987" s="430" t="s">
        <v>4242</v>
      </c>
      <c r="D2987" s="430" t="s">
        <v>3783</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75">
      <c r="A2988" s="430" t="s">
        <v>4241</v>
      </c>
      <c r="B2988" s="430">
        <v>1</v>
      </c>
      <c r="C2988" s="430" t="s">
        <v>4242</v>
      </c>
      <c r="D2988" s="430" t="s">
        <v>4137</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75">
      <c r="A2989" s="430" t="s">
        <v>4241</v>
      </c>
      <c r="B2989" s="430">
        <v>1</v>
      </c>
      <c r="C2989" s="430" t="s">
        <v>4242</v>
      </c>
      <c r="D2989" s="430" t="s">
        <v>3785</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75">
      <c r="A2990" s="430" t="s">
        <v>4241</v>
      </c>
      <c r="B2990" s="430">
        <v>1</v>
      </c>
      <c r="C2990" s="430" t="s">
        <v>4242</v>
      </c>
      <c r="D2990" s="430" t="s">
        <v>3787</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75">
      <c r="A2991" s="430" t="s">
        <v>4241</v>
      </c>
      <c r="B2991" s="430">
        <v>1</v>
      </c>
      <c r="C2991" s="430" t="s">
        <v>4242</v>
      </c>
      <c r="D2991" s="430" t="s">
        <v>3789</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75">
      <c r="A2992" s="430" t="s">
        <v>4241</v>
      </c>
      <c r="B2992" s="430">
        <v>1</v>
      </c>
      <c r="C2992" s="430" t="s">
        <v>4242</v>
      </c>
      <c r="D2992" s="430" t="s">
        <v>3791</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75">
      <c r="A2993" s="430" t="s">
        <v>4241</v>
      </c>
      <c r="B2993" s="430">
        <v>1</v>
      </c>
      <c r="C2993" s="430" t="s">
        <v>4242</v>
      </c>
      <c r="D2993" s="430" t="s">
        <v>3793</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75">
      <c r="A2994" s="430" t="s">
        <v>4241</v>
      </c>
      <c r="B2994" s="430">
        <v>1</v>
      </c>
      <c r="C2994" s="430" t="s">
        <v>4242</v>
      </c>
      <c r="D2994" s="430" t="s">
        <v>3795</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75">
      <c r="A2995" s="430" t="s">
        <v>4241</v>
      </c>
      <c r="B2995" s="430">
        <v>1</v>
      </c>
      <c r="C2995" s="430" t="s">
        <v>4242</v>
      </c>
      <c r="D2995" s="430" t="s">
        <v>3797</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75">
      <c r="A2996" s="430" t="s">
        <v>4241</v>
      </c>
      <c r="B2996" s="430">
        <v>1</v>
      </c>
      <c r="C2996" s="430" t="s">
        <v>4242</v>
      </c>
      <c r="D2996" s="430" t="s">
        <v>3799</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75">
      <c r="A2997" s="430" t="s">
        <v>4241</v>
      </c>
      <c r="B2997" s="430">
        <v>1</v>
      </c>
      <c r="C2997" s="430" t="s">
        <v>4242</v>
      </c>
      <c r="D2997" s="430" t="s">
        <v>3801</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75">
      <c r="A2998" s="430" t="s">
        <v>4241</v>
      </c>
      <c r="B2998" s="430">
        <v>1</v>
      </c>
      <c r="C2998" s="430" t="s">
        <v>4242</v>
      </c>
      <c r="D2998" s="430" t="s">
        <v>3803</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75">
      <c r="A2999" s="430" t="s">
        <v>4241</v>
      </c>
      <c r="B2999" s="430">
        <v>1</v>
      </c>
      <c r="C2999" s="430" t="s">
        <v>4242</v>
      </c>
      <c r="D2999" s="430" t="s">
        <v>3805</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75">
      <c r="A3000" s="430" t="s">
        <v>4241</v>
      </c>
      <c r="B3000" s="430">
        <v>1</v>
      </c>
      <c r="C3000" s="430" t="s">
        <v>4242</v>
      </c>
      <c r="D3000" s="430" t="s">
        <v>4197</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75">
      <c r="A3001" s="430" t="s">
        <v>4241</v>
      </c>
      <c r="B3001" s="430">
        <v>1</v>
      </c>
      <c r="C3001" s="430" t="s">
        <v>4242</v>
      </c>
      <c r="D3001" s="430" t="s">
        <v>3807</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75">
      <c r="A3002" s="430" t="s">
        <v>4241</v>
      </c>
      <c r="B3002" s="430">
        <v>1</v>
      </c>
      <c r="C3002" s="430" t="s">
        <v>4242</v>
      </c>
      <c r="D3002" s="430" t="s">
        <v>3809</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75">
      <c r="A3003" s="430" t="s">
        <v>4241</v>
      </c>
      <c r="B3003" s="430">
        <v>1</v>
      </c>
      <c r="C3003" s="430" t="s">
        <v>4242</v>
      </c>
      <c r="D3003" s="430" t="s">
        <v>3811</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75">
      <c r="A3004" s="430" t="s">
        <v>4241</v>
      </c>
      <c r="B3004" s="430">
        <v>1</v>
      </c>
      <c r="C3004" s="430" t="s">
        <v>4242</v>
      </c>
      <c r="D3004" s="430" t="s">
        <v>4138</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75">
      <c r="A3005" s="430" t="s">
        <v>4241</v>
      </c>
      <c r="B3005" s="430">
        <v>1</v>
      </c>
      <c r="C3005" s="430" t="s">
        <v>4242</v>
      </c>
      <c r="D3005" s="430" t="s">
        <v>3813</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75">
      <c r="A3006" s="430" t="s">
        <v>4241</v>
      </c>
      <c r="B3006" s="430">
        <v>1</v>
      </c>
      <c r="C3006" s="430" t="s">
        <v>4242</v>
      </c>
      <c r="D3006" s="430" t="s">
        <v>3815</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75">
      <c r="A3007" s="430" t="s">
        <v>4241</v>
      </c>
      <c r="B3007" s="430">
        <v>1</v>
      </c>
      <c r="C3007" s="430" t="s">
        <v>4242</v>
      </c>
      <c r="D3007" s="430" t="s">
        <v>3817</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75">
      <c r="A3008" s="430" t="s">
        <v>4241</v>
      </c>
      <c r="B3008" s="430">
        <v>1</v>
      </c>
      <c r="C3008" s="430" t="s">
        <v>4242</v>
      </c>
      <c r="D3008" s="430" t="s">
        <v>3819</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75">
      <c r="A3009" s="430" t="s">
        <v>4241</v>
      </c>
      <c r="B3009" s="430">
        <v>1</v>
      </c>
      <c r="C3009" s="430" t="s">
        <v>4242</v>
      </c>
      <c r="D3009" s="430" t="s">
        <v>521</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75">
      <c r="A3010" s="430" t="s">
        <v>4241</v>
      </c>
      <c r="B3010" s="430">
        <v>1</v>
      </c>
      <c r="C3010" s="430" t="s">
        <v>4242</v>
      </c>
      <c r="D3010" s="430" t="s">
        <v>3822</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75">
      <c r="A3011" s="430" t="s">
        <v>4241</v>
      </c>
      <c r="B3011" s="430">
        <v>1</v>
      </c>
      <c r="C3011" s="430" t="s">
        <v>4242</v>
      </c>
      <c r="D3011" s="430" t="s">
        <v>3824</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75">
      <c r="A3012" s="430" t="s">
        <v>4241</v>
      </c>
      <c r="B3012" s="430">
        <v>1</v>
      </c>
      <c r="C3012" s="430" t="s">
        <v>4242</v>
      </c>
      <c r="D3012" s="430" t="s">
        <v>3826</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75">
      <c r="A3013" s="430" t="s">
        <v>4241</v>
      </c>
      <c r="B3013" s="430">
        <v>1</v>
      </c>
      <c r="C3013" s="430" t="s">
        <v>4242</v>
      </c>
      <c r="D3013" s="430" t="s">
        <v>3828</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75">
      <c r="A3014" s="430" t="s">
        <v>4241</v>
      </c>
      <c r="B3014" s="430">
        <v>1</v>
      </c>
      <c r="C3014" s="430" t="s">
        <v>4242</v>
      </c>
      <c r="D3014" s="430" t="s">
        <v>3830</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75">
      <c r="A3015" s="430" t="s">
        <v>4241</v>
      </c>
      <c r="B3015" s="430">
        <v>1</v>
      </c>
      <c r="C3015" s="430" t="s">
        <v>4242</v>
      </c>
      <c r="D3015" s="430" t="s">
        <v>3832</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75">
      <c r="A3016" s="430" t="s">
        <v>4241</v>
      </c>
      <c r="B3016" s="430">
        <v>1</v>
      </c>
      <c r="C3016" s="430" t="s">
        <v>4242</v>
      </c>
      <c r="D3016" s="430" t="s">
        <v>3834</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75">
      <c r="A3017" s="430" t="s">
        <v>4241</v>
      </c>
      <c r="B3017" s="430">
        <v>1</v>
      </c>
      <c r="C3017" s="430" t="s">
        <v>4242</v>
      </c>
      <c r="D3017" s="430" t="s">
        <v>3836</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75">
      <c r="A3018" s="430" t="s">
        <v>4241</v>
      </c>
      <c r="B3018" s="430">
        <v>1</v>
      </c>
      <c r="C3018" s="430" t="s">
        <v>4242</v>
      </c>
      <c r="D3018" s="430" t="s">
        <v>3838</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75">
      <c r="A3019" s="430" t="s">
        <v>4241</v>
      </c>
      <c r="B3019" s="430">
        <v>1</v>
      </c>
      <c r="C3019" s="430" t="s">
        <v>4242</v>
      </c>
      <c r="D3019" s="430" t="s">
        <v>4139</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75">
      <c r="A3020" s="430" t="s">
        <v>4241</v>
      </c>
      <c r="B3020" s="430">
        <v>1</v>
      </c>
      <c r="C3020" s="430" t="s">
        <v>4242</v>
      </c>
      <c r="D3020" s="430" t="s">
        <v>4198</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75">
      <c r="A3021" s="430" t="s">
        <v>4241</v>
      </c>
      <c r="B3021" s="430">
        <v>1</v>
      </c>
      <c r="C3021" s="430" t="s">
        <v>4242</v>
      </c>
      <c r="D3021" s="430" t="s">
        <v>3840</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75">
      <c r="A3022" s="430" t="s">
        <v>4241</v>
      </c>
      <c r="B3022" s="430">
        <v>1</v>
      </c>
      <c r="C3022" s="430" t="s">
        <v>4242</v>
      </c>
      <c r="D3022" s="430" t="s">
        <v>3842</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75">
      <c r="A3023" s="430" t="s">
        <v>4241</v>
      </c>
      <c r="B3023" s="430">
        <v>1</v>
      </c>
      <c r="C3023" s="430" t="s">
        <v>4242</v>
      </c>
      <c r="D3023" s="430" t="s">
        <v>3844</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75">
      <c r="A3024" s="430" t="s">
        <v>4241</v>
      </c>
      <c r="B3024" s="430">
        <v>1</v>
      </c>
      <c r="C3024" s="430" t="s">
        <v>4242</v>
      </c>
      <c r="D3024" s="430" t="s">
        <v>3846</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75">
      <c r="A3025" s="430" t="s">
        <v>4241</v>
      </c>
      <c r="B3025" s="430">
        <v>1</v>
      </c>
      <c r="C3025" s="430" t="s">
        <v>4242</v>
      </c>
      <c r="D3025" s="430" t="s">
        <v>3848</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75">
      <c r="A3026" s="430" t="s">
        <v>4241</v>
      </c>
      <c r="B3026" s="430">
        <v>1</v>
      </c>
      <c r="C3026" s="430" t="s">
        <v>4242</v>
      </c>
      <c r="D3026" s="430" t="s">
        <v>3850</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75">
      <c r="A3027" s="430" t="s">
        <v>4241</v>
      </c>
      <c r="B3027" s="430">
        <v>1</v>
      </c>
      <c r="C3027" s="430" t="s">
        <v>4242</v>
      </c>
      <c r="D3027" s="430" t="s">
        <v>3852</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75">
      <c r="A3028" s="430" t="s">
        <v>4241</v>
      </c>
      <c r="B3028" s="430">
        <v>1</v>
      </c>
      <c r="C3028" s="430" t="s">
        <v>4242</v>
      </c>
      <c r="D3028" s="430" t="s">
        <v>4141</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75">
      <c r="A3029" s="430" t="s">
        <v>4241</v>
      </c>
      <c r="B3029" s="430">
        <v>1</v>
      </c>
      <c r="C3029" s="430" t="s">
        <v>4242</v>
      </c>
      <c r="D3029" s="430" t="s">
        <v>3854</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75">
      <c r="A3030" s="430" t="s">
        <v>4241</v>
      </c>
      <c r="B3030" s="430">
        <v>1</v>
      </c>
      <c r="C3030" s="430" t="s">
        <v>4242</v>
      </c>
      <c r="D3030" s="430" t="s">
        <v>3856</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75">
      <c r="A3031" s="430" t="s">
        <v>4241</v>
      </c>
      <c r="B3031" s="430">
        <v>1</v>
      </c>
      <c r="C3031" s="430" t="s">
        <v>4242</v>
      </c>
      <c r="D3031" s="430" t="s">
        <v>3858</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75">
      <c r="A3032" s="430" t="s">
        <v>4241</v>
      </c>
      <c r="B3032" s="430">
        <v>1</v>
      </c>
      <c r="C3032" s="430" t="s">
        <v>4242</v>
      </c>
      <c r="D3032" s="430" t="s">
        <v>3860</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75">
      <c r="A3033" s="430" t="s">
        <v>4241</v>
      </c>
      <c r="B3033" s="430">
        <v>1</v>
      </c>
      <c r="C3033" s="430" t="s">
        <v>4242</v>
      </c>
      <c r="D3033" s="430" t="s">
        <v>3862</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75">
      <c r="A3034" s="430" t="s">
        <v>4243</v>
      </c>
      <c r="B3034" s="430">
        <v>1</v>
      </c>
      <c r="C3034" s="430" t="s">
        <v>4244</v>
      </c>
      <c r="D3034" s="430" t="s">
        <v>3765</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75">
      <c r="A3035" s="430" t="s">
        <v>4243</v>
      </c>
      <c r="B3035" s="430">
        <v>1</v>
      </c>
      <c r="C3035" s="430" t="s">
        <v>4244</v>
      </c>
      <c r="D3035" s="430" t="s">
        <v>3767</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75">
      <c r="A3036" s="430" t="s">
        <v>4243</v>
      </c>
      <c r="B3036" s="430">
        <v>1</v>
      </c>
      <c r="C3036" s="430" t="s">
        <v>4244</v>
      </c>
      <c r="D3036" s="430" t="s">
        <v>3769</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75">
      <c r="A3037" s="430" t="s">
        <v>4243</v>
      </c>
      <c r="B3037" s="430">
        <v>1</v>
      </c>
      <c r="C3037" s="430" t="s">
        <v>4244</v>
      </c>
      <c r="D3037" s="430" t="s">
        <v>3771</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75">
      <c r="A3038" s="430" t="s">
        <v>4243</v>
      </c>
      <c r="B3038" s="430">
        <v>1</v>
      </c>
      <c r="C3038" s="430" t="s">
        <v>4244</v>
      </c>
      <c r="D3038" s="430" t="s">
        <v>3773</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75">
      <c r="A3039" s="430" t="s">
        <v>4243</v>
      </c>
      <c r="B3039" s="430">
        <v>1</v>
      </c>
      <c r="C3039" s="430" t="s">
        <v>4244</v>
      </c>
      <c r="D3039" s="430" t="s">
        <v>485</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75">
      <c r="A3040" s="430" t="s">
        <v>4243</v>
      </c>
      <c r="B3040" s="430">
        <v>1</v>
      </c>
      <c r="C3040" s="430" t="s">
        <v>4244</v>
      </c>
      <c r="D3040" s="430" t="s">
        <v>3776</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75">
      <c r="A3041" s="430" t="s">
        <v>4243</v>
      </c>
      <c r="B3041" s="430">
        <v>1</v>
      </c>
      <c r="C3041" s="430" t="s">
        <v>4244</v>
      </c>
      <c r="D3041" s="430" t="s">
        <v>3778</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75">
      <c r="A3042" s="430" t="s">
        <v>4243</v>
      </c>
      <c r="B3042" s="430">
        <v>1</v>
      </c>
      <c r="C3042" s="430" t="s">
        <v>4244</v>
      </c>
      <c r="D3042" s="430" t="s">
        <v>3779</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75">
      <c r="A3043" s="430" t="s">
        <v>4243</v>
      </c>
      <c r="B3043" s="430">
        <v>1</v>
      </c>
      <c r="C3043" s="430" t="s">
        <v>4244</v>
      </c>
      <c r="D3043" s="430" t="s">
        <v>3781</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75">
      <c r="A3044" s="430" t="s">
        <v>4243</v>
      </c>
      <c r="B3044" s="430">
        <v>1</v>
      </c>
      <c r="C3044" s="430" t="s">
        <v>4244</v>
      </c>
      <c r="D3044" s="430" t="s">
        <v>3783</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75">
      <c r="A3045" s="430" t="s">
        <v>4243</v>
      </c>
      <c r="B3045" s="430">
        <v>1</v>
      </c>
      <c r="C3045" s="430" t="s">
        <v>4244</v>
      </c>
      <c r="D3045" s="430" t="s">
        <v>3785</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75">
      <c r="A3046" s="430" t="s">
        <v>4243</v>
      </c>
      <c r="B3046" s="430">
        <v>1</v>
      </c>
      <c r="C3046" s="430" t="s">
        <v>4244</v>
      </c>
      <c r="D3046" s="430" t="s">
        <v>3787</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75">
      <c r="A3047" s="430" t="s">
        <v>4243</v>
      </c>
      <c r="B3047" s="430">
        <v>1</v>
      </c>
      <c r="C3047" s="430" t="s">
        <v>4244</v>
      </c>
      <c r="D3047" s="430" t="s">
        <v>3789</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75">
      <c r="A3048" s="430" t="s">
        <v>4243</v>
      </c>
      <c r="B3048" s="430">
        <v>1</v>
      </c>
      <c r="C3048" s="430" t="s">
        <v>4244</v>
      </c>
      <c r="D3048" s="430" t="s">
        <v>3791</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75">
      <c r="A3049" s="430" t="s">
        <v>4243</v>
      </c>
      <c r="B3049" s="430">
        <v>1</v>
      </c>
      <c r="C3049" s="430" t="s">
        <v>4244</v>
      </c>
      <c r="D3049" s="430" t="s">
        <v>3793</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75">
      <c r="A3050" s="430" t="s">
        <v>4243</v>
      </c>
      <c r="B3050" s="430">
        <v>1</v>
      </c>
      <c r="C3050" s="430" t="s">
        <v>4244</v>
      </c>
      <c r="D3050" s="430" t="s">
        <v>3795</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75">
      <c r="A3051" s="430" t="s">
        <v>4243</v>
      </c>
      <c r="B3051" s="430">
        <v>1</v>
      </c>
      <c r="C3051" s="430" t="s">
        <v>4244</v>
      </c>
      <c r="D3051" s="430" t="s">
        <v>3797</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75">
      <c r="A3052" s="430" t="s">
        <v>4243</v>
      </c>
      <c r="B3052" s="430">
        <v>1</v>
      </c>
      <c r="C3052" s="430" t="s">
        <v>4244</v>
      </c>
      <c r="D3052" s="430" t="s">
        <v>3799</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75">
      <c r="A3053" s="430" t="s">
        <v>4243</v>
      </c>
      <c r="B3053" s="430">
        <v>1</v>
      </c>
      <c r="C3053" s="430" t="s">
        <v>4244</v>
      </c>
      <c r="D3053" s="430" t="s">
        <v>3801</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75">
      <c r="A3054" s="430" t="s">
        <v>4243</v>
      </c>
      <c r="B3054" s="430">
        <v>1</v>
      </c>
      <c r="C3054" s="430" t="s">
        <v>4244</v>
      </c>
      <c r="D3054" s="430" t="s">
        <v>3803</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75">
      <c r="A3055" s="430" t="s">
        <v>4243</v>
      </c>
      <c r="B3055" s="430">
        <v>1</v>
      </c>
      <c r="C3055" s="430" t="s">
        <v>4244</v>
      </c>
      <c r="D3055" s="430" t="s">
        <v>3805</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75">
      <c r="A3056" s="430" t="s">
        <v>4243</v>
      </c>
      <c r="B3056" s="430">
        <v>1</v>
      </c>
      <c r="C3056" s="430" t="s">
        <v>4244</v>
      </c>
      <c r="D3056" s="430" t="s">
        <v>3807</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75">
      <c r="A3057" s="430" t="s">
        <v>4243</v>
      </c>
      <c r="B3057" s="430">
        <v>1</v>
      </c>
      <c r="C3057" s="430" t="s">
        <v>4244</v>
      </c>
      <c r="D3057" s="430" t="s">
        <v>3809</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75">
      <c r="A3058" s="430" t="s">
        <v>4243</v>
      </c>
      <c r="B3058" s="430">
        <v>1</v>
      </c>
      <c r="C3058" s="430" t="s">
        <v>4244</v>
      </c>
      <c r="D3058" s="430" t="s">
        <v>3811</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75">
      <c r="A3059" s="430" t="s">
        <v>4243</v>
      </c>
      <c r="B3059" s="430">
        <v>1</v>
      </c>
      <c r="C3059" s="430" t="s">
        <v>4244</v>
      </c>
      <c r="D3059" s="430" t="s">
        <v>3813</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75">
      <c r="A3060" s="430" t="s">
        <v>4243</v>
      </c>
      <c r="B3060" s="430">
        <v>1</v>
      </c>
      <c r="C3060" s="430" t="s">
        <v>4244</v>
      </c>
      <c r="D3060" s="430" t="s">
        <v>3815</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75">
      <c r="A3061" s="430" t="s">
        <v>4243</v>
      </c>
      <c r="B3061" s="430">
        <v>1</v>
      </c>
      <c r="C3061" s="430" t="s">
        <v>4244</v>
      </c>
      <c r="D3061" s="430" t="s">
        <v>3817</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75">
      <c r="A3062" s="430" t="s">
        <v>4243</v>
      </c>
      <c r="B3062" s="430">
        <v>1</v>
      </c>
      <c r="C3062" s="430" t="s">
        <v>4244</v>
      </c>
      <c r="D3062" s="430" t="s">
        <v>3819</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75">
      <c r="A3063" s="430" t="s">
        <v>4243</v>
      </c>
      <c r="B3063" s="430">
        <v>1</v>
      </c>
      <c r="C3063" s="430" t="s">
        <v>4244</v>
      </c>
      <c r="D3063" s="430" t="s">
        <v>521</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75">
      <c r="A3064" s="430" t="s">
        <v>4243</v>
      </c>
      <c r="B3064" s="430">
        <v>1</v>
      </c>
      <c r="C3064" s="430" t="s">
        <v>4244</v>
      </c>
      <c r="D3064" s="430" t="s">
        <v>3822</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75">
      <c r="A3065" s="430" t="s">
        <v>4243</v>
      </c>
      <c r="B3065" s="430">
        <v>1</v>
      </c>
      <c r="C3065" s="430" t="s">
        <v>4244</v>
      </c>
      <c r="D3065" s="430" t="s">
        <v>3824</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75">
      <c r="A3066" s="430" t="s">
        <v>4243</v>
      </c>
      <c r="B3066" s="430">
        <v>1</v>
      </c>
      <c r="C3066" s="430" t="s">
        <v>4244</v>
      </c>
      <c r="D3066" s="430" t="s">
        <v>3826</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75">
      <c r="A3067" s="430" t="s">
        <v>4243</v>
      </c>
      <c r="B3067" s="430">
        <v>1</v>
      </c>
      <c r="C3067" s="430" t="s">
        <v>4244</v>
      </c>
      <c r="D3067" s="430" t="s">
        <v>3828</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75">
      <c r="A3068" s="430" t="s">
        <v>4243</v>
      </c>
      <c r="B3068" s="430">
        <v>1</v>
      </c>
      <c r="C3068" s="430" t="s">
        <v>4244</v>
      </c>
      <c r="D3068" s="430" t="s">
        <v>3830</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75">
      <c r="A3069" s="430" t="s">
        <v>4243</v>
      </c>
      <c r="B3069" s="430">
        <v>1</v>
      </c>
      <c r="C3069" s="430" t="s">
        <v>4244</v>
      </c>
      <c r="D3069" s="430" t="s">
        <v>3832</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75">
      <c r="A3070" s="430" t="s">
        <v>4243</v>
      </c>
      <c r="B3070" s="430">
        <v>1</v>
      </c>
      <c r="C3070" s="430" t="s">
        <v>4244</v>
      </c>
      <c r="D3070" s="430" t="s">
        <v>3834</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75">
      <c r="A3071" s="430" t="s">
        <v>4243</v>
      </c>
      <c r="B3071" s="430">
        <v>1</v>
      </c>
      <c r="C3071" s="430" t="s">
        <v>4244</v>
      </c>
      <c r="D3071" s="430" t="s">
        <v>3836</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75">
      <c r="A3072" s="430" t="s">
        <v>4243</v>
      </c>
      <c r="B3072" s="430">
        <v>1</v>
      </c>
      <c r="C3072" s="430" t="s">
        <v>4244</v>
      </c>
      <c r="D3072" s="430" t="s">
        <v>3838</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75">
      <c r="A3073" s="430" t="s">
        <v>4243</v>
      </c>
      <c r="B3073" s="430">
        <v>1</v>
      </c>
      <c r="C3073" s="430" t="s">
        <v>4244</v>
      </c>
      <c r="D3073" s="430" t="s">
        <v>3840</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75">
      <c r="A3074" s="430" t="s">
        <v>4243</v>
      </c>
      <c r="B3074" s="430">
        <v>1</v>
      </c>
      <c r="C3074" s="430" t="s">
        <v>4244</v>
      </c>
      <c r="D3074" s="430" t="s">
        <v>3842</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75">
      <c r="A3075" s="430" t="s">
        <v>4243</v>
      </c>
      <c r="B3075" s="430">
        <v>1</v>
      </c>
      <c r="C3075" s="430" t="s">
        <v>4244</v>
      </c>
      <c r="D3075" s="430" t="s">
        <v>3844</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75">
      <c r="A3076" s="430" t="s">
        <v>4243</v>
      </c>
      <c r="B3076" s="430">
        <v>1</v>
      </c>
      <c r="C3076" s="430" t="s">
        <v>4244</v>
      </c>
      <c r="D3076" s="430" t="s">
        <v>3846</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75">
      <c r="A3077" s="430" t="s">
        <v>4243</v>
      </c>
      <c r="B3077" s="430">
        <v>1</v>
      </c>
      <c r="C3077" s="430" t="s">
        <v>4244</v>
      </c>
      <c r="D3077" s="430" t="s">
        <v>3848</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75">
      <c r="A3078" s="430" t="s">
        <v>4243</v>
      </c>
      <c r="B3078" s="430">
        <v>1</v>
      </c>
      <c r="C3078" s="430" t="s">
        <v>4244</v>
      </c>
      <c r="D3078" s="430" t="s">
        <v>3850</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75">
      <c r="A3079" s="430" t="s">
        <v>4243</v>
      </c>
      <c r="B3079" s="430">
        <v>1</v>
      </c>
      <c r="C3079" s="430" t="s">
        <v>4244</v>
      </c>
      <c r="D3079" s="430" t="s">
        <v>3852</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75">
      <c r="A3080" s="430" t="s">
        <v>4243</v>
      </c>
      <c r="B3080" s="430">
        <v>1</v>
      </c>
      <c r="C3080" s="430" t="s">
        <v>4244</v>
      </c>
      <c r="D3080" s="430" t="s">
        <v>3854</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75">
      <c r="A3081" s="430" t="s">
        <v>4243</v>
      </c>
      <c r="B3081" s="430">
        <v>1</v>
      </c>
      <c r="C3081" s="430" t="s">
        <v>4244</v>
      </c>
      <c r="D3081" s="430" t="s">
        <v>3856</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75">
      <c r="A3082" s="430" t="s">
        <v>4243</v>
      </c>
      <c r="B3082" s="430">
        <v>1</v>
      </c>
      <c r="C3082" s="430" t="s">
        <v>4244</v>
      </c>
      <c r="D3082" s="430" t="s">
        <v>3858</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75">
      <c r="A3083" s="430" t="s">
        <v>4243</v>
      </c>
      <c r="B3083" s="430">
        <v>1</v>
      </c>
      <c r="C3083" s="430" t="s">
        <v>4244</v>
      </c>
      <c r="D3083" s="430" t="s">
        <v>3860</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75">
      <c r="A3084" s="430" t="s">
        <v>4243</v>
      </c>
      <c r="B3084" s="430">
        <v>1</v>
      </c>
      <c r="C3084" s="430" t="s">
        <v>4244</v>
      </c>
      <c r="D3084" s="430" t="s">
        <v>3862</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75">
      <c r="A3085" s="430" t="s">
        <v>4245</v>
      </c>
      <c r="B3085" s="430">
        <v>1</v>
      </c>
      <c r="C3085" s="430" t="s">
        <v>4246</v>
      </c>
      <c r="D3085" s="430" t="s">
        <v>3765</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75">
      <c r="A3086" s="430" t="s">
        <v>4245</v>
      </c>
      <c r="B3086" s="430">
        <v>1</v>
      </c>
      <c r="C3086" s="430" t="s">
        <v>4246</v>
      </c>
      <c r="D3086" s="430" t="s">
        <v>3767</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75">
      <c r="A3087" s="430" t="s">
        <v>4245</v>
      </c>
      <c r="B3087" s="430">
        <v>1</v>
      </c>
      <c r="C3087" s="430" t="s">
        <v>4246</v>
      </c>
      <c r="D3087" s="430" t="s">
        <v>3769</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75">
      <c r="A3088" s="430" t="s">
        <v>4245</v>
      </c>
      <c r="B3088" s="430">
        <v>1</v>
      </c>
      <c r="C3088" s="430" t="s">
        <v>4246</v>
      </c>
      <c r="D3088" s="430" t="s">
        <v>3771</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75">
      <c r="A3089" s="430" t="s">
        <v>4245</v>
      </c>
      <c r="B3089" s="430">
        <v>1</v>
      </c>
      <c r="C3089" s="430" t="s">
        <v>4246</v>
      </c>
      <c r="D3089" s="430" t="s">
        <v>3773</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75">
      <c r="A3090" s="430" t="s">
        <v>4245</v>
      </c>
      <c r="B3090" s="430">
        <v>1</v>
      </c>
      <c r="C3090" s="430" t="s">
        <v>4246</v>
      </c>
      <c r="D3090" s="430" t="s">
        <v>485</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75">
      <c r="A3091" s="430" t="s">
        <v>4245</v>
      </c>
      <c r="B3091" s="430">
        <v>1</v>
      </c>
      <c r="C3091" s="430" t="s">
        <v>4246</v>
      </c>
      <c r="D3091" s="430" t="s">
        <v>3776</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75">
      <c r="A3092" s="430" t="s">
        <v>4245</v>
      </c>
      <c r="B3092" s="430">
        <v>1</v>
      </c>
      <c r="C3092" s="430" t="s">
        <v>4246</v>
      </c>
      <c r="D3092" s="430" t="s">
        <v>3778</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75">
      <c r="A3093" s="430" t="s">
        <v>4245</v>
      </c>
      <c r="B3093" s="430">
        <v>1</v>
      </c>
      <c r="C3093" s="430" t="s">
        <v>4246</v>
      </c>
      <c r="D3093" s="430" t="s">
        <v>3779</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75">
      <c r="A3094" s="430" t="s">
        <v>4245</v>
      </c>
      <c r="B3094" s="430">
        <v>1</v>
      </c>
      <c r="C3094" s="430" t="s">
        <v>4246</v>
      </c>
      <c r="D3094" s="430" t="s">
        <v>3781</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75">
      <c r="A3095" s="430" t="s">
        <v>4245</v>
      </c>
      <c r="B3095" s="430">
        <v>1</v>
      </c>
      <c r="C3095" s="430" t="s">
        <v>4246</v>
      </c>
      <c r="D3095" s="430" t="s">
        <v>3783</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75">
      <c r="A3096" s="430" t="s">
        <v>4245</v>
      </c>
      <c r="B3096" s="430">
        <v>1</v>
      </c>
      <c r="C3096" s="430" t="s">
        <v>4246</v>
      </c>
      <c r="D3096" s="430" t="s">
        <v>3785</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75">
      <c r="A3097" s="430" t="s">
        <v>4245</v>
      </c>
      <c r="B3097" s="430">
        <v>1</v>
      </c>
      <c r="C3097" s="430" t="s">
        <v>4246</v>
      </c>
      <c r="D3097" s="430" t="s">
        <v>3787</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75">
      <c r="A3098" s="430" t="s">
        <v>4245</v>
      </c>
      <c r="B3098" s="430">
        <v>1</v>
      </c>
      <c r="C3098" s="430" t="s">
        <v>4246</v>
      </c>
      <c r="D3098" s="430" t="s">
        <v>3789</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75">
      <c r="A3099" s="430" t="s">
        <v>4245</v>
      </c>
      <c r="B3099" s="430">
        <v>1</v>
      </c>
      <c r="C3099" s="430" t="s">
        <v>4246</v>
      </c>
      <c r="D3099" s="430" t="s">
        <v>3791</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75">
      <c r="A3100" s="430" t="s">
        <v>4245</v>
      </c>
      <c r="B3100" s="430">
        <v>1</v>
      </c>
      <c r="C3100" s="430" t="s">
        <v>4246</v>
      </c>
      <c r="D3100" s="430" t="s">
        <v>3793</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75">
      <c r="A3101" s="430" t="s">
        <v>4245</v>
      </c>
      <c r="B3101" s="430">
        <v>1</v>
      </c>
      <c r="C3101" s="430" t="s">
        <v>4246</v>
      </c>
      <c r="D3101" s="430" t="s">
        <v>3795</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75">
      <c r="A3102" s="430" t="s">
        <v>4245</v>
      </c>
      <c r="B3102" s="430">
        <v>1</v>
      </c>
      <c r="C3102" s="430" t="s">
        <v>4246</v>
      </c>
      <c r="D3102" s="430" t="s">
        <v>3797</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75">
      <c r="A3103" s="430" t="s">
        <v>4245</v>
      </c>
      <c r="B3103" s="430">
        <v>1</v>
      </c>
      <c r="C3103" s="430" t="s">
        <v>4246</v>
      </c>
      <c r="D3103" s="430" t="s">
        <v>3799</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75">
      <c r="A3104" s="430" t="s">
        <v>4245</v>
      </c>
      <c r="B3104" s="430">
        <v>1</v>
      </c>
      <c r="C3104" s="430" t="s">
        <v>4246</v>
      </c>
      <c r="D3104" s="430" t="s">
        <v>3801</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75">
      <c r="A3105" s="430" t="s">
        <v>4245</v>
      </c>
      <c r="B3105" s="430">
        <v>1</v>
      </c>
      <c r="C3105" s="430" t="s">
        <v>4246</v>
      </c>
      <c r="D3105" s="430" t="s">
        <v>3803</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75">
      <c r="A3106" s="430" t="s">
        <v>4245</v>
      </c>
      <c r="B3106" s="430">
        <v>1</v>
      </c>
      <c r="C3106" s="430" t="s">
        <v>4246</v>
      </c>
      <c r="D3106" s="430" t="s">
        <v>3805</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75">
      <c r="A3107" s="430" t="s">
        <v>4245</v>
      </c>
      <c r="B3107" s="430">
        <v>1</v>
      </c>
      <c r="C3107" s="430" t="s">
        <v>4246</v>
      </c>
      <c r="D3107" s="430" t="s">
        <v>3807</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75">
      <c r="A3108" s="430" t="s">
        <v>4245</v>
      </c>
      <c r="B3108" s="430">
        <v>1</v>
      </c>
      <c r="C3108" s="430" t="s">
        <v>4246</v>
      </c>
      <c r="D3108" s="430" t="s">
        <v>3809</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75">
      <c r="A3109" s="430" t="s">
        <v>4245</v>
      </c>
      <c r="B3109" s="430">
        <v>1</v>
      </c>
      <c r="C3109" s="430" t="s">
        <v>4246</v>
      </c>
      <c r="D3109" s="430" t="s">
        <v>3811</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75">
      <c r="A3110" s="430" t="s">
        <v>4245</v>
      </c>
      <c r="B3110" s="430">
        <v>1</v>
      </c>
      <c r="C3110" s="430" t="s">
        <v>4246</v>
      </c>
      <c r="D3110" s="430" t="s">
        <v>3813</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75">
      <c r="A3111" s="430" t="s">
        <v>4245</v>
      </c>
      <c r="B3111" s="430">
        <v>1</v>
      </c>
      <c r="C3111" s="430" t="s">
        <v>4246</v>
      </c>
      <c r="D3111" s="430" t="s">
        <v>3815</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75">
      <c r="A3112" s="430" t="s">
        <v>4245</v>
      </c>
      <c r="B3112" s="430">
        <v>1</v>
      </c>
      <c r="C3112" s="430" t="s">
        <v>4246</v>
      </c>
      <c r="D3112" s="430" t="s">
        <v>3817</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75">
      <c r="A3113" s="430" t="s">
        <v>4245</v>
      </c>
      <c r="B3113" s="430">
        <v>1</v>
      </c>
      <c r="C3113" s="430" t="s">
        <v>4246</v>
      </c>
      <c r="D3113" s="430" t="s">
        <v>3819</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75">
      <c r="A3114" s="430" t="s">
        <v>4245</v>
      </c>
      <c r="B3114" s="430">
        <v>1</v>
      </c>
      <c r="C3114" s="430" t="s">
        <v>4246</v>
      </c>
      <c r="D3114" s="430" t="s">
        <v>521</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75">
      <c r="A3115" s="430" t="s">
        <v>4245</v>
      </c>
      <c r="B3115" s="430">
        <v>1</v>
      </c>
      <c r="C3115" s="430" t="s">
        <v>4246</v>
      </c>
      <c r="D3115" s="430" t="s">
        <v>3822</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75">
      <c r="A3116" s="430" t="s">
        <v>4245</v>
      </c>
      <c r="B3116" s="430">
        <v>1</v>
      </c>
      <c r="C3116" s="430" t="s">
        <v>4246</v>
      </c>
      <c r="D3116" s="430" t="s">
        <v>3824</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75">
      <c r="A3117" s="430" t="s">
        <v>4245</v>
      </c>
      <c r="B3117" s="430">
        <v>1</v>
      </c>
      <c r="C3117" s="430" t="s">
        <v>4246</v>
      </c>
      <c r="D3117" s="430" t="s">
        <v>3826</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75">
      <c r="A3118" s="430" t="s">
        <v>4245</v>
      </c>
      <c r="B3118" s="430">
        <v>1</v>
      </c>
      <c r="C3118" s="430" t="s">
        <v>4246</v>
      </c>
      <c r="D3118" s="430" t="s">
        <v>3828</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75">
      <c r="A3119" s="430" t="s">
        <v>4245</v>
      </c>
      <c r="B3119" s="430">
        <v>1</v>
      </c>
      <c r="C3119" s="430" t="s">
        <v>4246</v>
      </c>
      <c r="D3119" s="430" t="s">
        <v>3830</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75">
      <c r="A3120" s="430" t="s">
        <v>4245</v>
      </c>
      <c r="B3120" s="430">
        <v>1</v>
      </c>
      <c r="C3120" s="430" t="s">
        <v>4246</v>
      </c>
      <c r="D3120" s="430" t="s">
        <v>3832</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75">
      <c r="A3121" s="430" t="s">
        <v>4245</v>
      </c>
      <c r="B3121" s="430">
        <v>1</v>
      </c>
      <c r="C3121" s="430" t="s">
        <v>4246</v>
      </c>
      <c r="D3121" s="430" t="s">
        <v>3834</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75">
      <c r="A3122" s="430" t="s">
        <v>4245</v>
      </c>
      <c r="B3122" s="430">
        <v>1</v>
      </c>
      <c r="C3122" s="430" t="s">
        <v>4246</v>
      </c>
      <c r="D3122" s="430" t="s">
        <v>3836</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75">
      <c r="A3123" s="430" t="s">
        <v>4245</v>
      </c>
      <c r="B3123" s="430">
        <v>1</v>
      </c>
      <c r="C3123" s="430" t="s">
        <v>4246</v>
      </c>
      <c r="D3123" s="430" t="s">
        <v>3838</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75">
      <c r="A3124" s="430" t="s">
        <v>4245</v>
      </c>
      <c r="B3124" s="430">
        <v>1</v>
      </c>
      <c r="C3124" s="430" t="s">
        <v>4246</v>
      </c>
      <c r="D3124" s="430" t="s">
        <v>3840</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75">
      <c r="A3125" s="430" t="s">
        <v>4245</v>
      </c>
      <c r="B3125" s="430">
        <v>1</v>
      </c>
      <c r="C3125" s="430" t="s">
        <v>4246</v>
      </c>
      <c r="D3125" s="430" t="s">
        <v>3842</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75">
      <c r="A3126" s="430" t="s">
        <v>4245</v>
      </c>
      <c r="B3126" s="430">
        <v>1</v>
      </c>
      <c r="C3126" s="430" t="s">
        <v>4246</v>
      </c>
      <c r="D3126" s="430" t="s">
        <v>3844</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75">
      <c r="A3127" s="430" t="s">
        <v>4245</v>
      </c>
      <c r="B3127" s="430">
        <v>1</v>
      </c>
      <c r="C3127" s="430" t="s">
        <v>4246</v>
      </c>
      <c r="D3127" s="430" t="s">
        <v>3846</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75">
      <c r="A3128" s="430" t="s">
        <v>4245</v>
      </c>
      <c r="B3128" s="430">
        <v>1</v>
      </c>
      <c r="C3128" s="430" t="s">
        <v>4246</v>
      </c>
      <c r="D3128" s="430" t="s">
        <v>3848</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75">
      <c r="A3129" s="430" t="s">
        <v>4245</v>
      </c>
      <c r="B3129" s="430">
        <v>1</v>
      </c>
      <c r="C3129" s="430" t="s">
        <v>4246</v>
      </c>
      <c r="D3129" s="430" t="s">
        <v>3850</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75">
      <c r="A3130" s="430" t="s">
        <v>4245</v>
      </c>
      <c r="B3130" s="430">
        <v>1</v>
      </c>
      <c r="C3130" s="430" t="s">
        <v>4246</v>
      </c>
      <c r="D3130" s="430" t="s">
        <v>3852</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75">
      <c r="A3131" s="430" t="s">
        <v>4245</v>
      </c>
      <c r="B3131" s="430">
        <v>1</v>
      </c>
      <c r="C3131" s="430" t="s">
        <v>4246</v>
      </c>
      <c r="D3131" s="430" t="s">
        <v>3854</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75">
      <c r="A3132" s="430" t="s">
        <v>4245</v>
      </c>
      <c r="B3132" s="430">
        <v>1</v>
      </c>
      <c r="C3132" s="430" t="s">
        <v>4246</v>
      </c>
      <c r="D3132" s="430" t="s">
        <v>3856</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75">
      <c r="A3133" s="430" t="s">
        <v>4245</v>
      </c>
      <c r="B3133" s="430">
        <v>1</v>
      </c>
      <c r="C3133" s="430" t="s">
        <v>4246</v>
      </c>
      <c r="D3133" s="430" t="s">
        <v>3858</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75">
      <c r="A3134" s="430" t="s">
        <v>4245</v>
      </c>
      <c r="B3134" s="430">
        <v>1</v>
      </c>
      <c r="C3134" s="430" t="s">
        <v>4246</v>
      </c>
      <c r="D3134" s="430" t="s">
        <v>3860</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75">
      <c r="A3135" s="430" t="s">
        <v>4245</v>
      </c>
      <c r="B3135" s="430">
        <v>1</v>
      </c>
      <c r="C3135" s="430" t="s">
        <v>4246</v>
      </c>
      <c r="D3135" s="430" t="s">
        <v>3862</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75">
      <c r="A3136" s="430" t="s">
        <v>4247</v>
      </c>
      <c r="B3136" s="430">
        <v>1</v>
      </c>
      <c r="C3136" s="430" t="s">
        <v>4248</v>
      </c>
      <c r="D3136" s="430" t="s">
        <v>3765</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75">
      <c r="A3137" s="430" t="s">
        <v>4247</v>
      </c>
      <c r="B3137" s="430">
        <v>1</v>
      </c>
      <c r="C3137" s="430" t="s">
        <v>4248</v>
      </c>
      <c r="D3137" s="430" t="s">
        <v>3767</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75">
      <c r="A3138" s="430" t="s">
        <v>4247</v>
      </c>
      <c r="B3138" s="430">
        <v>1</v>
      </c>
      <c r="C3138" s="430" t="s">
        <v>4248</v>
      </c>
      <c r="D3138" s="430" t="s">
        <v>3769</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75">
      <c r="A3139" s="430" t="s">
        <v>4247</v>
      </c>
      <c r="B3139" s="430">
        <v>1</v>
      </c>
      <c r="C3139" s="430" t="s">
        <v>4248</v>
      </c>
      <c r="D3139" s="430" t="s">
        <v>4136</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75">
      <c r="A3140" s="430" t="s">
        <v>4247</v>
      </c>
      <c r="B3140" s="430">
        <v>1</v>
      </c>
      <c r="C3140" s="430" t="s">
        <v>4248</v>
      </c>
      <c r="D3140" s="430" t="s">
        <v>3771</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75">
      <c r="A3141" s="430" t="s">
        <v>4247</v>
      </c>
      <c r="B3141" s="430">
        <v>1</v>
      </c>
      <c r="C3141" s="430" t="s">
        <v>4248</v>
      </c>
      <c r="D3141" s="430" t="s">
        <v>3773</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75">
      <c r="A3142" s="430" t="s">
        <v>4247</v>
      </c>
      <c r="B3142" s="430">
        <v>1</v>
      </c>
      <c r="C3142" s="430" t="s">
        <v>4248</v>
      </c>
      <c r="D3142" s="430" t="s">
        <v>485</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75">
      <c r="A3143" s="430" t="s">
        <v>4247</v>
      </c>
      <c r="B3143" s="430">
        <v>1</v>
      </c>
      <c r="C3143" s="430" t="s">
        <v>4248</v>
      </c>
      <c r="D3143" s="430" t="s">
        <v>3776</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75">
      <c r="A3144" s="430" t="s">
        <v>4247</v>
      </c>
      <c r="B3144" s="430">
        <v>1</v>
      </c>
      <c r="C3144" s="430" t="s">
        <v>4248</v>
      </c>
      <c r="D3144" s="430" t="s">
        <v>3778</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75">
      <c r="A3145" s="430" t="s">
        <v>4247</v>
      </c>
      <c r="B3145" s="430">
        <v>1</v>
      </c>
      <c r="C3145" s="430" t="s">
        <v>4248</v>
      </c>
      <c r="D3145" s="430" t="s">
        <v>3779</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75">
      <c r="A3146" s="430" t="s">
        <v>4247</v>
      </c>
      <c r="B3146" s="430">
        <v>1</v>
      </c>
      <c r="C3146" s="430" t="s">
        <v>4248</v>
      </c>
      <c r="D3146" s="430" t="s">
        <v>3781</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75">
      <c r="A3147" s="430" t="s">
        <v>4247</v>
      </c>
      <c r="B3147" s="430">
        <v>1</v>
      </c>
      <c r="C3147" s="430" t="s">
        <v>4248</v>
      </c>
      <c r="D3147" s="430" t="s">
        <v>3783</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75">
      <c r="A3148" s="430" t="s">
        <v>4247</v>
      </c>
      <c r="B3148" s="430">
        <v>1</v>
      </c>
      <c r="C3148" s="430" t="s">
        <v>4248</v>
      </c>
      <c r="D3148" s="430" t="s">
        <v>4137</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75">
      <c r="A3149" s="430" t="s">
        <v>4247</v>
      </c>
      <c r="B3149" s="430">
        <v>1</v>
      </c>
      <c r="C3149" s="430" t="s">
        <v>4248</v>
      </c>
      <c r="D3149" s="430" t="s">
        <v>3785</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75">
      <c r="A3150" s="430" t="s">
        <v>4247</v>
      </c>
      <c r="B3150" s="430">
        <v>1</v>
      </c>
      <c r="C3150" s="430" t="s">
        <v>4248</v>
      </c>
      <c r="D3150" s="430" t="s">
        <v>3787</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75">
      <c r="A3151" s="430" t="s">
        <v>4247</v>
      </c>
      <c r="B3151" s="430">
        <v>1</v>
      </c>
      <c r="C3151" s="430" t="s">
        <v>4248</v>
      </c>
      <c r="D3151" s="430" t="s">
        <v>3789</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75">
      <c r="A3152" s="430" t="s">
        <v>4247</v>
      </c>
      <c r="B3152" s="430">
        <v>1</v>
      </c>
      <c r="C3152" s="430" t="s">
        <v>4248</v>
      </c>
      <c r="D3152" s="430" t="s">
        <v>3791</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75">
      <c r="A3153" s="430" t="s">
        <v>4247</v>
      </c>
      <c r="B3153" s="430">
        <v>1</v>
      </c>
      <c r="C3153" s="430" t="s">
        <v>4248</v>
      </c>
      <c r="D3153" s="430" t="s">
        <v>3793</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75">
      <c r="A3154" s="430" t="s">
        <v>4247</v>
      </c>
      <c r="B3154" s="430">
        <v>1</v>
      </c>
      <c r="C3154" s="430" t="s">
        <v>4248</v>
      </c>
      <c r="D3154" s="430" t="s">
        <v>3795</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75">
      <c r="A3155" s="430" t="s">
        <v>4247</v>
      </c>
      <c r="B3155" s="430">
        <v>1</v>
      </c>
      <c r="C3155" s="430" t="s">
        <v>4248</v>
      </c>
      <c r="D3155" s="430" t="s">
        <v>3797</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75">
      <c r="A3156" s="430" t="s">
        <v>4247</v>
      </c>
      <c r="B3156" s="430">
        <v>1</v>
      </c>
      <c r="C3156" s="430" t="s">
        <v>4248</v>
      </c>
      <c r="D3156" s="430" t="s">
        <v>3799</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75">
      <c r="A3157" s="430" t="s">
        <v>4247</v>
      </c>
      <c r="B3157" s="430">
        <v>1</v>
      </c>
      <c r="C3157" s="430" t="s">
        <v>4248</v>
      </c>
      <c r="D3157" s="430" t="s">
        <v>3801</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75">
      <c r="A3158" s="430" t="s">
        <v>4247</v>
      </c>
      <c r="B3158" s="430">
        <v>1</v>
      </c>
      <c r="C3158" s="430" t="s">
        <v>4248</v>
      </c>
      <c r="D3158" s="430" t="s">
        <v>3803</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75">
      <c r="A3159" s="430" t="s">
        <v>4247</v>
      </c>
      <c r="B3159" s="430">
        <v>1</v>
      </c>
      <c r="C3159" s="430" t="s">
        <v>4248</v>
      </c>
      <c r="D3159" s="430" t="s">
        <v>3805</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75">
      <c r="A3160" s="430" t="s">
        <v>4247</v>
      </c>
      <c r="B3160" s="430">
        <v>1</v>
      </c>
      <c r="C3160" s="430" t="s">
        <v>4248</v>
      </c>
      <c r="D3160" s="430" t="s">
        <v>3807</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75">
      <c r="A3161" s="430" t="s">
        <v>4247</v>
      </c>
      <c r="B3161" s="430">
        <v>1</v>
      </c>
      <c r="C3161" s="430" t="s">
        <v>4248</v>
      </c>
      <c r="D3161" s="430" t="s">
        <v>3809</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75">
      <c r="A3162" s="430" t="s">
        <v>4247</v>
      </c>
      <c r="B3162" s="430">
        <v>1</v>
      </c>
      <c r="C3162" s="430" t="s">
        <v>4248</v>
      </c>
      <c r="D3162" s="430" t="s">
        <v>3811</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75">
      <c r="A3163" s="430" t="s">
        <v>4247</v>
      </c>
      <c r="B3163" s="430">
        <v>1</v>
      </c>
      <c r="C3163" s="430" t="s">
        <v>4248</v>
      </c>
      <c r="D3163" s="430" t="s">
        <v>4138</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75">
      <c r="A3164" s="430" t="s">
        <v>4247</v>
      </c>
      <c r="B3164" s="430">
        <v>1</v>
      </c>
      <c r="C3164" s="430" t="s">
        <v>4248</v>
      </c>
      <c r="D3164" s="430" t="s">
        <v>3813</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75">
      <c r="A3165" s="430" t="s">
        <v>4247</v>
      </c>
      <c r="B3165" s="430">
        <v>1</v>
      </c>
      <c r="C3165" s="430" t="s">
        <v>4248</v>
      </c>
      <c r="D3165" s="430" t="s">
        <v>3815</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75">
      <c r="A3166" s="430" t="s">
        <v>4247</v>
      </c>
      <c r="B3166" s="430">
        <v>1</v>
      </c>
      <c r="C3166" s="430" t="s">
        <v>4248</v>
      </c>
      <c r="D3166" s="430" t="s">
        <v>3817</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75">
      <c r="A3167" s="430" t="s">
        <v>4247</v>
      </c>
      <c r="B3167" s="430">
        <v>1</v>
      </c>
      <c r="C3167" s="430" t="s">
        <v>4248</v>
      </c>
      <c r="D3167" s="430" t="s">
        <v>3819</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75">
      <c r="A3168" s="430" t="s">
        <v>4247</v>
      </c>
      <c r="B3168" s="430">
        <v>1</v>
      </c>
      <c r="C3168" s="430" t="s">
        <v>4248</v>
      </c>
      <c r="D3168" s="430" t="s">
        <v>521</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75">
      <c r="A3169" s="430" t="s">
        <v>4247</v>
      </c>
      <c r="B3169" s="430">
        <v>1</v>
      </c>
      <c r="C3169" s="430" t="s">
        <v>4248</v>
      </c>
      <c r="D3169" s="430" t="s">
        <v>3822</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75">
      <c r="A3170" s="430" t="s">
        <v>4247</v>
      </c>
      <c r="B3170" s="430">
        <v>1</v>
      </c>
      <c r="C3170" s="430" t="s">
        <v>4248</v>
      </c>
      <c r="D3170" s="430" t="s">
        <v>3824</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75">
      <c r="A3171" s="430" t="s">
        <v>4247</v>
      </c>
      <c r="B3171" s="430">
        <v>1</v>
      </c>
      <c r="C3171" s="430" t="s">
        <v>4248</v>
      </c>
      <c r="D3171" s="430" t="s">
        <v>3826</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75">
      <c r="A3172" s="430" t="s">
        <v>4247</v>
      </c>
      <c r="B3172" s="430">
        <v>1</v>
      </c>
      <c r="C3172" s="430" t="s">
        <v>4248</v>
      </c>
      <c r="D3172" s="430" t="s">
        <v>3828</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75">
      <c r="A3173" s="430" t="s">
        <v>4247</v>
      </c>
      <c r="B3173" s="430">
        <v>1</v>
      </c>
      <c r="C3173" s="430" t="s">
        <v>4248</v>
      </c>
      <c r="D3173" s="430" t="s">
        <v>3830</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75">
      <c r="A3174" s="430" t="s">
        <v>4247</v>
      </c>
      <c r="B3174" s="430">
        <v>1</v>
      </c>
      <c r="C3174" s="430" t="s">
        <v>4248</v>
      </c>
      <c r="D3174" s="430" t="s">
        <v>3832</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75">
      <c r="A3175" s="430" t="s">
        <v>4247</v>
      </c>
      <c r="B3175" s="430">
        <v>1</v>
      </c>
      <c r="C3175" s="430" t="s">
        <v>4248</v>
      </c>
      <c r="D3175" s="430" t="s">
        <v>3834</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75">
      <c r="A3176" s="430" t="s">
        <v>4247</v>
      </c>
      <c r="B3176" s="430">
        <v>1</v>
      </c>
      <c r="C3176" s="430" t="s">
        <v>4248</v>
      </c>
      <c r="D3176" s="430" t="s">
        <v>3836</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75">
      <c r="A3177" s="430" t="s">
        <v>4247</v>
      </c>
      <c r="B3177" s="430">
        <v>1</v>
      </c>
      <c r="C3177" s="430" t="s">
        <v>4248</v>
      </c>
      <c r="D3177" s="430" t="s">
        <v>3838</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75">
      <c r="A3178" s="430" t="s">
        <v>4247</v>
      </c>
      <c r="B3178" s="430">
        <v>1</v>
      </c>
      <c r="C3178" s="430" t="s">
        <v>4248</v>
      </c>
      <c r="D3178" s="430" t="s">
        <v>4139</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75">
      <c r="A3179" s="430" t="s">
        <v>4247</v>
      </c>
      <c r="B3179" s="430">
        <v>1</v>
      </c>
      <c r="C3179" s="430" t="s">
        <v>4248</v>
      </c>
      <c r="D3179" s="430" t="s">
        <v>3840</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75">
      <c r="A3180" s="430" t="s">
        <v>4247</v>
      </c>
      <c r="B3180" s="430">
        <v>1</v>
      </c>
      <c r="C3180" s="430" t="s">
        <v>4248</v>
      </c>
      <c r="D3180" s="430" t="s">
        <v>3842</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75">
      <c r="A3181" s="430" t="s">
        <v>4247</v>
      </c>
      <c r="B3181" s="430">
        <v>1</v>
      </c>
      <c r="C3181" s="430" t="s">
        <v>4248</v>
      </c>
      <c r="D3181" s="430" t="s">
        <v>3844</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75">
      <c r="A3182" s="430" t="s">
        <v>4247</v>
      </c>
      <c r="B3182" s="430">
        <v>1</v>
      </c>
      <c r="C3182" s="430" t="s">
        <v>4248</v>
      </c>
      <c r="D3182" s="430" t="s">
        <v>3846</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75">
      <c r="A3183" s="430" t="s">
        <v>4247</v>
      </c>
      <c r="B3183" s="430">
        <v>1</v>
      </c>
      <c r="C3183" s="430" t="s">
        <v>4248</v>
      </c>
      <c r="D3183" s="430" t="s">
        <v>3848</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75">
      <c r="A3184" s="430" t="s">
        <v>4247</v>
      </c>
      <c r="B3184" s="430">
        <v>1</v>
      </c>
      <c r="C3184" s="430" t="s">
        <v>4248</v>
      </c>
      <c r="D3184" s="430" t="s">
        <v>4140</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75">
      <c r="A3185" s="430" t="s">
        <v>4247</v>
      </c>
      <c r="B3185" s="430">
        <v>1</v>
      </c>
      <c r="C3185" s="430" t="s">
        <v>4248</v>
      </c>
      <c r="D3185" s="430" t="s">
        <v>3850</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75">
      <c r="A3186" s="430" t="s">
        <v>4247</v>
      </c>
      <c r="B3186" s="430">
        <v>1</v>
      </c>
      <c r="C3186" s="430" t="s">
        <v>4248</v>
      </c>
      <c r="D3186" s="430" t="s">
        <v>3852</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75">
      <c r="A3187" s="430" t="s">
        <v>4247</v>
      </c>
      <c r="B3187" s="430">
        <v>1</v>
      </c>
      <c r="C3187" s="430" t="s">
        <v>4248</v>
      </c>
      <c r="D3187" s="430" t="s">
        <v>4141</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75">
      <c r="A3188" s="430" t="s">
        <v>4247</v>
      </c>
      <c r="B3188" s="430">
        <v>1</v>
      </c>
      <c r="C3188" s="430" t="s">
        <v>4248</v>
      </c>
      <c r="D3188" s="430" t="s">
        <v>3854</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75">
      <c r="A3189" s="430" t="s">
        <v>4247</v>
      </c>
      <c r="B3189" s="430">
        <v>1</v>
      </c>
      <c r="C3189" s="430" t="s">
        <v>4248</v>
      </c>
      <c r="D3189" s="430" t="s">
        <v>3856</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75">
      <c r="A3190" s="430" t="s">
        <v>4247</v>
      </c>
      <c r="B3190" s="430">
        <v>1</v>
      </c>
      <c r="C3190" s="430" t="s">
        <v>4248</v>
      </c>
      <c r="D3190" s="430" t="s">
        <v>3858</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75">
      <c r="A3191" s="430" t="s">
        <v>4247</v>
      </c>
      <c r="B3191" s="430">
        <v>1</v>
      </c>
      <c r="C3191" s="430" t="s">
        <v>4248</v>
      </c>
      <c r="D3191" s="430" t="s">
        <v>3860</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75">
      <c r="A3192" s="430" t="s">
        <v>4247</v>
      </c>
      <c r="B3192" s="430">
        <v>1</v>
      </c>
      <c r="C3192" s="430" t="s">
        <v>4248</v>
      </c>
      <c r="D3192" s="430" t="s">
        <v>3862</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75">
      <c r="A3193" s="430" t="s">
        <v>4249</v>
      </c>
      <c r="B3193" s="430">
        <v>1</v>
      </c>
      <c r="C3193" s="430" t="s">
        <v>4250</v>
      </c>
      <c r="D3193" s="430" t="s">
        <v>3765</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75">
      <c r="A3194" s="430" t="s">
        <v>4249</v>
      </c>
      <c r="B3194" s="430">
        <v>1</v>
      </c>
      <c r="C3194" s="430" t="s">
        <v>4250</v>
      </c>
      <c r="D3194" s="430" t="s">
        <v>3767</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75">
      <c r="A3195" s="430" t="s">
        <v>4249</v>
      </c>
      <c r="B3195" s="430">
        <v>1</v>
      </c>
      <c r="C3195" s="430" t="s">
        <v>4250</v>
      </c>
      <c r="D3195" s="430" t="s">
        <v>3769</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75">
      <c r="A3196" s="430" t="s">
        <v>4249</v>
      </c>
      <c r="B3196" s="430">
        <v>1</v>
      </c>
      <c r="C3196" s="430" t="s">
        <v>4250</v>
      </c>
      <c r="D3196" s="430" t="s">
        <v>4136</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75">
      <c r="A3197" s="430" t="s">
        <v>4249</v>
      </c>
      <c r="B3197" s="430">
        <v>1</v>
      </c>
      <c r="C3197" s="430" t="s">
        <v>4250</v>
      </c>
      <c r="D3197" s="430" t="s">
        <v>3771</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75">
      <c r="A3198" s="430" t="s">
        <v>4249</v>
      </c>
      <c r="B3198" s="430">
        <v>1</v>
      </c>
      <c r="C3198" s="430" t="s">
        <v>4250</v>
      </c>
      <c r="D3198" s="430" t="s">
        <v>3773</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75">
      <c r="A3199" s="430" t="s">
        <v>4249</v>
      </c>
      <c r="B3199" s="430">
        <v>1</v>
      </c>
      <c r="C3199" s="430" t="s">
        <v>4250</v>
      </c>
      <c r="D3199" s="430" t="s">
        <v>485</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75">
      <c r="A3200" s="430" t="s">
        <v>4249</v>
      </c>
      <c r="B3200" s="430">
        <v>1</v>
      </c>
      <c r="C3200" s="430" t="s">
        <v>4250</v>
      </c>
      <c r="D3200" s="430" t="s">
        <v>3776</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75">
      <c r="A3201" s="430" t="s">
        <v>4249</v>
      </c>
      <c r="B3201" s="430">
        <v>1</v>
      </c>
      <c r="C3201" s="430" t="s">
        <v>4250</v>
      </c>
      <c r="D3201" s="430" t="s">
        <v>3778</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75">
      <c r="A3202" s="430" t="s">
        <v>4249</v>
      </c>
      <c r="B3202" s="430">
        <v>1</v>
      </c>
      <c r="C3202" s="430" t="s">
        <v>4250</v>
      </c>
      <c r="D3202" s="430" t="s">
        <v>3779</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75">
      <c r="A3203" s="430" t="s">
        <v>4249</v>
      </c>
      <c r="B3203" s="430">
        <v>1</v>
      </c>
      <c r="C3203" s="430" t="s">
        <v>4250</v>
      </c>
      <c r="D3203" s="430" t="s">
        <v>3781</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75">
      <c r="A3204" s="430" t="s">
        <v>4249</v>
      </c>
      <c r="B3204" s="430">
        <v>1</v>
      </c>
      <c r="C3204" s="430" t="s">
        <v>4250</v>
      </c>
      <c r="D3204" s="430" t="s">
        <v>3783</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75">
      <c r="A3205" s="430" t="s">
        <v>4249</v>
      </c>
      <c r="B3205" s="430">
        <v>1</v>
      </c>
      <c r="C3205" s="430" t="s">
        <v>4250</v>
      </c>
      <c r="D3205" s="430" t="s">
        <v>4137</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75">
      <c r="A3206" s="430" t="s">
        <v>4249</v>
      </c>
      <c r="B3206" s="430">
        <v>1</v>
      </c>
      <c r="C3206" s="430" t="s">
        <v>4250</v>
      </c>
      <c r="D3206" s="430" t="s">
        <v>3785</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75">
      <c r="A3207" s="430" t="s">
        <v>4249</v>
      </c>
      <c r="B3207" s="430">
        <v>1</v>
      </c>
      <c r="C3207" s="430" t="s">
        <v>4250</v>
      </c>
      <c r="D3207" s="430" t="s">
        <v>3787</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75">
      <c r="A3208" s="430" t="s">
        <v>4249</v>
      </c>
      <c r="B3208" s="430">
        <v>1</v>
      </c>
      <c r="C3208" s="430" t="s">
        <v>4250</v>
      </c>
      <c r="D3208" s="430" t="s">
        <v>3789</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75">
      <c r="A3209" s="430" t="s">
        <v>4249</v>
      </c>
      <c r="B3209" s="430">
        <v>1</v>
      </c>
      <c r="C3209" s="430" t="s">
        <v>4250</v>
      </c>
      <c r="D3209" s="430" t="s">
        <v>3791</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75">
      <c r="A3210" s="430" t="s">
        <v>4249</v>
      </c>
      <c r="B3210" s="430">
        <v>1</v>
      </c>
      <c r="C3210" s="430" t="s">
        <v>4250</v>
      </c>
      <c r="D3210" s="430" t="s">
        <v>3793</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75">
      <c r="A3211" s="430" t="s">
        <v>4249</v>
      </c>
      <c r="B3211" s="430">
        <v>1</v>
      </c>
      <c r="C3211" s="430" t="s">
        <v>4250</v>
      </c>
      <c r="D3211" s="430" t="s">
        <v>3795</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75">
      <c r="A3212" s="430" t="s">
        <v>4249</v>
      </c>
      <c r="B3212" s="430">
        <v>1</v>
      </c>
      <c r="C3212" s="430" t="s">
        <v>4250</v>
      </c>
      <c r="D3212" s="430" t="s">
        <v>3797</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75">
      <c r="A3213" s="430" t="s">
        <v>4249</v>
      </c>
      <c r="B3213" s="430">
        <v>1</v>
      </c>
      <c r="C3213" s="430" t="s">
        <v>4250</v>
      </c>
      <c r="D3213" s="430" t="s">
        <v>3799</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75">
      <c r="A3214" s="430" t="s">
        <v>4249</v>
      </c>
      <c r="B3214" s="430">
        <v>1</v>
      </c>
      <c r="C3214" s="430" t="s">
        <v>4250</v>
      </c>
      <c r="D3214" s="430" t="s">
        <v>3801</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75">
      <c r="A3215" s="430" t="s">
        <v>4249</v>
      </c>
      <c r="B3215" s="430">
        <v>1</v>
      </c>
      <c r="C3215" s="430" t="s">
        <v>4250</v>
      </c>
      <c r="D3215" s="430" t="s">
        <v>3803</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75">
      <c r="A3216" s="430" t="s">
        <v>4249</v>
      </c>
      <c r="B3216" s="430">
        <v>1</v>
      </c>
      <c r="C3216" s="430" t="s">
        <v>4250</v>
      </c>
      <c r="D3216" s="430" t="s">
        <v>3805</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75">
      <c r="A3217" s="430" t="s">
        <v>4249</v>
      </c>
      <c r="B3217" s="430">
        <v>1</v>
      </c>
      <c r="C3217" s="430" t="s">
        <v>4250</v>
      </c>
      <c r="D3217" s="430" t="s">
        <v>3807</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75">
      <c r="A3218" s="430" t="s">
        <v>4249</v>
      </c>
      <c r="B3218" s="430">
        <v>1</v>
      </c>
      <c r="C3218" s="430" t="s">
        <v>4250</v>
      </c>
      <c r="D3218" s="430" t="s">
        <v>3809</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75">
      <c r="A3219" s="430" t="s">
        <v>4249</v>
      </c>
      <c r="B3219" s="430">
        <v>1</v>
      </c>
      <c r="C3219" s="430" t="s">
        <v>4250</v>
      </c>
      <c r="D3219" s="430" t="s">
        <v>3811</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75">
      <c r="A3220" s="430" t="s">
        <v>4249</v>
      </c>
      <c r="B3220" s="430">
        <v>1</v>
      </c>
      <c r="C3220" s="430" t="s">
        <v>4250</v>
      </c>
      <c r="D3220" s="430" t="s">
        <v>4138</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75">
      <c r="A3221" s="430" t="s">
        <v>4249</v>
      </c>
      <c r="B3221" s="430">
        <v>1</v>
      </c>
      <c r="C3221" s="430" t="s">
        <v>4250</v>
      </c>
      <c r="D3221" s="430" t="s">
        <v>3813</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75">
      <c r="A3222" s="430" t="s">
        <v>4249</v>
      </c>
      <c r="B3222" s="430">
        <v>1</v>
      </c>
      <c r="C3222" s="430" t="s">
        <v>4250</v>
      </c>
      <c r="D3222" s="430" t="s">
        <v>3815</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75">
      <c r="A3223" s="430" t="s">
        <v>4249</v>
      </c>
      <c r="B3223" s="430">
        <v>1</v>
      </c>
      <c r="C3223" s="430" t="s">
        <v>4250</v>
      </c>
      <c r="D3223" s="430" t="s">
        <v>3817</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75">
      <c r="A3224" s="430" t="s">
        <v>4249</v>
      </c>
      <c r="B3224" s="430">
        <v>1</v>
      </c>
      <c r="C3224" s="430" t="s">
        <v>4250</v>
      </c>
      <c r="D3224" s="430" t="s">
        <v>3819</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75">
      <c r="A3225" s="430" t="s">
        <v>4249</v>
      </c>
      <c r="B3225" s="430">
        <v>1</v>
      </c>
      <c r="C3225" s="430" t="s">
        <v>4250</v>
      </c>
      <c r="D3225" s="430" t="s">
        <v>521</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75">
      <c r="A3226" s="430" t="s">
        <v>4249</v>
      </c>
      <c r="B3226" s="430">
        <v>1</v>
      </c>
      <c r="C3226" s="430" t="s">
        <v>4250</v>
      </c>
      <c r="D3226" s="430" t="s">
        <v>3822</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75">
      <c r="A3227" s="430" t="s">
        <v>4249</v>
      </c>
      <c r="B3227" s="430">
        <v>1</v>
      </c>
      <c r="C3227" s="430" t="s">
        <v>4250</v>
      </c>
      <c r="D3227" s="430" t="s">
        <v>3824</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75">
      <c r="A3228" s="430" t="s">
        <v>4249</v>
      </c>
      <c r="B3228" s="430">
        <v>1</v>
      </c>
      <c r="C3228" s="430" t="s">
        <v>4250</v>
      </c>
      <c r="D3228" s="430" t="s">
        <v>3826</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75">
      <c r="A3229" s="430" t="s">
        <v>4249</v>
      </c>
      <c r="B3229" s="430">
        <v>1</v>
      </c>
      <c r="C3229" s="430" t="s">
        <v>4250</v>
      </c>
      <c r="D3229" s="430" t="s">
        <v>3828</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75">
      <c r="A3230" s="430" t="s">
        <v>4249</v>
      </c>
      <c r="B3230" s="430">
        <v>1</v>
      </c>
      <c r="C3230" s="430" t="s">
        <v>4250</v>
      </c>
      <c r="D3230" s="430" t="s">
        <v>3830</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75">
      <c r="A3231" s="430" t="s">
        <v>4249</v>
      </c>
      <c r="B3231" s="430">
        <v>1</v>
      </c>
      <c r="C3231" s="430" t="s">
        <v>4250</v>
      </c>
      <c r="D3231" s="430" t="s">
        <v>3832</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75">
      <c r="A3232" s="430" t="s">
        <v>4249</v>
      </c>
      <c r="B3232" s="430">
        <v>1</v>
      </c>
      <c r="C3232" s="430" t="s">
        <v>4250</v>
      </c>
      <c r="D3232" s="430" t="s">
        <v>3834</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75">
      <c r="A3233" s="430" t="s">
        <v>4249</v>
      </c>
      <c r="B3233" s="430">
        <v>1</v>
      </c>
      <c r="C3233" s="430" t="s">
        <v>4250</v>
      </c>
      <c r="D3233" s="430" t="s">
        <v>3836</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75">
      <c r="A3234" s="430" t="s">
        <v>4249</v>
      </c>
      <c r="B3234" s="430">
        <v>1</v>
      </c>
      <c r="C3234" s="430" t="s">
        <v>4250</v>
      </c>
      <c r="D3234" s="430" t="s">
        <v>3838</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75">
      <c r="A3235" s="430" t="s">
        <v>4249</v>
      </c>
      <c r="B3235" s="430">
        <v>1</v>
      </c>
      <c r="C3235" s="430" t="s">
        <v>4250</v>
      </c>
      <c r="D3235" s="430" t="s">
        <v>4139</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75">
      <c r="A3236" s="430" t="s">
        <v>4249</v>
      </c>
      <c r="B3236" s="430">
        <v>1</v>
      </c>
      <c r="C3236" s="430" t="s">
        <v>4250</v>
      </c>
      <c r="D3236" s="430" t="s">
        <v>3840</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75">
      <c r="A3237" s="430" t="s">
        <v>4249</v>
      </c>
      <c r="B3237" s="430">
        <v>1</v>
      </c>
      <c r="C3237" s="430" t="s">
        <v>4250</v>
      </c>
      <c r="D3237" s="430" t="s">
        <v>3842</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75">
      <c r="A3238" s="430" t="s">
        <v>4249</v>
      </c>
      <c r="B3238" s="430">
        <v>1</v>
      </c>
      <c r="C3238" s="430" t="s">
        <v>4250</v>
      </c>
      <c r="D3238" s="430" t="s">
        <v>3844</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75">
      <c r="A3239" s="430" t="s">
        <v>4249</v>
      </c>
      <c r="B3239" s="430">
        <v>1</v>
      </c>
      <c r="C3239" s="430" t="s">
        <v>4250</v>
      </c>
      <c r="D3239" s="430" t="s">
        <v>3846</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75">
      <c r="A3240" s="430" t="s">
        <v>4249</v>
      </c>
      <c r="B3240" s="430">
        <v>1</v>
      </c>
      <c r="C3240" s="430" t="s">
        <v>4250</v>
      </c>
      <c r="D3240" s="430" t="s">
        <v>3848</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75">
      <c r="A3241" s="430" t="s">
        <v>4249</v>
      </c>
      <c r="B3241" s="430">
        <v>1</v>
      </c>
      <c r="C3241" s="430" t="s">
        <v>4250</v>
      </c>
      <c r="D3241" s="430" t="s">
        <v>4140</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75">
      <c r="A3242" s="430" t="s">
        <v>4249</v>
      </c>
      <c r="B3242" s="430">
        <v>1</v>
      </c>
      <c r="C3242" s="430" t="s">
        <v>4250</v>
      </c>
      <c r="D3242" s="430" t="s">
        <v>3850</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75">
      <c r="A3243" s="430" t="s">
        <v>4249</v>
      </c>
      <c r="B3243" s="430">
        <v>1</v>
      </c>
      <c r="C3243" s="430" t="s">
        <v>4250</v>
      </c>
      <c r="D3243" s="430" t="s">
        <v>3852</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75">
      <c r="A3244" s="430" t="s">
        <v>4249</v>
      </c>
      <c r="B3244" s="430">
        <v>1</v>
      </c>
      <c r="C3244" s="430" t="s">
        <v>4250</v>
      </c>
      <c r="D3244" s="430" t="s">
        <v>4141</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75">
      <c r="A3245" s="430" t="s">
        <v>4249</v>
      </c>
      <c r="B3245" s="430">
        <v>1</v>
      </c>
      <c r="C3245" s="430" t="s">
        <v>4250</v>
      </c>
      <c r="D3245" s="430" t="s">
        <v>3854</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75">
      <c r="A3246" s="430" t="s">
        <v>4249</v>
      </c>
      <c r="B3246" s="430">
        <v>1</v>
      </c>
      <c r="C3246" s="430" t="s">
        <v>4250</v>
      </c>
      <c r="D3246" s="430" t="s">
        <v>3856</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75">
      <c r="A3247" s="430" t="s">
        <v>4249</v>
      </c>
      <c r="B3247" s="430">
        <v>1</v>
      </c>
      <c r="C3247" s="430" t="s">
        <v>4250</v>
      </c>
      <c r="D3247" s="430" t="s">
        <v>3858</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75">
      <c r="A3248" s="430" t="s">
        <v>4249</v>
      </c>
      <c r="B3248" s="430">
        <v>1</v>
      </c>
      <c r="C3248" s="430" t="s">
        <v>4250</v>
      </c>
      <c r="D3248" s="430" t="s">
        <v>3860</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75">
      <c r="A3249" s="430" t="s">
        <v>4249</v>
      </c>
      <c r="B3249" s="430">
        <v>1</v>
      </c>
      <c r="C3249" s="430" t="s">
        <v>4250</v>
      </c>
      <c r="D3249" s="430" t="s">
        <v>3862</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75">
      <c r="A3250" s="430" t="s">
        <v>4249</v>
      </c>
      <c r="B3250" s="430">
        <v>-1</v>
      </c>
      <c r="C3250" s="430" t="s">
        <v>4251</v>
      </c>
      <c r="D3250" s="430" t="s">
        <v>3765</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75">
      <c r="A3251" s="430" t="s">
        <v>4249</v>
      </c>
      <c r="B3251" s="430">
        <v>-1</v>
      </c>
      <c r="C3251" s="430" t="s">
        <v>4251</v>
      </c>
      <c r="D3251" s="430" t="s">
        <v>3767</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75">
      <c r="A3252" s="430" t="s">
        <v>4249</v>
      </c>
      <c r="B3252" s="430">
        <v>-1</v>
      </c>
      <c r="C3252" s="430" t="s">
        <v>4251</v>
      </c>
      <c r="D3252" s="430" t="s">
        <v>3769</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75">
      <c r="A3253" s="430" t="s">
        <v>4249</v>
      </c>
      <c r="B3253" s="430">
        <v>-1</v>
      </c>
      <c r="C3253" s="430" t="s">
        <v>4251</v>
      </c>
      <c r="D3253" s="430" t="s">
        <v>3771</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75">
      <c r="A3254" s="430" t="s">
        <v>4249</v>
      </c>
      <c r="B3254" s="430">
        <v>-1</v>
      </c>
      <c r="C3254" s="430" t="s">
        <v>4251</v>
      </c>
      <c r="D3254" s="430" t="s">
        <v>3773</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75">
      <c r="A3255" s="430" t="s">
        <v>4249</v>
      </c>
      <c r="B3255" s="430">
        <v>-1</v>
      </c>
      <c r="C3255" s="430" t="s">
        <v>4251</v>
      </c>
      <c r="D3255" s="430" t="s">
        <v>485</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75">
      <c r="A3256" s="430" t="s">
        <v>4249</v>
      </c>
      <c r="B3256" s="430">
        <v>-1</v>
      </c>
      <c r="C3256" s="430" t="s">
        <v>4251</v>
      </c>
      <c r="D3256" s="430" t="s">
        <v>3776</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75">
      <c r="A3257" s="430" t="s">
        <v>4249</v>
      </c>
      <c r="B3257" s="430">
        <v>-1</v>
      </c>
      <c r="C3257" s="430" t="s">
        <v>4251</v>
      </c>
      <c r="D3257" s="430" t="s">
        <v>3778</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75">
      <c r="A3258" s="430" t="s">
        <v>4249</v>
      </c>
      <c r="B3258" s="430">
        <v>-1</v>
      </c>
      <c r="C3258" s="430" t="s">
        <v>4251</v>
      </c>
      <c r="D3258" s="430" t="s">
        <v>3779</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75">
      <c r="A3259" s="430" t="s">
        <v>4249</v>
      </c>
      <c r="B3259" s="430">
        <v>-1</v>
      </c>
      <c r="C3259" s="430" t="s">
        <v>4251</v>
      </c>
      <c r="D3259" s="430" t="s">
        <v>3781</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75">
      <c r="A3260" s="430" t="s">
        <v>4249</v>
      </c>
      <c r="B3260" s="430">
        <v>-1</v>
      </c>
      <c r="C3260" s="430" t="s">
        <v>4251</v>
      </c>
      <c r="D3260" s="430" t="s">
        <v>3783</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75">
      <c r="A3261" s="430" t="s">
        <v>4249</v>
      </c>
      <c r="B3261" s="430">
        <v>-1</v>
      </c>
      <c r="C3261" s="430" t="s">
        <v>4251</v>
      </c>
      <c r="D3261" s="430" t="s">
        <v>3785</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75">
      <c r="A3262" s="430" t="s">
        <v>4249</v>
      </c>
      <c r="B3262" s="430">
        <v>-1</v>
      </c>
      <c r="C3262" s="430" t="s">
        <v>4251</v>
      </c>
      <c r="D3262" s="430" t="s">
        <v>3787</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75">
      <c r="A3263" s="430" t="s">
        <v>4249</v>
      </c>
      <c r="B3263" s="430">
        <v>-1</v>
      </c>
      <c r="C3263" s="430" t="s">
        <v>4251</v>
      </c>
      <c r="D3263" s="430" t="s">
        <v>3789</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75">
      <c r="A3264" s="430" t="s">
        <v>4249</v>
      </c>
      <c r="B3264" s="430">
        <v>-1</v>
      </c>
      <c r="C3264" s="430" t="s">
        <v>4251</v>
      </c>
      <c r="D3264" s="430" t="s">
        <v>3791</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75">
      <c r="A3265" s="430" t="s">
        <v>4249</v>
      </c>
      <c r="B3265" s="430">
        <v>-1</v>
      </c>
      <c r="C3265" s="430" t="s">
        <v>4251</v>
      </c>
      <c r="D3265" s="430" t="s">
        <v>3793</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75">
      <c r="A3266" s="430" t="s">
        <v>4249</v>
      </c>
      <c r="B3266" s="430">
        <v>-1</v>
      </c>
      <c r="C3266" s="430" t="s">
        <v>4251</v>
      </c>
      <c r="D3266" s="430" t="s">
        <v>3795</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75">
      <c r="A3267" s="430" t="s">
        <v>4249</v>
      </c>
      <c r="B3267" s="430">
        <v>-1</v>
      </c>
      <c r="C3267" s="430" t="s">
        <v>4251</v>
      </c>
      <c r="D3267" s="430" t="s">
        <v>3797</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75">
      <c r="A3268" s="430" t="s">
        <v>4249</v>
      </c>
      <c r="B3268" s="430">
        <v>-1</v>
      </c>
      <c r="C3268" s="430" t="s">
        <v>4251</v>
      </c>
      <c r="D3268" s="430" t="s">
        <v>3799</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75">
      <c r="A3269" s="430" t="s">
        <v>4249</v>
      </c>
      <c r="B3269" s="430">
        <v>-1</v>
      </c>
      <c r="C3269" s="430" t="s">
        <v>4251</v>
      </c>
      <c r="D3269" s="430" t="s">
        <v>3801</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75">
      <c r="A3270" s="430" t="s">
        <v>4249</v>
      </c>
      <c r="B3270" s="430">
        <v>-1</v>
      </c>
      <c r="C3270" s="430" t="s">
        <v>4251</v>
      </c>
      <c r="D3270" s="430" t="s">
        <v>3803</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75">
      <c r="A3271" s="430" t="s">
        <v>4249</v>
      </c>
      <c r="B3271" s="430">
        <v>-1</v>
      </c>
      <c r="C3271" s="430" t="s">
        <v>4251</v>
      </c>
      <c r="D3271" s="430" t="s">
        <v>3805</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75">
      <c r="A3272" s="430" t="s">
        <v>4249</v>
      </c>
      <c r="B3272" s="430">
        <v>-1</v>
      </c>
      <c r="C3272" s="430" t="s">
        <v>4251</v>
      </c>
      <c r="D3272" s="430" t="s">
        <v>3807</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75">
      <c r="A3273" s="430" t="s">
        <v>4249</v>
      </c>
      <c r="B3273" s="430">
        <v>-1</v>
      </c>
      <c r="C3273" s="430" t="s">
        <v>4251</v>
      </c>
      <c r="D3273" s="430" t="s">
        <v>3809</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75">
      <c r="A3274" s="430" t="s">
        <v>4249</v>
      </c>
      <c r="B3274" s="430">
        <v>-1</v>
      </c>
      <c r="C3274" s="430" t="s">
        <v>4251</v>
      </c>
      <c r="D3274" s="430" t="s">
        <v>3811</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75">
      <c r="A3275" s="430" t="s">
        <v>4249</v>
      </c>
      <c r="B3275" s="430">
        <v>-1</v>
      </c>
      <c r="C3275" s="430" t="s">
        <v>4251</v>
      </c>
      <c r="D3275" s="430" t="s">
        <v>3813</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75">
      <c r="A3276" s="430" t="s">
        <v>4249</v>
      </c>
      <c r="B3276" s="430">
        <v>-1</v>
      </c>
      <c r="C3276" s="430" t="s">
        <v>4251</v>
      </c>
      <c r="D3276" s="430" t="s">
        <v>3815</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75">
      <c r="A3277" s="430" t="s">
        <v>4249</v>
      </c>
      <c r="B3277" s="430">
        <v>-1</v>
      </c>
      <c r="C3277" s="430" t="s">
        <v>4251</v>
      </c>
      <c r="D3277" s="430" t="s">
        <v>3817</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75">
      <c r="A3278" s="430" t="s">
        <v>4249</v>
      </c>
      <c r="B3278" s="430">
        <v>-1</v>
      </c>
      <c r="C3278" s="430" t="s">
        <v>4251</v>
      </c>
      <c r="D3278" s="430" t="s">
        <v>3819</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75">
      <c r="A3279" s="430" t="s">
        <v>4249</v>
      </c>
      <c r="B3279" s="430">
        <v>-1</v>
      </c>
      <c r="C3279" s="430" t="s">
        <v>4251</v>
      </c>
      <c r="D3279" s="430" t="s">
        <v>521</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75">
      <c r="A3280" s="430" t="s">
        <v>4249</v>
      </c>
      <c r="B3280" s="430">
        <v>-1</v>
      </c>
      <c r="C3280" s="430" t="s">
        <v>4251</v>
      </c>
      <c r="D3280" s="430" t="s">
        <v>3822</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75">
      <c r="A3281" s="430" t="s">
        <v>4249</v>
      </c>
      <c r="B3281" s="430">
        <v>-1</v>
      </c>
      <c r="C3281" s="430" t="s">
        <v>4251</v>
      </c>
      <c r="D3281" s="430" t="s">
        <v>3824</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75">
      <c r="A3282" s="430" t="s">
        <v>4249</v>
      </c>
      <c r="B3282" s="430">
        <v>-1</v>
      </c>
      <c r="C3282" s="430" t="s">
        <v>4251</v>
      </c>
      <c r="D3282" s="430" t="s">
        <v>3826</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75">
      <c r="A3283" s="430" t="s">
        <v>4249</v>
      </c>
      <c r="B3283" s="430">
        <v>-1</v>
      </c>
      <c r="C3283" s="430" t="s">
        <v>4251</v>
      </c>
      <c r="D3283" s="430" t="s">
        <v>3828</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75">
      <c r="A3284" s="430" t="s">
        <v>4249</v>
      </c>
      <c r="B3284" s="430">
        <v>-1</v>
      </c>
      <c r="C3284" s="430" t="s">
        <v>4251</v>
      </c>
      <c r="D3284" s="430" t="s">
        <v>3830</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75">
      <c r="A3285" s="430" t="s">
        <v>4249</v>
      </c>
      <c r="B3285" s="430">
        <v>-1</v>
      </c>
      <c r="C3285" s="430" t="s">
        <v>4251</v>
      </c>
      <c r="D3285" s="430" t="s">
        <v>3832</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75">
      <c r="A3286" s="430" t="s">
        <v>4249</v>
      </c>
      <c r="B3286" s="430">
        <v>-1</v>
      </c>
      <c r="C3286" s="430" t="s">
        <v>4251</v>
      </c>
      <c r="D3286" s="430" t="s">
        <v>3834</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75">
      <c r="A3287" s="430" t="s">
        <v>4249</v>
      </c>
      <c r="B3287" s="430">
        <v>-1</v>
      </c>
      <c r="C3287" s="430" t="s">
        <v>4251</v>
      </c>
      <c r="D3287" s="430" t="s">
        <v>3836</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75">
      <c r="A3288" s="430" t="s">
        <v>4249</v>
      </c>
      <c r="B3288" s="430">
        <v>-1</v>
      </c>
      <c r="C3288" s="430" t="s">
        <v>4251</v>
      </c>
      <c r="D3288" s="430" t="s">
        <v>3838</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75">
      <c r="A3289" s="430" t="s">
        <v>4249</v>
      </c>
      <c r="B3289" s="430">
        <v>-1</v>
      </c>
      <c r="C3289" s="430" t="s">
        <v>4251</v>
      </c>
      <c r="D3289" s="430" t="s">
        <v>3840</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75">
      <c r="A3290" s="430" t="s">
        <v>4249</v>
      </c>
      <c r="B3290" s="430">
        <v>-1</v>
      </c>
      <c r="C3290" s="430" t="s">
        <v>4251</v>
      </c>
      <c r="D3290" s="430" t="s">
        <v>3842</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75">
      <c r="A3291" s="430" t="s">
        <v>4249</v>
      </c>
      <c r="B3291" s="430">
        <v>-1</v>
      </c>
      <c r="C3291" s="430" t="s">
        <v>4251</v>
      </c>
      <c r="D3291" s="430" t="s">
        <v>3844</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75">
      <c r="A3292" s="430" t="s">
        <v>4249</v>
      </c>
      <c r="B3292" s="430">
        <v>-1</v>
      </c>
      <c r="C3292" s="430" t="s">
        <v>4251</v>
      </c>
      <c r="D3292" s="430" t="s">
        <v>3846</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75">
      <c r="A3293" s="430" t="s">
        <v>4249</v>
      </c>
      <c r="B3293" s="430">
        <v>-1</v>
      </c>
      <c r="C3293" s="430" t="s">
        <v>4251</v>
      </c>
      <c r="D3293" s="430" t="s">
        <v>3848</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75">
      <c r="A3294" s="430" t="s">
        <v>4249</v>
      </c>
      <c r="B3294" s="430">
        <v>-1</v>
      </c>
      <c r="C3294" s="430" t="s">
        <v>4251</v>
      </c>
      <c r="D3294" s="430" t="s">
        <v>3850</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75">
      <c r="A3295" s="430" t="s">
        <v>4249</v>
      </c>
      <c r="B3295" s="430">
        <v>-1</v>
      </c>
      <c r="C3295" s="430" t="s">
        <v>4251</v>
      </c>
      <c r="D3295" s="430" t="s">
        <v>3852</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75">
      <c r="A3296" s="430" t="s">
        <v>4249</v>
      </c>
      <c r="B3296" s="430">
        <v>-1</v>
      </c>
      <c r="C3296" s="430" t="s">
        <v>4251</v>
      </c>
      <c r="D3296" s="430" t="s">
        <v>3854</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75">
      <c r="A3297" s="430" t="s">
        <v>4249</v>
      </c>
      <c r="B3297" s="430">
        <v>-1</v>
      </c>
      <c r="C3297" s="430" t="s">
        <v>4251</v>
      </c>
      <c r="D3297" s="430" t="s">
        <v>3856</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75">
      <c r="A3298" s="430" t="s">
        <v>4249</v>
      </c>
      <c r="B3298" s="430">
        <v>-1</v>
      </c>
      <c r="C3298" s="430" t="s">
        <v>4251</v>
      </c>
      <c r="D3298" s="430" t="s">
        <v>3858</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75">
      <c r="A3299" s="430" t="s">
        <v>4249</v>
      </c>
      <c r="B3299" s="430">
        <v>-1</v>
      </c>
      <c r="C3299" s="430" t="s">
        <v>4251</v>
      </c>
      <c r="D3299" s="430" t="s">
        <v>3860</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75">
      <c r="A3300" s="430" t="s">
        <v>4249</v>
      </c>
      <c r="B3300" s="430">
        <v>-1</v>
      </c>
      <c r="C3300" s="430" t="s">
        <v>4251</v>
      </c>
      <c r="D3300" s="430" t="s">
        <v>3862</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75">
      <c r="A3301" s="430" t="s">
        <v>4252</v>
      </c>
      <c r="B3301" s="430">
        <v>1</v>
      </c>
      <c r="C3301" s="430" t="s">
        <v>4253</v>
      </c>
      <c r="D3301" s="430" t="s">
        <v>3765</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75">
      <c r="A3302" s="430" t="s">
        <v>4252</v>
      </c>
      <c r="B3302" s="430">
        <v>1</v>
      </c>
      <c r="C3302" s="430" t="s">
        <v>4253</v>
      </c>
      <c r="D3302" s="430" t="s">
        <v>3767</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75">
      <c r="A3303" s="430" t="s">
        <v>4252</v>
      </c>
      <c r="B3303" s="430">
        <v>1</v>
      </c>
      <c r="C3303" s="430" t="s">
        <v>4253</v>
      </c>
      <c r="D3303" s="430" t="s">
        <v>3769</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75">
      <c r="A3304" s="430" t="s">
        <v>4252</v>
      </c>
      <c r="B3304" s="430">
        <v>1</v>
      </c>
      <c r="C3304" s="430" t="s">
        <v>4253</v>
      </c>
      <c r="D3304" s="430" t="s">
        <v>4136</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75">
      <c r="A3305" s="430" t="s">
        <v>4252</v>
      </c>
      <c r="B3305" s="430">
        <v>1</v>
      </c>
      <c r="C3305" s="430" t="s">
        <v>4253</v>
      </c>
      <c r="D3305" s="430" t="s">
        <v>3771</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75">
      <c r="A3306" s="430" t="s">
        <v>4252</v>
      </c>
      <c r="B3306" s="430">
        <v>1</v>
      </c>
      <c r="C3306" s="430" t="s">
        <v>4253</v>
      </c>
      <c r="D3306" s="430" t="s">
        <v>3773</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75">
      <c r="A3307" s="430" t="s">
        <v>4252</v>
      </c>
      <c r="B3307" s="430">
        <v>1</v>
      </c>
      <c r="C3307" s="430" t="s">
        <v>4253</v>
      </c>
      <c r="D3307" s="430" t="s">
        <v>485</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75">
      <c r="A3308" s="430" t="s">
        <v>4252</v>
      </c>
      <c r="B3308" s="430">
        <v>1</v>
      </c>
      <c r="C3308" s="430" t="s">
        <v>4253</v>
      </c>
      <c r="D3308" s="430" t="s">
        <v>3776</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75">
      <c r="A3309" s="430" t="s">
        <v>4252</v>
      </c>
      <c r="B3309" s="430">
        <v>1</v>
      </c>
      <c r="C3309" s="430" t="s">
        <v>4253</v>
      </c>
      <c r="D3309" s="430" t="s">
        <v>3779</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75">
      <c r="A3310" s="430" t="s">
        <v>4252</v>
      </c>
      <c r="B3310" s="430">
        <v>1</v>
      </c>
      <c r="C3310" s="430" t="s">
        <v>4253</v>
      </c>
      <c r="D3310" s="430" t="s">
        <v>3781</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75">
      <c r="A3311" s="430" t="s">
        <v>4252</v>
      </c>
      <c r="B3311" s="430">
        <v>1</v>
      </c>
      <c r="C3311" s="430" t="s">
        <v>4253</v>
      </c>
      <c r="D3311" s="430" t="s">
        <v>3783</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75">
      <c r="A3312" s="430" t="s">
        <v>4252</v>
      </c>
      <c r="B3312" s="430">
        <v>1</v>
      </c>
      <c r="C3312" s="430" t="s">
        <v>4253</v>
      </c>
      <c r="D3312" s="430" t="s">
        <v>4137</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75">
      <c r="A3313" s="430" t="s">
        <v>4252</v>
      </c>
      <c r="B3313" s="430">
        <v>1</v>
      </c>
      <c r="C3313" s="430" t="s">
        <v>4253</v>
      </c>
      <c r="D3313" s="430" t="s">
        <v>3785</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75">
      <c r="A3314" s="430" t="s">
        <v>4252</v>
      </c>
      <c r="B3314" s="430">
        <v>1</v>
      </c>
      <c r="C3314" s="430" t="s">
        <v>4253</v>
      </c>
      <c r="D3314" s="430" t="s">
        <v>3787</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75">
      <c r="A3315" s="430" t="s">
        <v>4252</v>
      </c>
      <c r="B3315" s="430">
        <v>1</v>
      </c>
      <c r="C3315" s="430" t="s">
        <v>4253</v>
      </c>
      <c r="D3315" s="430" t="s">
        <v>3789</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75">
      <c r="A3316" s="430" t="s">
        <v>4252</v>
      </c>
      <c r="B3316" s="430">
        <v>1</v>
      </c>
      <c r="C3316" s="430" t="s">
        <v>4253</v>
      </c>
      <c r="D3316" s="430" t="s">
        <v>3791</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75">
      <c r="A3317" s="430" t="s">
        <v>4252</v>
      </c>
      <c r="B3317" s="430">
        <v>1</v>
      </c>
      <c r="C3317" s="430" t="s">
        <v>4253</v>
      </c>
      <c r="D3317" s="430" t="s">
        <v>3793</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75">
      <c r="A3318" s="430" t="s">
        <v>4252</v>
      </c>
      <c r="B3318" s="430">
        <v>1</v>
      </c>
      <c r="C3318" s="430" t="s">
        <v>4253</v>
      </c>
      <c r="D3318" s="430" t="s">
        <v>3795</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75">
      <c r="A3319" s="430" t="s">
        <v>4252</v>
      </c>
      <c r="B3319" s="430">
        <v>1</v>
      </c>
      <c r="C3319" s="430" t="s">
        <v>4253</v>
      </c>
      <c r="D3319" s="430" t="s">
        <v>3797</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75">
      <c r="A3320" s="430" t="s">
        <v>4252</v>
      </c>
      <c r="B3320" s="430">
        <v>1</v>
      </c>
      <c r="C3320" s="430" t="s">
        <v>4253</v>
      </c>
      <c r="D3320" s="430" t="s">
        <v>3799</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75">
      <c r="A3321" s="430" t="s">
        <v>4252</v>
      </c>
      <c r="B3321" s="430">
        <v>1</v>
      </c>
      <c r="C3321" s="430" t="s">
        <v>4253</v>
      </c>
      <c r="D3321" s="430" t="s">
        <v>3801</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75">
      <c r="A3322" s="430" t="s">
        <v>4252</v>
      </c>
      <c r="B3322" s="430">
        <v>1</v>
      </c>
      <c r="C3322" s="430" t="s">
        <v>4253</v>
      </c>
      <c r="D3322" s="430" t="s">
        <v>3803</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75">
      <c r="A3323" s="430" t="s">
        <v>4252</v>
      </c>
      <c r="B3323" s="430">
        <v>1</v>
      </c>
      <c r="C3323" s="430" t="s">
        <v>4253</v>
      </c>
      <c r="D3323" s="430" t="s">
        <v>3805</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75">
      <c r="A3324" s="430" t="s">
        <v>4252</v>
      </c>
      <c r="B3324" s="430">
        <v>1</v>
      </c>
      <c r="C3324" s="430" t="s">
        <v>4253</v>
      </c>
      <c r="D3324" s="430" t="s">
        <v>3807</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75">
      <c r="A3325" s="430" t="s">
        <v>4252</v>
      </c>
      <c r="B3325" s="430">
        <v>1</v>
      </c>
      <c r="C3325" s="430" t="s">
        <v>4253</v>
      </c>
      <c r="D3325" s="430" t="s">
        <v>3809</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75">
      <c r="A3326" s="430" t="s">
        <v>4252</v>
      </c>
      <c r="B3326" s="430">
        <v>1</v>
      </c>
      <c r="C3326" s="430" t="s">
        <v>4253</v>
      </c>
      <c r="D3326" s="430" t="s">
        <v>3811</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75">
      <c r="A3327" s="430" t="s">
        <v>4252</v>
      </c>
      <c r="B3327" s="430">
        <v>1</v>
      </c>
      <c r="C3327" s="430" t="s">
        <v>4253</v>
      </c>
      <c r="D3327" s="430" t="s">
        <v>4138</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75">
      <c r="A3328" s="430" t="s">
        <v>4252</v>
      </c>
      <c r="B3328" s="430">
        <v>1</v>
      </c>
      <c r="C3328" s="430" t="s">
        <v>4253</v>
      </c>
      <c r="D3328" s="430" t="s">
        <v>3813</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75">
      <c r="A3329" s="430" t="s">
        <v>4252</v>
      </c>
      <c r="B3329" s="430">
        <v>1</v>
      </c>
      <c r="C3329" s="430" t="s">
        <v>4253</v>
      </c>
      <c r="D3329" s="430" t="s">
        <v>3815</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75">
      <c r="A3330" s="430" t="s">
        <v>4252</v>
      </c>
      <c r="B3330" s="430">
        <v>1</v>
      </c>
      <c r="C3330" s="430" t="s">
        <v>4253</v>
      </c>
      <c r="D3330" s="430" t="s">
        <v>3817</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75">
      <c r="A3331" s="430" t="s">
        <v>4252</v>
      </c>
      <c r="B3331" s="430">
        <v>1</v>
      </c>
      <c r="C3331" s="430" t="s">
        <v>4253</v>
      </c>
      <c r="D3331" s="430" t="s">
        <v>3819</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75">
      <c r="A3332" s="430" t="s">
        <v>4252</v>
      </c>
      <c r="B3332" s="430">
        <v>1</v>
      </c>
      <c r="C3332" s="430" t="s">
        <v>4253</v>
      </c>
      <c r="D3332" s="430" t="s">
        <v>521</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75">
      <c r="A3333" s="430" t="s">
        <v>4252</v>
      </c>
      <c r="B3333" s="430">
        <v>1</v>
      </c>
      <c r="C3333" s="430" t="s">
        <v>4253</v>
      </c>
      <c r="D3333" s="430" t="s">
        <v>3822</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75">
      <c r="A3334" s="430" t="s">
        <v>4252</v>
      </c>
      <c r="B3334" s="430">
        <v>1</v>
      </c>
      <c r="C3334" s="430" t="s">
        <v>4253</v>
      </c>
      <c r="D3334" s="430" t="s">
        <v>3824</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75">
      <c r="A3335" s="430" t="s">
        <v>4252</v>
      </c>
      <c r="B3335" s="430">
        <v>1</v>
      </c>
      <c r="C3335" s="430" t="s">
        <v>4253</v>
      </c>
      <c r="D3335" s="430" t="s">
        <v>3826</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75">
      <c r="A3336" s="430" t="s">
        <v>4252</v>
      </c>
      <c r="B3336" s="430">
        <v>1</v>
      </c>
      <c r="C3336" s="430" t="s">
        <v>4253</v>
      </c>
      <c r="D3336" s="430" t="s">
        <v>3828</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75">
      <c r="A3337" s="430" t="s">
        <v>4252</v>
      </c>
      <c r="B3337" s="430">
        <v>1</v>
      </c>
      <c r="C3337" s="430" t="s">
        <v>4253</v>
      </c>
      <c r="D3337" s="430" t="s">
        <v>3830</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75">
      <c r="A3338" s="430" t="s">
        <v>4252</v>
      </c>
      <c r="B3338" s="430">
        <v>1</v>
      </c>
      <c r="C3338" s="430" t="s">
        <v>4253</v>
      </c>
      <c r="D3338" s="430" t="s">
        <v>3832</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75">
      <c r="A3339" s="430" t="s">
        <v>4252</v>
      </c>
      <c r="B3339" s="430">
        <v>1</v>
      </c>
      <c r="C3339" s="430" t="s">
        <v>4253</v>
      </c>
      <c r="D3339" s="430" t="s">
        <v>3834</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75">
      <c r="A3340" s="430" t="s">
        <v>4252</v>
      </c>
      <c r="B3340" s="430">
        <v>1</v>
      </c>
      <c r="C3340" s="430" t="s">
        <v>4253</v>
      </c>
      <c r="D3340" s="430" t="s">
        <v>3836</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75">
      <c r="A3341" s="430" t="s">
        <v>4252</v>
      </c>
      <c r="B3341" s="430">
        <v>1</v>
      </c>
      <c r="C3341" s="430" t="s">
        <v>4253</v>
      </c>
      <c r="D3341" s="430" t="s">
        <v>3838</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75">
      <c r="A3342" s="430" t="s">
        <v>4252</v>
      </c>
      <c r="B3342" s="430">
        <v>1</v>
      </c>
      <c r="C3342" s="430" t="s">
        <v>4253</v>
      </c>
      <c r="D3342" s="430" t="s">
        <v>4139</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75">
      <c r="A3343" s="430" t="s">
        <v>4252</v>
      </c>
      <c r="B3343" s="430">
        <v>1</v>
      </c>
      <c r="C3343" s="430" t="s">
        <v>4253</v>
      </c>
      <c r="D3343" s="430" t="s">
        <v>3840</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75">
      <c r="A3344" s="430" t="s">
        <v>4252</v>
      </c>
      <c r="B3344" s="430">
        <v>1</v>
      </c>
      <c r="C3344" s="430" t="s">
        <v>4253</v>
      </c>
      <c r="D3344" s="430" t="s">
        <v>3842</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75">
      <c r="A3345" s="430" t="s">
        <v>4252</v>
      </c>
      <c r="B3345" s="430">
        <v>1</v>
      </c>
      <c r="C3345" s="430" t="s">
        <v>4253</v>
      </c>
      <c r="D3345" s="430" t="s">
        <v>3844</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75">
      <c r="A3346" s="430" t="s">
        <v>4252</v>
      </c>
      <c r="B3346" s="430">
        <v>1</v>
      </c>
      <c r="C3346" s="430" t="s">
        <v>4253</v>
      </c>
      <c r="D3346" s="430" t="s">
        <v>3846</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75">
      <c r="A3347" s="430" t="s">
        <v>4252</v>
      </c>
      <c r="B3347" s="430">
        <v>1</v>
      </c>
      <c r="C3347" s="430" t="s">
        <v>4253</v>
      </c>
      <c r="D3347" s="430" t="s">
        <v>3848</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75">
      <c r="A3348" s="430" t="s">
        <v>4252</v>
      </c>
      <c r="B3348" s="430">
        <v>1</v>
      </c>
      <c r="C3348" s="430" t="s">
        <v>4253</v>
      </c>
      <c r="D3348" s="430" t="s">
        <v>4140</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75">
      <c r="A3349" s="430" t="s">
        <v>4252</v>
      </c>
      <c r="B3349" s="430">
        <v>1</v>
      </c>
      <c r="C3349" s="430" t="s">
        <v>4253</v>
      </c>
      <c r="D3349" s="430" t="s">
        <v>3850</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75">
      <c r="A3350" s="430" t="s">
        <v>4252</v>
      </c>
      <c r="B3350" s="430">
        <v>1</v>
      </c>
      <c r="C3350" s="430" t="s">
        <v>4253</v>
      </c>
      <c r="D3350" s="430" t="s">
        <v>3852</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75">
      <c r="A3351" s="430" t="s">
        <v>4252</v>
      </c>
      <c r="B3351" s="430">
        <v>1</v>
      </c>
      <c r="C3351" s="430" t="s">
        <v>4253</v>
      </c>
      <c r="D3351" s="430" t="s">
        <v>4141</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75">
      <c r="A3352" s="430" t="s">
        <v>4252</v>
      </c>
      <c r="B3352" s="430">
        <v>1</v>
      </c>
      <c r="C3352" s="430" t="s">
        <v>4253</v>
      </c>
      <c r="D3352" s="430" t="s">
        <v>3854</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75">
      <c r="A3353" s="430" t="s">
        <v>4252</v>
      </c>
      <c r="B3353" s="430">
        <v>1</v>
      </c>
      <c r="C3353" s="430" t="s">
        <v>4253</v>
      </c>
      <c r="D3353" s="430" t="s">
        <v>3856</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75">
      <c r="A3354" s="430" t="s">
        <v>4252</v>
      </c>
      <c r="B3354" s="430">
        <v>1</v>
      </c>
      <c r="C3354" s="430" t="s">
        <v>4253</v>
      </c>
      <c r="D3354" s="430" t="s">
        <v>3858</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75">
      <c r="A3355" s="430" t="s">
        <v>4252</v>
      </c>
      <c r="B3355" s="430">
        <v>1</v>
      </c>
      <c r="C3355" s="430" t="s">
        <v>4253</v>
      </c>
      <c r="D3355" s="430" t="s">
        <v>3860</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75">
      <c r="A3356" s="430" t="s">
        <v>4252</v>
      </c>
      <c r="B3356" s="430">
        <v>1</v>
      </c>
      <c r="C3356" s="430" t="s">
        <v>4253</v>
      </c>
      <c r="D3356" s="430" t="s">
        <v>3862</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75">
      <c r="A3357" s="430" t="s">
        <v>4254</v>
      </c>
      <c r="B3357" s="430">
        <v>1</v>
      </c>
      <c r="C3357" s="430" t="s">
        <v>4251</v>
      </c>
      <c r="D3357" s="430" t="s">
        <v>3765</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75">
      <c r="A3358" s="430" t="s">
        <v>4254</v>
      </c>
      <c r="B3358" s="430">
        <v>1</v>
      </c>
      <c r="C3358" s="430" t="s">
        <v>4251</v>
      </c>
      <c r="D3358" s="430" t="s">
        <v>3767</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75">
      <c r="A3359" s="430" t="s">
        <v>4254</v>
      </c>
      <c r="B3359" s="430">
        <v>1</v>
      </c>
      <c r="C3359" s="430" t="s">
        <v>4251</v>
      </c>
      <c r="D3359" s="430" t="s">
        <v>3769</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75">
      <c r="A3360" s="430" t="s">
        <v>4254</v>
      </c>
      <c r="B3360" s="430">
        <v>1</v>
      </c>
      <c r="C3360" s="430" t="s">
        <v>4251</v>
      </c>
      <c r="D3360" s="430" t="s">
        <v>3771</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75">
      <c r="A3361" s="430" t="s">
        <v>4254</v>
      </c>
      <c r="B3361" s="430">
        <v>1</v>
      </c>
      <c r="C3361" s="430" t="s">
        <v>4251</v>
      </c>
      <c r="D3361" s="430" t="s">
        <v>3773</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75">
      <c r="A3362" s="430" t="s">
        <v>4254</v>
      </c>
      <c r="B3362" s="430">
        <v>1</v>
      </c>
      <c r="C3362" s="430" t="s">
        <v>4251</v>
      </c>
      <c r="D3362" s="430" t="s">
        <v>485</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75">
      <c r="A3363" s="430" t="s">
        <v>4254</v>
      </c>
      <c r="B3363" s="430">
        <v>1</v>
      </c>
      <c r="C3363" s="430" t="s">
        <v>4251</v>
      </c>
      <c r="D3363" s="430" t="s">
        <v>3776</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75">
      <c r="A3364" s="430" t="s">
        <v>4254</v>
      </c>
      <c r="B3364" s="430">
        <v>1</v>
      </c>
      <c r="C3364" s="430" t="s">
        <v>4251</v>
      </c>
      <c r="D3364" s="430" t="s">
        <v>3778</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75">
      <c r="A3365" s="430" t="s">
        <v>4254</v>
      </c>
      <c r="B3365" s="430">
        <v>1</v>
      </c>
      <c r="C3365" s="430" t="s">
        <v>4251</v>
      </c>
      <c r="D3365" s="430" t="s">
        <v>3779</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75">
      <c r="A3366" s="430" t="s">
        <v>4254</v>
      </c>
      <c r="B3366" s="430">
        <v>1</v>
      </c>
      <c r="C3366" s="430" t="s">
        <v>4251</v>
      </c>
      <c r="D3366" s="430" t="s">
        <v>3781</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75">
      <c r="A3367" s="430" t="s">
        <v>4254</v>
      </c>
      <c r="B3367" s="430">
        <v>1</v>
      </c>
      <c r="C3367" s="430" t="s">
        <v>4251</v>
      </c>
      <c r="D3367" s="430" t="s">
        <v>3783</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75">
      <c r="A3368" s="430" t="s">
        <v>4254</v>
      </c>
      <c r="B3368" s="430">
        <v>1</v>
      </c>
      <c r="C3368" s="430" t="s">
        <v>4251</v>
      </c>
      <c r="D3368" s="430" t="s">
        <v>3785</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75">
      <c r="A3369" s="430" t="s">
        <v>4254</v>
      </c>
      <c r="B3369" s="430">
        <v>1</v>
      </c>
      <c r="C3369" s="430" t="s">
        <v>4251</v>
      </c>
      <c r="D3369" s="430" t="s">
        <v>3787</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75">
      <c r="A3370" s="430" t="s">
        <v>4254</v>
      </c>
      <c r="B3370" s="430">
        <v>1</v>
      </c>
      <c r="C3370" s="430" t="s">
        <v>4251</v>
      </c>
      <c r="D3370" s="430" t="s">
        <v>3789</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75">
      <c r="A3371" s="430" t="s">
        <v>4254</v>
      </c>
      <c r="B3371" s="430">
        <v>1</v>
      </c>
      <c r="C3371" s="430" t="s">
        <v>4251</v>
      </c>
      <c r="D3371" s="430" t="s">
        <v>3791</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75">
      <c r="A3372" s="430" t="s">
        <v>4254</v>
      </c>
      <c r="B3372" s="430">
        <v>1</v>
      </c>
      <c r="C3372" s="430" t="s">
        <v>4251</v>
      </c>
      <c r="D3372" s="430" t="s">
        <v>3793</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75">
      <c r="A3373" s="430" t="s">
        <v>4254</v>
      </c>
      <c r="B3373" s="430">
        <v>1</v>
      </c>
      <c r="C3373" s="430" t="s">
        <v>4251</v>
      </c>
      <c r="D3373" s="430" t="s">
        <v>3795</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75">
      <c r="A3374" s="430" t="s">
        <v>4254</v>
      </c>
      <c r="B3374" s="430">
        <v>1</v>
      </c>
      <c r="C3374" s="430" t="s">
        <v>4251</v>
      </c>
      <c r="D3374" s="430" t="s">
        <v>3797</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75">
      <c r="A3375" s="430" t="s">
        <v>4254</v>
      </c>
      <c r="B3375" s="430">
        <v>1</v>
      </c>
      <c r="C3375" s="430" t="s">
        <v>4251</v>
      </c>
      <c r="D3375" s="430" t="s">
        <v>3799</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75">
      <c r="A3376" s="430" t="s">
        <v>4254</v>
      </c>
      <c r="B3376" s="430">
        <v>1</v>
      </c>
      <c r="C3376" s="430" t="s">
        <v>4251</v>
      </c>
      <c r="D3376" s="430" t="s">
        <v>3801</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75">
      <c r="A3377" s="430" t="s">
        <v>4254</v>
      </c>
      <c r="B3377" s="430">
        <v>1</v>
      </c>
      <c r="C3377" s="430" t="s">
        <v>4251</v>
      </c>
      <c r="D3377" s="430" t="s">
        <v>3803</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75">
      <c r="A3378" s="430" t="s">
        <v>4254</v>
      </c>
      <c r="B3378" s="430">
        <v>1</v>
      </c>
      <c r="C3378" s="430" t="s">
        <v>4251</v>
      </c>
      <c r="D3378" s="430" t="s">
        <v>3805</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75">
      <c r="A3379" s="430" t="s">
        <v>4254</v>
      </c>
      <c r="B3379" s="430">
        <v>1</v>
      </c>
      <c r="C3379" s="430" t="s">
        <v>4251</v>
      </c>
      <c r="D3379" s="430" t="s">
        <v>3807</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75">
      <c r="A3380" s="430" t="s">
        <v>4254</v>
      </c>
      <c r="B3380" s="430">
        <v>1</v>
      </c>
      <c r="C3380" s="430" t="s">
        <v>4251</v>
      </c>
      <c r="D3380" s="430" t="s">
        <v>3809</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75">
      <c r="A3381" s="430" t="s">
        <v>4254</v>
      </c>
      <c r="B3381" s="430">
        <v>1</v>
      </c>
      <c r="C3381" s="430" t="s">
        <v>4251</v>
      </c>
      <c r="D3381" s="430" t="s">
        <v>3811</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75">
      <c r="A3382" s="430" t="s">
        <v>4254</v>
      </c>
      <c r="B3382" s="430">
        <v>1</v>
      </c>
      <c r="C3382" s="430" t="s">
        <v>4251</v>
      </c>
      <c r="D3382" s="430" t="s">
        <v>3813</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75">
      <c r="A3383" s="430" t="s">
        <v>4254</v>
      </c>
      <c r="B3383" s="430">
        <v>1</v>
      </c>
      <c r="C3383" s="430" t="s">
        <v>4251</v>
      </c>
      <c r="D3383" s="430" t="s">
        <v>3815</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75">
      <c r="A3384" s="430" t="s">
        <v>4254</v>
      </c>
      <c r="B3384" s="430">
        <v>1</v>
      </c>
      <c r="C3384" s="430" t="s">
        <v>4251</v>
      </c>
      <c r="D3384" s="430" t="s">
        <v>3817</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75">
      <c r="A3385" s="430" t="s">
        <v>4254</v>
      </c>
      <c r="B3385" s="430">
        <v>1</v>
      </c>
      <c r="C3385" s="430" t="s">
        <v>4251</v>
      </c>
      <c r="D3385" s="430" t="s">
        <v>3819</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75">
      <c r="A3386" s="430" t="s">
        <v>4254</v>
      </c>
      <c r="B3386" s="430">
        <v>1</v>
      </c>
      <c r="C3386" s="430" t="s">
        <v>4251</v>
      </c>
      <c r="D3386" s="430" t="s">
        <v>521</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75">
      <c r="A3387" s="430" t="s">
        <v>4254</v>
      </c>
      <c r="B3387" s="430">
        <v>1</v>
      </c>
      <c r="C3387" s="430" t="s">
        <v>4251</v>
      </c>
      <c r="D3387" s="430" t="s">
        <v>3822</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75">
      <c r="A3388" s="430" t="s">
        <v>4254</v>
      </c>
      <c r="B3388" s="430">
        <v>1</v>
      </c>
      <c r="C3388" s="430" t="s">
        <v>4251</v>
      </c>
      <c r="D3388" s="430" t="s">
        <v>3824</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75">
      <c r="A3389" s="430" t="s">
        <v>4254</v>
      </c>
      <c r="B3389" s="430">
        <v>1</v>
      </c>
      <c r="C3389" s="430" t="s">
        <v>4251</v>
      </c>
      <c r="D3389" s="430" t="s">
        <v>3826</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75">
      <c r="A3390" s="430" t="s">
        <v>4254</v>
      </c>
      <c r="B3390" s="430">
        <v>1</v>
      </c>
      <c r="C3390" s="430" t="s">
        <v>4251</v>
      </c>
      <c r="D3390" s="430" t="s">
        <v>3828</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75">
      <c r="A3391" s="430" t="s">
        <v>4254</v>
      </c>
      <c r="B3391" s="430">
        <v>1</v>
      </c>
      <c r="C3391" s="430" t="s">
        <v>4251</v>
      </c>
      <c r="D3391" s="430" t="s">
        <v>3830</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75">
      <c r="A3392" s="430" t="s">
        <v>4254</v>
      </c>
      <c r="B3392" s="430">
        <v>1</v>
      </c>
      <c r="C3392" s="430" t="s">
        <v>4251</v>
      </c>
      <c r="D3392" s="430" t="s">
        <v>3832</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75">
      <c r="A3393" s="430" t="s">
        <v>4254</v>
      </c>
      <c r="B3393" s="430">
        <v>1</v>
      </c>
      <c r="C3393" s="430" t="s">
        <v>4251</v>
      </c>
      <c r="D3393" s="430" t="s">
        <v>3834</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75">
      <c r="A3394" s="430" t="s">
        <v>4254</v>
      </c>
      <c r="B3394" s="430">
        <v>1</v>
      </c>
      <c r="C3394" s="430" t="s">
        <v>4251</v>
      </c>
      <c r="D3394" s="430" t="s">
        <v>3836</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75">
      <c r="A3395" s="430" t="s">
        <v>4254</v>
      </c>
      <c r="B3395" s="430">
        <v>1</v>
      </c>
      <c r="C3395" s="430" t="s">
        <v>4251</v>
      </c>
      <c r="D3395" s="430" t="s">
        <v>3838</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75">
      <c r="A3396" s="430" t="s">
        <v>4254</v>
      </c>
      <c r="B3396" s="430">
        <v>1</v>
      </c>
      <c r="C3396" s="430" t="s">
        <v>4251</v>
      </c>
      <c r="D3396" s="430" t="s">
        <v>3840</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75">
      <c r="A3397" s="430" t="s">
        <v>4254</v>
      </c>
      <c r="B3397" s="430">
        <v>1</v>
      </c>
      <c r="C3397" s="430" t="s">
        <v>4251</v>
      </c>
      <c r="D3397" s="430" t="s">
        <v>3842</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75">
      <c r="A3398" s="430" t="s">
        <v>4254</v>
      </c>
      <c r="B3398" s="430">
        <v>1</v>
      </c>
      <c r="C3398" s="430" t="s">
        <v>4251</v>
      </c>
      <c r="D3398" s="430" t="s">
        <v>3844</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75">
      <c r="A3399" s="430" t="s">
        <v>4254</v>
      </c>
      <c r="B3399" s="430">
        <v>1</v>
      </c>
      <c r="C3399" s="430" t="s">
        <v>4251</v>
      </c>
      <c r="D3399" s="430" t="s">
        <v>3846</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75">
      <c r="A3400" s="430" t="s">
        <v>4254</v>
      </c>
      <c r="B3400" s="430">
        <v>1</v>
      </c>
      <c r="C3400" s="430" t="s">
        <v>4251</v>
      </c>
      <c r="D3400" s="430" t="s">
        <v>3848</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75">
      <c r="A3401" s="430" t="s">
        <v>4254</v>
      </c>
      <c r="B3401" s="430">
        <v>1</v>
      </c>
      <c r="C3401" s="430" t="s">
        <v>4251</v>
      </c>
      <c r="D3401" s="430" t="s">
        <v>3850</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75">
      <c r="A3402" s="430" t="s">
        <v>4254</v>
      </c>
      <c r="B3402" s="430">
        <v>1</v>
      </c>
      <c r="C3402" s="430" t="s">
        <v>4251</v>
      </c>
      <c r="D3402" s="430" t="s">
        <v>3852</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75">
      <c r="A3403" s="430" t="s">
        <v>4254</v>
      </c>
      <c r="B3403" s="430">
        <v>1</v>
      </c>
      <c r="C3403" s="430" t="s">
        <v>4251</v>
      </c>
      <c r="D3403" s="430" t="s">
        <v>3854</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75">
      <c r="A3404" s="430" t="s">
        <v>4254</v>
      </c>
      <c r="B3404" s="430">
        <v>1</v>
      </c>
      <c r="C3404" s="430" t="s">
        <v>4251</v>
      </c>
      <c r="D3404" s="430" t="s">
        <v>3856</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75">
      <c r="A3405" s="430" t="s">
        <v>4254</v>
      </c>
      <c r="B3405" s="430">
        <v>1</v>
      </c>
      <c r="C3405" s="430" t="s">
        <v>4251</v>
      </c>
      <c r="D3405" s="430" t="s">
        <v>3858</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75">
      <c r="A3406" s="430" t="s">
        <v>4254</v>
      </c>
      <c r="B3406" s="430">
        <v>1</v>
      </c>
      <c r="C3406" s="430" t="s">
        <v>4251</v>
      </c>
      <c r="D3406" s="430" t="s">
        <v>3860</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75">
      <c r="A3407" s="430" t="s">
        <v>4254</v>
      </c>
      <c r="B3407" s="430">
        <v>1</v>
      </c>
      <c r="C3407" s="430" t="s">
        <v>4251</v>
      </c>
      <c r="D3407" s="430" t="s">
        <v>3862</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75">
      <c r="A3408" s="430" t="s">
        <v>4255</v>
      </c>
      <c r="B3408" s="430">
        <v>1</v>
      </c>
      <c r="C3408" s="430" t="s">
        <v>4256</v>
      </c>
      <c r="D3408" s="430" t="s">
        <v>3765</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75">
      <c r="A3409" s="430" t="s">
        <v>4255</v>
      </c>
      <c r="B3409" s="430">
        <v>1</v>
      </c>
      <c r="C3409" s="430" t="s">
        <v>4256</v>
      </c>
      <c r="D3409" s="430" t="s">
        <v>3767</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75">
      <c r="A3410" s="430" t="s">
        <v>4255</v>
      </c>
      <c r="B3410" s="430">
        <v>1</v>
      </c>
      <c r="C3410" s="430" t="s">
        <v>4256</v>
      </c>
      <c r="D3410" s="430" t="s">
        <v>3769</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75">
      <c r="A3411" s="430" t="s">
        <v>4255</v>
      </c>
      <c r="B3411" s="430">
        <v>1</v>
      </c>
      <c r="C3411" s="430" t="s">
        <v>4256</v>
      </c>
      <c r="D3411" s="430" t="s">
        <v>4136</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75">
      <c r="A3412" s="430" t="s">
        <v>4255</v>
      </c>
      <c r="B3412" s="430">
        <v>1</v>
      </c>
      <c r="C3412" s="430" t="s">
        <v>4256</v>
      </c>
      <c r="D3412" s="430" t="s">
        <v>3771</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75">
      <c r="A3413" s="430" t="s">
        <v>4255</v>
      </c>
      <c r="B3413" s="430">
        <v>1</v>
      </c>
      <c r="C3413" s="430" t="s">
        <v>4256</v>
      </c>
      <c r="D3413" s="430" t="s">
        <v>3773</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75">
      <c r="A3414" s="430" t="s">
        <v>4255</v>
      </c>
      <c r="B3414" s="430">
        <v>1</v>
      </c>
      <c r="C3414" s="430" t="s">
        <v>4256</v>
      </c>
      <c r="D3414" s="430" t="s">
        <v>485</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75">
      <c r="A3415" s="430" t="s">
        <v>4255</v>
      </c>
      <c r="B3415" s="430">
        <v>1</v>
      </c>
      <c r="C3415" s="430" t="s">
        <v>4256</v>
      </c>
      <c r="D3415" s="430" t="s">
        <v>3776</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75">
      <c r="A3416" s="430" t="s">
        <v>4255</v>
      </c>
      <c r="B3416" s="430">
        <v>1</v>
      </c>
      <c r="C3416" s="430" t="s">
        <v>4256</v>
      </c>
      <c r="D3416" s="430" t="s">
        <v>3778</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75">
      <c r="A3417" s="430" t="s">
        <v>4255</v>
      </c>
      <c r="B3417" s="430">
        <v>1</v>
      </c>
      <c r="C3417" s="430" t="s">
        <v>4256</v>
      </c>
      <c r="D3417" s="430" t="s">
        <v>3779</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75">
      <c r="A3418" s="430" t="s">
        <v>4255</v>
      </c>
      <c r="B3418" s="430">
        <v>1</v>
      </c>
      <c r="C3418" s="430" t="s">
        <v>4256</v>
      </c>
      <c r="D3418" s="430" t="s">
        <v>3781</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75">
      <c r="A3419" s="430" t="s">
        <v>4255</v>
      </c>
      <c r="B3419" s="430">
        <v>1</v>
      </c>
      <c r="C3419" s="430" t="s">
        <v>4256</v>
      </c>
      <c r="D3419" s="430" t="s">
        <v>3783</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75">
      <c r="A3420" s="430" t="s">
        <v>4255</v>
      </c>
      <c r="B3420" s="430">
        <v>1</v>
      </c>
      <c r="C3420" s="430" t="s">
        <v>4256</v>
      </c>
      <c r="D3420" s="430" t="s">
        <v>4137</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75">
      <c r="A3421" s="430" t="s">
        <v>4255</v>
      </c>
      <c r="B3421" s="430">
        <v>1</v>
      </c>
      <c r="C3421" s="430" t="s">
        <v>4256</v>
      </c>
      <c r="D3421" s="430" t="s">
        <v>3785</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75">
      <c r="A3422" s="430" t="s">
        <v>4255</v>
      </c>
      <c r="B3422" s="430">
        <v>1</v>
      </c>
      <c r="C3422" s="430" t="s">
        <v>4256</v>
      </c>
      <c r="D3422" s="430" t="s">
        <v>3787</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75">
      <c r="A3423" s="430" t="s">
        <v>4255</v>
      </c>
      <c r="B3423" s="430">
        <v>1</v>
      </c>
      <c r="C3423" s="430" t="s">
        <v>4256</v>
      </c>
      <c r="D3423" s="430" t="s">
        <v>3789</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75">
      <c r="A3424" s="430" t="s">
        <v>4255</v>
      </c>
      <c r="B3424" s="430">
        <v>1</v>
      </c>
      <c r="C3424" s="430" t="s">
        <v>4256</v>
      </c>
      <c r="D3424" s="430" t="s">
        <v>3791</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75">
      <c r="A3425" s="430" t="s">
        <v>4255</v>
      </c>
      <c r="B3425" s="430">
        <v>1</v>
      </c>
      <c r="C3425" s="430" t="s">
        <v>4256</v>
      </c>
      <c r="D3425" s="430" t="s">
        <v>3793</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75">
      <c r="A3426" s="430" t="s">
        <v>4255</v>
      </c>
      <c r="B3426" s="430">
        <v>1</v>
      </c>
      <c r="C3426" s="430" t="s">
        <v>4256</v>
      </c>
      <c r="D3426" s="430" t="s">
        <v>3795</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75">
      <c r="A3427" s="430" t="s">
        <v>4255</v>
      </c>
      <c r="B3427" s="430">
        <v>1</v>
      </c>
      <c r="C3427" s="430" t="s">
        <v>4256</v>
      </c>
      <c r="D3427" s="430" t="s">
        <v>3797</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75">
      <c r="A3428" s="430" t="s">
        <v>4255</v>
      </c>
      <c r="B3428" s="430">
        <v>1</v>
      </c>
      <c r="C3428" s="430" t="s">
        <v>4256</v>
      </c>
      <c r="D3428" s="430" t="s">
        <v>3799</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75">
      <c r="A3429" s="430" t="s">
        <v>4255</v>
      </c>
      <c r="B3429" s="430">
        <v>1</v>
      </c>
      <c r="C3429" s="430" t="s">
        <v>4256</v>
      </c>
      <c r="D3429" s="430" t="s">
        <v>3801</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75">
      <c r="A3430" s="430" t="s">
        <v>4255</v>
      </c>
      <c r="B3430" s="430">
        <v>1</v>
      </c>
      <c r="C3430" s="430" t="s">
        <v>4256</v>
      </c>
      <c r="D3430" s="430" t="s">
        <v>3803</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75">
      <c r="A3431" s="430" t="s">
        <v>4255</v>
      </c>
      <c r="B3431" s="430">
        <v>1</v>
      </c>
      <c r="C3431" s="430" t="s">
        <v>4256</v>
      </c>
      <c r="D3431" s="430" t="s">
        <v>3805</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75">
      <c r="A3432" s="430" t="s">
        <v>4255</v>
      </c>
      <c r="B3432" s="430">
        <v>1</v>
      </c>
      <c r="C3432" s="430" t="s">
        <v>4256</v>
      </c>
      <c r="D3432" s="430" t="s">
        <v>3807</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75">
      <c r="A3433" s="430" t="s">
        <v>4255</v>
      </c>
      <c r="B3433" s="430">
        <v>1</v>
      </c>
      <c r="C3433" s="430" t="s">
        <v>4256</v>
      </c>
      <c r="D3433" s="430" t="s">
        <v>3809</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75">
      <c r="A3434" s="430" t="s">
        <v>4255</v>
      </c>
      <c r="B3434" s="430">
        <v>1</v>
      </c>
      <c r="C3434" s="430" t="s">
        <v>4256</v>
      </c>
      <c r="D3434" s="430" t="s">
        <v>3811</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75">
      <c r="A3435" s="430" t="s">
        <v>4255</v>
      </c>
      <c r="B3435" s="430">
        <v>1</v>
      </c>
      <c r="C3435" s="430" t="s">
        <v>4256</v>
      </c>
      <c r="D3435" s="430" t="s">
        <v>4138</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75">
      <c r="A3436" s="430" t="s">
        <v>4255</v>
      </c>
      <c r="B3436" s="430">
        <v>1</v>
      </c>
      <c r="C3436" s="430" t="s">
        <v>4256</v>
      </c>
      <c r="D3436" s="430" t="s">
        <v>3813</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75">
      <c r="A3437" s="430" t="s">
        <v>4255</v>
      </c>
      <c r="B3437" s="430">
        <v>1</v>
      </c>
      <c r="C3437" s="430" t="s">
        <v>4256</v>
      </c>
      <c r="D3437" s="430" t="s">
        <v>3815</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75">
      <c r="A3438" s="430" t="s">
        <v>4255</v>
      </c>
      <c r="B3438" s="430">
        <v>1</v>
      </c>
      <c r="C3438" s="430" t="s">
        <v>4256</v>
      </c>
      <c r="D3438" s="430" t="s">
        <v>3817</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75">
      <c r="A3439" s="430" t="s">
        <v>4255</v>
      </c>
      <c r="B3439" s="430">
        <v>1</v>
      </c>
      <c r="C3439" s="430" t="s">
        <v>4256</v>
      </c>
      <c r="D3439" s="430" t="s">
        <v>3819</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75">
      <c r="A3440" s="430" t="s">
        <v>4255</v>
      </c>
      <c r="B3440" s="430">
        <v>1</v>
      </c>
      <c r="C3440" s="430" t="s">
        <v>4256</v>
      </c>
      <c r="D3440" s="430" t="s">
        <v>521</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75">
      <c r="A3441" s="430" t="s">
        <v>4255</v>
      </c>
      <c r="B3441" s="430">
        <v>1</v>
      </c>
      <c r="C3441" s="430" t="s">
        <v>4256</v>
      </c>
      <c r="D3441" s="430" t="s">
        <v>3822</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75">
      <c r="A3442" s="430" t="s">
        <v>4255</v>
      </c>
      <c r="B3442" s="430">
        <v>1</v>
      </c>
      <c r="C3442" s="430" t="s">
        <v>4256</v>
      </c>
      <c r="D3442" s="430" t="s">
        <v>3824</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75">
      <c r="A3443" s="430" t="s">
        <v>4255</v>
      </c>
      <c r="B3443" s="430">
        <v>1</v>
      </c>
      <c r="C3443" s="430" t="s">
        <v>4256</v>
      </c>
      <c r="D3443" s="430" t="s">
        <v>3826</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75">
      <c r="A3444" s="430" t="s">
        <v>4255</v>
      </c>
      <c r="B3444" s="430">
        <v>1</v>
      </c>
      <c r="C3444" s="430" t="s">
        <v>4256</v>
      </c>
      <c r="D3444" s="430" t="s">
        <v>3828</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75">
      <c r="A3445" s="430" t="s">
        <v>4255</v>
      </c>
      <c r="B3445" s="430">
        <v>1</v>
      </c>
      <c r="C3445" s="430" t="s">
        <v>4256</v>
      </c>
      <c r="D3445" s="430" t="s">
        <v>3830</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75">
      <c r="A3446" s="430" t="s">
        <v>4255</v>
      </c>
      <c r="B3446" s="430">
        <v>1</v>
      </c>
      <c r="C3446" s="430" t="s">
        <v>4256</v>
      </c>
      <c r="D3446" s="430" t="s">
        <v>3832</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75">
      <c r="A3447" s="430" t="s">
        <v>4255</v>
      </c>
      <c r="B3447" s="430">
        <v>1</v>
      </c>
      <c r="C3447" s="430" t="s">
        <v>4256</v>
      </c>
      <c r="D3447" s="430" t="s">
        <v>3834</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75">
      <c r="A3448" s="430" t="s">
        <v>4255</v>
      </c>
      <c r="B3448" s="430">
        <v>1</v>
      </c>
      <c r="C3448" s="430" t="s">
        <v>4256</v>
      </c>
      <c r="D3448" s="430" t="s">
        <v>3836</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75">
      <c r="A3449" s="430" t="s">
        <v>4255</v>
      </c>
      <c r="B3449" s="430">
        <v>1</v>
      </c>
      <c r="C3449" s="430" t="s">
        <v>4256</v>
      </c>
      <c r="D3449" s="430" t="s">
        <v>3838</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75">
      <c r="A3450" s="430" t="s">
        <v>4255</v>
      </c>
      <c r="B3450" s="430">
        <v>1</v>
      </c>
      <c r="C3450" s="430" t="s">
        <v>4256</v>
      </c>
      <c r="D3450" s="430" t="s">
        <v>4139</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75">
      <c r="A3451" s="430" t="s">
        <v>4255</v>
      </c>
      <c r="B3451" s="430">
        <v>1</v>
      </c>
      <c r="C3451" s="430" t="s">
        <v>4256</v>
      </c>
      <c r="D3451" s="430" t="s">
        <v>3840</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75">
      <c r="A3452" s="430" t="s">
        <v>4255</v>
      </c>
      <c r="B3452" s="430">
        <v>1</v>
      </c>
      <c r="C3452" s="430" t="s">
        <v>4256</v>
      </c>
      <c r="D3452" s="430" t="s">
        <v>3842</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75">
      <c r="A3453" s="430" t="s">
        <v>4255</v>
      </c>
      <c r="B3453" s="430">
        <v>1</v>
      </c>
      <c r="C3453" s="430" t="s">
        <v>4256</v>
      </c>
      <c r="D3453" s="430" t="s">
        <v>3844</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75">
      <c r="A3454" s="430" t="s">
        <v>4255</v>
      </c>
      <c r="B3454" s="430">
        <v>1</v>
      </c>
      <c r="C3454" s="430" t="s">
        <v>4256</v>
      </c>
      <c r="D3454" s="430" t="s">
        <v>3846</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75">
      <c r="A3455" s="430" t="s">
        <v>4255</v>
      </c>
      <c r="B3455" s="430">
        <v>1</v>
      </c>
      <c r="C3455" s="430" t="s">
        <v>4256</v>
      </c>
      <c r="D3455" s="430" t="s">
        <v>3848</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75">
      <c r="A3456" s="430" t="s">
        <v>4255</v>
      </c>
      <c r="B3456" s="430">
        <v>1</v>
      </c>
      <c r="C3456" s="430" t="s">
        <v>4256</v>
      </c>
      <c r="D3456" s="430" t="s">
        <v>4140</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75">
      <c r="A3457" s="430" t="s">
        <v>4255</v>
      </c>
      <c r="B3457" s="430">
        <v>1</v>
      </c>
      <c r="C3457" s="430" t="s">
        <v>4256</v>
      </c>
      <c r="D3457" s="430" t="s">
        <v>3850</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75">
      <c r="A3458" s="430" t="s">
        <v>4255</v>
      </c>
      <c r="B3458" s="430">
        <v>1</v>
      </c>
      <c r="C3458" s="430" t="s">
        <v>4256</v>
      </c>
      <c r="D3458" s="430" t="s">
        <v>3852</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75">
      <c r="A3459" s="430" t="s">
        <v>4255</v>
      </c>
      <c r="B3459" s="430">
        <v>1</v>
      </c>
      <c r="C3459" s="430" t="s">
        <v>4256</v>
      </c>
      <c r="D3459" s="430" t="s">
        <v>4141</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75">
      <c r="A3460" s="430" t="s">
        <v>4255</v>
      </c>
      <c r="B3460" s="430">
        <v>1</v>
      </c>
      <c r="C3460" s="430" t="s">
        <v>4256</v>
      </c>
      <c r="D3460" s="430" t="s">
        <v>3854</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75">
      <c r="A3461" s="430" t="s">
        <v>4255</v>
      </c>
      <c r="B3461" s="430">
        <v>1</v>
      </c>
      <c r="C3461" s="430" t="s">
        <v>4256</v>
      </c>
      <c r="D3461" s="430" t="s">
        <v>3856</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75">
      <c r="A3462" s="430" t="s">
        <v>4255</v>
      </c>
      <c r="B3462" s="430">
        <v>1</v>
      </c>
      <c r="C3462" s="430" t="s">
        <v>4256</v>
      </c>
      <c r="D3462" s="430" t="s">
        <v>3858</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75">
      <c r="A3463" s="430" t="s">
        <v>4255</v>
      </c>
      <c r="B3463" s="430">
        <v>1</v>
      </c>
      <c r="C3463" s="430" t="s">
        <v>4256</v>
      </c>
      <c r="D3463" s="430" t="s">
        <v>3860</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75">
      <c r="A3464" s="430" t="s">
        <v>4255</v>
      </c>
      <c r="B3464" s="430">
        <v>1</v>
      </c>
      <c r="C3464" s="430" t="s">
        <v>4256</v>
      </c>
      <c r="D3464" s="430" t="s">
        <v>3862</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75">
      <c r="A3465" s="430" t="s">
        <v>4257</v>
      </c>
      <c r="B3465" s="430">
        <v>1</v>
      </c>
      <c r="C3465" s="430" t="s">
        <v>4258</v>
      </c>
      <c r="D3465" s="430" t="s">
        <v>3765</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75">
      <c r="A3466" s="430" t="s">
        <v>4257</v>
      </c>
      <c r="B3466" s="430">
        <v>1</v>
      </c>
      <c r="C3466" s="430" t="s">
        <v>4258</v>
      </c>
      <c r="D3466" s="430" t="s">
        <v>3767</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75">
      <c r="A3467" s="430" t="s">
        <v>4257</v>
      </c>
      <c r="B3467" s="430">
        <v>1</v>
      </c>
      <c r="C3467" s="430" t="s">
        <v>4258</v>
      </c>
      <c r="D3467" s="430" t="s">
        <v>3769</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75">
      <c r="A3468" s="430" t="s">
        <v>4257</v>
      </c>
      <c r="B3468" s="430">
        <v>1</v>
      </c>
      <c r="C3468" s="430" t="s">
        <v>4258</v>
      </c>
      <c r="D3468" s="430" t="s">
        <v>4136</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75">
      <c r="A3469" s="430" t="s">
        <v>4257</v>
      </c>
      <c r="B3469" s="430">
        <v>1</v>
      </c>
      <c r="C3469" s="430" t="s">
        <v>4258</v>
      </c>
      <c r="D3469" s="430" t="s">
        <v>3771</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75">
      <c r="A3470" s="430" t="s">
        <v>4257</v>
      </c>
      <c r="B3470" s="430">
        <v>1</v>
      </c>
      <c r="C3470" s="430" t="s">
        <v>4258</v>
      </c>
      <c r="D3470" s="430" t="s">
        <v>3773</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75">
      <c r="A3471" s="430" t="s">
        <v>4257</v>
      </c>
      <c r="B3471" s="430">
        <v>1</v>
      </c>
      <c r="C3471" s="430" t="s">
        <v>4258</v>
      </c>
      <c r="D3471" s="430" t="s">
        <v>485</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75">
      <c r="A3472" s="430" t="s">
        <v>4257</v>
      </c>
      <c r="B3472" s="430">
        <v>1</v>
      </c>
      <c r="C3472" s="430" t="s">
        <v>4258</v>
      </c>
      <c r="D3472" s="430" t="s">
        <v>3776</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75">
      <c r="A3473" s="430" t="s">
        <v>4257</v>
      </c>
      <c r="B3473" s="430">
        <v>1</v>
      </c>
      <c r="C3473" s="430" t="s">
        <v>4258</v>
      </c>
      <c r="D3473" s="430" t="s">
        <v>3778</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75">
      <c r="A3474" s="430" t="s">
        <v>4257</v>
      </c>
      <c r="B3474" s="430">
        <v>1</v>
      </c>
      <c r="C3474" s="430" t="s">
        <v>4258</v>
      </c>
      <c r="D3474" s="430" t="s">
        <v>3779</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75">
      <c r="A3475" s="430" t="s">
        <v>4257</v>
      </c>
      <c r="B3475" s="430">
        <v>1</v>
      </c>
      <c r="C3475" s="430" t="s">
        <v>4258</v>
      </c>
      <c r="D3475" s="430" t="s">
        <v>3781</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75">
      <c r="A3476" s="430" t="s">
        <v>4257</v>
      </c>
      <c r="B3476" s="430">
        <v>1</v>
      </c>
      <c r="C3476" s="430" t="s">
        <v>4258</v>
      </c>
      <c r="D3476" s="430" t="s">
        <v>3783</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75">
      <c r="A3477" s="430" t="s">
        <v>4257</v>
      </c>
      <c r="B3477" s="430">
        <v>1</v>
      </c>
      <c r="C3477" s="430" t="s">
        <v>4258</v>
      </c>
      <c r="D3477" s="430" t="s">
        <v>4137</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75">
      <c r="A3478" s="430" t="s">
        <v>4257</v>
      </c>
      <c r="B3478" s="430">
        <v>1</v>
      </c>
      <c r="C3478" s="430" t="s">
        <v>4258</v>
      </c>
      <c r="D3478" s="430" t="s">
        <v>3785</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75">
      <c r="A3479" s="430" t="s">
        <v>4257</v>
      </c>
      <c r="B3479" s="430">
        <v>1</v>
      </c>
      <c r="C3479" s="430" t="s">
        <v>4258</v>
      </c>
      <c r="D3479" s="430" t="s">
        <v>3787</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75">
      <c r="A3480" s="430" t="s">
        <v>4257</v>
      </c>
      <c r="B3480" s="430">
        <v>1</v>
      </c>
      <c r="C3480" s="430" t="s">
        <v>4258</v>
      </c>
      <c r="D3480" s="430" t="s">
        <v>3789</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75">
      <c r="A3481" s="430" t="s">
        <v>4257</v>
      </c>
      <c r="B3481" s="430">
        <v>1</v>
      </c>
      <c r="C3481" s="430" t="s">
        <v>4258</v>
      </c>
      <c r="D3481" s="430" t="s">
        <v>3791</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75">
      <c r="A3482" s="430" t="s">
        <v>4257</v>
      </c>
      <c r="B3482" s="430">
        <v>1</v>
      </c>
      <c r="C3482" s="430" t="s">
        <v>4258</v>
      </c>
      <c r="D3482" s="430" t="s">
        <v>3793</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75">
      <c r="A3483" s="430" t="s">
        <v>4257</v>
      </c>
      <c r="B3483" s="430">
        <v>1</v>
      </c>
      <c r="C3483" s="430" t="s">
        <v>4258</v>
      </c>
      <c r="D3483" s="430" t="s">
        <v>3795</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75">
      <c r="A3484" s="430" t="s">
        <v>4257</v>
      </c>
      <c r="B3484" s="430">
        <v>1</v>
      </c>
      <c r="C3484" s="430" t="s">
        <v>4258</v>
      </c>
      <c r="D3484" s="430" t="s">
        <v>3797</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75">
      <c r="A3485" s="430" t="s">
        <v>4257</v>
      </c>
      <c r="B3485" s="430">
        <v>1</v>
      </c>
      <c r="C3485" s="430" t="s">
        <v>4258</v>
      </c>
      <c r="D3485" s="430" t="s">
        <v>3799</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75">
      <c r="A3486" s="430" t="s">
        <v>4257</v>
      </c>
      <c r="B3486" s="430">
        <v>1</v>
      </c>
      <c r="C3486" s="430" t="s">
        <v>4258</v>
      </c>
      <c r="D3486" s="430" t="s">
        <v>3801</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75">
      <c r="A3487" s="430" t="s">
        <v>4257</v>
      </c>
      <c r="B3487" s="430">
        <v>1</v>
      </c>
      <c r="C3487" s="430" t="s">
        <v>4258</v>
      </c>
      <c r="D3487" s="430" t="s">
        <v>3803</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75">
      <c r="A3488" s="430" t="s">
        <v>4257</v>
      </c>
      <c r="B3488" s="430">
        <v>1</v>
      </c>
      <c r="C3488" s="430" t="s">
        <v>4258</v>
      </c>
      <c r="D3488" s="430" t="s">
        <v>3805</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75">
      <c r="A3489" s="430" t="s">
        <v>4257</v>
      </c>
      <c r="B3489" s="430">
        <v>1</v>
      </c>
      <c r="C3489" s="430" t="s">
        <v>4258</v>
      </c>
      <c r="D3489" s="430" t="s">
        <v>3807</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75">
      <c r="A3490" s="430" t="s">
        <v>4257</v>
      </c>
      <c r="B3490" s="430">
        <v>1</v>
      </c>
      <c r="C3490" s="430" t="s">
        <v>4258</v>
      </c>
      <c r="D3490" s="430" t="s">
        <v>3809</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75">
      <c r="A3491" s="430" t="s">
        <v>4257</v>
      </c>
      <c r="B3491" s="430">
        <v>1</v>
      </c>
      <c r="C3491" s="430" t="s">
        <v>4258</v>
      </c>
      <c r="D3491" s="430" t="s">
        <v>3811</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75">
      <c r="A3492" s="430" t="s">
        <v>4257</v>
      </c>
      <c r="B3492" s="430">
        <v>1</v>
      </c>
      <c r="C3492" s="430" t="s">
        <v>4258</v>
      </c>
      <c r="D3492" s="430" t="s">
        <v>4138</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75">
      <c r="A3493" s="430" t="s">
        <v>4257</v>
      </c>
      <c r="B3493" s="430">
        <v>1</v>
      </c>
      <c r="C3493" s="430" t="s">
        <v>4258</v>
      </c>
      <c r="D3493" s="430" t="s">
        <v>3813</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75">
      <c r="A3494" s="430" t="s">
        <v>4257</v>
      </c>
      <c r="B3494" s="430">
        <v>1</v>
      </c>
      <c r="C3494" s="430" t="s">
        <v>4258</v>
      </c>
      <c r="D3494" s="430" t="s">
        <v>3815</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75">
      <c r="A3495" s="430" t="s">
        <v>4257</v>
      </c>
      <c r="B3495" s="430">
        <v>1</v>
      </c>
      <c r="C3495" s="430" t="s">
        <v>4258</v>
      </c>
      <c r="D3495" s="430" t="s">
        <v>3817</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75">
      <c r="A3496" s="430" t="s">
        <v>4257</v>
      </c>
      <c r="B3496" s="430">
        <v>1</v>
      </c>
      <c r="C3496" s="430" t="s">
        <v>4258</v>
      </c>
      <c r="D3496" s="430" t="s">
        <v>3819</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75">
      <c r="A3497" s="430" t="s">
        <v>4257</v>
      </c>
      <c r="B3497" s="430">
        <v>1</v>
      </c>
      <c r="C3497" s="430" t="s">
        <v>4258</v>
      </c>
      <c r="D3497" s="430" t="s">
        <v>521</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75">
      <c r="A3498" s="430" t="s">
        <v>4257</v>
      </c>
      <c r="B3498" s="430">
        <v>1</v>
      </c>
      <c r="C3498" s="430" t="s">
        <v>4258</v>
      </c>
      <c r="D3498" s="430" t="s">
        <v>3822</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75">
      <c r="A3499" s="430" t="s">
        <v>4257</v>
      </c>
      <c r="B3499" s="430">
        <v>1</v>
      </c>
      <c r="C3499" s="430" t="s">
        <v>4258</v>
      </c>
      <c r="D3499" s="430" t="s">
        <v>3824</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75">
      <c r="A3500" s="430" t="s">
        <v>4257</v>
      </c>
      <c r="B3500" s="430">
        <v>1</v>
      </c>
      <c r="C3500" s="430" t="s">
        <v>4258</v>
      </c>
      <c r="D3500" s="430" t="s">
        <v>3826</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75">
      <c r="A3501" s="430" t="s">
        <v>4257</v>
      </c>
      <c r="B3501" s="430">
        <v>1</v>
      </c>
      <c r="C3501" s="430" t="s">
        <v>4258</v>
      </c>
      <c r="D3501" s="430" t="s">
        <v>3828</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75">
      <c r="A3502" s="430" t="s">
        <v>4257</v>
      </c>
      <c r="B3502" s="430">
        <v>1</v>
      </c>
      <c r="C3502" s="430" t="s">
        <v>4258</v>
      </c>
      <c r="D3502" s="430" t="s">
        <v>3830</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75">
      <c r="A3503" s="430" t="s">
        <v>4257</v>
      </c>
      <c r="B3503" s="430">
        <v>1</v>
      </c>
      <c r="C3503" s="430" t="s">
        <v>4258</v>
      </c>
      <c r="D3503" s="430" t="s">
        <v>3832</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75">
      <c r="A3504" s="430" t="s">
        <v>4257</v>
      </c>
      <c r="B3504" s="430">
        <v>1</v>
      </c>
      <c r="C3504" s="430" t="s">
        <v>4258</v>
      </c>
      <c r="D3504" s="430" t="s">
        <v>3834</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75">
      <c r="A3505" s="430" t="s">
        <v>4257</v>
      </c>
      <c r="B3505" s="430">
        <v>1</v>
      </c>
      <c r="C3505" s="430" t="s">
        <v>4258</v>
      </c>
      <c r="D3505" s="430" t="s">
        <v>3836</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75">
      <c r="A3506" s="430" t="s">
        <v>4257</v>
      </c>
      <c r="B3506" s="430">
        <v>1</v>
      </c>
      <c r="C3506" s="430" t="s">
        <v>4258</v>
      </c>
      <c r="D3506" s="430" t="s">
        <v>3838</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75">
      <c r="A3507" s="430" t="s">
        <v>4257</v>
      </c>
      <c r="B3507" s="430">
        <v>1</v>
      </c>
      <c r="C3507" s="430" t="s">
        <v>4258</v>
      </c>
      <c r="D3507" s="430" t="s">
        <v>4139</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75">
      <c r="A3508" s="430" t="s">
        <v>4257</v>
      </c>
      <c r="B3508" s="430">
        <v>1</v>
      </c>
      <c r="C3508" s="430" t="s">
        <v>4258</v>
      </c>
      <c r="D3508" s="430" t="s">
        <v>3840</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75">
      <c r="A3509" s="430" t="s">
        <v>4257</v>
      </c>
      <c r="B3509" s="430">
        <v>1</v>
      </c>
      <c r="C3509" s="430" t="s">
        <v>4258</v>
      </c>
      <c r="D3509" s="430" t="s">
        <v>3842</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75">
      <c r="A3510" s="430" t="s">
        <v>4257</v>
      </c>
      <c r="B3510" s="430">
        <v>1</v>
      </c>
      <c r="C3510" s="430" t="s">
        <v>4258</v>
      </c>
      <c r="D3510" s="430" t="s">
        <v>3844</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75">
      <c r="A3511" s="430" t="s">
        <v>4257</v>
      </c>
      <c r="B3511" s="430">
        <v>1</v>
      </c>
      <c r="C3511" s="430" t="s">
        <v>4258</v>
      </c>
      <c r="D3511" s="430" t="s">
        <v>3846</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75">
      <c r="A3512" s="430" t="s">
        <v>4257</v>
      </c>
      <c r="B3512" s="430">
        <v>1</v>
      </c>
      <c r="C3512" s="430" t="s">
        <v>4258</v>
      </c>
      <c r="D3512" s="430" t="s">
        <v>3848</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75">
      <c r="A3513" s="430" t="s">
        <v>4257</v>
      </c>
      <c r="B3513" s="430">
        <v>1</v>
      </c>
      <c r="C3513" s="430" t="s">
        <v>4258</v>
      </c>
      <c r="D3513" s="430" t="s">
        <v>4140</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75">
      <c r="A3514" s="430" t="s">
        <v>4257</v>
      </c>
      <c r="B3514" s="430">
        <v>1</v>
      </c>
      <c r="C3514" s="430" t="s">
        <v>4258</v>
      </c>
      <c r="D3514" s="430" t="s">
        <v>3850</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75">
      <c r="A3515" s="430" t="s">
        <v>4257</v>
      </c>
      <c r="B3515" s="430">
        <v>1</v>
      </c>
      <c r="C3515" s="430" t="s">
        <v>4258</v>
      </c>
      <c r="D3515" s="430" t="s">
        <v>3852</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75">
      <c r="A3516" s="430" t="s">
        <v>4257</v>
      </c>
      <c r="B3516" s="430">
        <v>1</v>
      </c>
      <c r="C3516" s="430" t="s">
        <v>4258</v>
      </c>
      <c r="D3516" s="430" t="s">
        <v>4141</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75">
      <c r="A3517" s="430" t="s">
        <v>4257</v>
      </c>
      <c r="B3517" s="430">
        <v>1</v>
      </c>
      <c r="C3517" s="430" t="s">
        <v>4258</v>
      </c>
      <c r="D3517" s="430" t="s">
        <v>3854</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75">
      <c r="A3518" s="430" t="s">
        <v>4257</v>
      </c>
      <c r="B3518" s="430">
        <v>1</v>
      </c>
      <c r="C3518" s="430" t="s">
        <v>4258</v>
      </c>
      <c r="D3518" s="430" t="s">
        <v>3856</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75">
      <c r="A3519" s="430" t="s">
        <v>4257</v>
      </c>
      <c r="B3519" s="430">
        <v>1</v>
      </c>
      <c r="C3519" s="430" t="s">
        <v>4258</v>
      </c>
      <c r="D3519" s="430" t="s">
        <v>3858</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75">
      <c r="A3520" s="430" t="s">
        <v>4257</v>
      </c>
      <c r="B3520" s="430">
        <v>1</v>
      </c>
      <c r="C3520" s="430" t="s">
        <v>4258</v>
      </c>
      <c r="D3520" s="430" t="s">
        <v>3860</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75">
      <c r="A3521" s="430" t="s">
        <v>4257</v>
      </c>
      <c r="B3521" s="430">
        <v>1</v>
      </c>
      <c r="C3521" s="430" t="s">
        <v>4258</v>
      </c>
      <c r="D3521" s="430" t="s">
        <v>3862</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75">
      <c r="A3522" s="430" t="s">
        <v>4259</v>
      </c>
      <c r="B3522" s="430">
        <v>1</v>
      </c>
      <c r="C3522" s="430" t="s">
        <v>4260</v>
      </c>
      <c r="D3522" s="430" t="s">
        <v>3765</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75">
      <c r="A3523" s="430" t="s">
        <v>4259</v>
      </c>
      <c r="B3523" s="430">
        <v>1</v>
      </c>
      <c r="C3523" s="430" t="s">
        <v>4260</v>
      </c>
      <c r="D3523" s="430" t="s">
        <v>3767</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75">
      <c r="A3524" s="430" t="s">
        <v>4259</v>
      </c>
      <c r="B3524" s="430">
        <v>1</v>
      </c>
      <c r="C3524" s="430" t="s">
        <v>4260</v>
      </c>
      <c r="D3524" s="430" t="s">
        <v>3769</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75">
      <c r="A3525" s="430" t="s">
        <v>4259</v>
      </c>
      <c r="B3525" s="430">
        <v>1</v>
      </c>
      <c r="C3525" s="430" t="s">
        <v>4260</v>
      </c>
      <c r="D3525" s="430" t="s">
        <v>4136</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75">
      <c r="A3526" s="430" t="s">
        <v>4259</v>
      </c>
      <c r="B3526" s="430">
        <v>1</v>
      </c>
      <c r="C3526" s="430" t="s">
        <v>4260</v>
      </c>
      <c r="D3526" s="430" t="s">
        <v>3771</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75">
      <c r="A3527" s="430" t="s">
        <v>4259</v>
      </c>
      <c r="B3527" s="430">
        <v>1</v>
      </c>
      <c r="C3527" s="430" t="s">
        <v>4260</v>
      </c>
      <c r="D3527" s="430" t="s">
        <v>3773</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75">
      <c r="A3528" s="430" t="s">
        <v>4259</v>
      </c>
      <c r="B3528" s="430">
        <v>1</v>
      </c>
      <c r="C3528" s="430" t="s">
        <v>4260</v>
      </c>
      <c r="D3528" s="430" t="s">
        <v>485</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75">
      <c r="A3529" s="430" t="s">
        <v>4259</v>
      </c>
      <c r="B3529" s="430">
        <v>1</v>
      </c>
      <c r="C3529" s="430" t="s">
        <v>4260</v>
      </c>
      <c r="D3529" s="430" t="s">
        <v>3776</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75">
      <c r="A3530" s="430" t="s">
        <v>4259</v>
      </c>
      <c r="B3530" s="430">
        <v>1</v>
      </c>
      <c r="C3530" s="430" t="s">
        <v>4260</v>
      </c>
      <c r="D3530" s="430" t="s">
        <v>3778</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75">
      <c r="A3531" s="430" t="s">
        <v>4259</v>
      </c>
      <c r="B3531" s="430">
        <v>1</v>
      </c>
      <c r="C3531" s="430" t="s">
        <v>4260</v>
      </c>
      <c r="D3531" s="430" t="s">
        <v>3779</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75">
      <c r="A3532" s="430" t="s">
        <v>4259</v>
      </c>
      <c r="B3532" s="430">
        <v>1</v>
      </c>
      <c r="C3532" s="430" t="s">
        <v>4260</v>
      </c>
      <c r="D3532" s="430" t="s">
        <v>3781</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75">
      <c r="A3533" s="430" t="s">
        <v>4259</v>
      </c>
      <c r="B3533" s="430">
        <v>1</v>
      </c>
      <c r="C3533" s="430" t="s">
        <v>4260</v>
      </c>
      <c r="D3533" s="430" t="s">
        <v>3783</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75">
      <c r="A3534" s="430" t="s">
        <v>4259</v>
      </c>
      <c r="B3534" s="430">
        <v>1</v>
      </c>
      <c r="C3534" s="430" t="s">
        <v>4260</v>
      </c>
      <c r="D3534" s="430" t="s">
        <v>4137</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75">
      <c r="A3535" s="430" t="s">
        <v>4259</v>
      </c>
      <c r="B3535" s="430">
        <v>1</v>
      </c>
      <c r="C3535" s="430" t="s">
        <v>4260</v>
      </c>
      <c r="D3535" s="430" t="s">
        <v>3785</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75">
      <c r="A3536" s="430" t="s">
        <v>4259</v>
      </c>
      <c r="B3536" s="430">
        <v>1</v>
      </c>
      <c r="C3536" s="430" t="s">
        <v>4260</v>
      </c>
      <c r="D3536" s="430" t="s">
        <v>3787</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75">
      <c r="A3537" s="430" t="s">
        <v>4259</v>
      </c>
      <c r="B3537" s="430">
        <v>1</v>
      </c>
      <c r="C3537" s="430" t="s">
        <v>4260</v>
      </c>
      <c r="D3537" s="430" t="s">
        <v>3789</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75">
      <c r="A3538" s="430" t="s">
        <v>4259</v>
      </c>
      <c r="B3538" s="430">
        <v>1</v>
      </c>
      <c r="C3538" s="430" t="s">
        <v>4260</v>
      </c>
      <c r="D3538" s="430" t="s">
        <v>3791</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75">
      <c r="A3539" s="430" t="s">
        <v>4259</v>
      </c>
      <c r="B3539" s="430">
        <v>1</v>
      </c>
      <c r="C3539" s="430" t="s">
        <v>4260</v>
      </c>
      <c r="D3539" s="430" t="s">
        <v>3793</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75">
      <c r="A3540" s="430" t="s">
        <v>4259</v>
      </c>
      <c r="B3540" s="430">
        <v>1</v>
      </c>
      <c r="C3540" s="430" t="s">
        <v>4260</v>
      </c>
      <c r="D3540" s="430" t="s">
        <v>3795</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75">
      <c r="A3541" s="430" t="s">
        <v>4259</v>
      </c>
      <c r="B3541" s="430">
        <v>1</v>
      </c>
      <c r="C3541" s="430" t="s">
        <v>4260</v>
      </c>
      <c r="D3541" s="430" t="s">
        <v>3797</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75">
      <c r="A3542" s="430" t="s">
        <v>4259</v>
      </c>
      <c r="B3542" s="430">
        <v>1</v>
      </c>
      <c r="C3542" s="430" t="s">
        <v>4260</v>
      </c>
      <c r="D3542" s="430" t="s">
        <v>3799</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75">
      <c r="A3543" s="430" t="s">
        <v>4259</v>
      </c>
      <c r="B3543" s="430">
        <v>1</v>
      </c>
      <c r="C3543" s="430" t="s">
        <v>4260</v>
      </c>
      <c r="D3543" s="430" t="s">
        <v>3801</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75">
      <c r="A3544" s="430" t="s">
        <v>4259</v>
      </c>
      <c r="B3544" s="430">
        <v>1</v>
      </c>
      <c r="C3544" s="430" t="s">
        <v>4260</v>
      </c>
      <c r="D3544" s="430" t="s">
        <v>3803</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75">
      <c r="A3545" s="430" t="s">
        <v>4259</v>
      </c>
      <c r="B3545" s="430">
        <v>1</v>
      </c>
      <c r="C3545" s="430" t="s">
        <v>4260</v>
      </c>
      <c r="D3545" s="430" t="s">
        <v>3805</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75">
      <c r="A3546" s="430" t="s">
        <v>4259</v>
      </c>
      <c r="B3546" s="430">
        <v>1</v>
      </c>
      <c r="C3546" s="430" t="s">
        <v>4260</v>
      </c>
      <c r="D3546" s="430" t="s">
        <v>3807</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75">
      <c r="A3547" s="430" t="s">
        <v>4259</v>
      </c>
      <c r="B3547" s="430">
        <v>1</v>
      </c>
      <c r="C3547" s="430" t="s">
        <v>4260</v>
      </c>
      <c r="D3547" s="430" t="s">
        <v>3809</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75">
      <c r="A3548" s="430" t="s">
        <v>4259</v>
      </c>
      <c r="B3548" s="430">
        <v>1</v>
      </c>
      <c r="C3548" s="430" t="s">
        <v>4260</v>
      </c>
      <c r="D3548" s="430" t="s">
        <v>3811</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75">
      <c r="A3549" s="430" t="s">
        <v>4259</v>
      </c>
      <c r="B3549" s="430">
        <v>1</v>
      </c>
      <c r="C3549" s="430" t="s">
        <v>4260</v>
      </c>
      <c r="D3549" s="430" t="s">
        <v>4138</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75">
      <c r="A3550" s="430" t="s">
        <v>4259</v>
      </c>
      <c r="B3550" s="430">
        <v>1</v>
      </c>
      <c r="C3550" s="430" t="s">
        <v>4260</v>
      </c>
      <c r="D3550" s="430" t="s">
        <v>3813</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75">
      <c r="A3551" s="430" t="s">
        <v>4259</v>
      </c>
      <c r="B3551" s="430">
        <v>1</v>
      </c>
      <c r="C3551" s="430" t="s">
        <v>4260</v>
      </c>
      <c r="D3551" s="430" t="s">
        <v>3815</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75">
      <c r="A3552" s="430" t="s">
        <v>4259</v>
      </c>
      <c r="B3552" s="430">
        <v>1</v>
      </c>
      <c r="C3552" s="430" t="s">
        <v>4260</v>
      </c>
      <c r="D3552" s="430" t="s">
        <v>3817</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75">
      <c r="A3553" s="430" t="s">
        <v>4259</v>
      </c>
      <c r="B3553" s="430">
        <v>1</v>
      </c>
      <c r="C3553" s="430" t="s">
        <v>4260</v>
      </c>
      <c r="D3553" s="430" t="s">
        <v>3819</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75">
      <c r="A3554" s="430" t="s">
        <v>4259</v>
      </c>
      <c r="B3554" s="430">
        <v>1</v>
      </c>
      <c r="C3554" s="430" t="s">
        <v>4260</v>
      </c>
      <c r="D3554" s="430" t="s">
        <v>521</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75">
      <c r="A3555" s="430" t="s">
        <v>4259</v>
      </c>
      <c r="B3555" s="430">
        <v>1</v>
      </c>
      <c r="C3555" s="430" t="s">
        <v>4260</v>
      </c>
      <c r="D3555" s="430" t="s">
        <v>3822</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75">
      <c r="A3556" s="430" t="s">
        <v>4259</v>
      </c>
      <c r="B3556" s="430">
        <v>1</v>
      </c>
      <c r="C3556" s="430" t="s">
        <v>4260</v>
      </c>
      <c r="D3556" s="430" t="s">
        <v>3824</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75">
      <c r="A3557" s="430" t="s">
        <v>4259</v>
      </c>
      <c r="B3557" s="430">
        <v>1</v>
      </c>
      <c r="C3557" s="430" t="s">
        <v>4260</v>
      </c>
      <c r="D3557" s="430" t="s">
        <v>3826</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75">
      <c r="A3558" s="430" t="s">
        <v>4259</v>
      </c>
      <c r="B3558" s="430">
        <v>1</v>
      </c>
      <c r="C3558" s="430" t="s">
        <v>4260</v>
      </c>
      <c r="D3558" s="430" t="s">
        <v>3828</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75">
      <c r="A3559" s="430" t="s">
        <v>4259</v>
      </c>
      <c r="B3559" s="430">
        <v>1</v>
      </c>
      <c r="C3559" s="430" t="s">
        <v>4260</v>
      </c>
      <c r="D3559" s="430" t="s">
        <v>3830</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75">
      <c r="A3560" s="430" t="s">
        <v>4259</v>
      </c>
      <c r="B3560" s="430">
        <v>1</v>
      </c>
      <c r="C3560" s="430" t="s">
        <v>4260</v>
      </c>
      <c r="D3560" s="430" t="s">
        <v>3832</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75">
      <c r="A3561" s="430" t="s">
        <v>4259</v>
      </c>
      <c r="B3561" s="430">
        <v>1</v>
      </c>
      <c r="C3561" s="430" t="s">
        <v>4260</v>
      </c>
      <c r="D3561" s="430" t="s">
        <v>3834</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75">
      <c r="A3562" s="430" t="s">
        <v>4259</v>
      </c>
      <c r="B3562" s="430">
        <v>1</v>
      </c>
      <c r="C3562" s="430" t="s">
        <v>4260</v>
      </c>
      <c r="D3562" s="430" t="s">
        <v>3836</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75">
      <c r="A3563" s="430" t="s">
        <v>4259</v>
      </c>
      <c r="B3563" s="430">
        <v>1</v>
      </c>
      <c r="C3563" s="430" t="s">
        <v>4260</v>
      </c>
      <c r="D3563" s="430" t="s">
        <v>3838</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75">
      <c r="A3564" s="430" t="s">
        <v>4259</v>
      </c>
      <c r="B3564" s="430">
        <v>1</v>
      </c>
      <c r="C3564" s="430" t="s">
        <v>4260</v>
      </c>
      <c r="D3564" s="430" t="s">
        <v>4139</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75">
      <c r="A3565" s="430" t="s">
        <v>4259</v>
      </c>
      <c r="B3565" s="430">
        <v>1</v>
      </c>
      <c r="C3565" s="430" t="s">
        <v>4260</v>
      </c>
      <c r="D3565" s="430" t="s">
        <v>3840</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75">
      <c r="A3566" s="430" t="s">
        <v>4259</v>
      </c>
      <c r="B3566" s="430">
        <v>1</v>
      </c>
      <c r="C3566" s="430" t="s">
        <v>4260</v>
      </c>
      <c r="D3566" s="430" t="s">
        <v>3842</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75">
      <c r="A3567" s="430" t="s">
        <v>4259</v>
      </c>
      <c r="B3567" s="430">
        <v>1</v>
      </c>
      <c r="C3567" s="430" t="s">
        <v>4260</v>
      </c>
      <c r="D3567" s="430" t="s">
        <v>3844</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75">
      <c r="A3568" s="430" t="s">
        <v>4259</v>
      </c>
      <c r="B3568" s="430">
        <v>1</v>
      </c>
      <c r="C3568" s="430" t="s">
        <v>4260</v>
      </c>
      <c r="D3568" s="430" t="s">
        <v>3846</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75">
      <c r="A3569" s="430" t="s">
        <v>4259</v>
      </c>
      <c r="B3569" s="430">
        <v>1</v>
      </c>
      <c r="C3569" s="430" t="s">
        <v>4260</v>
      </c>
      <c r="D3569" s="430" t="s">
        <v>3848</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75">
      <c r="A3570" s="430" t="s">
        <v>4259</v>
      </c>
      <c r="B3570" s="430">
        <v>1</v>
      </c>
      <c r="C3570" s="430" t="s">
        <v>4260</v>
      </c>
      <c r="D3570" s="430" t="s">
        <v>4140</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75">
      <c r="A3571" s="430" t="s">
        <v>4259</v>
      </c>
      <c r="B3571" s="430">
        <v>1</v>
      </c>
      <c r="C3571" s="430" t="s">
        <v>4260</v>
      </c>
      <c r="D3571" s="430" t="s">
        <v>3850</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75">
      <c r="A3572" s="430" t="s">
        <v>4259</v>
      </c>
      <c r="B3572" s="430">
        <v>1</v>
      </c>
      <c r="C3572" s="430" t="s">
        <v>4260</v>
      </c>
      <c r="D3572" s="430" t="s">
        <v>3852</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75">
      <c r="A3573" s="430" t="s">
        <v>4259</v>
      </c>
      <c r="B3573" s="430">
        <v>1</v>
      </c>
      <c r="C3573" s="430" t="s">
        <v>4260</v>
      </c>
      <c r="D3573" s="430" t="s">
        <v>4141</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75">
      <c r="A3574" s="430" t="s">
        <v>4259</v>
      </c>
      <c r="B3574" s="430">
        <v>1</v>
      </c>
      <c r="C3574" s="430" t="s">
        <v>4260</v>
      </c>
      <c r="D3574" s="430" t="s">
        <v>3854</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75">
      <c r="A3575" s="430" t="s">
        <v>4259</v>
      </c>
      <c r="B3575" s="430">
        <v>1</v>
      </c>
      <c r="C3575" s="430" t="s">
        <v>4260</v>
      </c>
      <c r="D3575" s="430" t="s">
        <v>3856</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75">
      <c r="A3576" s="430" t="s">
        <v>4259</v>
      </c>
      <c r="B3576" s="430">
        <v>1</v>
      </c>
      <c r="C3576" s="430" t="s">
        <v>4260</v>
      </c>
      <c r="D3576" s="430" t="s">
        <v>3858</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75">
      <c r="A3577" s="430" t="s">
        <v>4259</v>
      </c>
      <c r="B3577" s="430">
        <v>1</v>
      </c>
      <c r="C3577" s="430" t="s">
        <v>4260</v>
      </c>
      <c r="D3577" s="430" t="s">
        <v>3860</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75">
      <c r="A3578" s="430" t="s">
        <v>4259</v>
      </c>
      <c r="B3578" s="430">
        <v>1</v>
      </c>
      <c r="C3578" s="430" t="s">
        <v>4260</v>
      </c>
      <c r="D3578" s="430" t="s">
        <v>3862</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75">
      <c r="A3579" s="430" t="s">
        <v>4261</v>
      </c>
      <c r="B3579" s="430">
        <v>1</v>
      </c>
      <c r="C3579" s="430" t="s">
        <v>4262</v>
      </c>
      <c r="D3579" s="430" t="s">
        <v>3765</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75">
      <c r="A3580" s="430" t="s">
        <v>4261</v>
      </c>
      <c r="B3580" s="430">
        <v>1</v>
      </c>
      <c r="C3580" s="430" t="s">
        <v>4262</v>
      </c>
      <c r="D3580" s="430" t="s">
        <v>3767</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75">
      <c r="A3581" s="430" t="s">
        <v>4261</v>
      </c>
      <c r="B3581" s="430">
        <v>1</v>
      </c>
      <c r="C3581" s="430" t="s">
        <v>4262</v>
      </c>
      <c r="D3581" s="430" t="s">
        <v>3769</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75">
      <c r="A3582" s="430" t="s">
        <v>4261</v>
      </c>
      <c r="B3582" s="430">
        <v>1</v>
      </c>
      <c r="C3582" s="430" t="s">
        <v>4262</v>
      </c>
      <c r="D3582" s="430" t="s">
        <v>4136</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75">
      <c r="A3583" s="430" t="s">
        <v>4261</v>
      </c>
      <c r="B3583" s="430">
        <v>1</v>
      </c>
      <c r="C3583" s="430" t="s">
        <v>4262</v>
      </c>
      <c r="D3583" s="430" t="s">
        <v>3771</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75">
      <c r="A3584" s="430" t="s">
        <v>4261</v>
      </c>
      <c r="B3584" s="430">
        <v>1</v>
      </c>
      <c r="C3584" s="430" t="s">
        <v>4262</v>
      </c>
      <c r="D3584" s="430" t="s">
        <v>3773</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75">
      <c r="A3585" s="430" t="s">
        <v>4261</v>
      </c>
      <c r="B3585" s="430">
        <v>1</v>
      </c>
      <c r="C3585" s="430" t="s">
        <v>4262</v>
      </c>
      <c r="D3585" s="430" t="s">
        <v>485</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75">
      <c r="A3586" s="430" t="s">
        <v>4261</v>
      </c>
      <c r="B3586" s="430">
        <v>1</v>
      </c>
      <c r="C3586" s="430" t="s">
        <v>4262</v>
      </c>
      <c r="D3586" s="430" t="s">
        <v>3776</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75">
      <c r="A3587" s="430" t="s">
        <v>4261</v>
      </c>
      <c r="B3587" s="430">
        <v>1</v>
      </c>
      <c r="C3587" s="430" t="s">
        <v>4262</v>
      </c>
      <c r="D3587" s="430" t="s">
        <v>3778</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75">
      <c r="A3588" s="430" t="s">
        <v>4261</v>
      </c>
      <c r="B3588" s="430">
        <v>1</v>
      </c>
      <c r="C3588" s="430" t="s">
        <v>4262</v>
      </c>
      <c r="D3588" s="430" t="s">
        <v>3779</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75">
      <c r="A3589" s="430" t="s">
        <v>4261</v>
      </c>
      <c r="B3589" s="430">
        <v>1</v>
      </c>
      <c r="C3589" s="430" t="s">
        <v>4262</v>
      </c>
      <c r="D3589" s="430" t="s">
        <v>3781</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75">
      <c r="A3590" s="430" t="s">
        <v>4261</v>
      </c>
      <c r="B3590" s="430">
        <v>1</v>
      </c>
      <c r="C3590" s="430" t="s">
        <v>4262</v>
      </c>
      <c r="D3590" s="430" t="s">
        <v>3783</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75">
      <c r="A3591" s="430" t="s">
        <v>4261</v>
      </c>
      <c r="B3591" s="430">
        <v>1</v>
      </c>
      <c r="C3591" s="430" t="s">
        <v>4262</v>
      </c>
      <c r="D3591" s="430" t="s">
        <v>4137</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75">
      <c r="A3592" s="430" t="s">
        <v>4261</v>
      </c>
      <c r="B3592" s="430">
        <v>1</v>
      </c>
      <c r="C3592" s="430" t="s">
        <v>4262</v>
      </c>
      <c r="D3592" s="430" t="s">
        <v>3785</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75">
      <c r="A3593" s="430" t="s">
        <v>4261</v>
      </c>
      <c r="B3593" s="430">
        <v>1</v>
      </c>
      <c r="C3593" s="430" t="s">
        <v>4262</v>
      </c>
      <c r="D3593" s="430" t="s">
        <v>3787</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75">
      <c r="A3594" s="430" t="s">
        <v>4261</v>
      </c>
      <c r="B3594" s="430">
        <v>1</v>
      </c>
      <c r="C3594" s="430" t="s">
        <v>4262</v>
      </c>
      <c r="D3594" s="430" t="s">
        <v>3789</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75">
      <c r="A3595" s="430" t="s">
        <v>4261</v>
      </c>
      <c r="B3595" s="430">
        <v>1</v>
      </c>
      <c r="C3595" s="430" t="s">
        <v>4262</v>
      </c>
      <c r="D3595" s="430" t="s">
        <v>3791</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75">
      <c r="A3596" s="430" t="s">
        <v>4261</v>
      </c>
      <c r="B3596" s="430">
        <v>1</v>
      </c>
      <c r="C3596" s="430" t="s">
        <v>4262</v>
      </c>
      <c r="D3596" s="430" t="s">
        <v>3793</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75">
      <c r="A3597" s="430" t="s">
        <v>4261</v>
      </c>
      <c r="B3597" s="430">
        <v>1</v>
      </c>
      <c r="C3597" s="430" t="s">
        <v>4262</v>
      </c>
      <c r="D3597" s="430" t="s">
        <v>3795</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75">
      <c r="A3598" s="430" t="s">
        <v>4261</v>
      </c>
      <c r="B3598" s="430">
        <v>1</v>
      </c>
      <c r="C3598" s="430" t="s">
        <v>4262</v>
      </c>
      <c r="D3598" s="430" t="s">
        <v>3797</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75">
      <c r="A3599" s="430" t="s">
        <v>4261</v>
      </c>
      <c r="B3599" s="430">
        <v>1</v>
      </c>
      <c r="C3599" s="430" t="s">
        <v>4262</v>
      </c>
      <c r="D3599" s="430" t="s">
        <v>3799</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75">
      <c r="A3600" s="430" t="s">
        <v>4261</v>
      </c>
      <c r="B3600" s="430">
        <v>1</v>
      </c>
      <c r="C3600" s="430" t="s">
        <v>4262</v>
      </c>
      <c r="D3600" s="430" t="s">
        <v>3801</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75">
      <c r="A3601" s="430" t="s">
        <v>4261</v>
      </c>
      <c r="B3601" s="430">
        <v>1</v>
      </c>
      <c r="C3601" s="430" t="s">
        <v>4262</v>
      </c>
      <c r="D3601" s="430" t="s">
        <v>3803</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75">
      <c r="A3602" s="430" t="s">
        <v>4261</v>
      </c>
      <c r="B3602" s="430">
        <v>1</v>
      </c>
      <c r="C3602" s="430" t="s">
        <v>4262</v>
      </c>
      <c r="D3602" s="430" t="s">
        <v>3805</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75">
      <c r="A3603" s="430" t="s">
        <v>4261</v>
      </c>
      <c r="B3603" s="430">
        <v>1</v>
      </c>
      <c r="C3603" s="430" t="s">
        <v>4262</v>
      </c>
      <c r="D3603" s="430" t="s">
        <v>3807</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75">
      <c r="A3604" s="430" t="s">
        <v>4261</v>
      </c>
      <c r="B3604" s="430">
        <v>1</v>
      </c>
      <c r="C3604" s="430" t="s">
        <v>4262</v>
      </c>
      <c r="D3604" s="430" t="s">
        <v>3809</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75">
      <c r="A3605" s="430" t="s">
        <v>4261</v>
      </c>
      <c r="B3605" s="430">
        <v>1</v>
      </c>
      <c r="C3605" s="430" t="s">
        <v>4262</v>
      </c>
      <c r="D3605" s="430" t="s">
        <v>3811</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75">
      <c r="A3606" s="430" t="s">
        <v>4261</v>
      </c>
      <c r="B3606" s="430">
        <v>1</v>
      </c>
      <c r="C3606" s="430" t="s">
        <v>4262</v>
      </c>
      <c r="D3606" s="430" t="s">
        <v>4138</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75">
      <c r="A3607" s="430" t="s">
        <v>4261</v>
      </c>
      <c r="B3607" s="430">
        <v>1</v>
      </c>
      <c r="C3607" s="430" t="s">
        <v>4262</v>
      </c>
      <c r="D3607" s="430" t="s">
        <v>3813</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75">
      <c r="A3608" s="430" t="s">
        <v>4261</v>
      </c>
      <c r="B3608" s="430">
        <v>1</v>
      </c>
      <c r="C3608" s="430" t="s">
        <v>4262</v>
      </c>
      <c r="D3608" s="430" t="s">
        <v>3815</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75">
      <c r="A3609" s="430" t="s">
        <v>4261</v>
      </c>
      <c r="B3609" s="430">
        <v>1</v>
      </c>
      <c r="C3609" s="430" t="s">
        <v>4262</v>
      </c>
      <c r="D3609" s="430" t="s">
        <v>3817</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75">
      <c r="A3610" s="430" t="s">
        <v>4261</v>
      </c>
      <c r="B3610" s="430">
        <v>1</v>
      </c>
      <c r="C3610" s="430" t="s">
        <v>4262</v>
      </c>
      <c r="D3610" s="430" t="s">
        <v>3819</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75">
      <c r="A3611" s="430" t="s">
        <v>4261</v>
      </c>
      <c r="B3611" s="430">
        <v>1</v>
      </c>
      <c r="C3611" s="430" t="s">
        <v>4262</v>
      </c>
      <c r="D3611" s="430" t="s">
        <v>521</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75">
      <c r="A3612" s="430" t="s">
        <v>4261</v>
      </c>
      <c r="B3612" s="430">
        <v>1</v>
      </c>
      <c r="C3612" s="430" t="s">
        <v>4262</v>
      </c>
      <c r="D3612" s="430" t="s">
        <v>3822</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75">
      <c r="A3613" s="430" t="s">
        <v>4261</v>
      </c>
      <c r="B3613" s="430">
        <v>1</v>
      </c>
      <c r="C3613" s="430" t="s">
        <v>4262</v>
      </c>
      <c r="D3613" s="430" t="s">
        <v>3824</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75">
      <c r="A3614" s="430" t="s">
        <v>4261</v>
      </c>
      <c r="B3614" s="430">
        <v>1</v>
      </c>
      <c r="C3614" s="430" t="s">
        <v>4262</v>
      </c>
      <c r="D3614" s="430" t="s">
        <v>3826</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75">
      <c r="A3615" s="430" t="s">
        <v>4261</v>
      </c>
      <c r="B3615" s="430">
        <v>1</v>
      </c>
      <c r="C3615" s="430" t="s">
        <v>4262</v>
      </c>
      <c r="D3615" s="430" t="s">
        <v>3828</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75">
      <c r="A3616" s="430" t="s">
        <v>4261</v>
      </c>
      <c r="B3616" s="430">
        <v>1</v>
      </c>
      <c r="C3616" s="430" t="s">
        <v>4262</v>
      </c>
      <c r="D3616" s="430" t="s">
        <v>3830</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75">
      <c r="A3617" s="430" t="s">
        <v>4261</v>
      </c>
      <c r="B3617" s="430">
        <v>1</v>
      </c>
      <c r="C3617" s="430" t="s">
        <v>4262</v>
      </c>
      <c r="D3617" s="430" t="s">
        <v>3832</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75">
      <c r="A3618" s="430" t="s">
        <v>4261</v>
      </c>
      <c r="B3618" s="430">
        <v>1</v>
      </c>
      <c r="C3618" s="430" t="s">
        <v>4262</v>
      </c>
      <c r="D3618" s="430" t="s">
        <v>3834</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75">
      <c r="A3619" s="430" t="s">
        <v>4261</v>
      </c>
      <c r="B3619" s="430">
        <v>1</v>
      </c>
      <c r="C3619" s="430" t="s">
        <v>4262</v>
      </c>
      <c r="D3619" s="430" t="s">
        <v>3836</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75">
      <c r="A3620" s="430" t="s">
        <v>4261</v>
      </c>
      <c r="B3620" s="430">
        <v>1</v>
      </c>
      <c r="C3620" s="430" t="s">
        <v>4262</v>
      </c>
      <c r="D3620" s="430" t="s">
        <v>3838</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75">
      <c r="A3621" s="430" t="s">
        <v>4261</v>
      </c>
      <c r="B3621" s="430">
        <v>1</v>
      </c>
      <c r="C3621" s="430" t="s">
        <v>4262</v>
      </c>
      <c r="D3621" s="430" t="s">
        <v>4139</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75">
      <c r="A3622" s="430" t="s">
        <v>4261</v>
      </c>
      <c r="B3622" s="430">
        <v>1</v>
      </c>
      <c r="C3622" s="430" t="s">
        <v>4262</v>
      </c>
      <c r="D3622" s="430" t="s">
        <v>3840</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75">
      <c r="A3623" s="430" t="s">
        <v>4261</v>
      </c>
      <c r="B3623" s="430">
        <v>1</v>
      </c>
      <c r="C3623" s="430" t="s">
        <v>4262</v>
      </c>
      <c r="D3623" s="430" t="s">
        <v>3842</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75">
      <c r="A3624" s="430" t="s">
        <v>4261</v>
      </c>
      <c r="B3624" s="430">
        <v>1</v>
      </c>
      <c r="C3624" s="430" t="s">
        <v>4262</v>
      </c>
      <c r="D3624" s="430" t="s">
        <v>3844</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75">
      <c r="A3625" s="430" t="s">
        <v>4261</v>
      </c>
      <c r="B3625" s="430">
        <v>1</v>
      </c>
      <c r="C3625" s="430" t="s">
        <v>4262</v>
      </c>
      <c r="D3625" s="430" t="s">
        <v>3846</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75">
      <c r="A3626" s="430" t="s">
        <v>4261</v>
      </c>
      <c r="B3626" s="430">
        <v>1</v>
      </c>
      <c r="C3626" s="430" t="s">
        <v>4262</v>
      </c>
      <c r="D3626" s="430" t="s">
        <v>3848</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75">
      <c r="A3627" s="430" t="s">
        <v>4261</v>
      </c>
      <c r="B3627" s="430">
        <v>1</v>
      </c>
      <c r="C3627" s="430" t="s">
        <v>4262</v>
      </c>
      <c r="D3627" s="430" t="s">
        <v>4140</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75">
      <c r="A3628" s="430" t="s">
        <v>4261</v>
      </c>
      <c r="B3628" s="430">
        <v>1</v>
      </c>
      <c r="C3628" s="430" t="s">
        <v>4262</v>
      </c>
      <c r="D3628" s="430" t="s">
        <v>3850</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75">
      <c r="A3629" s="430" t="s">
        <v>4261</v>
      </c>
      <c r="B3629" s="430">
        <v>1</v>
      </c>
      <c r="C3629" s="430" t="s">
        <v>4262</v>
      </c>
      <c r="D3629" s="430" t="s">
        <v>3852</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75">
      <c r="A3630" s="430" t="s">
        <v>4261</v>
      </c>
      <c r="B3630" s="430">
        <v>1</v>
      </c>
      <c r="C3630" s="430" t="s">
        <v>4262</v>
      </c>
      <c r="D3630" s="430" t="s">
        <v>4141</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75">
      <c r="A3631" s="430" t="s">
        <v>4261</v>
      </c>
      <c r="B3631" s="430">
        <v>1</v>
      </c>
      <c r="C3631" s="430" t="s">
        <v>4262</v>
      </c>
      <c r="D3631" s="430" t="s">
        <v>3854</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75">
      <c r="A3632" s="430" t="s">
        <v>4261</v>
      </c>
      <c r="B3632" s="430">
        <v>1</v>
      </c>
      <c r="C3632" s="430" t="s">
        <v>4262</v>
      </c>
      <c r="D3632" s="430" t="s">
        <v>3856</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75">
      <c r="A3633" s="430" t="s">
        <v>4261</v>
      </c>
      <c r="B3633" s="430">
        <v>1</v>
      </c>
      <c r="C3633" s="430" t="s">
        <v>4262</v>
      </c>
      <c r="D3633" s="430" t="s">
        <v>3858</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75">
      <c r="A3634" s="430" t="s">
        <v>4261</v>
      </c>
      <c r="B3634" s="430">
        <v>1</v>
      </c>
      <c r="C3634" s="430" t="s">
        <v>4262</v>
      </c>
      <c r="D3634" s="430" t="s">
        <v>3860</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75">
      <c r="A3635" s="430" t="s">
        <v>4261</v>
      </c>
      <c r="B3635" s="430">
        <v>1</v>
      </c>
      <c r="C3635" s="430" t="s">
        <v>4262</v>
      </c>
      <c r="D3635" s="430" t="s">
        <v>3862</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75">
      <c r="A3636" s="430" t="s">
        <v>4263</v>
      </c>
      <c r="B3636" s="430">
        <v>1</v>
      </c>
      <c r="C3636" s="430" t="s">
        <v>4264</v>
      </c>
      <c r="D3636" s="430" t="s">
        <v>3765</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75">
      <c r="A3637" s="430" t="s">
        <v>4263</v>
      </c>
      <c r="B3637" s="430">
        <v>1</v>
      </c>
      <c r="C3637" s="430" t="s">
        <v>4264</v>
      </c>
      <c r="D3637" s="430" t="s">
        <v>3767</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75">
      <c r="A3638" s="430" t="s">
        <v>4263</v>
      </c>
      <c r="B3638" s="430">
        <v>1</v>
      </c>
      <c r="C3638" s="430" t="s">
        <v>4264</v>
      </c>
      <c r="D3638" s="430" t="s">
        <v>3769</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75">
      <c r="A3639" s="430" t="s">
        <v>4263</v>
      </c>
      <c r="B3639" s="430">
        <v>1</v>
      </c>
      <c r="C3639" s="430" t="s">
        <v>4264</v>
      </c>
      <c r="D3639" s="430" t="s">
        <v>4136</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75">
      <c r="A3640" s="430" t="s">
        <v>4263</v>
      </c>
      <c r="B3640" s="430">
        <v>1</v>
      </c>
      <c r="C3640" s="430" t="s">
        <v>4264</v>
      </c>
      <c r="D3640" s="430" t="s">
        <v>3771</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75">
      <c r="A3641" s="430" t="s">
        <v>4263</v>
      </c>
      <c r="B3641" s="430">
        <v>1</v>
      </c>
      <c r="C3641" s="430" t="s">
        <v>4264</v>
      </c>
      <c r="D3641" s="430" t="s">
        <v>3773</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75">
      <c r="A3642" s="430" t="s">
        <v>4263</v>
      </c>
      <c r="B3642" s="430">
        <v>1</v>
      </c>
      <c r="C3642" s="430" t="s">
        <v>4264</v>
      </c>
      <c r="D3642" s="430" t="s">
        <v>485</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75">
      <c r="A3643" s="430" t="s">
        <v>4263</v>
      </c>
      <c r="B3643" s="430">
        <v>1</v>
      </c>
      <c r="C3643" s="430" t="s">
        <v>4264</v>
      </c>
      <c r="D3643" s="430" t="s">
        <v>3776</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75">
      <c r="A3644" s="430" t="s">
        <v>4263</v>
      </c>
      <c r="B3644" s="430">
        <v>1</v>
      </c>
      <c r="C3644" s="430" t="s">
        <v>4264</v>
      </c>
      <c r="D3644" s="430" t="s">
        <v>3778</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75">
      <c r="A3645" s="430" t="s">
        <v>4263</v>
      </c>
      <c r="B3645" s="430">
        <v>1</v>
      </c>
      <c r="C3645" s="430" t="s">
        <v>4264</v>
      </c>
      <c r="D3645" s="430" t="s">
        <v>3779</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75">
      <c r="A3646" s="430" t="s">
        <v>4263</v>
      </c>
      <c r="B3646" s="430">
        <v>1</v>
      </c>
      <c r="C3646" s="430" t="s">
        <v>4264</v>
      </c>
      <c r="D3646" s="430" t="s">
        <v>3781</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75">
      <c r="A3647" s="430" t="s">
        <v>4263</v>
      </c>
      <c r="B3647" s="430">
        <v>1</v>
      </c>
      <c r="C3647" s="430" t="s">
        <v>4264</v>
      </c>
      <c r="D3647" s="430" t="s">
        <v>4196</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75">
      <c r="A3648" s="430" t="s">
        <v>4263</v>
      </c>
      <c r="B3648" s="430">
        <v>1</v>
      </c>
      <c r="C3648" s="430" t="s">
        <v>4264</v>
      </c>
      <c r="D3648" s="430" t="s">
        <v>3783</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75">
      <c r="A3649" s="430" t="s">
        <v>4263</v>
      </c>
      <c r="B3649" s="430">
        <v>1</v>
      </c>
      <c r="C3649" s="430" t="s">
        <v>4264</v>
      </c>
      <c r="D3649" s="430" t="s">
        <v>4137</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75">
      <c r="A3650" s="430" t="s">
        <v>4263</v>
      </c>
      <c r="B3650" s="430">
        <v>1</v>
      </c>
      <c r="C3650" s="430" t="s">
        <v>4264</v>
      </c>
      <c r="D3650" s="430" t="s">
        <v>3785</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75">
      <c r="A3651" s="430" t="s">
        <v>4263</v>
      </c>
      <c r="B3651" s="430">
        <v>1</v>
      </c>
      <c r="C3651" s="430" t="s">
        <v>4264</v>
      </c>
      <c r="D3651" s="430" t="s">
        <v>3787</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75">
      <c r="A3652" s="430" t="s">
        <v>4263</v>
      </c>
      <c r="B3652" s="430">
        <v>1</v>
      </c>
      <c r="C3652" s="430" t="s">
        <v>4264</v>
      </c>
      <c r="D3652" s="430" t="s">
        <v>3789</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75">
      <c r="A3653" s="430" t="s">
        <v>4263</v>
      </c>
      <c r="B3653" s="430">
        <v>1</v>
      </c>
      <c r="C3653" s="430" t="s">
        <v>4264</v>
      </c>
      <c r="D3653" s="430" t="s">
        <v>3791</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75">
      <c r="A3654" s="430" t="s">
        <v>4263</v>
      </c>
      <c r="B3654" s="430">
        <v>1</v>
      </c>
      <c r="C3654" s="430" t="s">
        <v>4264</v>
      </c>
      <c r="D3654" s="430" t="s">
        <v>3793</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75">
      <c r="A3655" s="430" t="s">
        <v>4263</v>
      </c>
      <c r="B3655" s="430">
        <v>1</v>
      </c>
      <c r="C3655" s="430" t="s">
        <v>4264</v>
      </c>
      <c r="D3655" s="430" t="s">
        <v>3795</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75">
      <c r="A3656" s="430" t="s">
        <v>4263</v>
      </c>
      <c r="B3656" s="430">
        <v>1</v>
      </c>
      <c r="C3656" s="430" t="s">
        <v>4264</v>
      </c>
      <c r="D3656" s="430" t="s">
        <v>3797</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75">
      <c r="A3657" s="430" t="s">
        <v>4263</v>
      </c>
      <c r="B3657" s="430">
        <v>1</v>
      </c>
      <c r="C3657" s="430" t="s">
        <v>4264</v>
      </c>
      <c r="D3657" s="430" t="s">
        <v>3799</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75">
      <c r="A3658" s="430" t="s">
        <v>4263</v>
      </c>
      <c r="B3658" s="430">
        <v>1</v>
      </c>
      <c r="C3658" s="430" t="s">
        <v>4264</v>
      </c>
      <c r="D3658" s="430" t="s">
        <v>3801</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75">
      <c r="A3659" s="430" t="s">
        <v>4263</v>
      </c>
      <c r="B3659" s="430">
        <v>1</v>
      </c>
      <c r="C3659" s="430" t="s">
        <v>4264</v>
      </c>
      <c r="D3659" s="430" t="s">
        <v>3803</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75">
      <c r="A3660" s="430" t="s">
        <v>4263</v>
      </c>
      <c r="B3660" s="430">
        <v>1</v>
      </c>
      <c r="C3660" s="430" t="s">
        <v>4264</v>
      </c>
      <c r="D3660" s="430" t="s">
        <v>3805</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75">
      <c r="A3661" s="430" t="s">
        <v>4263</v>
      </c>
      <c r="B3661" s="430">
        <v>1</v>
      </c>
      <c r="C3661" s="430" t="s">
        <v>4264</v>
      </c>
      <c r="D3661" s="430" t="s">
        <v>4197</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75">
      <c r="A3662" s="430" t="s">
        <v>4263</v>
      </c>
      <c r="B3662" s="430">
        <v>1</v>
      </c>
      <c r="C3662" s="430" t="s">
        <v>4264</v>
      </c>
      <c r="D3662" s="430" t="s">
        <v>3807</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75">
      <c r="A3663" s="430" t="s">
        <v>4263</v>
      </c>
      <c r="B3663" s="430">
        <v>1</v>
      </c>
      <c r="C3663" s="430" t="s">
        <v>4264</v>
      </c>
      <c r="D3663" s="430" t="s">
        <v>3809</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75">
      <c r="A3664" s="430" t="s">
        <v>4263</v>
      </c>
      <c r="B3664" s="430">
        <v>1</v>
      </c>
      <c r="C3664" s="430" t="s">
        <v>4264</v>
      </c>
      <c r="D3664" s="430" t="s">
        <v>3811</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75">
      <c r="A3665" s="430" t="s">
        <v>4263</v>
      </c>
      <c r="B3665" s="430">
        <v>1</v>
      </c>
      <c r="C3665" s="430" t="s">
        <v>4264</v>
      </c>
      <c r="D3665" s="430" t="s">
        <v>4138</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75">
      <c r="A3666" s="430" t="s">
        <v>4263</v>
      </c>
      <c r="B3666" s="430">
        <v>1</v>
      </c>
      <c r="C3666" s="430" t="s">
        <v>4264</v>
      </c>
      <c r="D3666" s="430" t="s">
        <v>3813</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75">
      <c r="A3667" s="430" t="s">
        <v>4263</v>
      </c>
      <c r="B3667" s="430">
        <v>1</v>
      </c>
      <c r="C3667" s="430" t="s">
        <v>4264</v>
      </c>
      <c r="D3667" s="430" t="s">
        <v>3815</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75">
      <c r="A3668" s="430" t="s">
        <v>4263</v>
      </c>
      <c r="B3668" s="430">
        <v>1</v>
      </c>
      <c r="C3668" s="430" t="s">
        <v>4264</v>
      </c>
      <c r="D3668" s="430" t="s">
        <v>3817</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75">
      <c r="A3669" s="430" t="s">
        <v>4263</v>
      </c>
      <c r="B3669" s="430">
        <v>1</v>
      </c>
      <c r="C3669" s="430" t="s">
        <v>4264</v>
      </c>
      <c r="D3669" s="430" t="s">
        <v>3819</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75">
      <c r="A3670" s="430" t="s">
        <v>4263</v>
      </c>
      <c r="B3670" s="430">
        <v>1</v>
      </c>
      <c r="C3670" s="430" t="s">
        <v>4264</v>
      </c>
      <c r="D3670" s="430" t="s">
        <v>521</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75">
      <c r="A3671" s="430" t="s">
        <v>4263</v>
      </c>
      <c r="B3671" s="430">
        <v>1</v>
      </c>
      <c r="C3671" s="430" t="s">
        <v>4264</v>
      </c>
      <c r="D3671" s="430" t="s">
        <v>3822</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75">
      <c r="A3672" s="430" t="s">
        <v>4263</v>
      </c>
      <c r="B3672" s="430">
        <v>1</v>
      </c>
      <c r="C3672" s="430" t="s">
        <v>4264</v>
      </c>
      <c r="D3672" s="430" t="s">
        <v>3824</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75">
      <c r="A3673" s="430" t="s">
        <v>4263</v>
      </c>
      <c r="B3673" s="430">
        <v>1</v>
      </c>
      <c r="C3673" s="430" t="s">
        <v>4264</v>
      </c>
      <c r="D3673" s="430" t="s">
        <v>3826</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75">
      <c r="A3674" s="430" t="s">
        <v>4263</v>
      </c>
      <c r="B3674" s="430">
        <v>1</v>
      </c>
      <c r="C3674" s="430" t="s">
        <v>4264</v>
      </c>
      <c r="D3674" s="430" t="s">
        <v>3828</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75">
      <c r="A3675" s="430" t="s">
        <v>4263</v>
      </c>
      <c r="B3675" s="430">
        <v>1</v>
      </c>
      <c r="C3675" s="430" t="s">
        <v>4264</v>
      </c>
      <c r="D3675" s="430" t="s">
        <v>3830</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75">
      <c r="A3676" s="430" t="s">
        <v>4263</v>
      </c>
      <c r="B3676" s="430">
        <v>1</v>
      </c>
      <c r="C3676" s="430" t="s">
        <v>4264</v>
      </c>
      <c r="D3676" s="430" t="s">
        <v>3832</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75">
      <c r="A3677" s="430" t="s">
        <v>4263</v>
      </c>
      <c r="B3677" s="430">
        <v>1</v>
      </c>
      <c r="C3677" s="430" t="s">
        <v>4264</v>
      </c>
      <c r="D3677" s="430" t="s">
        <v>3834</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75">
      <c r="A3678" s="430" t="s">
        <v>4263</v>
      </c>
      <c r="B3678" s="430">
        <v>1</v>
      </c>
      <c r="C3678" s="430" t="s">
        <v>4264</v>
      </c>
      <c r="D3678" s="430" t="s">
        <v>3836</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75">
      <c r="A3679" s="430" t="s">
        <v>4263</v>
      </c>
      <c r="B3679" s="430">
        <v>1</v>
      </c>
      <c r="C3679" s="430" t="s">
        <v>4264</v>
      </c>
      <c r="D3679" s="430" t="s">
        <v>3838</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75">
      <c r="A3680" s="430" t="s">
        <v>4263</v>
      </c>
      <c r="B3680" s="430">
        <v>1</v>
      </c>
      <c r="C3680" s="430" t="s">
        <v>4264</v>
      </c>
      <c r="D3680" s="430" t="s">
        <v>4139</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75">
      <c r="A3681" s="430" t="s">
        <v>4263</v>
      </c>
      <c r="B3681" s="430">
        <v>1</v>
      </c>
      <c r="C3681" s="430" t="s">
        <v>4264</v>
      </c>
      <c r="D3681" s="430" t="s">
        <v>4198</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75">
      <c r="A3682" s="430" t="s">
        <v>4263</v>
      </c>
      <c r="B3682" s="430">
        <v>1</v>
      </c>
      <c r="C3682" s="430" t="s">
        <v>4264</v>
      </c>
      <c r="D3682" s="430" t="s">
        <v>3840</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75">
      <c r="A3683" s="430" t="s">
        <v>4263</v>
      </c>
      <c r="B3683" s="430">
        <v>1</v>
      </c>
      <c r="C3683" s="430" t="s">
        <v>4264</v>
      </c>
      <c r="D3683" s="430" t="s">
        <v>3842</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75">
      <c r="A3684" s="430" t="s">
        <v>4263</v>
      </c>
      <c r="B3684" s="430">
        <v>1</v>
      </c>
      <c r="C3684" s="430" t="s">
        <v>4264</v>
      </c>
      <c r="D3684" s="430" t="s">
        <v>3844</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75">
      <c r="A3685" s="430" t="s">
        <v>4263</v>
      </c>
      <c r="B3685" s="430">
        <v>1</v>
      </c>
      <c r="C3685" s="430" t="s">
        <v>4264</v>
      </c>
      <c r="D3685" s="430" t="s">
        <v>3846</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75">
      <c r="A3686" s="430" t="s">
        <v>4263</v>
      </c>
      <c r="B3686" s="430">
        <v>1</v>
      </c>
      <c r="C3686" s="430" t="s">
        <v>4264</v>
      </c>
      <c r="D3686" s="430" t="s">
        <v>3848</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75">
      <c r="A3687" s="430" t="s">
        <v>4263</v>
      </c>
      <c r="B3687" s="430">
        <v>1</v>
      </c>
      <c r="C3687" s="430" t="s">
        <v>4264</v>
      </c>
      <c r="D3687" s="430" t="s">
        <v>3850</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75">
      <c r="A3688" s="430" t="s">
        <v>4263</v>
      </c>
      <c r="B3688" s="430">
        <v>1</v>
      </c>
      <c r="C3688" s="430" t="s">
        <v>4264</v>
      </c>
      <c r="D3688" s="430" t="s">
        <v>3852</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75">
      <c r="A3689" s="430" t="s">
        <v>4263</v>
      </c>
      <c r="B3689" s="430">
        <v>1</v>
      </c>
      <c r="C3689" s="430" t="s">
        <v>4264</v>
      </c>
      <c r="D3689" s="430" t="s">
        <v>4141</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75">
      <c r="A3690" s="430" t="s">
        <v>4263</v>
      </c>
      <c r="B3690" s="430">
        <v>1</v>
      </c>
      <c r="C3690" s="430" t="s">
        <v>4264</v>
      </c>
      <c r="D3690" s="430" t="s">
        <v>3854</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75">
      <c r="A3691" s="430" t="s">
        <v>4263</v>
      </c>
      <c r="B3691" s="430">
        <v>1</v>
      </c>
      <c r="C3691" s="430" t="s">
        <v>4264</v>
      </c>
      <c r="D3691" s="430" t="s">
        <v>3856</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75">
      <c r="A3692" s="430" t="s">
        <v>4263</v>
      </c>
      <c r="B3692" s="430">
        <v>1</v>
      </c>
      <c r="C3692" s="430" t="s">
        <v>4264</v>
      </c>
      <c r="D3692" s="430" t="s">
        <v>3858</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75">
      <c r="A3693" s="430" t="s">
        <v>4263</v>
      </c>
      <c r="B3693" s="430">
        <v>1</v>
      </c>
      <c r="C3693" s="430" t="s">
        <v>4264</v>
      </c>
      <c r="D3693" s="430" t="s">
        <v>3860</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75">
      <c r="A3694" s="430" t="s">
        <v>4263</v>
      </c>
      <c r="B3694" s="430">
        <v>1</v>
      </c>
      <c r="C3694" s="430" t="s">
        <v>4264</v>
      </c>
      <c r="D3694" s="430" t="s">
        <v>3862</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75">
      <c r="A3695" s="430" t="s">
        <v>4265</v>
      </c>
      <c r="B3695" s="430">
        <v>1</v>
      </c>
      <c r="C3695" s="430" t="s">
        <v>4266</v>
      </c>
      <c r="D3695" s="430" t="s">
        <v>3765</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75">
      <c r="A3696" s="430" t="s">
        <v>4265</v>
      </c>
      <c r="B3696" s="430">
        <v>1</v>
      </c>
      <c r="C3696" s="430" t="s">
        <v>4266</v>
      </c>
      <c r="D3696" s="430" t="s">
        <v>3767</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75">
      <c r="A3697" s="430" t="s">
        <v>4265</v>
      </c>
      <c r="B3697" s="430">
        <v>1</v>
      </c>
      <c r="C3697" s="430" t="s">
        <v>4266</v>
      </c>
      <c r="D3697" s="430" t="s">
        <v>3769</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75">
      <c r="A3698" s="430" t="s">
        <v>4265</v>
      </c>
      <c r="B3698" s="430">
        <v>1</v>
      </c>
      <c r="C3698" s="430" t="s">
        <v>4266</v>
      </c>
      <c r="D3698" s="430" t="s">
        <v>4136</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75">
      <c r="A3699" s="430" t="s">
        <v>4265</v>
      </c>
      <c r="B3699" s="430">
        <v>1</v>
      </c>
      <c r="C3699" s="430" t="s">
        <v>4266</v>
      </c>
      <c r="D3699" s="430" t="s">
        <v>3771</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75">
      <c r="A3700" s="430" t="s">
        <v>4265</v>
      </c>
      <c r="B3700" s="430">
        <v>1</v>
      </c>
      <c r="C3700" s="430" t="s">
        <v>4266</v>
      </c>
      <c r="D3700" s="430" t="s">
        <v>3773</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75">
      <c r="A3701" s="430" t="s">
        <v>4265</v>
      </c>
      <c r="B3701" s="430">
        <v>1</v>
      </c>
      <c r="C3701" s="430" t="s">
        <v>4266</v>
      </c>
      <c r="D3701" s="430" t="s">
        <v>485</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75">
      <c r="A3702" s="430" t="s">
        <v>4265</v>
      </c>
      <c r="B3702" s="430">
        <v>1</v>
      </c>
      <c r="C3702" s="430" t="s">
        <v>4266</v>
      </c>
      <c r="D3702" s="430" t="s">
        <v>3776</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75">
      <c r="A3703" s="430" t="s">
        <v>4265</v>
      </c>
      <c r="B3703" s="430">
        <v>1</v>
      </c>
      <c r="C3703" s="430" t="s">
        <v>4266</v>
      </c>
      <c r="D3703" s="430" t="s">
        <v>3778</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75">
      <c r="A3704" s="430" t="s">
        <v>4265</v>
      </c>
      <c r="B3704" s="430">
        <v>1</v>
      </c>
      <c r="C3704" s="430" t="s">
        <v>4266</v>
      </c>
      <c r="D3704" s="430" t="s">
        <v>3779</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75">
      <c r="A3705" s="430" t="s">
        <v>4265</v>
      </c>
      <c r="B3705" s="430">
        <v>1</v>
      </c>
      <c r="C3705" s="430" t="s">
        <v>4266</v>
      </c>
      <c r="D3705" s="430" t="s">
        <v>3781</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75">
      <c r="A3706" s="430" t="s">
        <v>4265</v>
      </c>
      <c r="B3706" s="430">
        <v>1</v>
      </c>
      <c r="C3706" s="430" t="s">
        <v>4266</v>
      </c>
      <c r="D3706" s="430" t="s">
        <v>3783</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75">
      <c r="A3707" s="430" t="s">
        <v>4265</v>
      </c>
      <c r="B3707" s="430">
        <v>1</v>
      </c>
      <c r="C3707" s="430" t="s">
        <v>4266</v>
      </c>
      <c r="D3707" s="430" t="s">
        <v>4137</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75">
      <c r="A3708" s="430" t="s">
        <v>4265</v>
      </c>
      <c r="B3708" s="430">
        <v>1</v>
      </c>
      <c r="C3708" s="430" t="s">
        <v>4266</v>
      </c>
      <c r="D3708" s="430" t="s">
        <v>3785</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75">
      <c r="A3709" s="430" t="s">
        <v>4265</v>
      </c>
      <c r="B3709" s="430">
        <v>1</v>
      </c>
      <c r="C3709" s="430" t="s">
        <v>4266</v>
      </c>
      <c r="D3709" s="430" t="s">
        <v>3787</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75">
      <c r="A3710" s="430" t="s">
        <v>4265</v>
      </c>
      <c r="B3710" s="430">
        <v>1</v>
      </c>
      <c r="C3710" s="430" t="s">
        <v>4266</v>
      </c>
      <c r="D3710" s="430" t="s">
        <v>3789</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75">
      <c r="A3711" s="430" t="s">
        <v>4265</v>
      </c>
      <c r="B3711" s="430">
        <v>1</v>
      </c>
      <c r="C3711" s="430" t="s">
        <v>4266</v>
      </c>
      <c r="D3711" s="430" t="s">
        <v>3791</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75">
      <c r="A3712" s="430" t="s">
        <v>4265</v>
      </c>
      <c r="B3712" s="430">
        <v>1</v>
      </c>
      <c r="C3712" s="430" t="s">
        <v>4266</v>
      </c>
      <c r="D3712" s="430" t="s">
        <v>3793</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75">
      <c r="A3713" s="430" t="s">
        <v>4265</v>
      </c>
      <c r="B3713" s="430">
        <v>1</v>
      </c>
      <c r="C3713" s="430" t="s">
        <v>4266</v>
      </c>
      <c r="D3713" s="430" t="s">
        <v>3795</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75">
      <c r="A3714" s="430" t="s">
        <v>4265</v>
      </c>
      <c r="B3714" s="430">
        <v>1</v>
      </c>
      <c r="C3714" s="430" t="s">
        <v>4266</v>
      </c>
      <c r="D3714" s="430" t="s">
        <v>3797</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75">
      <c r="A3715" s="430" t="s">
        <v>4265</v>
      </c>
      <c r="B3715" s="430">
        <v>1</v>
      </c>
      <c r="C3715" s="430" t="s">
        <v>4266</v>
      </c>
      <c r="D3715" s="430" t="s">
        <v>3799</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75">
      <c r="A3716" s="430" t="s">
        <v>4265</v>
      </c>
      <c r="B3716" s="430">
        <v>1</v>
      </c>
      <c r="C3716" s="430" t="s">
        <v>4266</v>
      </c>
      <c r="D3716" s="430" t="s">
        <v>3801</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75">
      <c r="A3717" s="430" t="s">
        <v>4265</v>
      </c>
      <c r="B3717" s="430">
        <v>1</v>
      </c>
      <c r="C3717" s="430" t="s">
        <v>4266</v>
      </c>
      <c r="D3717" s="430" t="s">
        <v>3803</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75">
      <c r="A3718" s="430" t="s">
        <v>4265</v>
      </c>
      <c r="B3718" s="430">
        <v>1</v>
      </c>
      <c r="C3718" s="430" t="s">
        <v>4266</v>
      </c>
      <c r="D3718" s="430" t="s">
        <v>3805</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75">
      <c r="A3719" s="430" t="s">
        <v>4265</v>
      </c>
      <c r="B3719" s="430">
        <v>1</v>
      </c>
      <c r="C3719" s="430" t="s">
        <v>4266</v>
      </c>
      <c r="D3719" s="430" t="s">
        <v>3807</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75">
      <c r="A3720" s="430" t="s">
        <v>4265</v>
      </c>
      <c r="B3720" s="430">
        <v>1</v>
      </c>
      <c r="C3720" s="430" t="s">
        <v>4266</v>
      </c>
      <c r="D3720" s="430" t="s">
        <v>3809</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75">
      <c r="A3721" s="430" t="s">
        <v>4265</v>
      </c>
      <c r="B3721" s="430">
        <v>1</v>
      </c>
      <c r="C3721" s="430" t="s">
        <v>4266</v>
      </c>
      <c r="D3721" s="430" t="s">
        <v>3811</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75">
      <c r="A3722" s="430" t="s">
        <v>4265</v>
      </c>
      <c r="B3722" s="430">
        <v>1</v>
      </c>
      <c r="C3722" s="430" t="s">
        <v>4266</v>
      </c>
      <c r="D3722" s="430" t="s">
        <v>4138</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75">
      <c r="A3723" s="430" t="s">
        <v>4265</v>
      </c>
      <c r="B3723" s="430">
        <v>1</v>
      </c>
      <c r="C3723" s="430" t="s">
        <v>4266</v>
      </c>
      <c r="D3723" s="430" t="s">
        <v>3813</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75">
      <c r="A3724" s="430" t="s">
        <v>4265</v>
      </c>
      <c r="B3724" s="430">
        <v>1</v>
      </c>
      <c r="C3724" s="430" t="s">
        <v>4266</v>
      </c>
      <c r="D3724" s="430" t="s">
        <v>3815</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75">
      <c r="A3725" s="430" t="s">
        <v>4265</v>
      </c>
      <c r="B3725" s="430">
        <v>1</v>
      </c>
      <c r="C3725" s="430" t="s">
        <v>4266</v>
      </c>
      <c r="D3725" s="430" t="s">
        <v>3817</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75">
      <c r="A3726" s="430" t="s">
        <v>4265</v>
      </c>
      <c r="B3726" s="430">
        <v>1</v>
      </c>
      <c r="C3726" s="430" t="s">
        <v>4266</v>
      </c>
      <c r="D3726" s="430" t="s">
        <v>3819</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75">
      <c r="A3727" s="430" t="s">
        <v>4265</v>
      </c>
      <c r="B3727" s="430">
        <v>1</v>
      </c>
      <c r="C3727" s="430" t="s">
        <v>4266</v>
      </c>
      <c r="D3727" s="430" t="s">
        <v>521</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75">
      <c r="A3728" s="430" t="s">
        <v>4265</v>
      </c>
      <c r="B3728" s="430">
        <v>1</v>
      </c>
      <c r="C3728" s="430" t="s">
        <v>4266</v>
      </c>
      <c r="D3728" s="430" t="s">
        <v>3822</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75">
      <c r="A3729" s="430" t="s">
        <v>4265</v>
      </c>
      <c r="B3729" s="430">
        <v>1</v>
      </c>
      <c r="C3729" s="430" t="s">
        <v>4266</v>
      </c>
      <c r="D3729" s="430" t="s">
        <v>3824</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75">
      <c r="A3730" s="430" t="s">
        <v>4265</v>
      </c>
      <c r="B3730" s="430">
        <v>1</v>
      </c>
      <c r="C3730" s="430" t="s">
        <v>4266</v>
      </c>
      <c r="D3730" s="430" t="s">
        <v>3826</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75">
      <c r="A3731" s="430" t="s">
        <v>4265</v>
      </c>
      <c r="B3731" s="430">
        <v>1</v>
      </c>
      <c r="C3731" s="430" t="s">
        <v>4266</v>
      </c>
      <c r="D3731" s="430" t="s">
        <v>3828</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75">
      <c r="A3732" s="430" t="s">
        <v>4265</v>
      </c>
      <c r="B3732" s="430">
        <v>1</v>
      </c>
      <c r="C3732" s="430" t="s">
        <v>4266</v>
      </c>
      <c r="D3732" s="430" t="s">
        <v>3830</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75">
      <c r="A3733" s="430" t="s">
        <v>4265</v>
      </c>
      <c r="B3733" s="430">
        <v>1</v>
      </c>
      <c r="C3733" s="430" t="s">
        <v>4266</v>
      </c>
      <c r="D3733" s="430" t="s">
        <v>3832</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75">
      <c r="A3734" s="430" t="s">
        <v>4265</v>
      </c>
      <c r="B3734" s="430">
        <v>1</v>
      </c>
      <c r="C3734" s="430" t="s">
        <v>4266</v>
      </c>
      <c r="D3734" s="430" t="s">
        <v>3834</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75">
      <c r="A3735" s="430" t="s">
        <v>4265</v>
      </c>
      <c r="B3735" s="430">
        <v>1</v>
      </c>
      <c r="C3735" s="430" t="s">
        <v>4266</v>
      </c>
      <c r="D3735" s="430" t="s">
        <v>3836</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75">
      <c r="A3736" s="430" t="s">
        <v>4265</v>
      </c>
      <c r="B3736" s="430">
        <v>1</v>
      </c>
      <c r="C3736" s="430" t="s">
        <v>4266</v>
      </c>
      <c r="D3736" s="430" t="s">
        <v>3838</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75">
      <c r="A3737" s="430" t="s">
        <v>4265</v>
      </c>
      <c r="B3737" s="430">
        <v>1</v>
      </c>
      <c r="C3737" s="430" t="s">
        <v>4266</v>
      </c>
      <c r="D3737" s="430" t="s">
        <v>4139</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75">
      <c r="A3738" s="430" t="s">
        <v>4265</v>
      </c>
      <c r="B3738" s="430">
        <v>1</v>
      </c>
      <c r="C3738" s="430" t="s">
        <v>4266</v>
      </c>
      <c r="D3738" s="430" t="s">
        <v>3840</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75">
      <c r="A3739" s="430" t="s">
        <v>4265</v>
      </c>
      <c r="B3739" s="430">
        <v>1</v>
      </c>
      <c r="C3739" s="430" t="s">
        <v>4266</v>
      </c>
      <c r="D3739" s="430" t="s">
        <v>3842</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75">
      <c r="A3740" s="430" t="s">
        <v>4265</v>
      </c>
      <c r="B3740" s="430">
        <v>1</v>
      </c>
      <c r="C3740" s="430" t="s">
        <v>4266</v>
      </c>
      <c r="D3740" s="430" t="s">
        <v>3844</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75">
      <c r="A3741" s="430" t="s">
        <v>4265</v>
      </c>
      <c r="B3741" s="430">
        <v>1</v>
      </c>
      <c r="C3741" s="430" t="s">
        <v>4266</v>
      </c>
      <c r="D3741" s="430" t="s">
        <v>3846</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75">
      <c r="A3742" s="430" t="s">
        <v>4265</v>
      </c>
      <c r="B3742" s="430">
        <v>1</v>
      </c>
      <c r="C3742" s="430" t="s">
        <v>4266</v>
      </c>
      <c r="D3742" s="430" t="s">
        <v>3848</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75">
      <c r="A3743" s="430" t="s">
        <v>4265</v>
      </c>
      <c r="B3743" s="430">
        <v>1</v>
      </c>
      <c r="C3743" s="430" t="s">
        <v>4266</v>
      </c>
      <c r="D3743" s="430" t="s">
        <v>4140</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75">
      <c r="A3744" s="430" t="s">
        <v>4265</v>
      </c>
      <c r="B3744" s="430">
        <v>1</v>
      </c>
      <c r="C3744" s="430" t="s">
        <v>4266</v>
      </c>
      <c r="D3744" s="430" t="s">
        <v>3850</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75">
      <c r="A3745" s="430" t="s">
        <v>4265</v>
      </c>
      <c r="B3745" s="430">
        <v>1</v>
      </c>
      <c r="C3745" s="430" t="s">
        <v>4266</v>
      </c>
      <c r="D3745" s="430" t="s">
        <v>3852</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75">
      <c r="A3746" s="430" t="s">
        <v>4265</v>
      </c>
      <c r="B3746" s="430">
        <v>1</v>
      </c>
      <c r="C3746" s="430" t="s">
        <v>4266</v>
      </c>
      <c r="D3746" s="430" t="s">
        <v>4141</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75">
      <c r="A3747" s="430" t="s">
        <v>4265</v>
      </c>
      <c r="B3747" s="430">
        <v>1</v>
      </c>
      <c r="C3747" s="430" t="s">
        <v>4266</v>
      </c>
      <c r="D3747" s="430" t="s">
        <v>3854</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75">
      <c r="A3748" s="430" t="s">
        <v>4265</v>
      </c>
      <c r="B3748" s="430">
        <v>1</v>
      </c>
      <c r="C3748" s="430" t="s">
        <v>4266</v>
      </c>
      <c r="D3748" s="430" t="s">
        <v>3856</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75">
      <c r="A3749" s="430" t="s">
        <v>4265</v>
      </c>
      <c r="B3749" s="430">
        <v>1</v>
      </c>
      <c r="C3749" s="430" t="s">
        <v>4266</v>
      </c>
      <c r="D3749" s="430" t="s">
        <v>3858</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75">
      <c r="A3750" s="430" t="s">
        <v>4265</v>
      </c>
      <c r="B3750" s="430">
        <v>1</v>
      </c>
      <c r="C3750" s="430" t="s">
        <v>4266</v>
      </c>
      <c r="D3750" s="430" t="s">
        <v>3860</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75">
      <c r="A3751" s="430" t="s">
        <v>4265</v>
      </c>
      <c r="B3751" s="430">
        <v>1</v>
      </c>
      <c r="C3751" s="430" t="s">
        <v>4266</v>
      </c>
      <c r="D3751" s="430" t="s">
        <v>3862</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75">
      <c r="A3752" s="430" t="s">
        <v>4267</v>
      </c>
      <c r="B3752" s="430">
        <v>1</v>
      </c>
      <c r="C3752" s="430" t="s">
        <v>4268</v>
      </c>
      <c r="D3752" s="430" t="s">
        <v>3765</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75">
      <c r="A3753" s="430" t="s">
        <v>4267</v>
      </c>
      <c r="B3753" s="430">
        <v>1</v>
      </c>
      <c r="C3753" s="430" t="s">
        <v>4268</v>
      </c>
      <c r="D3753" s="430" t="s">
        <v>3767</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75">
      <c r="A3754" s="430" t="s">
        <v>4267</v>
      </c>
      <c r="B3754" s="430">
        <v>1</v>
      </c>
      <c r="C3754" s="430" t="s">
        <v>4268</v>
      </c>
      <c r="D3754" s="430" t="s">
        <v>3769</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75">
      <c r="A3755" s="430" t="s">
        <v>4267</v>
      </c>
      <c r="B3755" s="430">
        <v>1</v>
      </c>
      <c r="C3755" s="430" t="s">
        <v>4268</v>
      </c>
      <c r="D3755" s="430" t="s">
        <v>3771</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75">
      <c r="A3756" s="430" t="s">
        <v>4267</v>
      </c>
      <c r="B3756" s="430">
        <v>1</v>
      </c>
      <c r="C3756" s="430" t="s">
        <v>4268</v>
      </c>
      <c r="D3756" s="430" t="s">
        <v>3773</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75">
      <c r="A3757" s="430" t="s">
        <v>4267</v>
      </c>
      <c r="B3757" s="430">
        <v>1</v>
      </c>
      <c r="C3757" s="430" t="s">
        <v>4268</v>
      </c>
      <c r="D3757" s="430" t="s">
        <v>485</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75">
      <c r="A3758" s="430" t="s">
        <v>4267</v>
      </c>
      <c r="B3758" s="430">
        <v>1</v>
      </c>
      <c r="C3758" s="430" t="s">
        <v>4268</v>
      </c>
      <c r="D3758" s="430" t="s">
        <v>3776</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75">
      <c r="A3759" s="430" t="s">
        <v>4267</v>
      </c>
      <c r="B3759" s="430">
        <v>1</v>
      </c>
      <c r="C3759" s="430" t="s">
        <v>4268</v>
      </c>
      <c r="D3759" s="430" t="s">
        <v>3778</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75">
      <c r="A3760" s="430" t="s">
        <v>4267</v>
      </c>
      <c r="B3760" s="430">
        <v>1</v>
      </c>
      <c r="C3760" s="430" t="s">
        <v>4268</v>
      </c>
      <c r="D3760" s="430" t="s">
        <v>3779</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75">
      <c r="A3761" s="430" t="s">
        <v>4267</v>
      </c>
      <c r="B3761" s="430">
        <v>1</v>
      </c>
      <c r="C3761" s="430" t="s">
        <v>4268</v>
      </c>
      <c r="D3761" s="430" t="s">
        <v>3781</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75">
      <c r="A3762" s="430" t="s">
        <v>4267</v>
      </c>
      <c r="B3762" s="430">
        <v>1</v>
      </c>
      <c r="C3762" s="430" t="s">
        <v>4268</v>
      </c>
      <c r="D3762" s="430" t="s">
        <v>3783</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75">
      <c r="A3763" s="430" t="s">
        <v>4267</v>
      </c>
      <c r="B3763" s="430">
        <v>1</v>
      </c>
      <c r="C3763" s="430" t="s">
        <v>4268</v>
      </c>
      <c r="D3763" s="430" t="s">
        <v>3785</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75">
      <c r="A3764" s="430" t="s">
        <v>4267</v>
      </c>
      <c r="B3764" s="430">
        <v>1</v>
      </c>
      <c r="C3764" s="430" t="s">
        <v>4268</v>
      </c>
      <c r="D3764" s="430" t="s">
        <v>3787</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75">
      <c r="A3765" s="430" t="s">
        <v>4267</v>
      </c>
      <c r="B3765" s="430">
        <v>1</v>
      </c>
      <c r="C3765" s="430" t="s">
        <v>4268</v>
      </c>
      <c r="D3765" s="430" t="s">
        <v>3789</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75">
      <c r="A3766" s="430" t="s">
        <v>4267</v>
      </c>
      <c r="B3766" s="430">
        <v>1</v>
      </c>
      <c r="C3766" s="430" t="s">
        <v>4268</v>
      </c>
      <c r="D3766" s="430" t="s">
        <v>3791</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75">
      <c r="A3767" s="430" t="s">
        <v>4267</v>
      </c>
      <c r="B3767" s="430">
        <v>1</v>
      </c>
      <c r="C3767" s="430" t="s">
        <v>4268</v>
      </c>
      <c r="D3767" s="430" t="s">
        <v>3793</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75">
      <c r="A3768" s="430" t="s">
        <v>4267</v>
      </c>
      <c r="B3768" s="430">
        <v>1</v>
      </c>
      <c r="C3768" s="430" t="s">
        <v>4268</v>
      </c>
      <c r="D3768" s="430" t="s">
        <v>3795</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75">
      <c r="A3769" s="430" t="s">
        <v>4267</v>
      </c>
      <c r="B3769" s="430">
        <v>1</v>
      </c>
      <c r="C3769" s="430" t="s">
        <v>4268</v>
      </c>
      <c r="D3769" s="430" t="s">
        <v>3797</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75">
      <c r="A3770" s="430" t="s">
        <v>4267</v>
      </c>
      <c r="B3770" s="430">
        <v>1</v>
      </c>
      <c r="C3770" s="430" t="s">
        <v>4268</v>
      </c>
      <c r="D3770" s="430" t="s">
        <v>3799</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75">
      <c r="A3771" s="430" t="s">
        <v>4267</v>
      </c>
      <c r="B3771" s="430">
        <v>1</v>
      </c>
      <c r="C3771" s="430" t="s">
        <v>4268</v>
      </c>
      <c r="D3771" s="430" t="s">
        <v>3801</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75">
      <c r="A3772" s="430" t="s">
        <v>4267</v>
      </c>
      <c r="B3772" s="430">
        <v>1</v>
      </c>
      <c r="C3772" s="430" t="s">
        <v>4268</v>
      </c>
      <c r="D3772" s="430" t="s">
        <v>3803</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75">
      <c r="A3773" s="430" t="s">
        <v>4267</v>
      </c>
      <c r="B3773" s="430">
        <v>1</v>
      </c>
      <c r="C3773" s="430" t="s">
        <v>4268</v>
      </c>
      <c r="D3773" s="430" t="s">
        <v>3805</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75">
      <c r="A3774" s="430" t="s">
        <v>4267</v>
      </c>
      <c r="B3774" s="430">
        <v>1</v>
      </c>
      <c r="C3774" s="430" t="s">
        <v>4268</v>
      </c>
      <c r="D3774" s="430" t="s">
        <v>3807</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75">
      <c r="A3775" s="430" t="s">
        <v>4267</v>
      </c>
      <c r="B3775" s="430">
        <v>1</v>
      </c>
      <c r="C3775" s="430" t="s">
        <v>4268</v>
      </c>
      <c r="D3775" s="430" t="s">
        <v>3809</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75">
      <c r="A3776" s="430" t="s">
        <v>4267</v>
      </c>
      <c r="B3776" s="430">
        <v>1</v>
      </c>
      <c r="C3776" s="430" t="s">
        <v>4268</v>
      </c>
      <c r="D3776" s="430" t="s">
        <v>3811</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75">
      <c r="A3777" s="430" t="s">
        <v>4267</v>
      </c>
      <c r="B3777" s="430">
        <v>1</v>
      </c>
      <c r="C3777" s="430" t="s">
        <v>4268</v>
      </c>
      <c r="D3777" s="430" t="s">
        <v>3813</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75">
      <c r="A3778" s="430" t="s">
        <v>4267</v>
      </c>
      <c r="B3778" s="430">
        <v>1</v>
      </c>
      <c r="C3778" s="430" t="s">
        <v>4268</v>
      </c>
      <c r="D3778" s="430" t="s">
        <v>3815</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75">
      <c r="A3779" s="430" t="s">
        <v>4267</v>
      </c>
      <c r="B3779" s="430">
        <v>1</v>
      </c>
      <c r="C3779" s="430" t="s">
        <v>4268</v>
      </c>
      <c r="D3779" s="430" t="s">
        <v>3817</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75">
      <c r="A3780" s="430" t="s">
        <v>4267</v>
      </c>
      <c r="B3780" s="430">
        <v>1</v>
      </c>
      <c r="C3780" s="430" t="s">
        <v>4268</v>
      </c>
      <c r="D3780" s="430" t="s">
        <v>3819</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75">
      <c r="A3781" s="430" t="s">
        <v>4267</v>
      </c>
      <c r="B3781" s="430">
        <v>1</v>
      </c>
      <c r="C3781" s="430" t="s">
        <v>4268</v>
      </c>
      <c r="D3781" s="430" t="s">
        <v>521</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75">
      <c r="A3782" s="430" t="s">
        <v>4267</v>
      </c>
      <c r="B3782" s="430">
        <v>1</v>
      </c>
      <c r="C3782" s="430" t="s">
        <v>4268</v>
      </c>
      <c r="D3782" s="430" t="s">
        <v>3822</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75">
      <c r="A3783" s="430" t="s">
        <v>4267</v>
      </c>
      <c r="B3783" s="430">
        <v>1</v>
      </c>
      <c r="C3783" s="430" t="s">
        <v>4268</v>
      </c>
      <c r="D3783" s="430" t="s">
        <v>3824</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75">
      <c r="A3784" s="430" t="s">
        <v>4267</v>
      </c>
      <c r="B3784" s="430">
        <v>1</v>
      </c>
      <c r="C3784" s="430" t="s">
        <v>4268</v>
      </c>
      <c r="D3784" s="430" t="s">
        <v>3826</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75">
      <c r="A3785" s="430" t="s">
        <v>4267</v>
      </c>
      <c r="B3785" s="430">
        <v>1</v>
      </c>
      <c r="C3785" s="430" t="s">
        <v>4268</v>
      </c>
      <c r="D3785" s="430" t="s">
        <v>3828</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75">
      <c r="A3786" s="430" t="s">
        <v>4267</v>
      </c>
      <c r="B3786" s="430">
        <v>1</v>
      </c>
      <c r="C3786" s="430" t="s">
        <v>4268</v>
      </c>
      <c r="D3786" s="430" t="s">
        <v>3830</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75">
      <c r="A3787" s="430" t="s">
        <v>4267</v>
      </c>
      <c r="B3787" s="430">
        <v>1</v>
      </c>
      <c r="C3787" s="430" t="s">
        <v>4268</v>
      </c>
      <c r="D3787" s="430" t="s">
        <v>3832</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75">
      <c r="A3788" s="430" t="s">
        <v>4267</v>
      </c>
      <c r="B3788" s="430">
        <v>1</v>
      </c>
      <c r="C3788" s="430" t="s">
        <v>4268</v>
      </c>
      <c r="D3788" s="430" t="s">
        <v>3834</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75">
      <c r="A3789" s="430" t="s">
        <v>4267</v>
      </c>
      <c r="B3789" s="430">
        <v>1</v>
      </c>
      <c r="C3789" s="430" t="s">
        <v>4268</v>
      </c>
      <c r="D3789" s="430" t="s">
        <v>3836</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75">
      <c r="A3790" s="430" t="s">
        <v>4267</v>
      </c>
      <c r="B3790" s="430">
        <v>1</v>
      </c>
      <c r="C3790" s="430" t="s">
        <v>4268</v>
      </c>
      <c r="D3790" s="430" t="s">
        <v>3838</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75">
      <c r="A3791" s="430" t="s">
        <v>4267</v>
      </c>
      <c r="B3791" s="430">
        <v>1</v>
      </c>
      <c r="C3791" s="430" t="s">
        <v>4268</v>
      </c>
      <c r="D3791" s="430" t="s">
        <v>3840</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75">
      <c r="A3792" s="430" t="s">
        <v>4267</v>
      </c>
      <c r="B3792" s="430">
        <v>1</v>
      </c>
      <c r="C3792" s="430" t="s">
        <v>4268</v>
      </c>
      <c r="D3792" s="430" t="s">
        <v>3842</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75">
      <c r="A3793" s="430" t="s">
        <v>4267</v>
      </c>
      <c r="B3793" s="430">
        <v>1</v>
      </c>
      <c r="C3793" s="430" t="s">
        <v>4268</v>
      </c>
      <c r="D3793" s="430" t="s">
        <v>3844</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75">
      <c r="A3794" s="430" t="s">
        <v>4267</v>
      </c>
      <c r="B3794" s="430">
        <v>1</v>
      </c>
      <c r="C3794" s="430" t="s">
        <v>4268</v>
      </c>
      <c r="D3794" s="430" t="s">
        <v>3846</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75">
      <c r="A3795" s="430" t="s">
        <v>4267</v>
      </c>
      <c r="B3795" s="430">
        <v>1</v>
      </c>
      <c r="C3795" s="430" t="s">
        <v>4268</v>
      </c>
      <c r="D3795" s="430" t="s">
        <v>3848</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75">
      <c r="A3796" s="430" t="s">
        <v>4267</v>
      </c>
      <c r="B3796" s="430">
        <v>1</v>
      </c>
      <c r="C3796" s="430" t="s">
        <v>4268</v>
      </c>
      <c r="D3796" s="430" t="s">
        <v>3850</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75">
      <c r="A3797" s="430" t="s">
        <v>4267</v>
      </c>
      <c r="B3797" s="430">
        <v>1</v>
      </c>
      <c r="C3797" s="430" t="s">
        <v>4268</v>
      </c>
      <c r="D3797" s="430" t="s">
        <v>3852</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75">
      <c r="A3798" s="430" t="s">
        <v>4267</v>
      </c>
      <c r="B3798" s="430">
        <v>1</v>
      </c>
      <c r="C3798" s="430" t="s">
        <v>4268</v>
      </c>
      <c r="D3798" s="430" t="s">
        <v>3854</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75">
      <c r="A3799" s="430" t="s">
        <v>4267</v>
      </c>
      <c r="B3799" s="430">
        <v>1</v>
      </c>
      <c r="C3799" s="430" t="s">
        <v>4268</v>
      </c>
      <c r="D3799" s="430" t="s">
        <v>3856</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75">
      <c r="A3800" s="430" t="s">
        <v>4267</v>
      </c>
      <c r="B3800" s="430">
        <v>1</v>
      </c>
      <c r="C3800" s="430" t="s">
        <v>4268</v>
      </c>
      <c r="D3800" s="430" t="s">
        <v>3858</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75">
      <c r="A3801" s="430" t="s">
        <v>4267</v>
      </c>
      <c r="B3801" s="430">
        <v>1</v>
      </c>
      <c r="C3801" s="430" t="s">
        <v>4268</v>
      </c>
      <c r="D3801" s="430" t="s">
        <v>3860</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75">
      <c r="A3802" s="430" t="s">
        <v>4267</v>
      </c>
      <c r="B3802" s="430">
        <v>1</v>
      </c>
      <c r="C3802" s="430" t="s">
        <v>4268</v>
      </c>
      <c r="D3802" s="430" t="s">
        <v>3862</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75">
      <c r="A3803" s="430" t="s">
        <v>4269</v>
      </c>
      <c r="B3803" s="430">
        <v>1</v>
      </c>
      <c r="C3803" s="430" t="s">
        <v>4270</v>
      </c>
      <c r="D3803" s="430" t="s">
        <v>3765</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75">
      <c r="A3804" s="430" t="s">
        <v>4269</v>
      </c>
      <c r="B3804" s="430">
        <v>1</v>
      </c>
      <c r="C3804" s="430" t="s">
        <v>4270</v>
      </c>
      <c r="D3804" s="430" t="s">
        <v>3767</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75">
      <c r="A3805" s="430" t="s">
        <v>4269</v>
      </c>
      <c r="B3805" s="430">
        <v>1</v>
      </c>
      <c r="C3805" s="430" t="s">
        <v>4270</v>
      </c>
      <c r="D3805" s="430" t="s">
        <v>3769</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75">
      <c r="A3806" s="430" t="s">
        <v>4269</v>
      </c>
      <c r="B3806" s="430">
        <v>1</v>
      </c>
      <c r="C3806" s="430" t="s">
        <v>4270</v>
      </c>
      <c r="D3806" s="430" t="s">
        <v>4136</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75">
      <c r="A3807" s="430" t="s">
        <v>4269</v>
      </c>
      <c r="B3807" s="430">
        <v>1</v>
      </c>
      <c r="C3807" s="430" t="s">
        <v>4270</v>
      </c>
      <c r="D3807" s="430" t="s">
        <v>3771</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75">
      <c r="A3808" s="430" t="s">
        <v>4269</v>
      </c>
      <c r="B3808" s="430">
        <v>1</v>
      </c>
      <c r="C3808" s="430" t="s">
        <v>4270</v>
      </c>
      <c r="D3808" s="430" t="s">
        <v>3773</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75">
      <c r="A3809" s="430" t="s">
        <v>4269</v>
      </c>
      <c r="B3809" s="430">
        <v>1</v>
      </c>
      <c r="C3809" s="430" t="s">
        <v>4270</v>
      </c>
      <c r="D3809" s="430" t="s">
        <v>485</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75">
      <c r="A3810" s="430" t="s">
        <v>4269</v>
      </c>
      <c r="B3810" s="430">
        <v>1</v>
      </c>
      <c r="C3810" s="430" t="s">
        <v>4270</v>
      </c>
      <c r="D3810" s="430" t="s">
        <v>3776</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75">
      <c r="A3811" s="430" t="s">
        <v>4269</v>
      </c>
      <c r="B3811" s="430">
        <v>1</v>
      </c>
      <c r="C3811" s="430" t="s">
        <v>4270</v>
      </c>
      <c r="D3811" s="430" t="s">
        <v>3778</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75">
      <c r="A3812" s="430" t="s">
        <v>4269</v>
      </c>
      <c r="B3812" s="430">
        <v>1</v>
      </c>
      <c r="C3812" s="430" t="s">
        <v>4270</v>
      </c>
      <c r="D3812" s="430" t="s">
        <v>3779</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75">
      <c r="A3813" s="430" t="s">
        <v>4269</v>
      </c>
      <c r="B3813" s="430">
        <v>1</v>
      </c>
      <c r="C3813" s="430" t="s">
        <v>4270</v>
      </c>
      <c r="D3813" s="430" t="s">
        <v>3781</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75">
      <c r="A3814" s="430" t="s">
        <v>4269</v>
      </c>
      <c r="B3814" s="430">
        <v>1</v>
      </c>
      <c r="C3814" s="430" t="s">
        <v>4270</v>
      </c>
      <c r="D3814" s="430" t="s">
        <v>4196</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75">
      <c r="A3815" s="430" t="s">
        <v>4269</v>
      </c>
      <c r="B3815" s="430">
        <v>1</v>
      </c>
      <c r="C3815" s="430" t="s">
        <v>4270</v>
      </c>
      <c r="D3815" s="430" t="s">
        <v>3783</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75">
      <c r="A3816" s="430" t="s">
        <v>4269</v>
      </c>
      <c r="B3816" s="430">
        <v>1</v>
      </c>
      <c r="C3816" s="430" t="s">
        <v>4270</v>
      </c>
      <c r="D3816" s="430" t="s">
        <v>4137</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75">
      <c r="A3817" s="430" t="s">
        <v>4269</v>
      </c>
      <c r="B3817" s="430">
        <v>1</v>
      </c>
      <c r="C3817" s="430" t="s">
        <v>4270</v>
      </c>
      <c r="D3817" s="430" t="s">
        <v>3785</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75">
      <c r="A3818" s="430" t="s">
        <v>4269</v>
      </c>
      <c r="B3818" s="430">
        <v>1</v>
      </c>
      <c r="C3818" s="430" t="s">
        <v>4270</v>
      </c>
      <c r="D3818" s="430" t="s">
        <v>3787</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75">
      <c r="A3819" s="430" t="s">
        <v>4269</v>
      </c>
      <c r="B3819" s="430">
        <v>1</v>
      </c>
      <c r="C3819" s="430" t="s">
        <v>4270</v>
      </c>
      <c r="D3819" s="430" t="s">
        <v>3789</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75">
      <c r="A3820" s="430" t="s">
        <v>4269</v>
      </c>
      <c r="B3820" s="430">
        <v>1</v>
      </c>
      <c r="C3820" s="430" t="s">
        <v>4270</v>
      </c>
      <c r="D3820" s="430" t="s">
        <v>3791</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75">
      <c r="A3821" s="430" t="s">
        <v>4269</v>
      </c>
      <c r="B3821" s="430">
        <v>1</v>
      </c>
      <c r="C3821" s="430" t="s">
        <v>4270</v>
      </c>
      <c r="D3821" s="430" t="s">
        <v>3793</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75">
      <c r="A3822" s="430" t="s">
        <v>4269</v>
      </c>
      <c r="B3822" s="430">
        <v>1</v>
      </c>
      <c r="C3822" s="430" t="s">
        <v>4270</v>
      </c>
      <c r="D3822" s="430" t="s">
        <v>3795</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75">
      <c r="A3823" s="430" t="s">
        <v>4269</v>
      </c>
      <c r="B3823" s="430">
        <v>1</v>
      </c>
      <c r="C3823" s="430" t="s">
        <v>4270</v>
      </c>
      <c r="D3823" s="430" t="s">
        <v>3797</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75">
      <c r="A3824" s="430" t="s">
        <v>4269</v>
      </c>
      <c r="B3824" s="430">
        <v>1</v>
      </c>
      <c r="C3824" s="430" t="s">
        <v>4270</v>
      </c>
      <c r="D3824" s="430" t="s">
        <v>3799</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75">
      <c r="A3825" s="430" t="s">
        <v>4269</v>
      </c>
      <c r="B3825" s="430">
        <v>1</v>
      </c>
      <c r="C3825" s="430" t="s">
        <v>4270</v>
      </c>
      <c r="D3825" s="430" t="s">
        <v>3801</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75">
      <c r="A3826" s="430" t="s">
        <v>4269</v>
      </c>
      <c r="B3826" s="430">
        <v>1</v>
      </c>
      <c r="C3826" s="430" t="s">
        <v>4270</v>
      </c>
      <c r="D3826" s="430" t="s">
        <v>3803</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75">
      <c r="A3827" s="430" t="s">
        <v>4269</v>
      </c>
      <c r="B3827" s="430">
        <v>1</v>
      </c>
      <c r="C3827" s="430" t="s">
        <v>4270</v>
      </c>
      <c r="D3827" s="430" t="s">
        <v>3805</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75">
      <c r="A3828" s="430" t="s">
        <v>4269</v>
      </c>
      <c r="B3828" s="430">
        <v>1</v>
      </c>
      <c r="C3828" s="430" t="s">
        <v>4270</v>
      </c>
      <c r="D3828" s="430" t="s">
        <v>4197</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75">
      <c r="A3829" s="430" t="s">
        <v>4269</v>
      </c>
      <c r="B3829" s="430">
        <v>1</v>
      </c>
      <c r="C3829" s="430" t="s">
        <v>4270</v>
      </c>
      <c r="D3829" s="430" t="s">
        <v>3807</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75">
      <c r="A3830" s="430" t="s">
        <v>4269</v>
      </c>
      <c r="B3830" s="430">
        <v>1</v>
      </c>
      <c r="C3830" s="430" t="s">
        <v>4270</v>
      </c>
      <c r="D3830" s="430" t="s">
        <v>3809</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75">
      <c r="A3831" s="430" t="s">
        <v>4269</v>
      </c>
      <c r="B3831" s="430">
        <v>1</v>
      </c>
      <c r="C3831" s="430" t="s">
        <v>4270</v>
      </c>
      <c r="D3831" s="430" t="s">
        <v>3811</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75">
      <c r="A3832" s="430" t="s">
        <v>4269</v>
      </c>
      <c r="B3832" s="430">
        <v>1</v>
      </c>
      <c r="C3832" s="430" t="s">
        <v>4270</v>
      </c>
      <c r="D3832" s="430" t="s">
        <v>4138</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75">
      <c r="A3833" s="430" t="s">
        <v>4269</v>
      </c>
      <c r="B3833" s="430">
        <v>1</v>
      </c>
      <c r="C3833" s="430" t="s">
        <v>4270</v>
      </c>
      <c r="D3833" s="430" t="s">
        <v>3813</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75">
      <c r="A3834" s="430" t="s">
        <v>4269</v>
      </c>
      <c r="B3834" s="430">
        <v>1</v>
      </c>
      <c r="C3834" s="430" t="s">
        <v>4270</v>
      </c>
      <c r="D3834" s="430" t="s">
        <v>3815</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75">
      <c r="A3835" s="430" t="s">
        <v>4269</v>
      </c>
      <c r="B3835" s="430">
        <v>1</v>
      </c>
      <c r="C3835" s="430" t="s">
        <v>4270</v>
      </c>
      <c r="D3835" s="430" t="s">
        <v>3817</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75">
      <c r="A3836" s="430" t="s">
        <v>4269</v>
      </c>
      <c r="B3836" s="430">
        <v>1</v>
      </c>
      <c r="C3836" s="430" t="s">
        <v>4270</v>
      </c>
      <c r="D3836" s="430" t="s">
        <v>3819</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75">
      <c r="A3837" s="430" t="s">
        <v>4269</v>
      </c>
      <c r="B3837" s="430">
        <v>1</v>
      </c>
      <c r="C3837" s="430" t="s">
        <v>4270</v>
      </c>
      <c r="D3837" s="430" t="s">
        <v>521</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75">
      <c r="A3838" s="430" t="s">
        <v>4269</v>
      </c>
      <c r="B3838" s="430">
        <v>1</v>
      </c>
      <c r="C3838" s="430" t="s">
        <v>4270</v>
      </c>
      <c r="D3838" s="430" t="s">
        <v>3822</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75">
      <c r="A3839" s="430" t="s">
        <v>4269</v>
      </c>
      <c r="B3839" s="430">
        <v>1</v>
      </c>
      <c r="C3839" s="430" t="s">
        <v>4270</v>
      </c>
      <c r="D3839" s="430" t="s">
        <v>3824</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75">
      <c r="A3840" s="430" t="s">
        <v>4269</v>
      </c>
      <c r="B3840" s="430">
        <v>1</v>
      </c>
      <c r="C3840" s="430" t="s">
        <v>4270</v>
      </c>
      <c r="D3840" s="430" t="s">
        <v>3826</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75">
      <c r="A3841" s="430" t="s">
        <v>4269</v>
      </c>
      <c r="B3841" s="430">
        <v>1</v>
      </c>
      <c r="C3841" s="430" t="s">
        <v>4270</v>
      </c>
      <c r="D3841" s="430" t="s">
        <v>3828</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75">
      <c r="A3842" s="430" t="s">
        <v>4269</v>
      </c>
      <c r="B3842" s="430">
        <v>1</v>
      </c>
      <c r="C3842" s="430" t="s">
        <v>4270</v>
      </c>
      <c r="D3842" s="430" t="s">
        <v>3830</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75">
      <c r="A3843" s="430" t="s">
        <v>4269</v>
      </c>
      <c r="B3843" s="430">
        <v>1</v>
      </c>
      <c r="C3843" s="430" t="s">
        <v>4270</v>
      </c>
      <c r="D3843" s="430" t="s">
        <v>3832</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75">
      <c r="A3844" s="430" t="s">
        <v>4269</v>
      </c>
      <c r="B3844" s="430">
        <v>1</v>
      </c>
      <c r="C3844" s="430" t="s">
        <v>4270</v>
      </c>
      <c r="D3844" s="430" t="s">
        <v>3834</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75">
      <c r="A3845" s="430" t="s">
        <v>4269</v>
      </c>
      <c r="B3845" s="430">
        <v>1</v>
      </c>
      <c r="C3845" s="430" t="s">
        <v>4270</v>
      </c>
      <c r="D3845" s="430" t="s">
        <v>3836</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75">
      <c r="A3846" s="430" t="s">
        <v>4269</v>
      </c>
      <c r="B3846" s="430">
        <v>1</v>
      </c>
      <c r="C3846" s="430" t="s">
        <v>4270</v>
      </c>
      <c r="D3846" s="430" t="s">
        <v>3838</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75">
      <c r="A3847" s="430" t="s">
        <v>4269</v>
      </c>
      <c r="B3847" s="430">
        <v>1</v>
      </c>
      <c r="C3847" s="430" t="s">
        <v>4270</v>
      </c>
      <c r="D3847" s="430" t="s">
        <v>4139</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75">
      <c r="A3848" s="430" t="s">
        <v>4269</v>
      </c>
      <c r="B3848" s="430">
        <v>1</v>
      </c>
      <c r="C3848" s="430" t="s">
        <v>4270</v>
      </c>
      <c r="D3848" s="430" t="s">
        <v>4198</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75">
      <c r="A3849" s="430" t="s">
        <v>4269</v>
      </c>
      <c r="B3849" s="430">
        <v>1</v>
      </c>
      <c r="C3849" s="430" t="s">
        <v>4270</v>
      </c>
      <c r="D3849" s="430" t="s">
        <v>3840</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75">
      <c r="A3850" s="430" t="s">
        <v>4269</v>
      </c>
      <c r="B3850" s="430">
        <v>1</v>
      </c>
      <c r="C3850" s="430" t="s">
        <v>4270</v>
      </c>
      <c r="D3850" s="430" t="s">
        <v>3842</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75">
      <c r="A3851" s="430" t="s">
        <v>4269</v>
      </c>
      <c r="B3851" s="430">
        <v>1</v>
      </c>
      <c r="C3851" s="430" t="s">
        <v>4270</v>
      </c>
      <c r="D3851" s="430" t="s">
        <v>3844</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75">
      <c r="A3852" s="430" t="s">
        <v>4269</v>
      </c>
      <c r="B3852" s="430">
        <v>1</v>
      </c>
      <c r="C3852" s="430" t="s">
        <v>4270</v>
      </c>
      <c r="D3852" s="430" t="s">
        <v>3846</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75">
      <c r="A3853" s="430" t="s">
        <v>4269</v>
      </c>
      <c r="B3853" s="430">
        <v>1</v>
      </c>
      <c r="C3853" s="430" t="s">
        <v>4270</v>
      </c>
      <c r="D3853" s="430" t="s">
        <v>3848</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75">
      <c r="A3854" s="430" t="s">
        <v>4269</v>
      </c>
      <c r="B3854" s="430">
        <v>1</v>
      </c>
      <c r="C3854" s="430" t="s">
        <v>4270</v>
      </c>
      <c r="D3854" s="430" t="s">
        <v>3850</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75">
      <c r="A3855" s="430" t="s">
        <v>4269</v>
      </c>
      <c r="B3855" s="430">
        <v>1</v>
      </c>
      <c r="C3855" s="430" t="s">
        <v>4270</v>
      </c>
      <c r="D3855" s="430" t="s">
        <v>3852</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75">
      <c r="A3856" s="430" t="s">
        <v>4269</v>
      </c>
      <c r="B3856" s="430">
        <v>1</v>
      </c>
      <c r="C3856" s="430" t="s">
        <v>4270</v>
      </c>
      <c r="D3856" s="430" t="s">
        <v>4141</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75">
      <c r="A3857" s="430" t="s">
        <v>4269</v>
      </c>
      <c r="B3857" s="430">
        <v>1</v>
      </c>
      <c r="C3857" s="430" t="s">
        <v>4270</v>
      </c>
      <c r="D3857" s="430" t="s">
        <v>3854</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75">
      <c r="A3858" s="430" t="s">
        <v>4269</v>
      </c>
      <c r="B3858" s="430">
        <v>1</v>
      </c>
      <c r="C3858" s="430" t="s">
        <v>4270</v>
      </c>
      <c r="D3858" s="430" t="s">
        <v>3856</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75">
      <c r="A3859" s="430" t="s">
        <v>4269</v>
      </c>
      <c r="B3859" s="430">
        <v>1</v>
      </c>
      <c r="C3859" s="430" t="s">
        <v>4270</v>
      </c>
      <c r="D3859" s="430" t="s">
        <v>3858</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75">
      <c r="A3860" s="430" t="s">
        <v>4269</v>
      </c>
      <c r="B3860" s="430">
        <v>1</v>
      </c>
      <c r="C3860" s="430" t="s">
        <v>4270</v>
      </c>
      <c r="D3860" s="430" t="s">
        <v>3860</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75">
      <c r="A3861" s="430" t="s">
        <v>4269</v>
      </c>
      <c r="B3861" s="430">
        <v>1</v>
      </c>
      <c r="C3861" s="430" t="s">
        <v>4270</v>
      </c>
      <c r="D3861" s="430" t="s">
        <v>3862</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75">
      <c r="A3862" s="430" t="s">
        <v>4271</v>
      </c>
      <c r="B3862" s="430">
        <v>1</v>
      </c>
      <c r="C3862" s="430" t="s">
        <v>4272</v>
      </c>
      <c r="D3862" s="430" t="s">
        <v>3767</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75">
      <c r="A3863" s="430" t="s">
        <v>4271</v>
      </c>
      <c r="B3863" s="430">
        <v>1</v>
      </c>
      <c r="C3863" s="430" t="s">
        <v>4272</v>
      </c>
      <c r="D3863" s="430" t="s">
        <v>3769</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75">
      <c r="A3864" s="430" t="s">
        <v>4271</v>
      </c>
      <c r="B3864" s="430">
        <v>1</v>
      </c>
      <c r="C3864" s="430" t="s">
        <v>4272</v>
      </c>
      <c r="D3864" s="430" t="s">
        <v>4136</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75">
      <c r="A3865" s="430" t="s">
        <v>4271</v>
      </c>
      <c r="B3865" s="430">
        <v>1</v>
      </c>
      <c r="C3865" s="430" t="s">
        <v>4272</v>
      </c>
      <c r="D3865" s="430" t="s">
        <v>3771</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75">
      <c r="A3866" s="430" t="s">
        <v>4271</v>
      </c>
      <c r="B3866" s="430">
        <v>1</v>
      </c>
      <c r="C3866" s="430" t="s">
        <v>4272</v>
      </c>
      <c r="D3866" s="430" t="s">
        <v>3773</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75">
      <c r="A3867" s="430" t="s">
        <v>4271</v>
      </c>
      <c r="B3867" s="430">
        <v>1</v>
      </c>
      <c r="C3867" s="430" t="s">
        <v>4272</v>
      </c>
      <c r="D3867" s="430" t="s">
        <v>485</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75">
      <c r="A3868" s="430" t="s">
        <v>4271</v>
      </c>
      <c r="B3868" s="430">
        <v>1</v>
      </c>
      <c r="C3868" s="430" t="s">
        <v>4272</v>
      </c>
      <c r="D3868" s="430" t="s">
        <v>3776</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75">
      <c r="A3869" s="430" t="s">
        <v>4271</v>
      </c>
      <c r="B3869" s="430">
        <v>1</v>
      </c>
      <c r="C3869" s="430" t="s">
        <v>4272</v>
      </c>
      <c r="D3869" s="430" t="s">
        <v>3779</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75">
      <c r="A3870" s="430" t="s">
        <v>4271</v>
      </c>
      <c r="B3870" s="430">
        <v>1</v>
      </c>
      <c r="C3870" s="430" t="s">
        <v>4272</v>
      </c>
      <c r="D3870" s="430" t="s">
        <v>3781</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75">
      <c r="A3871" s="430" t="s">
        <v>4271</v>
      </c>
      <c r="B3871" s="430">
        <v>1</v>
      </c>
      <c r="C3871" s="430" t="s">
        <v>4272</v>
      </c>
      <c r="D3871" s="430" t="s">
        <v>3783</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75">
      <c r="A3872" s="430" t="s">
        <v>4271</v>
      </c>
      <c r="B3872" s="430">
        <v>1</v>
      </c>
      <c r="C3872" s="430" t="s">
        <v>4272</v>
      </c>
      <c r="D3872" s="430" t="s">
        <v>4137</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75">
      <c r="A3873" s="430" t="s">
        <v>4271</v>
      </c>
      <c r="B3873" s="430">
        <v>1</v>
      </c>
      <c r="C3873" s="430" t="s">
        <v>4272</v>
      </c>
      <c r="D3873" s="430" t="s">
        <v>3787</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75">
      <c r="A3874" s="430" t="s">
        <v>4271</v>
      </c>
      <c r="B3874" s="430">
        <v>1</v>
      </c>
      <c r="C3874" s="430" t="s">
        <v>4272</v>
      </c>
      <c r="D3874" s="430" t="s">
        <v>3789</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75">
      <c r="A3875" s="430" t="s">
        <v>4271</v>
      </c>
      <c r="B3875" s="430">
        <v>1</v>
      </c>
      <c r="C3875" s="430" t="s">
        <v>4272</v>
      </c>
      <c r="D3875" s="430" t="s">
        <v>3791</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75">
      <c r="A3876" s="430" t="s">
        <v>4271</v>
      </c>
      <c r="B3876" s="430">
        <v>1</v>
      </c>
      <c r="C3876" s="430" t="s">
        <v>4272</v>
      </c>
      <c r="D3876" s="430" t="s">
        <v>3793</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75">
      <c r="A3877" s="430" t="s">
        <v>4271</v>
      </c>
      <c r="B3877" s="430">
        <v>1</v>
      </c>
      <c r="C3877" s="430" t="s">
        <v>4272</v>
      </c>
      <c r="D3877" s="430" t="s">
        <v>3795</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75">
      <c r="A3878" s="430" t="s">
        <v>4271</v>
      </c>
      <c r="B3878" s="430">
        <v>1</v>
      </c>
      <c r="C3878" s="430" t="s">
        <v>4272</v>
      </c>
      <c r="D3878" s="430" t="s">
        <v>3797</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75">
      <c r="A3879" s="430" t="s">
        <v>4271</v>
      </c>
      <c r="B3879" s="430">
        <v>1</v>
      </c>
      <c r="C3879" s="430" t="s">
        <v>4272</v>
      </c>
      <c r="D3879" s="430" t="s">
        <v>3799</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75">
      <c r="A3880" s="430" t="s">
        <v>4271</v>
      </c>
      <c r="B3880" s="430">
        <v>1</v>
      </c>
      <c r="C3880" s="430" t="s">
        <v>4272</v>
      </c>
      <c r="D3880" s="430" t="s">
        <v>3801</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75">
      <c r="A3881" s="430" t="s">
        <v>4271</v>
      </c>
      <c r="B3881" s="430">
        <v>1</v>
      </c>
      <c r="C3881" s="430" t="s">
        <v>4272</v>
      </c>
      <c r="D3881" s="430" t="s">
        <v>3803</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75">
      <c r="A3882" s="430" t="s">
        <v>4271</v>
      </c>
      <c r="B3882" s="430">
        <v>1</v>
      </c>
      <c r="C3882" s="430" t="s">
        <v>4272</v>
      </c>
      <c r="D3882" s="430" t="s">
        <v>3805</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75">
      <c r="A3883" s="430" t="s">
        <v>4271</v>
      </c>
      <c r="B3883" s="430">
        <v>1</v>
      </c>
      <c r="C3883" s="430" t="s">
        <v>4272</v>
      </c>
      <c r="D3883" s="430" t="s">
        <v>3807</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75">
      <c r="A3884" s="430" t="s">
        <v>4271</v>
      </c>
      <c r="B3884" s="430">
        <v>1</v>
      </c>
      <c r="C3884" s="430" t="s">
        <v>4272</v>
      </c>
      <c r="D3884" s="430" t="s">
        <v>3809</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75">
      <c r="A3885" s="430" t="s">
        <v>4271</v>
      </c>
      <c r="B3885" s="430">
        <v>1</v>
      </c>
      <c r="C3885" s="430" t="s">
        <v>4272</v>
      </c>
      <c r="D3885" s="430" t="s">
        <v>3811</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75">
      <c r="A3886" s="430" t="s">
        <v>4271</v>
      </c>
      <c r="B3886" s="430">
        <v>1</v>
      </c>
      <c r="C3886" s="430" t="s">
        <v>4272</v>
      </c>
      <c r="D3886" s="430" t="s">
        <v>4138</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75">
      <c r="A3887" s="430" t="s">
        <v>4271</v>
      </c>
      <c r="B3887" s="430">
        <v>1</v>
      </c>
      <c r="C3887" s="430" t="s">
        <v>4272</v>
      </c>
      <c r="D3887" s="430" t="s">
        <v>3813</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75">
      <c r="A3888" s="430" t="s">
        <v>4271</v>
      </c>
      <c r="B3888" s="430">
        <v>1</v>
      </c>
      <c r="C3888" s="430" t="s">
        <v>4272</v>
      </c>
      <c r="D3888" s="430" t="s">
        <v>3815</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75">
      <c r="A3889" s="430" t="s">
        <v>4271</v>
      </c>
      <c r="B3889" s="430">
        <v>1</v>
      </c>
      <c r="C3889" s="430" t="s">
        <v>4272</v>
      </c>
      <c r="D3889" s="430" t="s">
        <v>3817</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75">
      <c r="A3890" s="430" t="s">
        <v>4271</v>
      </c>
      <c r="B3890" s="430">
        <v>1</v>
      </c>
      <c r="C3890" s="430" t="s">
        <v>4272</v>
      </c>
      <c r="D3890" s="430" t="s">
        <v>3819</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75">
      <c r="A3891" s="430" t="s">
        <v>4271</v>
      </c>
      <c r="B3891" s="430">
        <v>1</v>
      </c>
      <c r="C3891" s="430" t="s">
        <v>4272</v>
      </c>
      <c r="D3891" s="430" t="s">
        <v>521</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75">
      <c r="A3892" s="430" t="s">
        <v>4271</v>
      </c>
      <c r="B3892" s="430">
        <v>1</v>
      </c>
      <c r="C3892" s="430" t="s">
        <v>4272</v>
      </c>
      <c r="D3892" s="430" t="s">
        <v>3822</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75">
      <c r="A3893" s="430" t="s">
        <v>4271</v>
      </c>
      <c r="B3893" s="430">
        <v>1</v>
      </c>
      <c r="C3893" s="430" t="s">
        <v>4272</v>
      </c>
      <c r="D3893" s="430" t="s">
        <v>3824</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75">
      <c r="A3894" s="430" t="s">
        <v>4271</v>
      </c>
      <c r="B3894" s="430">
        <v>1</v>
      </c>
      <c r="C3894" s="430" t="s">
        <v>4272</v>
      </c>
      <c r="D3894" s="430" t="s">
        <v>3826</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75">
      <c r="A3895" s="430" t="s">
        <v>4271</v>
      </c>
      <c r="B3895" s="430">
        <v>1</v>
      </c>
      <c r="C3895" s="430" t="s">
        <v>4272</v>
      </c>
      <c r="D3895" s="430" t="s">
        <v>3828</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75">
      <c r="A3896" s="430" t="s">
        <v>4271</v>
      </c>
      <c r="B3896" s="430">
        <v>1</v>
      </c>
      <c r="C3896" s="430" t="s">
        <v>4272</v>
      </c>
      <c r="D3896" s="430" t="s">
        <v>3830</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75">
      <c r="A3897" s="430" t="s">
        <v>4271</v>
      </c>
      <c r="B3897" s="430">
        <v>1</v>
      </c>
      <c r="C3897" s="430" t="s">
        <v>4272</v>
      </c>
      <c r="D3897" s="430" t="s">
        <v>3832</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75">
      <c r="A3898" s="430" t="s">
        <v>4271</v>
      </c>
      <c r="B3898" s="430">
        <v>1</v>
      </c>
      <c r="C3898" s="430" t="s">
        <v>4272</v>
      </c>
      <c r="D3898" s="430" t="s">
        <v>3834</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75">
      <c r="A3899" s="430" t="s">
        <v>4271</v>
      </c>
      <c r="B3899" s="430">
        <v>1</v>
      </c>
      <c r="C3899" s="430" t="s">
        <v>4272</v>
      </c>
      <c r="D3899" s="430" t="s">
        <v>3836</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75">
      <c r="A3900" s="430" t="s">
        <v>4271</v>
      </c>
      <c r="B3900" s="430">
        <v>1</v>
      </c>
      <c r="C3900" s="430" t="s">
        <v>4272</v>
      </c>
      <c r="D3900" s="430" t="s">
        <v>3838</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75">
      <c r="A3901" s="430" t="s">
        <v>4271</v>
      </c>
      <c r="B3901" s="430">
        <v>1</v>
      </c>
      <c r="C3901" s="430" t="s">
        <v>4272</v>
      </c>
      <c r="D3901" s="430" t="s">
        <v>4139</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75">
      <c r="A3902" s="430" t="s">
        <v>4271</v>
      </c>
      <c r="B3902" s="430">
        <v>1</v>
      </c>
      <c r="C3902" s="430" t="s">
        <v>4272</v>
      </c>
      <c r="D3902" s="430" t="s">
        <v>3840</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75">
      <c r="A3903" s="430" t="s">
        <v>4271</v>
      </c>
      <c r="B3903" s="430">
        <v>1</v>
      </c>
      <c r="C3903" s="430" t="s">
        <v>4272</v>
      </c>
      <c r="D3903" s="430" t="s">
        <v>3842</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75">
      <c r="A3904" s="430" t="s">
        <v>4271</v>
      </c>
      <c r="B3904" s="430">
        <v>1</v>
      </c>
      <c r="C3904" s="430" t="s">
        <v>4272</v>
      </c>
      <c r="D3904" s="430" t="s">
        <v>3844</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75">
      <c r="A3905" s="430" t="s">
        <v>4271</v>
      </c>
      <c r="B3905" s="430">
        <v>1</v>
      </c>
      <c r="C3905" s="430" t="s">
        <v>4272</v>
      </c>
      <c r="D3905" s="430" t="s">
        <v>3846</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75">
      <c r="A3906" s="430" t="s">
        <v>4271</v>
      </c>
      <c r="B3906" s="430">
        <v>1</v>
      </c>
      <c r="C3906" s="430" t="s">
        <v>4272</v>
      </c>
      <c r="D3906" s="430" t="s">
        <v>3848</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75">
      <c r="A3907" s="430" t="s">
        <v>4271</v>
      </c>
      <c r="B3907" s="430">
        <v>1</v>
      </c>
      <c r="C3907" s="430" t="s">
        <v>4272</v>
      </c>
      <c r="D3907" s="430" t="s">
        <v>4140</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75">
      <c r="A3908" s="430" t="s">
        <v>4271</v>
      </c>
      <c r="B3908" s="430">
        <v>1</v>
      </c>
      <c r="C3908" s="430" t="s">
        <v>4272</v>
      </c>
      <c r="D3908" s="430" t="s">
        <v>3850</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75">
      <c r="A3909" s="430" t="s">
        <v>4271</v>
      </c>
      <c r="B3909" s="430">
        <v>1</v>
      </c>
      <c r="C3909" s="430" t="s">
        <v>4272</v>
      </c>
      <c r="D3909" s="430" t="s">
        <v>3852</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75">
      <c r="A3910" s="430" t="s">
        <v>4271</v>
      </c>
      <c r="B3910" s="430">
        <v>1</v>
      </c>
      <c r="C3910" s="430" t="s">
        <v>4272</v>
      </c>
      <c r="D3910" s="430" t="s">
        <v>4141</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75">
      <c r="A3911" s="430" t="s">
        <v>4271</v>
      </c>
      <c r="B3911" s="430">
        <v>1</v>
      </c>
      <c r="C3911" s="430" t="s">
        <v>4272</v>
      </c>
      <c r="D3911" s="430" t="s">
        <v>3854</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75">
      <c r="A3912" s="430" t="s">
        <v>4271</v>
      </c>
      <c r="B3912" s="430">
        <v>1</v>
      </c>
      <c r="C3912" s="430" t="s">
        <v>4272</v>
      </c>
      <c r="D3912" s="430" t="s">
        <v>3856</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75">
      <c r="A3913" s="430" t="s">
        <v>4271</v>
      </c>
      <c r="B3913" s="430">
        <v>1</v>
      </c>
      <c r="C3913" s="430" t="s">
        <v>4272</v>
      </c>
      <c r="D3913" s="430" t="s">
        <v>3858</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75">
      <c r="A3914" s="430" t="s">
        <v>4271</v>
      </c>
      <c r="B3914" s="430">
        <v>1</v>
      </c>
      <c r="C3914" s="430" t="s">
        <v>4272</v>
      </c>
      <c r="D3914" s="430" t="s">
        <v>3860</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75">
      <c r="A3915" s="430" t="s">
        <v>4271</v>
      </c>
      <c r="B3915" s="430">
        <v>1</v>
      </c>
      <c r="C3915" s="430" t="s">
        <v>4272</v>
      </c>
      <c r="D3915" s="430" t="s">
        <v>3862</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75">
      <c r="A3916" s="430" t="s">
        <v>4273</v>
      </c>
      <c r="B3916" s="430">
        <v>1</v>
      </c>
      <c r="C3916" s="430" t="s">
        <v>4274</v>
      </c>
      <c r="D3916" s="430" t="s">
        <v>3765</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75">
      <c r="A3917" s="430" t="s">
        <v>4273</v>
      </c>
      <c r="B3917" s="430">
        <v>1</v>
      </c>
      <c r="C3917" s="430" t="s">
        <v>4274</v>
      </c>
      <c r="D3917" s="430" t="s">
        <v>3767</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75">
      <c r="A3918" s="430" t="s">
        <v>4273</v>
      </c>
      <c r="B3918" s="430">
        <v>1</v>
      </c>
      <c r="C3918" s="430" t="s">
        <v>4274</v>
      </c>
      <c r="D3918" s="430" t="s">
        <v>3769</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75">
      <c r="A3919" s="430" t="s">
        <v>4273</v>
      </c>
      <c r="B3919" s="430">
        <v>1</v>
      </c>
      <c r="C3919" s="430" t="s">
        <v>4274</v>
      </c>
      <c r="D3919" s="430" t="s">
        <v>4136</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75">
      <c r="A3920" s="430" t="s">
        <v>4273</v>
      </c>
      <c r="B3920" s="430">
        <v>1</v>
      </c>
      <c r="C3920" s="430" t="s">
        <v>4274</v>
      </c>
      <c r="D3920" s="430" t="s">
        <v>3771</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75">
      <c r="A3921" s="430" t="s">
        <v>4273</v>
      </c>
      <c r="B3921" s="430">
        <v>1</v>
      </c>
      <c r="C3921" s="430" t="s">
        <v>4274</v>
      </c>
      <c r="D3921" s="430" t="s">
        <v>3773</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75">
      <c r="A3922" s="430" t="s">
        <v>4273</v>
      </c>
      <c r="B3922" s="430">
        <v>1</v>
      </c>
      <c r="C3922" s="430" t="s">
        <v>4274</v>
      </c>
      <c r="D3922" s="430" t="s">
        <v>485</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75">
      <c r="A3923" s="430" t="s">
        <v>4273</v>
      </c>
      <c r="B3923" s="430">
        <v>1</v>
      </c>
      <c r="C3923" s="430" t="s">
        <v>4274</v>
      </c>
      <c r="D3923" s="430" t="s">
        <v>3776</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75">
      <c r="A3924" s="430" t="s">
        <v>4273</v>
      </c>
      <c r="B3924" s="430">
        <v>1</v>
      </c>
      <c r="C3924" s="430" t="s">
        <v>4274</v>
      </c>
      <c r="D3924" s="430" t="s">
        <v>3778</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75">
      <c r="A3925" s="430" t="s">
        <v>4273</v>
      </c>
      <c r="B3925" s="430">
        <v>1</v>
      </c>
      <c r="C3925" s="430" t="s">
        <v>4274</v>
      </c>
      <c r="D3925" s="430" t="s">
        <v>3779</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75">
      <c r="A3926" s="430" t="s">
        <v>4273</v>
      </c>
      <c r="B3926" s="430">
        <v>1</v>
      </c>
      <c r="C3926" s="430" t="s">
        <v>4274</v>
      </c>
      <c r="D3926" s="430" t="s">
        <v>3781</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75">
      <c r="A3927" s="430" t="s">
        <v>4273</v>
      </c>
      <c r="B3927" s="430">
        <v>1</v>
      </c>
      <c r="C3927" s="430" t="s">
        <v>4274</v>
      </c>
      <c r="D3927" s="430" t="s">
        <v>4150</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75">
      <c r="A3928" s="430" t="s">
        <v>4273</v>
      </c>
      <c r="B3928" s="430">
        <v>1</v>
      </c>
      <c r="C3928" s="430" t="s">
        <v>4274</v>
      </c>
      <c r="D3928" s="430" t="s">
        <v>3783</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75">
      <c r="A3929" s="430" t="s">
        <v>4273</v>
      </c>
      <c r="B3929" s="430">
        <v>1</v>
      </c>
      <c r="C3929" s="430" t="s">
        <v>4274</v>
      </c>
      <c r="D3929" s="430" t="s">
        <v>4137</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75">
      <c r="A3930" s="430" t="s">
        <v>4273</v>
      </c>
      <c r="B3930" s="430">
        <v>1</v>
      </c>
      <c r="C3930" s="430" t="s">
        <v>4274</v>
      </c>
      <c r="D3930" s="430" t="s">
        <v>3785</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75">
      <c r="A3931" s="430" t="s">
        <v>4273</v>
      </c>
      <c r="B3931" s="430">
        <v>1</v>
      </c>
      <c r="C3931" s="430" t="s">
        <v>4274</v>
      </c>
      <c r="D3931" s="430" t="s">
        <v>3787</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75">
      <c r="A3932" s="430" t="s">
        <v>4273</v>
      </c>
      <c r="B3932" s="430">
        <v>1</v>
      </c>
      <c r="C3932" s="430" t="s">
        <v>4274</v>
      </c>
      <c r="D3932" s="430" t="s">
        <v>3789</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75">
      <c r="A3933" s="430" t="s">
        <v>4273</v>
      </c>
      <c r="B3933" s="430">
        <v>1</v>
      </c>
      <c r="C3933" s="430" t="s">
        <v>4274</v>
      </c>
      <c r="D3933" s="430" t="s">
        <v>3791</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75">
      <c r="A3934" s="430" t="s">
        <v>4273</v>
      </c>
      <c r="B3934" s="430">
        <v>1</v>
      </c>
      <c r="C3934" s="430" t="s">
        <v>4274</v>
      </c>
      <c r="D3934" s="430" t="s">
        <v>3793</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75">
      <c r="A3935" s="430" t="s">
        <v>4273</v>
      </c>
      <c r="B3935" s="430">
        <v>1</v>
      </c>
      <c r="C3935" s="430" t="s">
        <v>4274</v>
      </c>
      <c r="D3935" s="430" t="s">
        <v>3795</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75">
      <c r="A3936" s="430" t="s">
        <v>4273</v>
      </c>
      <c r="B3936" s="430">
        <v>1</v>
      </c>
      <c r="C3936" s="430" t="s">
        <v>4274</v>
      </c>
      <c r="D3936" s="430" t="s">
        <v>3797</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75">
      <c r="A3937" s="430" t="s">
        <v>4273</v>
      </c>
      <c r="B3937" s="430">
        <v>1</v>
      </c>
      <c r="C3937" s="430" t="s">
        <v>4274</v>
      </c>
      <c r="D3937" s="430" t="s">
        <v>3799</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75">
      <c r="A3938" s="430" t="s">
        <v>4273</v>
      </c>
      <c r="B3938" s="430">
        <v>1</v>
      </c>
      <c r="C3938" s="430" t="s">
        <v>4274</v>
      </c>
      <c r="D3938" s="430" t="s">
        <v>3801</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75">
      <c r="A3939" s="430" t="s">
        <v>4273</v>
      </c>
      <c r="B3939" s="430">
        <v>1</v>
      </c>
      <c r="C3939" s="430" t="s">
        <v>4274</v>
      </c>
      <c r="D3939" s="430" t="s">
        <v>3803</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75">
      <c r="A3940" s="430" t="s">
        <v>4273</v>
      </c>
      <c r="B3940" s="430">
        <v>1</v>
      </c>
      <c r="C3940" s="430" t="s">
        <v>4274</v>
      </c>
      <c r="D3940" s="430" t="s">
        <v>3805</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75">
      <c r="A3941" s="430" t="s">
        <v>4273</v>
      </c>
      <c r="B3941" s="430">
        <v>1</v>
      </c>
      <c r="C3941" s="430" t="s">
        <v>4274</v>
      </c>
      <c r="D3941" s="430" t="s">
        <v>3807</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75">
      <c r="A3942" s="430" t="s">
        <v>4273</v>
      </c>
      <c r="B3942" s="430">
        <v>1</v>
      </c>
      <c r="C3942" s="430" t="s">
        <v>4274</v>
      </c>
      <c r="D3942" s="430" t="s">
        <v>3809</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75">
      <c r="A3943" s="430" t="s">
        <v>4273</v>
      </c>
      <c r="B3943" s="430">
        <v>1</v>
      </c>
      <c r="C3943" s="430" t="s">
        <v>4274</v>
      </c>
      <c r="D3943" s="430" t="s">
        <v>3811</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75">
      <c r="A3944" s="430" t="s">
        <v>4273</v>
      </c>
      <c r="B3944" s="430">
        <v>1</v>
      </c>
      <c r="C3944" s="430" t="s">
        <v>4274</v>
      </c>
      <c r="D3944" s="430" t="s">
        <v>4138</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75">
      <c r="A3945" s="430" t="s">
        <v>4273</v>
      </c>
      <c r="B3945" s="430">
        <v>1</v>
      </c>
      <c r="C3945" s="430" t="s">
        <v>4274</v>
      </c>
      <c r="D3945" s="430" t="s">
        <v>3813</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75">
      <c r="A3946" s="430" t="s">
        <v>4273</v>
      </c>
      <c r="B3946" s="430">
        <v>1</v>
      </c>
      <c r="C3946" s="430" t="s">
        <v>4274</v>
      </c>
      <c r="D3946" s="430" t="s">
        <v>3815</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75">
      <c r="A3947" s="430" t="s">
        <v>4273</v>
      </c>
      <c r="B3947" s="430">
        <v>1</v>
      </c>
      <c r="C3947" s="430" t="s">
        <v>4274</v>
      </c>
      <c r="D3947" s="430" t="s">
        <v>3817</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75">
      <c r="A3948" s="430" t="s">
        <v>4273</v>
      </c>
      <c r="B3948" s="430">
        <v>1</v>
      </c>
      <c r="C3948" s="430" t="s">
        <v>4274</v>
      </c>
      <c r="D3948" s="430" t="s">
        <v>3819</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75">
      <c r="A3949" s="430" t="s">
        <v>4273</v>
      </c>
      <c r="B3949" s="430">
        <v>1</v>
      </c>
      <c r="C3949" s="430" t="s">
        <v>4274</v>
      </c>
      <c r="D3949" s="430" t="s">
        <v>521</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75">
      <c r="A3950" s="430" t="s">
        <v>4273</v>
      </c>
      <c r="B3950" s="430">
        <v>1</v>
      </c>
      <c r="C3950" s="430" t="s">
        <v>4274</v>
      </c>
      <c r="D3950" s="430" t="s">
        <v>3822</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75">
      <c r="A3951" s="430" t="s">
        <v>4273</v>
      </c>
      <c r="B3951" s="430">
        <v>1</v>
      </c>
      <c r="C3951" s="430" t="s">
        <v>4274</v>
      </c>
      <c r="D3951" s="430" t="s">
        <v>3824</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75">
      <c r="A3952" s="430" t="s">
        <v>4273</v>
      </c>
      <c r="B3952" s="430">
        <v>1</v>
      </c>
      <c r="C3952" s="430" t="s">
        <v>4274</v>
      </c>
      <c r="D3952" s="430" t="s">
        <v>3826</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75">
      <c r="A3953" s="430" t="s">
        <v>4273</v>
      </c>
      <c r="B3953" s="430">
        <v>1</v>
      </c>
      <c r="C3953" s="430" t="s">
        <v>4274</v>
      </c>
      <c r="D3953" s="430" t="s">
        <v>3828</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75">
      <c r="A3954" s="430" t="s">
        <v>4273</v>
      </c>
      <c r="B3954" s="430">
        <v>1</v>
      </c>
      <c r="C3954" s="430" t="s">
        <v>4274</v>
      </c>
      <c r="D3954" s="430" t="s">
        <v>3830</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75">
      <c r="A3955" s="430" t="s">
        <v>4273</v>
      </c>
      <c r="B3955" s="430">
        <v>1</v>
      </c>
      <c r="C3955" s="430" t="s">
        <v>4274</v>
      </c>
      <c r="D3955" s="430" t="s">
        <v>3832</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75">
      <c r="A3956" s="430" t="s">
        <v>4273</v>
      </c>
      <c r="B3956" s="430">
        <v>1</v>
      </c>
      <c r="C3956" s="430" t="s">
        <v>4274</v>
      </c>
      <c r="D3956" s="430" t="s">
        <v>3834</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75">
      <c r="A3957" s="430" t="s">
        <v>4273</v>
      </c>
      <c r="B3957" s="430">
        <v>1</v>
      </c>
      <c r="C3957" s="430" t="s">
        <v>4274</v>
      </c>
      <c r="D3957" s="430" t="s">
        <v>3836</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75">
      <c r="A3958" s="430" t="s">
        <v>4273</v>
      </c>
      <c r="B3958" s="430">
        <v>1</v>
      </c>
      <c r="C3958" s="430" t="s">
        <v>4274</v>
      </c>
      <c r="D3958" s="430" t="s">
        <v>3838</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75">
      <c r="A3959" s="430" t="s">
        <v>4273</v>
      </c>
      <c r="B3959" s="430">
        <v>1</v>
      </c>
      <c r="C3959" s="430" t="s">
        <v>4274</v>
      </c>
      <c r="D3959" s="430" t="s">
        <v>4139</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75">
      <c r="A3960" s="430" t="s">
        <v>4273</v>
      </c>
      <c r="B3960" s="430">
        <v>1</v>
      </c>
      <c r="C3960" s="430" t="s">
        <v>4274</v>
      </c>
      <c r="D3960" s="430" t="s">
        <v>3840</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75">
      <c r="A3961" s="430" t="s">
        <v>4273</v>
      </c>
      <c r="B3961" s="430">
        <v>1</v>
      </c>
      <c r="C3961" s="430" t="s">
        <v>4274</v>
      </c>
      <c r="D3961" s="430" t="s">
        <v>3842</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75">
      <c r="A3962" s="430" t="s">
        <v>4273</v>
      </c>
      <c r="B3962" s="430">
        <v>1</v>
      </c>
      <c r="C3962" s="430" t="s">
        <v>4274</v>
      </c>
      <c r="D3962" s="430" t="s">
        <v>3844</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75">
      <c r="A3963" s="430" t="s">
        <v>4273</v>
      </c>
      <c r="B3963" s="430">
        <v>1</v>
      </c>
      <c r="C3963" s="430" t="s">
        <v>4274</v>
      </c>
      <c r="D3963" s="430" t="s">
        <v>3846</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75">
      <c r="A3964" s="430" t="s">
        <v>4273</v>
      </c>
      <c r="B3964" s="430">
        <v>1</v>
      </c>
      <c r="C3964" s="430" t="s">
        <v>4274</v>
      </c>
      <c r="D3964" s="430" t="s">
        <v>3848</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75">
      <c r="A3965" s="430" t="s">
        <v>4273</v>
      </c>
      <c r="B3965" s="430">
        <v>1</v>
      </c>
      <c r="C3965" s="430" t="s">
        <v>4274</v>
      </c>
      <c r="D3965" s="430" t="s">
        <v>4140</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75">
      <c r="A3966" s="430" t="s">
        <v>4273</v>
      </c>
      <c r="B3966" s="430">
        <v>1</v>
      </c>
      <c r="C3966" s="430" t="s">
        <v>4274</v>
      </c>
      <c r="D3966" s="430" t="s">
        <v>3850</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75">
      <c r="A3967" s="430" t="s">
        <v>4273</v>
      </c>
      <c r="B3967" s="430">
        <v>1</v>
      </c>
      <c r="C3967" s="430" t="s">
        <v>4274</v>
      </c>
      <c r="D3967" s="430" t="s">
        <v>3852</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75">
      <c r="A3968" s="430" t="s">
        <v>4273</v>
      </c>
      <c r="B3968" s="430">
        <v>1</v>
      </c>
      <c r="C3968" s="430" t="s">
        <v>4274</v>
      </c>
      <c r="D3968" s="430" t="s">
        <v>4141</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75">
      <c r="A3969" s="430" t="s">
        <v>4273</v>
      </c>
      <c r="B3969" s="430">
        <v>1</v>
      </c>
      <c r="C3969" s="430" t="s">
        <v>4274</v>
      </c>
      <c r="D3969" s="430" t="s">
        <v>3854</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75">
      <c r="A3970" s="430" t="s">
        <v>4273</v>
      </c>
      <c r="B3970" s="430">
        <v>1</v>
      </c>
      <c r="C3970" s="430" t="s">
        <v>4274</v>
      </c>
      <c r="D3970" s="430" t="s">
        <v>3856</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75">
      <c r="A3971" s="430" t="s">
        <v>4273</v>
      </c>
      <c r="B3971" s="430">
        <v>1</v>
      </c>
      <c r="C3971" s="430" t="s">
        <v>4274</v>
      </c>
      <c r="D3971" s="430" t="s">
        <v>3858</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75">
      <c r="A3972" s="430" t="s">
        <v>4273</v>
      </c>
      <c r="B3972" s="430">
        <v>1</v>
      </c>
      <c r="C3972" s="430" t="s">
        <v>4274</v>
      </c>
      <c r="D3972" s="430" t="s">
        <v>3860</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75">
      <c r="A3973" s="430" t="s">
        <v>4273</v>
      </c>
      <c r="B3973" s="430">
        <v>1</v>
      </c>
      <c r="C3973" s="430" t="s">
        <v>4274</v>
      </c>
      <c r="D3973" s="430" t="s">
        <v>3862</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75">
      <c r="A3974" s="430" t="s">
        <v>4275</v>
      </c>
      <c r="B3974" s="430">
        <v>1</v>
      </c>
      <c r="C3974" s="430" t="s">
        <v>4276</v>
      </c>
      <c r="D3974" s="430" t="s">
        <v>3765</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75">
      <c r="A3975" s="430" t="s">
        <v>4275</v>
      </c>
      <c r="B3975" s="430">
        <v>1</v>
      </c>
      <c r="C3975" s="430" t="s">
        <v>4276</v>
      </c>
      <c r="D3975" s="430" t="s">
        <v>3767</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75">
      <c r="A3976" s="430" t="s">
        <v>4275</v>
      </c>
      <c r="B3976" s="430">
        <v>1</v>
      </c>
      <c r="C3976" s="430" t="s">
        <v>4276</v>
      </c>
      <c r="D3976" s="430" t="s">
        <v>3769</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75">
      <c r="A3977" s="430" t="s">
        <v>4275</v>
      </c>
      <c r="B3977" s="430">
        <v>1</v>
      </c>
      <c r="C3977" s="430" t="s">
        <v>4276</v>
      </c>
      <c r="D3977" s="430" t="s">
        <v>4136</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75">
      <c r="A3978" s="430" t="s">
        <v>4275</v>
      </c>
      <c r="B3978" s="430">
        <v>1</v>
      </c>
      <c r="C3978" s="430" t="s">
        <v>4276</v>
      </c>
      <c r="D3978" s="430" t="s">
        <v>3771</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75">
      <c r="A3979" s="430" t="s">
        <v>4275</v>
      </c>
      <c r="B3979" s="430">
        <v>1</v>
      </c>
      <c r="C3979" s="430" t="s">
        <v>4276</v>
      </c>
      <c r="D3979" s="430" t="s">
        <v>3773</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75">
      <c r="A3980" s="430" t="s">
        <v>4275</v>
      </c>
      <c r="B3980" s="430">
        <v>1</v>
      </c>
      <c r="C3980" s="430" t="s">
        <v>4276</v>
      </c>
      <c r="D3980" s="430" t="s">
        <v>485</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75">
      <c r="A3981" s="430" t="s">
        <v>4275</v>
      </c>
      <c r="B3981" s="430">
        <v>1</v>
      </c>
      <c r="C3981" s="430" t="s">
        <v>4276</v>
      </c>
      <c r="D3981" s="430" t="s">
        <v>3776</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75">
      <c r="A3982" s="430" t="s">
        <v>4275</v>
      </c>
      <c r="B3982" s="430">
        <v>1</v>
      </c>
      <c r="C3982" s="430" t="s">
        <v>4276</v>
      </c>
      <c r="D3982" s="430" t="s">
        <v>3778</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75">
      <c r="A3983" s="430" t="s">
        <v>4275</v>
      </c>
      <c r="B3983" s="430">
        <v>1</v>
      </c>
      <c r="C3983" s="430" t="s">
        <v>4276</v>
      </c>
      <c r="D3983" s="430" t="s">
        <v>3779</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75">
      <c r="A3984" s="430" t="s">
        <v>4275</v>
      </c>
      <c r="B3984" s="430">
        <v>1</v>
      </c>
      <c r="C3984" s="430" t="s">
        <v>4276</v>
      </c>
      <c r="D3984" s="430" t="s">
        <v>3781</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75">
      <c r="A3985" s="430" t="s">
        <v>4275</v>
      </c>
      <c r="B3985" s="430">
        <v>1</v>
      </c>
      <c r="C3985" s="430" t="s">
        <v>4276</v>
      </c>
      <c r="D3985" s="430" t="s">
        <v>4150</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75">
      <c r="A3986" s="430" t="s">
        <v>4275</v>
      </c>
      <c r="B3986" s="430">
        <v>1</v>
      </c>
      <c r="C3986" s="430" t="s">
        <v>4276</v>
      </c>
      <c r="D3986" s="430" t="s">
        <v>3783</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75">
      <c r="A3987" s="430" t="s">
        <v>4275</v>
      </c>
      <c r="B3987" s="430">
        <v>1</v>
      </c>
      <c r="C3987" s="430" t="s">
        <v>4276</v>
      </c>
      <c r="D3987" s="430" t="s">
        <v>4137</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75">
      <c r="A3988" s="430" t="s">
        <v>4275</v>
      </c>
      <c r="B3988" s="430">
        <v>1</v>
      </c>
      <c r="C3988" s="430" t="s">
        <v>4276</v>
      </c>
      <c r="D3988" s="430" t="s">
        <v>3785</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75">
      <c r="A3989" s="430" t="s">
        <v>4275</v>
      </c>
      <c r="B3989" s="430">
        <v>1</v>
      </c>
      <c r="C3989" s="430" t="s">
        <v>4276</v>
      </c>
      <c r="D3989" s="430" t="s">
        <v>3787</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75">
      <c r="A3990" s="430" t="s">
        <v>4275</v>
      </c>
      <c r="B3990" s="430">
        <v>1</v>
      </c>
      <c r="C3990" s="430" t="s">
        <v>4276</v>
      </c>
      <c r="D3990" s="430" t="s">
        <v>3789</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75">
      <c r="A3991" s="430" t="s">
        <v>4275</v>
      </c>
      <c r="B3991" s="430">
        <v>1</v>
      </c>
      <c r="C3991" s="430" t="s">
        <v>4276</v>
      </c>
      <c r="D3991" s="430" t="s">
        <v>3791</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75">
      <c r="A3992" s="430" t="s">
        <v>4275</v>
      </c>
      <c r="B3992" s="430">
        <v>1</v>
      </c>
      <c r="C3992" s="430" t="s">
        <v>4276</v>
      </c>
      <c r="D3992" s="430" t="s">
        <v>3793</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75">
      <c r="A3993" s="430" t="s">
        <v>4275</v>
      </c>
      <c r="B3993" s="430">
        <v>1</v>
      </c>
      <c r="C3993" s="430" t="s">
        <v>4276</v>
      </c>
      <c r="D3993" s="430" t="s">
        <v>3795</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75">
      <c r="A3994" s="430" t="s">
        <v>4275</v>
      </c>
      <c r="B3994" s="430">
        <v>1</v>
      </c>
      <c r="C3994" s="430" t="s">
        <v>4276</v>
      </c>
      <c r="D3994" s="430" t="s">
        <v>3797</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75">
      <c r="A3995" s="430" t="s">
        <v>4275</v>
      </c>
      <c r="B3995" s="430">
        <v>1</v>
      </c>
      <c r="C3995" s="430" t="s">
        <v>4276</v>
      </c>
      <c r="D3995" s="430" t="s">
        <v>3799</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75">
      <c r="A3996" s="430" t="s">
        <v>4275</v>
      </c>
      <c r="B3996" s="430">
        <v>1</v>
      </c>
      <c r="C3996" s="430" t="s">
        <v>4276</v>
      </c>
      <c r="D3996" s="430" t="s">
        <v>3801</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75">
      <c r="A3997" s="430" t="s">
        <v>4275</v>
      </c>
      <c r="B3997" s="430">
        <v>1</v>
      </c>
      <c r="C3997" s="430" t="s">
        <v>4276</v>
      </c>
      <c r="D3997" s="430" t="s">
        <v>3803</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75">
      <c r="A3998" s="430" t="s">
        <v>4275</v>
      </c>
      <c r="B3998" s="430">
        <v>1</v>
      </c>
      <c r="C3998" s="430" t="s">
        <v>4276</v>
      </c>
      <c r="D3998" s="430" t="s">
        <v>3805</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75">
      <c r="A3999" s="430" t="s">
        <v>4275</v>
      </c>
      <c r="B3999" s="430">
        <v>1</v>
      </c>
      <c r="C3999" s="430" t="s">
        <v>4276</v>
      </c>
      <c r="D3999" s="430" t="s">
        <v>3807</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75">
      <c r="A4000" s="430" t="s">
        <v>4275</v>
      </c>
      <c r="B4000" s="430">
        <v>1</v>
      </c>
      <c r="C4000" s="430" t="s">
        <v>4276</v>
      </c>
      <c r="D4000" s="430" t="s">
        <v>3809</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75">
      <c r="A4001" s="430" t="s">
        <v>4275</v>
      </c>
      <c r="B4001" s="430">
        <v>1</v>
      </c>
      <c r="C4001" s="430" t="s">
        <v>4276</v>
      </c>
      <c r="D4001" s="430" t="s">
        <v>3811</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75">
      <c r="A4002" s="430" t="s">
        <v>4275</v>
      </c>
      <c r="B4002" s="430">
        <v>1</v>
      </c>
      <c r="C4002" s="430" t="s">
        <v>4276</v>
      </c>
      <c r="D4002" s="430" t="s">
        <v>4138</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75">
      <c r="A4003" s="430" t="s">
        <v>4275</v>
      </c>
      <c r="B4003" s="430">
        <v>1</v>
      </c>
      <c r="C4003" s="430" t="s">
        <v>4276</v>
      </c>
      <c r="D4003" s="430" t="s">
        <v>3813</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75">
      <c r="A4004" s="430" t="s">
        <v>4275</v>
      </c>
      <c r="B4004" s="430">
        <v>1</v>
      </c>
      <c r="C4004" s="430" t="s">
        <v>4276</v>
      </c>
      <c r="D4004" s="430" t="s">
        <v>3815</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75">
      <c r="A4005" s="430" t="s">
        <v>4275</v>
      </c>
      <c r="B4005" s="430">
        <v>1</v>
      </c>
      <c r="C4005" s="430" t="s">
        <v>4276</v>
      </c>
      <c r="D4005" s="430" t="s">
        <v>3817</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75">
      <c r="A4006" s="430" t="s">
        <v>4275</v>
      </c>
      <c r="B4006" s="430">
        <v>1</v>
      </c>
      <c r="C4006" s="430" t="s">
        <v>4276</v>
      </c>
      <c r="D4006" s="430" t="s">
        <v>3819</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75">
      <c r="A4007" s="430" t="s">
        <v>4275</v>
      </c>
      <c r="B4007" s="430">
        <v>1</v>
      </c>
      <c r="C4007" s="430" t="s">
        <v>4276</v>
      </c>
      <c r="D4007" s="430" t="s">
        <v>521</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75">
      <c r="A4008" s="430" t="s">
        <v>4275</v>
      </c>
      <c r="B4008" s="430">
        <v>1</v>
      </c>
      <c r="C4008" s="430" t="s">
        <v>4276</v>
      </c>
      <c r="D4008" s="430" t="s">
        <v>3822</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75">
      <c r="A4009" s="430" t="s">
        <v>4275</v>
      </c>
      <c r="B4009" s="430">
        <v>1</v>
      </c>
      <c r="C4009" s="430" t="s">
        <v>4276</v>
      </c>
      <c r="D4009" s="430" t="s">
        <v>3824</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75">
      <c r="A4010" s="430" t="s">
        <v>4275</v>
      </c>
      <c r="B4010" s="430">
        <v>1</v>
      </c>
      <c r="C4010" s="430" t="s">
        <v>4276</v>
      </c>
      <c r="D4010" s="430" t="s">
        <v>3826</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75">
      <c r="A4011" s="430" t="s">
        <v>4275</v>
      </c>
      <c r="B4011" s="430">
        <v>1</v>
      </c>
      <c r="C4011" s="430" t="s">
        <v>4276</v>
      </c>
      <c r="D4011" s="430" t="s">
        <v>3828</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75">
      <c r="A4012" s="430" t="s">
        <v>4275</v>
      </c>
      <c r="B4012" s="430">
        <v>1</v>
      </c>
      <c r="C4012" s="430" t="s">
        <v>4276</v>
      </c>
      <c r="D4012" s="430" t="s">
        <v>3830</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75">
      <c r="A4013" s="430" t="s">
        <v>4275</v>
      </c>
      <c r="B4013" s="430">
        <v>1</v>
      </c>
      <c r="C4013" s="430" t="s">
        <v>4276</v>
      </c>
      <c r="D4013" s="430" t="s">
        <v>3832</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75">
      <c r="A4014" s="430" t="s">
        <v>4275</v>
      </c>
      <c r="B4014" s="430">
        <v>1</v>
      </c>
      <c r="C4014" s="430" t="s">
        <v>4276</v>
      </c>
      <c r="D4014" s="430" t="s">
        <v>3834</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75">
      <c r="A4015" s="430" t="s">
        <v>4275</v>
      </c>
      <c r="B4015" s="430">
        <v>1</v>
      </c>
      <c r="C4015" s="430" t="s">
        <v>4276</v>
      </c>
      <c r="D4015" s="430" t="s">
        <v>3836</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75">
      <c r="A4016" s="430" t="s">
        <v>4275</v>
      </c>
      <c r="B4016" s="430">
        <v>1</v>
      </c>
      <c r="C4016" s="430" t="s">
        <v>4276</v>
      </c>
      <c r="D4016" s="430" t="s">
        <v>3838</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75">
      <c r="A4017" s="430" t="s">
        <v>4275</v>
      </c>
      <c r="B4017" s="430">
        <v>1</v>
      </c>
      <c r="C4017" s="430" t="s">
        <v>4276</v>
      </c>
      <c r="D4017" s="430" t="s">
        <v>4139</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75">
      <c r="A4018" s="430" t="s">
        <v>4275</v>
      </c>
      <c r="B4018" s="430">
        <v>1</v>
      </c>
      <c r="C4018" s="430" t="s">
        <v>4276</v>
      </c>
      <c r="D4018" s="430" t="s">
        <v>3840</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75">
      <c r="A4019" s="430" t="s">
        <v>4275</v>
      </c>
      <c r="B4019" s="430">
        <v>1</v>
      </c>
      <c r="C4019" s="430" t="s">
        <v>4276</v>
      </c>
      <c r="D4019" s="430" t="s">
        <v>3842</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75">
      <c r="A4020" s="430" t="s">
        <v>4275</v>
      </c>
      <c r="B4020" s="430">
        <v>1</v>
      </c>
      <c r="C4020" s="430" t="s">
        <v>4276</v>
      </c>
      <c r="D4020" s="430" t="s">
        <v>3844</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75">
      <c r="A4021" s="430" t="s">
        <v>4275</v>
      </c>
      <c r="B4021" s="430">
        <v>1</v>
      </c>
      <c r="C4021" s="430" t="s">
        <v>4276</v>
      </c>
      <c r="D4021" s="430" t="s">
        <v>3846</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75">
      <c r="A4022" s="430" t="s">
        <v>4275</v>
      </c>
      <c r="B4022" s="430">
        <v>1</v>
      </c>
      <c r="C4022" s="430" t="s">
        <v>4276</v>
      </c>
      <c r="D4022" s="430" t="s">
        <v>3848</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75">
      <c r="A4023" s="430" t="s">
        <v>4275</v>
      </c>
      <c r="B4023" s="430">
        <v>1</v>
      </c>
      <c r="C4023" s="430" t="s">
        <v>4276</v>
      </c>
      <c r="D4023" s="430" t="s">
        <v>4140</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75">
      <c r="A4024" s="430" t="s">
        <v>4275</v>
      </c>
      <c r="B4024" s="430">
        <v>1</v>
      </c>
      <c r="C4024" s="430" t="s">
        <v>4276</v>
      </c>
      <c r="D4024" s="430" t="s">
        <v>3850</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75">
      <c r="A4025" s="430" t="s">
        <v>4275</v>
      </c>
      <c r="B4025" s="430">
        <v>1</v>
      </c>
      <c r="C4025" s="430" t="s">
        <v>4276</v>
      </c>
      <c r="D4025" s="430" t="s">
        <v>3852</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75">
      <c r="A4026" s="430" t="s">
        <v>4275</v>
      </c>
      <c r="B4026" s="430">
        <v>1</v>
      </c>
      <c r="C4026" s="430" t="s">
        <v>4276</v>
      </c>
      <c r="D4026" s="430" t="s">
        <v>4141</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75">
      <c r="A4027" s="430" t="s">
        <v>4275</v>
      </c>
      <c r="B4027" s="430">
        <v>1</v>
      </c>
      <c r="C4027" s="430" t="s">
        <v>4276</v>
      </c>
      <c r="D4027" s="430" t="s">
        <v>3854</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75">
      <c r="A4028" s="430" t="s">
        <v>4275</v>
      </c>
      <c r="B4028" s="430">
        <v>1</v>
      </c>
      <c r="C4028" s="430" t="s">
        <v>4276</v>
      </c>
      <c r="D4028" s="430" t="s">
        <v>3856</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75">
      <c r="A4029" s="430" t="s">
        <v>4275</v>
      </c>
      <c r="B4029" s="430">
        <v>1</v>
      </c>
      <c r="C4029" s="430" t="s">
        <v>4276</v>
      </c>
      <c r="D4029" s="430" t="s">
        <v>3858</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75">
      <c r="A4030" s="430" t="s">
        <v>4275</v>
      </c>
      <c r="B4030" s="430">
        <v>1</v>
      </c>
      <c r="C4030" s="430" t="s">
        <v>4276</v>
      </c>
      <c r="D4030" s="430" t="s">
        <v>3860</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75">
      <c r="A4031" s="430" t="s">
        <v>4275</v>
      </c>
      <c r="B4031" s="430">
        <v>1</v>
      </c>
      <c r="C4031" s="430" t="s">
        <v>4276</v>
      </c>
      <c r="D4031" s="430" t="s">
        <v>3862</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75">
      <c r="A4032" s="430" t="s">
        <v>4277</v>
      </c>
      <c r="B4032" s="430">
        <v>1</v>
      </c>
      <c r="C4032" s="430" t="s">
        <v>4278</v>
      </c>
      <c r="D4032" s="430" t="s">
        <v>3765</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75">
      <c r="A4033" s="430" t="s">
        <v>4277</v>
      </c>
      <c r="B4033" s="430">
        <v>1</v>
      </c>
      <c r="C4033" s="430" t="s">
        <v>4278</v>
      </c>
      <c r="D4033" s="430" t="s">
        <v>3767</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75">
      <c r="A4034" s="430" t="s">
        <v>4277</v>
      </c>
      <c r="B4034" s="430">
        <v>1</v>
      </c>
      <c r="C4034" s="430" t="s">
        <v>4278</v>
      </c>
      <c r="D4034" s="430" t="s">
        <v>3769</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75">
      <c r="A4035" s="430" t="s">
        <v>4277</v>
      </c>
      <c r="B4035" s="430">
        <v>1</v>
      </c>
      <c r="C4035" s="430" t="s">
        <v>4278</v>
      </c>
      <c r="D4035" s="430" t="s">
        <v>3771</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75">
      <c r="A4036" s="430" t="s">
        <v>4277</v>
      </c>
      <c r="B4036" s="430">
        <v>1</v>
      </c>
      <c r="C4036" s="430" t="s">
        <v>4278</v>
      </c>
      <c r="D4036" s="430" t="s">
        <v>3773</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75">
      <c r="A4037" s="430" t="s">
        <v>4277</v>
      </c>
      <c r="B4037" s="430">
        <v>1</v>
      </c>
      <c r="C4037" s="430" t="s">
        <v>4278</v>
      </c>
      <c r="D4037" s="430" t="s">
        <v>485</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75">
      <c r="A4038" s="430" t="s">
        <v>4277</v>
      </c>
      <c r="B4038" s="430">
        <v>1</v>
      </c>
      <c r="C4038" s="430" t="s">
        <v>4278</v>
      </c>
      <c r="D4038" s="430" t="s">
        <v>3776</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75">
      <c r="A4039" s="430" t="s">
        <v>4277</v>
      </c>
      <c r="B4039" s="430">
        <v>1</v>
      </c>
      <c r="C4039" s="430" t="s">
        <v>4278</v>
      </c>
      <c r="D4039" s="430" t="s">
        <v>3778</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75">
      <c r="A4040" s="430" t="s">
        <v>4277</v>
      </c>
      <c r="B4040" s="430">
        <v>1</v>
      </c>
      <c r="C4040" s="430" t="s">
        <v>4278</v>
      </c>
      <c r="D4040" s="430" t="s">
        <v>3779</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75">
      <c r="A4041" s="430" t="s">
        <v>4277</v>
      </c>
      <c r="B4041" s="430">
        <v>1</v>
      </c>
      <c r="C4041" s="430" t="s">
        <v>4278</v>
      </c>
      <c r="D4041" s="430" t="s">
        <v>3781</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75">
      <c r="A4042" s="430" t="s">
        <v>4277</v>
      </c>
      <c r="B4042" s="430">
        <v>1</v>
      </c>
      <c r="C4042" s="430" t="s">
        <v>4278</v>
      </c>
      <c r="D4042" s="430" t="s">
        <v>3783</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75">
      <c r="A4043" s="430" t="s">
        <v>4277</v>
      </c>
      <c r="B4043" s="430">
        <v>1</v>
      </c>
      <c r="C4043" s="430" t="s">
        <v>4278</v>
      </c>
      <c r="D4043" s="430" t="s">
        <v>3785</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75">
      <c r="A4044" s="430" t="s">
        <v>4277</v>
      </c>
      <c r="B4044" s="430">
        <v>1</v>
      </c>
      <c r="C4044" s="430" t="s">
        <v>4278</v>
      </c>
      <c r="D4044" s="430" t="s">
        <v>3787</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75">
      <c r="A4045" s="430" t="s">
        <v>4277</v>
      </c>
      <c r="B4045" s="430">
        <v>1</v>
      </c>
      <c r="C4045" s="430" t="s">
        <v>4278</v>
      </c>
      <c r="D4045" s="430" t="s">
        <v>3789</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75">
      <c r="A4046" s="430" t="s">
        <v>4277</v>
      </c>
      <c r="B4046" s="430">
        <v>1</v>
      </c>
      <c r="C4046" s="430" t="s">
        <v>4278</v>
      </c>
      <c r="D4046" s="430" t="s">
        <v>3791</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75">
      <c r="A4047" s="430" t="s">
        <v>4277</v>
      </c>
      <c r="B4047" s="430">
        <v>1</v>
      </c>
      <c r="C4047" s="430" t="s">
        <v>4278</v>
      </c>
      <c r="D4047" s="430" t="s">
        <v>3793</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75">
      <c r="A4048" s="430" t="s">
        <v>4277</v>
      </c>
      <c r="B4048" s="430">
        <v>1</v>
      </c>
      <c r="C4048" s="430" t="s">
        <v>4278</v>
      </c>
      <c r="D4048" s="430" t="s">
        <v>3795</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75">
      <c r="A4049" s="430" t="s">
        <v>4277</v>
      </c>
      <c r="B4049" s="430">
        <v>1</v>
      </c>
      <c r="C4049" s="430" t="s">
        <v>4278</v>
      </c>
      <c r="D4049" s="430" t="s">
        <v>3797</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75">
      <c r="A4050" s="430" t="s">
        <v>4277</v>
      </c>
      <c r="B4050" s="430">
        <v>1</v>
      </c>
      <c r="C4050" s="430" t="s">
        <v>4278</v>
      </c>
      <c r="D4050" s="430" t="s">
        <v>3799</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75">
      <c r="A4051" s="430" t="s">
        <v>4277</v>
      </c>
      <c r="B4051" s="430">
        <v>1</v>
      </c>
      <c r="C4051" s="430" t="s">
        <v>4278</v>
      </c>
      <c r="D4051" s="430" t="s">
        <v>3801</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75">
      <c r="A4052" s="430" t="s">
        <v>4277</v>
      </c>
      <c r="B4052" s="430">
        <v>1</v>
      </c>
      <c r="C4052" s="430" t="s">
        <v>4278</v>
      </c>
      <c r="D4052" s="430" t="s">
        <v>3803</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75">
      <c r="A4053" s="430" t="s">
        <v>4277</v>
      </c>
      <c r="B4053" s="430">
        <v>1</v>
      </c>
      <c r="C4053" s="430" t="s">
        <v>4278</v>
      </c>
      <c r="D4053" s="430" t="s">
        <v>3805</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75">
      <c r="A4054" s="430" t="s">
        <v>4277</v>
      </c>
      <c r="B4054" s="430">
        <v>1</v>
      </c>
      <c r="C4054" s="430" t="s">
        <v>4278</v>
      </c>
      <c r="D4054" s="430" t="s">
        <v>3807</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75">
      <c r="A4055" s="430" t="s">
        <v>4277</v>
      </c>
      <c r="B4055" s="430">
        <v>1</v>
      </c>
      <c r="C4055" s="430" t="s">
        <v>4278</v>
      </c>
      <c r="D4055" s="430" t="s">
        <v>3809</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75">
      <c r="A4056" s="430" t="s">
        <v>4277</v>
      </c>
      <c r="B4056" s="430">
        <v>1</v>
      </c>
      <c r="C4056" s="430" t="s">
        <v>4278</v>
      </c>
      <c r="D4056" s="430" t="s">
        <v>3811</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75">
      <c r="A4057" s="430" t="s">
        <v>4277</v>
      </c>
      <c r="B4057" s="430">
        <v>1</v>
      </c>
      <c r="C4057" s="430" t="s">
        <v>4278</v>
      </c>
      <c r="D4057" s="430" t="s">
        <v>3813</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75">
      <c r="A4058" s="430" t="s">
        <v>4277</v>
      </c>
      <c r="B4058" s="430">
        <v>1</v>
      </c>
      <c r="C4058" s="430" t="s">
        <v>4278</v>
      </c>
      <c r="D4058" s="430" t="s">
        <v>3815</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75">
      <c r="A4059" s="430" t="s">
        <v>4277</v>
      </c>
      <c r="B4059" s="430">
        <v>1</v>
      </c>
      <c r="C4059" s="430" t="s">
        <v>4278</v>
      </c>
      <c r="D4059" s="430" t="s">
        <v>3817</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75">
      <c r="A4060" s="430" t="s">
        <v>4277</v>
      </c>
      <c r="B4060" s="430">
        <v>1</v>
      </c>
      <c r="C4060" s="430" t="s">
        <v>4278</v>
      </c>
      <c r="D4060" s="430" t="s">
        <v>3819</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75">
      <c r="A4061" s="430" t="s">
        <v>4277</v>
      </c>
      <c r="B4061" s="430">
        <v>1</v>
      </c>
      <c r="C4061" s="430" t="s">
        <v>4278</v>
      </c>
      <c r="D4061" s="430" t="s">
        <v>521</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75">
      <c r="A4062" s="430" t="s">
        <v>4277</v>
      </c>
      <c r="B4062" s="430">
        <v>1</v>
      </c>
      <c r="C4062" s="430" t="s">
        <v>4278</v>
      </c>
      <c r="D4062" s="430" t="s">
        <v>3822</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75">
      <c r="A4063" s="430" t="s">
        <v>4277</v>
      </c>
      <c r="B4063" s="430">
        <v>1</v>
      </c>
      <c r="C4063" s="430" t="s">
        <v>4278</v>
      </c>
      <c r="D4063" s="430" t="s">
        <v>3824</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75">
      <c r="A4064" s="430" t="s">
        <v>4277</v>
      </c>
      <c r="B4064" s="430">
        <v>1</v>
      </c>
      <c r="C4064" s="430" t="s">
        <v>4278</v>
      </c>
      <c r="D4064" s="430" t="s">
        <v>3826</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75">
      <c r="A4065" s="430" t="s">
        <v>4277</v>
      </c>
      <c r="B4065" s="430">
        <v>1</v>
      </c>
      <c r="C4065" s="430" t="s">
        <v>4278</v>
      </c>
      <c r="D4065" s="430" t="s">
        <v>3828</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75">
      <c r="A4066" s="430" t="s">
        <v>4277</v>
      </c>
      <c r="B4066" s="430">
        <v>1</v>
      </c>
      <c r="C4066" s="430" t="s">
        <v>4278</v>
      </c>
      <c r="D4066" s="430" t="s">
        <v>3830</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75">
      <c r="A4067" s="430" t="s">
        <v>4277</v>
      </c>
      <c r="B4067" s="430">
        <v>1</v>
      </c>
      <c r="C4067" s="430" t="s">
        <v>4278</v>
      </c>
      <c r="D4067" s="430" t="s">
        <v>3832</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75">
      <c r="A4068" s="430" t="s">
        <v>4277</v>
      </c>
      <c r="B4068" s="430">
        <v>1</v>
      </c>
      <c r="C4068" s="430" t="s">
        <v>4278</v>
      </c>
      <c r="D4068" s="430" t="s">
        <v>3834</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75">
      <c r="A4069" s="430" t="s">
        <v>4277</v>
      </c>
      <c r="B4069" s="430">
        <v>1</v>
      </c>
      <c r="C4069" s="430" t="s">
        <v>4278</v>
      </c>
      <c r="D4069" s="430" t="s">
        <v>3836</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75">
      <c r="A4070" s="430" t="s">
        <v>4277</v>
      </c>
      <c r="B4070" s="430">
        <v>1</v>
      </c>
      <c r="C4070" s="430" t="s">
        <v>4278</v>
      </c>
      <c r="D4070" s="430" t="s">
        <v>3838</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75">
      <c r="A4071" s="430" t="s">
        <v>4277</v>
      </c>
      <c r="B4071" s="430">
        <v>1</v>
      </c>
      <c r="C4071" s="430" t="s">
        <v>4278</v>
      </c>
      <c r="D4071" s="430" t="s">
        <v>3840</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75">
      <c r="A4072" s="430" t="s">
        <v>4277</v>
      </c>
      <c r="B4072" s="430">
        <v>1</v>
      </c>
      <c r="C4072" s="430" t="s">
        <v>4278</v>
      </c>
      <c r="D4072" s="430" t="s">
        <v>3842</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75">
      <c r="A4073" s="430" t="s">
        <v>4277</v>
      </c>
      <c r="B4073" s="430">
        <v>1</v>
      </c>
      <c r="C4073" s="430" t="s">
        <v>4278</v>
      </c>
      <c r="D4073" s="430" t="s">
        <v>3844</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75">
      <c r="A4074" s="430" t="s">
        <v>4277</v>
      </c>
      <c r="B4074" s="430">
        <v>1</v>
      </c>
      <c r="C4074" s="430" t="s">
        <v>4278</v>
      </c>
      <c r="D4074" s="430" t="s">
        <v>3846</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75">
      <c r="A4075" s="430" t="s">
        <v>4277</v>
      </c>
      <c r="B4075" s="430">
        <v>1</v>
      </c>
      <c r="C4075" s="430" t="s">
        <v>4278</v>
      </c>
      <c r="D4075" s="430" t="s">
        <v>3848</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75">
      <c r="A4076" s="430" t="s">
        <v>4277</v>
      </c>
      <c r="B4076" s="430">
        <v>1</v>
      </c>
      <c r="C4076" s="430" t="s">
        <v>4278</v>
      </c>
      <c r="D4076" s="430" t="s">
        <v>3850</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75">
      <c r="A4077" s="430" t="s">
        <v>4277</v>
      </c>
      <c r="B4077" s="430">
        <v>1</v>
      </c>
      <c r="C4077" s="430" t="s">
        <v>4278</v>
      </c>
      <c r="D4077" s="430" t="s">
        <v>3852</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75">
      <c r="A4078" s="430" t="s">
        <v>4277</v>
      </c>
      <c r="B4078" s="430">
        <v>1</v>
      </c>
      <c r="C4078" s="430" t="s">
        <v>4278</v>
      </c>
      <c r="D4078" s="430" t="s">
        <v>3854</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75">
      <c r="A4079" s="430" t="s">
        <v>4277</v>
      </c>
      <c r="B4079" s="430">
        <v>1</v>
      </c>
      <c r="C4079" s="430" t="s">
        <v>4278</v>
      </c>
      <c r="D4079" s="430" t="s">
        <v>3856</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75">
      <c r="A4080" s="430" t="s">
        <v>4277</v>
      </c>
      <c r="B4080" s="430">
        <v>1</v>
      </c>
      <c r="C4080" s="430" t="s">
        <v>4278</v>
      </c>
      <c r="D4080" s="430" t="s">
        <v>3858</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75">
      <c r="A4081" s="430" t="s">
        <v>4277</v>
      </c>
      <c r="B4081" s="430">
        <v>1</v>
      </c>
      <c r="C4081" s="430" t="s">
        <v>4278</v>
      </c>
      <c r="D4081" s="430" t="s">
        <v>3860</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75">
      <c r="A4082" s="430" t="s">
        <v>4277</v>
      </c>
      <c r="B4082" s="430">
        <v>1</v>
      </c>
      <c r="C4082" s="430" t="s">
        <v>4278</v>
      </c>
      <c r="D4082" s="430" t="s">
        <v>3862</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75">
      <c r="A4083" s="430" t="s">
        <v>4279</v>
      </c>
      <c r="B4083" s="430">
        <v>1</v>
      </c>
      <c r="C4083" s="430" t="s">
        <v>4280</v>
      </c>
      <c r="D4083" s="430" t="s">
        <v>3765</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75">
      <c r="A4084" s="430" t="s">
        <v>4279</v>
      </c>
      <c r="B4084" s="430">
        <v>1</v>
      </c>
      <c r="C4084" s="430" t="s">
        <v>4280</v>
      </c>
      <c r="D4084" s="430" t="s">
        <v>3767</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75">
      <c r="A4085" s="430" t="s">
        <v>4279</v>
      </c>
      <c r="B4085" s="430">
        <v>1</v>
      </c>
      <c r="C4085" s="430" t="s">
        <v>4280</v>
      </c>
      <c r="D4085" s="430" t="s">
        <v>3769</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75">
      <c r="A4086" s="430" t="s">
        <v>4279</v>
      </c>
      <c r="B4086" s="430">
        <v>1</v>
      </c>
      <c r="C4086" s="430" t="s">
        <v>4280</v>
      </c>
      <c r="D4086" s="430" t="s">
        <v>4136</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75">
      <c r="A4087" s="430" t="s">
        <v>4279</v>
      </c>
      <c r="B4087" s="430">
        <v>1</v>
      </c>
      <c r="C4087" s="430" t="s">
        <v>4280</v>
      </c>
      <c r="D4087" s="430" t="s">
        <v>3771</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75">
      <c r="A4088" s="430" t="s">
        <v>4279</v>
      </c>
      <c r="B4088" s="430">
        <v>1</v>
      </c>
      <c r="C4088" s="430" t="s">
        <v>4280</v>
      </c>
      <c r="D4088" s="430" t="s">
        <v>3773</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75">
      <c r="A4089" s="430" t="s">
        <v>4279</v>
      </c>
      <c r="B4089" s="430">
        <v>1</v>
      </c>
      <c r="C4089" s="430" t="s">
        <v>4280</v>
      </c>
      <c r="D4089" s="430" t="s">
        <v>485</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75">
      <c r="A4090" s="430" t="s">
        <v>4279</v>
      </c>
      <c r="B4090" s="430">
        <v>1</v>
      </c>
      <c r="C4090" s="430" t="s">
        <v>4280</v>
      </c>
      <c r="D4090" s="430" t="s">
        <v>3776</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75">
      <c r="A4091" s="430" t="s">
        <v>4279</v>
      </c>
      <c r="B4091" s="430">
        <v>1</v>
      </c>
      <c r="C4091" s="430" t="s">
        <v>4280</v>
      </c>
      <c r="D4091" s="430" t="s">
        <v>3778</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75">
      <c r="A4092" s="430" t="s">
        <v>4279</v>
      </c>
      <c r="B4092" s="430">
        <v>1</v>
      </c>
      <c r="C4092" s="430" t="s">
        <v>4280</v>
      </c>
      <c r="D4092" s="430" t="s">
        <v>3779</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75">
      <c r="A4093" s="430" t="s">
        <v>4279</v>
      </c>
      <c r="B4093" s="430">
        <v>1</v>
      </c>
      <c r="C4093" s="430" t="s">
        <v>4280</v>
      </c>
      <c r="D4093" s="430" t="s">
        <v>3781</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75">
      <c r="A4094" s="430" t="s">
        <v>4279</v>
      </c>
      <c r="B4094" s="430">
        <v>1</v>
      </c>
      <c r="C4094" s="430" t="s">
        <v>4280</v>
      </c>
      <c r="D4094" s="430" t="s">
        <v>3783</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75">
      <c r="A4095" s="430" t="s">
        <v>4279</v>
      </c>
      <c r="B4095" s="430">
        <v>1</v>
      </c>
      <c r="C4095" s="430" t="s">
        <v>4280</v>
      </c>
      <c r="D4095" s="430" t="s">
        <v>4137</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75">
      <c r="A4096" s="430" t="s">
        <v>4279</v>
      </c>
      <c r="B4096" s="430">
        <v>1</v>
      </c>
      <c r="C4096" s="430" t="s">
        <v>4280</v>
      </c>
      <c r="D4096" s="430" t="s">
        <v>3785</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75">
      <c r="A4097" s="430" t="s">
        <v>4279</v>
      </c>
      <c r="B4097" s="430">
        <v>1</v>
      </c>
      <c r="C4097" s="430" t="s">
        <v>4280</v>
      </c>
      <c r="D4097" s="430" t="s">
        <v>3787</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75">
      <c r="A4098" s="430" t="s">
        <v>4279</v>
      </c>
      <c r="B4098" s="430">
        <v>1</v>
      </c>
      <c r="C4098" s="430" t="s">
        <v>4280</v>
      </c>
      <c r="D4098" s="430" t="s">
        <v>3789</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75">
      <c r="A4099" s="430" t="s">
        <v>4279</v>
      </c>
      <c r="B4099" s="430">
        <v>1</v>
      </c>
      <c r="C4099" s="430" t="s">
        <v>4280</v>
      </c>
      <c r="D4099" s="430" t="s">
        <v>3791</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75">
      <c r="A4100" s="430" t="s">
        <v>4279</v>
      </c>
      <c r="B4100" s="430">
        <v>1</v>
      </c>
      <c r="C4100" s="430" t="s">
        <v>4280</v>
      </c>
      <c r="D4100" s="430" t="s">
        <v>3793</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75">
      <c r="A4101" s="430" t="s">
        <v>4279</v>
      </c>
      <c r="B4101" s="430">
        <v>1</v>
      </c>
      <c r="C4101" s="430" t="s">
        <v>4280</v>
      </c>
      <c r="D4101" s="430" t="s">
        <v>3795</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75">
      <c r="A4102" s="430" t="s">
        <v>4279</v>
      </c>
      <c r="B4102" s="430">
        <v>1</v>
      </c>
      <c r="C4102" s="430" t="s">
        <v>4280</v>
      </c>
      <c r="D4102" s="430" t="s">
        <v>3797</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75">
      <c r="A4103" s="430" t="s">
        <v>4279</v>
      </c>
      <c r="B4103" s="430">
        <v>1</v>
      </c>
      <c r="C4103" s="430" t="s">
        <v>4280</v>
      </c>
      <c r="D4103" s="430" t="s">
        <v>3799</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75">
      <c r="A4104" s="430" t="s">
        <v>4279</v>
      </c>
      <c r="B4104" s="430">
        <v>1</v>
      </c>
      <c r="C4104" s="430" t="s">
        <v>4280</v>
      </c>
      <c r="D4104" s="430" t="s">
        <v>3801</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75">
      <c r="A4105" s="430" t="s">
        <v>4279</v>
      </c>
      <c r="B4105" s="430">
        <v>1</v>
      </c>
      <c r="C4105" s="430" t="s">
        <v>4280</v>
      </c>
      <c r="D4105" s="430" t="s">
        <v>3803</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75">
      <c r="A4106" s="430" t="s">
        <v>4279</v>
      </c>
      <c r="B4106" s="430">
        <v>1</v>
      </c>
      <c r="C4106" s="430" t="s">
        <v>4280</v>
      </c>
      <c r="D4106" s="430" t="s">
        <v>3805</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75">
      <c r="A4107" s="430" t="s">
        <v>4279</v>
      </c>
      <c r="B4107" s="430">
        <v>1</v>
      </c>
      <c r="C4107" s="430" t="s">
        <v>4280</v>
      </c>
      <c r="D4107" s="430" t="s">
        <v>3807</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75">
      <c r="A4108" s="430" t="s">
        <v>4279</v>
      </c>
      <c r="B4108" s="430">
        <v>1</v>
      </c>
      <c r="C4108" s="430" t="s">
        <v>4280</v>
      </c>
      <c r="D4108" s="430" t="s">
        <v>3809</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75">
      <c r="A4109" s="430" t="s">
        <v>4279</v>
      </c>
      <c r="B4109" s="430">
        <v>1</v>
      </c>
      <c r="C4109" s="430" t="s">
        <v>4280</v>
      </c>
      <c r="D4109" s="430" t="s">
        <v>3811</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75">
      <c r="A4110" s="430" t="s">
        <v>4279</v>
      </c>
      <c r="B4110" s="430">
        <v>1</v>
      </c>
      <c r="C4110" s="430" t="s">
        <v>4280</v>
      </c>
      <c r="D4110" s="430" t="s">
        <v>4138</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75">
      <c r="A4111" s="430" t="s">
        <v>4279</v>
      </c>
      <c r="B4111" s="430">
        <v>1</v>
      </c>
      <c r="C4111" s="430" t="s">
        <v>4280</v>
      </c>
      <c r="D4111" s="430" t="s">
        <v>3813</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75">
      <c r="A4112" s="430" t="s">
        <v>4279</v>
      </c>
      <c r="B4112" s="430">
        <v>1</v>
      </c>
      <c r="C4112" s="430" t="s">
        <v>4280</v>
      </c>
      <c r="D4112" s="430" t="s">
        <v>3815</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75">
      <c r="A4113" s="430" t="s">
        <v>4279</v>
      </c>
      <c r="B4113" s="430">
        <v>1</v>
      </c>
      <c r="C4113" s="430" t="s">
        <v>4280</v>
      </c>
      <c r="D4113" s="430" t="s">
        <v>3817</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75">
      <c r="A4114" s="430" t="s">
        <v>4279</v>
      </c>
      <c r="B4114" s="430">
        <v>1</v>
      </c>
      <c r="C4114" s="430" t="s">
        <v>4280</v>
      </c>
      <c r="D4114" s="430" t="s">
        <v>3819</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75">
      <c r="A4115" s="430" t="s">
        <v>4279</v>
      </c>
      <c r="B4115" s="430">
        <v>1</v>
      </c>
      <c r="C4115" s="430" t="s">
        <v>4280</v>
      </c>
      <c r="D4115" s="430" t="s">
        <v>521</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75">
      <c r="A4116" s="430" t="s">
        <v>4279</v>
      </c>
      <c r="B4116" s="430">
        <v>1</v>
      </c>
      <c r="C4116" s="430" t="s">
        <v>4280</v>
      </c>
      <c r="D4116" s="430" t="s">
        <v>3822</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75">
      <c r="A4117" s="430" t="s">
        <v>4279</v>
      </c>
      <c r="B4117" s="430">
        <v>1</v>
      </c>
      <c r="C4117" s="430" t="s">
        <v>4280</v>
      </c>
      <c r="D4117" s="430" t="s">
        <v>3824</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75">
      <c r="A4118" s="430" t="s">
        <v>4279</v>
      </c>
      <c r="B4118" s="430">
        <v>1</v>
      </c>
      <c r="C4118" s="430" t="s">
        <v>4280</v>
      </c>
      <c r="D4118" s="430" t="s">
        <v>3826</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75">
      <c r="A4119" s="430" t="s">
        <v>4279</v>
      </c>
      <c r="B4119" s="430">
        <v>1</v>
      </c>
      <c r="C4119" s="430" t="s">
        <v>4280</v>
      </c>
      <c r="D4119" s="430" t="s">
        <v>3828</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75">
      <c r="A4120" s="430" t="s">
        <v>4279</v>
      </c>
      <c r="B4120" s="430">
        <v>1</v>
      </c>
      <c r="C4120" s="430" t="s">
        <v>4280</v>
      </c>
      <c r="D4120" s="430" t="s">
        <v>3830</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75">
      <c r="A4121" s="430" t="s">
        <v>4279</v>
      </c>
      <c r="B4121" s="430">
        <v>1</v>
      </c>
      <c r="C4121" s="430" t="s">
        <v>4280</v>
      </c>
      <c r="D4121" s="430" t="s">
        <v>3832</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75">
      <c r="A4122" s="430" t="s">
        <v>4279</v>
      </c>
      <c r="B4122" s="430">
        <v>1</v>
      </c>
      <c r="C4122" s="430" t="s">
        <v>4280</v>
      </c>
      <c r="D4122" s="430" t="s">
        <v>3834</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75">
      <c r="A4123" s="430" t="s">
        <v>4279</v>
      </c>
      <c r="B4123" s="430">
        <v>1</v>
      </c>
      <c r="C4123" s="430" t="s">
        <v>4280</v>
      </c>
      <c r="D4123" s="430" t="s">
        <v>3836</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75">
      <c r="A4124" s="430" t="s">
        <v>4279</v>
      </c>
      <c r="B4124" s="430">
        <v>1</v>
      </c>
      <c r="C4124" s="430" t="s">
        <v>4280</v>
      </c>
      <c r="D4124" s="430" t="s">
        <v>3838</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75">
      <c r="A4125" s="430" t="s">
        <v>4279</v>
      </c>
      <c r="B4125" s="430">
        <v>1</v>
      </c>
      <c r="C4125" s="430" t="s">
        <v>4280</v>
      </c>
      <c r="D4125" s="430" t="s">
        <v>4139</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75">
      <c r="A4126" s="430" t="s">
        <v>4279</v>
      </c>
      <c r="B4126" s="430">
        <v>1</v>
      </c>
      <c r="C4126" s="430" t="s">
        <v>4280</v>
      </c>
      <c r="D4126" s="430" t="s">
        <v>3840</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75">
      <c r="A4127" s="430" t="s">
        <v>4279</v>
      </c>
      <c r="B4127" s="430">
        <v>1</v>
      </c>
      <c r="C4127" s="430" t="s">
        <v>4280</v>
      </c>
      <c r="D4127" s="430" t="s">
        <v>3842</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75">
      <c r="A4128" s="430" t="s">
        <v>4279</v>
      </c>
      <c r="B4128" s="430">
        <v>1</v>
      </c>
      <c r="C4128" s="430" t="s">
        <v>4280</v>
      </c>
      <c r="D4128" s="430" t="s">
        <v>3844</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75">
      <c r="A4129" s="430" t="s">
        <v>4279</v>
      </c>
      <c r="B4129" s="430">
        <v>1</v>
      </c>
      <c r="C4129" s="430" t="s">
        <v>4280</v>
      </c>
      <c r="D4129" s="430" t="s">
        <v>3846</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75">
      <c r="A4130" s="430" t="s">
        <v>4279</v>
      </c>
      <c r="B4130" s="430">
        <v>1</v>
      </c>
      <c r="C4130" s="430" t="s">
        <v>4280</v>
      </c>
      <c r="D4130" s="430" t="s">
        <v>3848</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75">
      <c r="A4131" s="430" t="s">
        <v>4279</v>
      </c>
      <c r="B4131" s="430">
        <v>1</v>
      </c>
      <c r="C4131" s="430" t="s">
        <v>4280</v>
      </c>
      <c r="D4131" s="430" t="s">
        <v>3850</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75">
      <c r="A4132" s="430" t="s">
        <v>4279</v>
      </c>
      <c r="B4132" s="430">
        <v>1</v>
      </c>
      <c r="C4132" s="430" t="s">
        <v>4280</v>
      </c>
      <c r="D4132" s="430" t="s">
        <v>3852</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75">
      <c r="A4133" s="430" t="s">
        <v>4279</v>
      </c>
      <c r="B4133" s="430">
        <v>1</v>
      </c>
      <c r="C4133" s="430" t="s">
        <v>4280</v>
      </c>
      <c r="D4133" s="430" t="s">
        <v>4141</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75">
      <c r="A4134" s="430" t="s">
        <v>4279</v>
      </c>
      <c r="B4134" s="430">
        <v>1</v>
      </c>
      <c r="C4134" s="430" t="s">
        <v>4280</v>
      </c>
      <c r="D4134" s="430" t="s">
        <v>3854</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75">
      <c r="A4135" s="430" t="s">
        <v>4279</v>
      </c>
      <c r="B4135" s="430">
        <v>1</v>
      </c>
      <c r="C4135" s="430" t="s">
        <v>4280</v>
      </c>
      <c r="D4135" s="430" t="s">
        <v>3856</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75">
      <c r="A4136" s="430" t="s">
        <v>4279</v>
      </c>
      <c r="B4136" s="430">
        <v>1</v>
      </c>
      <c r="C4136" s="430" t="s">
        <v>4280</v>
      </c>
      <c r="D4136" s="430" t="s">
        <v>3858</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75">
      <c r="A4137" s="430" t="s">
        <v>4279</v>
      </c>
      <c r="B4137" s="430">
        <v>1</v>
      </c>
      <c r="C4137" s="430" t="s">
        <v>4280</v>
      </c>
      <c r="D4137" s="430" t="s">
        <v>3860</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75">
      <c r="A4138" s="430" t="s">
        <v>4279</v>
      </c>
      <c r="B4138" s="430">
        <v>1</v>
      </c>
      <c r="C4138" s="430" t="s">
        <v>4280</v>
      </c>
      <c r="D4138" s="430" t="s">
        <v>3862</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75">
      <c r="A4139" s="430" t="s">
        <v>4279</v>
      </c>
      <c r="B4139" s="430">
        <v>1</v>
      </c>
      <c r="C4139" s="430" t="s">
        <v>4281</v>
      </c>
      <c r="D4139" s="430" t="s">
        <v>3765</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75">
      <c r="A4140" s="430" t="s">
        <v>4279</v>
      </c>
      <c r="B4140" s="430">
        <v>1</v>
      </c>
      <c r="C4140" s="430" t="s">
        <v>4281</v>
      </c>
      <c r="D4140" s="430" t="s">
        <v>3767</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75">
      <c r="A4141" s="430" t="s">
        <v>4279</v>
      </c>
      <c r="B4141" s="430">
        <v>1</v>
      </c>
      <c r="C4141" s="430" t="s">
        <v>4281</v>
      </c>
      <c r="D4141" s="430" t="s">
        <v>3769</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75">
      <c r="A4142" s="430" t="s">
        <v>4279</v>
      </c>
      <c r="B4142" s="430">
        <v>1</v>
      </c>
      <c r="C4142" s="430" t="s">
        <v>4281</v>
      </c>
      <c r="D4142" s="430" t="s">
        <v>4136</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75">
      <c r="A4143" s="430" t="s">
        <v>4279</v>
      </c>
      <c r="B4143" s="430">
        <v>1</v>
      </c>
      <c r="C4143" s="430" t="s">
        <v>4281</v>
      </c>
      <c r="D4143" s="430" t="s">
        <v>3771</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75">
      <c r="A4144" s="430" t="s">
        <v>4279</v>
      </c>
      <c r="B4144" s="430">
        <v>1</v>
      </c>
      <c r="C4144" s="430" t="s">
        <v>4281</v>
      </c>
      <c r="D4144" s="430" t="s">
        <v>3773</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75">
      <c r="A4145" s="430" t="s">
        <v>4279</v>
      </c>
      <c r="B4145" s="430">
        <v>1</v>
      </c>
      <c r="C4145" s="430" t="s">
        <v>4281</v>
      </c>
      <c r="D4145" s="430" t="s">
        <v>485</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75">
      <c r="A4146" s="430" t="s">
        <v>4279</v>
      </c>
      <c r="B4146" s="430">
        <v>1</v>
      </c>
      <c r="C4146" s="430" t="s">
        <v>4281</v>
      </c>
      <c r="D4146" s="430" t="s">
        <v>3776</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75">
      <c r="A4147" s="430" t="s">
        <v>4279</v>
      </c>
      <c r="B4147" s="430">
        <v>1</v>
      </c>
      <c r="C4147" s="430" t="s">
        <v>4281</v>
      </c>
      <c r="D4147" s="430" t="s">
        <v>3778</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75">
      <c r="A4148" s="430" t="s">
        <v>4279</v>
      </c>
      <c r="B4148" s="430">
        <v>1</v>
      </c>
      <c r="C4148" s="430" t="s">
        <v>4281</v>
      </c>
      <c r="D4148" s="430" t="s">
        <v>3779</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75">
      <c r="A4149" s="430" t="s">
        <v>4279</v>
      </c>
      <c r="B4149" s="430">
        <v>1</v>
      </c>
      <c r="C4149" s="430" t="s">
        <v>4281</v>
      </c>
      <c r="D4149" s="430" t="s">
        <v>3781</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75">
      <c r="A4150" s="430" t="s">
        <v>4279</v>
      </c>
      <c r="B4150" s="430">
        <v>1</v>
      </c>
      <c r="C4150" s="430" t="s">
        <v>4281</v>
      </c>
      <c r="D4150" s="430" t="s">
        <v>3783</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75">
      <c r="A4151" s="430" t="s">
        <v>4279</v>
      </c>
      <c r="B4151" s="430">
        <v>1</v>
      </c>
      <c r="C4151" s="430" t="s">
        <v>4281</v>
      </c>
      <c r="D4151" s="430" t="s">
        <v>4137</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75">
      <c r="A4152" s="430" t="s">
        <v>4279</v>
      </c>
      <c r="B4152" s="430">
        <v>1</v>
      </c>
      <c r="C4152" s="430" t="s">
        <v>4281</v>
      </c>
      <c r="D4152" s="430" t="s">
        <v>3785</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75">
      <c r="A4153" s="430" t="s">
        <v>4279</v>
      </c>
      <c r="B4153" s="430">
        <v>1</v>
      </c>
      <c r="C4153" s="430" t="s">
        <v>4281</v>
      </c>
      <c r="D4153" s="430" t="s">
        <v>3787</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75">
      <c r="A4154" s="430" t="s">
        <v>4279</v>
      </c>
      <c r="B4154" s="430">
        <v>1</v>
      </c>
      <c r="C4154" s="430" t="s">
        <v>4281</v>
      </c>
      <c r="D4154" s="430" t="s">
        <v>3789</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75">
      <c r="A4155" s="430" t="s">
        <v>4279</v>
      </c>
      <c r="B4155" s="430">
        <v>1</v>
      </c>
      <c r="C4155" s="430" t="s">
        <v>4281</v>
      </c>
      <c r="D4155" s="430" t="s">
        <v>3791</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75">
      <c r="A4156" s="430" t="s">
        <v>4279</v>
      </c>
      <c r="B4156" s="430">
        <v>1</v>
      </c>
      <c r="C4156" s="430" t="s">
        <v>4281</v>
      </c>
      <c r="D4156" s="430" t="s">
        <v>3793</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75">
      <c r="A4157" s="430" t="s">
        <v>4279</v>
      </c>
      <c r="B4157" s="430">
        <v>1</v>
      </c>
      <c r="C4157" s="430" t="s">
        <v>4281</v>
      </c>
      <c r="D4157" s="430" t="s">
        <v>3795</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75">
      <c r="A4158" s="430" t="s">
        <v>4279</v>
      </c>
      <c r="B4158" s="430">
        <v>1</v>
      </c>
      <c r="C4158" s="430" t="s">
        <v>4281</v>
      </c>
      <c r="D4158" s="430" t="s">
        <v>3797</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75">
      <c r="A4159" s="430" t="s">
        <v>4279</v>
      </c>
      <c r="B4159" s="430">
        <v>1</v>
      </c>
      <c r="C4159" s="430" t="s">
        <v>4281</v>
      </c>
      <c r="D4159" s="430" t="s">
        <v>3799</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75">
      <c r="A4160" s="430" t="s">
        <v>4279</v>
      </c>
      <c r="B4160" s="430">
        <v>1</v>
      </c>
      <c r="C4160" s="430" t="s">
        <v>4281</v>
      </c>
      <c r="D4160" s="430" t="s">
        <v>3801</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75">
      <c r="A4161" s="430" t="s">
        <v>4279</v>
      </c>
      <c r="B4161" s="430">
        <v>1</v>
      </c>
      <c r="C4161" s="430" t="s">
        <v>4281</v>
      </c>
      <c r="D4161" s="430" t="s">
        <v>3803</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75">
      <c r="A4162" s="430" t="s">
        <v>4279</v>
      </c>
      <c r="B4162" s="430">
        <v>1</v>
      </c>
      <c r="C4162" s="430" t="s">
        <v>4281</v>
      </c>
      <c r="D4162" s="430" t="s">
        <v>3805</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75">
      <c r="A4163" s="430" t="s">
        <v>4279</v>
      </c>
      <c r="B4163" s="430">
        <v>1</v>
      </c>
      <c r="C4163" s="430" t="s">
        <v>4281</v>
      </c>
      <c r="D4163" s="430" t="s">
        <v>3807</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75">
      <c r="A4164" s="430" t="s">
        <v>4279</v>
      </c>
      <c r="B4164" s="430">
        <v>1</v>
      </c>
      <c r="C4164" s="430" t="s">
        <v>4281</v>
      </c>
      <c r="D4164" s="430" t="s">
        <v>3809</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75">
      <c r="A4165" s="430" t="s">
        <v>4279</v>
      </c>
      <c r="B4165" s="430">
        <v>1</v>
      </c>
      <c r="C4165" s="430" t="s">
        <v>4281</v>
      </c>
      <c r="D4165" s="430" t="s">
        <v>3811</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75">
      <c r="A4166" s="430" t="s">
        <v>4279</v>
      </c>
      <c r="B4166" s="430">
        <v>1</v>
      </c>
      <c r="C4166" s="430" t="s">
        <v>4281</v>
      </c>
      <c r="D4166" s="430" t="s">
        <v>4138</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75">
      <c r="A4167" s="430" t="s">
        <v>4279</v>
      </c>
      <c r="B4167" s="430">
        <v>1</v>
      </c>
      <c r="C4167" s="430" t="s">
        <v>4281</v>
      </c>
      <c r="D4167" s="430" t="s">
        <v>3813</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75">
      <c r="A4168" s="430" t="s">
        <v>4279</v>
      </c>
      <c r="B4168" s="430">
        <v>1</v>
      </c>
      <c r="C4168" s="430" t="s">
        <v>4281</v>
      </c>
      <c r="D4168" s="430" t="s">
        <v>3815</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75">
      <c r="A4169" s="430" t="s">
        <v>4279</v>
      </c>
      <c r="B4169" s="430">
        <v>1</v>
      </c>
      <c r="C4169" s="430" t="s">
        <v>4281</v>
      </c>
      <c r="D4169" s="430" t="s">
        <v>3817</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75">
      <c r="A4170" s="430" t="s">
        <v>4279</v>
      </c>
      <c r="B4170" s="430">
        <v>1</v>
      </c>
      <c r="C4170" s="430" t="s">
        <v>4281</v>
      </c>
      <c r="D4170" s="430" t="s">
        <v>3819</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75">
      <c r="A4171" s="430" t="s">
        <v>4279</v>
      </c>
      <c r="B4171" s="430">
        <v>1</v>
      </c>
      <c r="C4171" s="430" t="s">
        <v>4281</v>
      </c>
      <c r="D4171" s="430" t="s">
        <v>521</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75">
      <c r="A4172" s="430" t="s">
        <v>4279</v>
      </c>
      <c r="B4172" s="430">
        <v>1</v>
      </c>
      <c r="C4172" s="430" t="s">
        <v>4281</v>
      </c>
      <c r="D4172" s="430" t="s">
        <v>3822</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75">
      <c r="A4173" s="430" t="s">
        <v>4279</v>
      </c>
      <c r="B4173" s="430">
        <v>1</v>
      </c>
      <c r="C4173" s="430" t="s">
        <v>4281</v>
      </c>
      <c r="D4173" s="430" t="s">
        <v>3824</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75">
      <c r="A4174" s="430" t="s">
        <v>4279</v>
      </c>
      <c r="B4174" s="430">
        <v>1</v>
      </c>
      <c r="C4174" s="430" t="s">
        <v>4281</v>
      </c>
      <c r="D4174" s="430" t="s">
        <v>3826</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75">
      <c r="A4175" s="430" t="s">
        <v>4279</v>
      </c>
      <c r="B4175" s="430">
        <v>1</v>
      </c>
      <c r="C4175" s="430" t="s">
        <v>4281</v>
      </c>
      <c r="D4175" s="430" t="s">
        <v>3828</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75">
      <c r="A4176" s="430" t="s">
        <v>4279</v>
      </c>
      <c r="B4176" s="430">
        <v>1</v>
      </c>
      <c r="C4176" s="430" t="s">
        <v>4281</v>
      </c>
      <c r="D4176" s="430" t="s">
        <v>3830</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75">
      <c r="A4177" s="430" t="s">
        <v>4279</v>
      </c>
      <c r="B4177" s="430">
        <v>1</v>
      </c>
      <c r="C4177" s="430" t="s">
        <v>4281</v>
      </c>
      <c r="D4177" s="430" t="s">
        <v>3832</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75">
      <c r="A4178" s="430" t="s">
        <v>4279</v>
      </c>
      <c r="B4178" s="430">
        <v>1</v>
      </c>
      <c r="C4178" s="430" t="s">
        <v>4281</v>
      </c>
      <c r="D4178" s="430" t="s">
        <v>3834</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75">
      <c r="A4179" s="430" t="s">
        <v>4279</v>
      </c>
      <c r="B4179" s="430">
        <v>1</v>
      </c>
      <c r="C4179" s="430" t="s">
        <v>4281</v>
      </c>
      <c r="D4179" s="430" t="s">
        <v>3836</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75">
      <c r="A4180" s="430" t="s">
        <v>4279</v>
      </c>
      <c r="B4180" s="430">
        <v>1</v>
      </c>
      <c r="C4180" s="430" t="s">
        <v>4281</v>
      </c>
      <c r="D4180" s="430" t="s">
        <v>3838</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75">
      <c r="A4181" s="430" t="s">
        <v>4279</v>
      </c>
      <c r="B4181" s="430">
        <v>1</v>
      </c>
      <c r="C4181" s="430" t="s">
        <v>4281</v>
      </c>
      <c r="D4181" s="430" t="s">
        <v>4139</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75">
      <c r="A4182" s="430" t="s">
        <v>4279</v>
      </c>
      <c r="B4182" s="430">
        <v>1</v>
      </c>
      <c r="C4182" s="430" t="s">
        <v>4281</v>
      </c>
      <c r="D4182" s="430" t="s">
        <v>3840</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75">
      <c r="A4183" s="430" t="s">
        <v>4279</v>
      </c>
      <c r="B4183" s="430">
        <v>1</v>
      </c>
      <c r="C4183" s="430" t="s">
        <v>4281</v>
      </c>
      <c r="D4183" s="430" t="s">
        <v>3842</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75">
      <c r="A4184" s="430" t="s">
        <v>4279</v>
      </c>
      <c r="B4184" s="430">
        <v>1</v>
      </c>
      <c r="C4184" s="430" t="s">
        <v>4281</v>
      </c>
      <c r="D4184" s="430" t="s">
        <v>3844</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75">
      <c r="A4185" s="430" t="s">
        <v>4279</v>
      </c>
      <c r="B4185" s="430">
        <v>1</v>
      </c>
      <c r="C4185" s="430" t="s">
        <v>4281</v>
      </c>
      <c r="D4185" s="430" t="s">
        <v>3846</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75">
      <c r="A4186" s="430" t="s">
        <v>4279</v>
      </c>
      <c r="B4186" s="430">
        <v>1</v>
      </c>
      <c r="C4186" s="430" t="s">
        <v>4281</v>
      </c>
      <c r="D4186" s="430" t="s">
        <v>3848</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75">
      <c r="A4187" s="430" t="s">
        <v>4279</v>
      </c>
      <c r="B4187" s="430">
        <v>1</v>
      </c>
      <c r="C4187" s="430" t="s">
        <v>4281</v>
      </c>
      <c r="D4187" s="430" t="s">
        <v>3850</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75">
      <c r="A4188" s="430" t="s">
        <v>4279</v>
      </c>
      <c r="B4188" s="430">
        <v>1</v>
      </c>
      <c r="C4188" s="430" t="s">
        <v>4281</v>
      </c>
      <c r="D4188" s="430" t="s">
        <v>3852</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75">
      <c r="A4189" s="430" t="s">
        <v>4279</v>
      </c>
      <c r="B4189" s="430">
        <v>1</v>
      </c>
      <c r="C4189" s="430" t="s">
        <v>4281</v>
      </c>
      <c r="D4189" s="430" t="s">
        <v>4141</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75">
      <c r="A4190" s="430" t="s">
        <v>4279</v>
      </c>
      <c r="B4190" s="430">
        <v>1</v>
      </c>
      <c r="C4190" s="430" t="s">
        <v>4281</v>
      </c>
      <c r="D4190" s="430" t="s">
        <v>3854</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75">
      <c r="A4191" s="430" t="s">
        <v>4279</v>
      </c>
      <c r="B4191" s="430">
        <v>1</v>
      </c>
      <c r="C4191" s="430" t="s">
        <v>4281</v>
      </c>
      <c r="D4191" s="430" t="s">
        <v>3856</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75">
      <c r="A4192" s="430" t="s">
        <v>4279</v>
      </c>
      <c r="B4192" s="430">
        <v>1</v>
      </c>
      <c r="C4192" s="430" t="s">
        <v>4281</v>
      </c>
      <c r="D4192" s="430" t="s">
        <v>3858</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75">
      <c r="A4193" s="430" t="s">
        <v>4279</v>
      </c>
      <c r="B4193" s="430">
        <v>1</v>
      </c>
      <c r="C4193" s="430" t="s">
        <v>4281</v>
      </c>
      <c r="D4193" s="430" t="s">
        <v>3860</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75">
      <c r="A4194" s="430" t="s">
        <v>4279</v>
      </c>
      <c r="B4194" s="430">
        <v>1</v>
      </c>
      <c r="C4194" s="430" t="s">
        <v>4281</v>
      </c>
      <c r="D4194" s="430" t="s">
        <v>3862</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75">
      <c r="A4195" s="430" t="s">
        <v>4279</v>
      </c>
      <c r="B4195" s="430">
        <v>1</v>
      </c>
      <c r="C4195" s="430" t="s">
        <v>4282</v>
      </c>
      <c r="D4195" s="430" t="s">
        <v>3765</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75">
      <c r="A4196" s="430" t="s">
        <v>4279</v>
      </c>
      <c r="B4196" s="430">
        <v>1</v>
      </c>
      <c r="C4196" s="430" t="s">
        <v>4282</v>
      </c>
      <c r="D4196" s="430" t="s">
        <v>3767</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75">
      <c r="A4197" s="430" t="s">
        <v>4279</v>
      </c>
      <c r="B4197" s="430">
        <v>1</v>
      </c>
      <c r="C4197" s="430" t="s">
        <v>4282</v>
      </c>
      <c r="D4197" s="430" t="s">
        <v>3769</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75">
      <c r="A4198" s="430" t="s">
        <v>4279</v>
      </c>
      <c r="B4198" s="430">
        <v>1</v>
      </c>
      <c r="C4198" s="430" t="s">
        <v>4282</v>
      </c>
      <c r="D4198" s="430" t="s">
        <v>4136</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75">
      <c r="A4199" s="430" t="s">
        <v>4279</v>
      </c>
      <c r="B4199" s="430">
        <v>1</v>
      </c>
      <c r="C4199" s="430" t="s">
        <v>4282</v>
      </c>
      <c r="D4199" s="430" t="s">
        <v>3771</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75">
      <c r="A4200" s="430" t="s">
        <v>4279</v>
      </c>
      <c r="B4200" s="430">
        <v>1</v>
      </c>
      <c r="C4200" s="430" t="s">
        <v>4282</v>
      </c>
      <c r="D4200" s="430" t="s">
        <v>3773</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75">
      <c r="A4201" s="430" t="s">
        <v>4279</v>
      </c>
      <c r="B4201" s="430">
        <v>1</v>
      </c>
      <c r="C4201" s="430" t="s">
        <v>4282</v>
      </c>
      <c r="D4201" s="430" t="s">
        <v>485</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75">
      <c r="A4202" s="430" t="s">
        <v>4279</v>
      </c>
      <c r="B4202" s="430">
        <v>1</v>
      </c>
      <c r="C4202" s="430" t="s">
        <v>4282</v>
      </c>
      <c r="D4202" s="430" t="s">
        <v>3776</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75">
      <c r="A4203" s="430" t="s">
        <v>4279</v>
      </c>
      <c r="B4203" s="430">
        <v>1</v>
      </c>
      <c r="C4203" s="430" t="s">
        <v>4282</v>
      </c>
      <c r="D4203" s="430" t="s">
        <v>3778</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75">
      <c r="A4204" s="430" t="s">
        <v>4279</v>
      </c>
      <c r="B4204" s="430">
        <v>1</v>
      </c>
      <c r="C4204" s="430" t="s">
        <v>4282</v>
      </c>
      <c r="D4204" s="430" t="s">
        <v>3779</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75">
      <c r="A4205" s="430" t="s">
        <v>4279</v>
      </c>
      <c r="B4205" s="430">
        <v>1</v>
      </c>
      <c r="C4205" s="430" t="s">
        <v>4282</v>
      </c>
      <c r="D4205" s="430" t="s">
        <v>3781</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75">
      <c r="A4206" s="430" t="s">
        <v>4279</v>
      </c>
      <c r="B4206" s="430">
        <v>1</v>
      </c>
      <c r="C4206" s="430" t="s">
        <v>4282</v>
      </c>
      <c r="D4206" s="430" t="s">
        <v>3783</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75">
      <c r="A4207" s="430" t="s">
        <v>4279</v>
      </c>
      <c r="B4207" s="430">
        <v>1</v>
      </c>
      <c r="C4207" s="430" t="s">
        <v>4282</v>
      </c>
      <c r="D4207" s="430" t="s">
        <v>4137</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75">
      <c r="A4208" s="430" t="s">
        <v>4279</v>
      </c>
      <c r="B4208" s="430">
        <v>1</v>
      </c>
      <c r="C4208" s="430" t="s">
        <v>4282</v>
      </c>
      <c r="D4208" s="430" t="s">
        <v>3785</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75">
      <c r="A4209" s="430" t="s">
        <v>4279</v>
      </c>
      <c r="B4209" s="430">
        <v>1</v>
      </c>
      <c r="C4209" s="430" t="s">
        <v>4282</v>
      </c>
      <c r="D4209" s="430" t="s">
        <v>3787</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75">
      <c r="A4210" s="430" t="s">
        <v>4279</v>
      </c>
      <c r="B4210" s="430">
        <v>1</v>
      </c>
      <c r="C4210" s="430" t="s">
        <v>4282</v>
      </c>
      <c r="D4210" s="430" t="s">
        <v>3789</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75">
      <c r="A4211" s="430" t="s">
        <v>4279</v>
      </c>
      <c r="B4211" s="430">
        <v>1</v>
      </c>
      <c r="C4211" s="430" t="s">
        <v>4282</v>
      </c>
      <c r="D4211" s="430" t="s">
        <v>3791</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75">
      <c r="A4212" s="430" t="s">
        <v>4279</v>
      </c>
      <c r="B4212" s="430">
        <v>1</v>
      </c>
      <c r="C4212" s="430" t="s">
        <v>4282</v>
      </c>
      <c r="D4212" s="430" t="s">
        <v>3793</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75">
      <c r="A4213" s="430" t="s">
        <v>4279</v>
      </c>
      <c r="B4213" s="430">
        <v>1</v>
      </c>
      <c r="C4213" s="430" t="s">
        <v>4282</v>
      </c>
      <c r="D4213" s="430" t="s">
        <v>3795</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75">
      <c r="A4214" s="430" t="s">
        <v>4279</v>
      </c>
      <c r="B4214" s="430">
        <v>1</v>
      </c>
      <c r="C4214" s="430" t="s">
        <v>4282</v>
      </c>
      <c r="D4214" s="430" t="s">
        <v>3797</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75">
      <c r="A4215" s="430" t="s">
        <v>4279</v>
      </c>
      <c r="B4215" s="430">
        <v>1</v>
      </c>
      <c r="C4215" s="430" t="s">
        <v>4282</v>
      </c>
      <c r="D4215" s="430" t="s">
        <v>3799</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75">
      <c r="A4216" s="430" t="s">
        <v>4279</v>
      </c>
      <c r="B4216" s="430">
        <v>1</v>
      </c>
      <c r="C4216" s="430" t="s">
        <v>4282</v>
      </c>
      <c r="D4216" s="430" t="s">
        <v>3801</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75">
      <c r="A4217" s="430" t="s">
        <v>4279</v>
      </c>
      <c r="B4217" s="430">
        <v>1</v>
      </c>
      <c r="C4217" s="430" t="s">
        <v>4282</v>
      </c>
      <c r="D4217" s="430" t="s">
        <v>3803</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75">
      <c r="A4218" s="430" t="s">
        <v>4279</v>
      </c>
      <c r="B4218" s="430">
        <v>1</v>
      </c>
      <c r="C4218" s="430" t="s">
        <v>4282</v>
      </c>
      <c r="D4218" s="430" t="s">
        <v>3805</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75">
      <c r="A4219" s="430" t="s">
        <v>4279</v>
      </c>
      <c r="B4219" s="430">
        <v>1</v>
      </c>
      <c r="C4219" s="430" t="s">
        <v>4282</v>
      </c>
      <c r="D4219" s="430" t="s">
        <v>3807</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75">
      <c r="A4220" s="430" t="s">
        <v>4279</v>
      </c>
      <c r="B4220" s="430">
        <v>1</v>
      </c>
      <c r="C4220" s="430" t="s">
        <v>4282</v>
      </c>
      <c r="D4220" s="430" t="s">
        <v>3809</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75">
      <c r="A4221" s="430" t="s">
        <v>4279</v>
      </c>
      <c r="B4221" s="430">
        <v>1</v>
      </c>
      <c r="C4221" s="430" t="s">
        <v>4282</v>
      </c>
      <c r="D4221" s="430" t="s">
        <v>3811</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75">
      <c r="A4222" s="430" t="s">
        <v>4279</v>
      </c>
      <c r="B4222" s="430">
        <v>1</v>
      </c>
      <c r="C4222" s="430" t="s">
        <v>4282</v>
      </c>
      <c r="D4222" s="430" t="s">
        <v>4138</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75">
      <c r="A4223" s="430" t="s">
        <v>4279</v>
      </c>
      <c r="B4223" s="430">
        <v>1</v>
      </c>
      <c r="C4223" s="430" t="s">
        <v>4282</v>
      </c>
      <c r="D4223" s="430" t="s">
        <v>3813</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75">
      <c r="A4224" s="430" t="s">
        <v>4279</v>
      </c>
      <c r="B4224" s="430">
        <v>1</v>
      </c>
      <c r="C4224" s="430" t="s">
        <v>4282</v>
      </c>
      <c r="D4224" s="430" t="s">
        <v>3815</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75">
      <c r="A4225" s="430" t="s">
        <v>4279</v>
      </c>
      <c r="B4225" s="430">
        <v>1</v>
      </c>
      <c r="C4225" s="430" t="s">
        <v>4282</v>
      </c>
      <c r="D4225" s="430" t="s">
        <v>3817</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75">
      <c r="A4226" s="430" t="s">
        <v>4279</v>
      </c>
      <c r="B4226" s="430">
        <v>1</v>
      </c>
      <c r="C4226" s="430" t="s">
        <v>4282</v>
      </c>
      <c r="D4226" s="430" t="s">
        <v>3819</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75">
      <c r="A4227" s="430" t="s">
        <v>4279</v>
      </c>
      <c r="B4227" s="430">
        <v>1</v>
      </c>
      <c r="C4227" s="430" t="s">
        <v>4282</v>
      </c>
      <c r="D4227" s="430" t="s">
        <v>521</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75">
      <c r="A4228" s="430" t="s">
        <v>4279</v>
      </c>
      <c r="B4228" s="430">
        <v>1</v>
      </c>
      <c r="C4228" s="430" t="s">
        <v>4282</v>
      </c>
      <c r="D4228" s="430" t="s">
        <v>3822</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75">
      <c r="A4229" s="430" t="s">
        <v>4279</v>
      </c>
      <c r="B4229" s="430">
        <v>1</v>
      </c>
      <c r="C4229" s="430" t="s">
        <v>4282</v>
      </c>
      <c r="D4229" s="430" t="s">
        <v>3824</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75">
      <c r="A4230" s="430" t="s">
        <v>4279</v>
      </c>
      <c r="B4230" s="430">
        <v>1</v>
      </c>
      <c r="C4230" s="430" t="s">
        <v>4282</v>
      </c>
      <c r="D4230" s="430" t="s">
        <v>3826</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75">
      <c r="A4231" s="430" t="s">
        <v>4279</v>
      </c>
      <c r="B4231" s="430">
        <v>1</v>
      </c>
      <c r="C4231" s="430" t="s">
        <v>4282</v>
      </c>
      <c r="D4231" s="430" t="s">
        <v>3828</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75">
      <c r="A4232" s="430" t="s">
        <v>4279</v>
      </c>
      <c r="B4232" s="430">
        <v>1</v>
      </c>
      <c r="C4232" s="430" t="s">
        <v>4282</v>
      </c>
      <c r="D4232" s="430" t="s">
        <v>3830</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75">
      <c r="A4233" s="430" t="s">
        <v>4279</v>
      </c>
      <c r="B4233" s="430">
        <v>1</v>
      </c>
      <c r="C4233" s="430" t="s">
        <v>4282</v>
      </c>
      <c r="D4233" s="430" t="s">
        <v>3832</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75">
      <c r="A4234" s="430" t="s">
        <v>4279</v>
      </c>
      <c r="B4234" s="430">
        <v>1</v>
      </c>
      <c r="C4234" s="430" t="s">
        <v>4282</v>
      </c>
      <c r="D4234" s="430" t="s">
        <v>3834</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75">
      <c r="A4235" s="430" t="s">
        <v>4279</v>
      </c>
      <c r="B4235" s="430">
        <v>1</v>
      </c>
      <c r="C4235" s="430" t="s">
        <v>4282</v>
      </c>
      <c r="D4235" s="430" t="s">
        <v>3836</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75">
      <c r="A4236" s="430" t="s">
        <v>4279</v>
      </c>
      <c r="B4236" s="430">
        <v>1</v>
      </c>
      <c r="C4236" s="430" t="s">
        <v>4282</v>
      </c>
      <c r="D4236" s="430" t="s">
        <v>3838</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75">
      <c r="A4237" s="430" t="s">
        <v>4279</v>
      </c>
      <c r="B4237" s="430">
        <v>1</v>
      </c>
      <c r="C4237" s="430" t="s">
        <v>4282</v>
      </c>
      <c r="D4237" s="430" t="s">
        <v>4139</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75">
      <c r="A4238" s="430" t="s">
        <v>4279</v>
      </c>
      <c r="B4238" s="430">
        <v>1</v>
      </c>
      <c r="C4238" s="430" t="s">
        <v>4282</v>
      </c>
      <c r="D4238" s="430" t="s">
        <v>3840</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75">
      <c r="A4239" s="430" t="s">
        <v>4279</v>
      </c>
      <c r="B4239" s="430">
        <v>1</v>
      </c>
      <c r="C4239" s="430" t="s">
        <v>4282</v>
      </c>
      <c r="D4239" s="430" t="s">
        <v>3842</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75">
      <c r="A4240" s="430" t="s">
        <v>4279</v>
      </c>
      <c r="B4240" s="430">
        <v>1</v>
      </c>
      <c r="C4240" s="430" t="s">
        <v>4282</v>
      </c>
      <c r="D4240" s="430" t="s">
        <v>3844</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75">
      <c r="A4241" s="430" t="s">
        <v>4279</v>
      </c>
      <c r="B4241" s="430">
        <v>1</v>
      </c>
      <c r="C4241" s="430" t="s">
        <v>4282</v>
      </c>
      <c r="D4241" s="430" t="s">
        <v>3846</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75">
      <c r="A4242" s="430" t="s">
        <v>4279</v>
      </c>
      <c r="B4242" s="430">
        <v>1</v>
      </c>
      <c r="C4242" s="430" t="s">
        <v>4282</v>
      </c>
      <c r="D4242" s="430" t="s">
        <v>3848</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75">
      <c r="A4243" s="430" t="s">
        <v>4279</v>
      </c>
      <c r="B4243" s="430">
        <v>1</v>
      </c>
      <c r="C4243" s="430" t="s">
        <v>4282</v>
      </c>
      <c r="D4243" s="430" t="s">
        <v>3850</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75">
      <c r="A4244" s="430" t="s">
        <v>4279</v>
      </c>
      <c r="B4244" s="430">
        <v>1</v>
      </c>
      <c r="C4244" s="430" t="s">
        <v>4282</v>
      </c>
      <c r="D4244" s="430" t="s">
        <v>3852</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75">
      <c r="A4245" s="430" t="s">
        <v>4279</v>
      </c>
      <c r="B4245" s="430">
        <v>1</v>
      </c>
      <c r="C4245" s="430" t="s">
        <v>4282</v>
      </c>
      <c r="D4245" s="430" t="s">
        <v>4141</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75">
      <c r="A4246" s="430" t="s">
        <v>4279</v>
      </c>
      <c r="B4246" s="430">
        <v>1</v>
      </c>
      <c r="C4246" s="430" t="s">
        <v>4282</v>
      </c>
      <c r="D4246" s="430" t="s">
        <v>3854</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75">
      <c r="A4247" s="430" t="s">
        <v>4279</v>
      </c>
      <c r="B4247" s="430">
        <v>1</v>
      </c>
      <c r="C4247" s="430" t="s">
        <v>4282</v>
      </c>
      <c r="D4247" s="430" t="s">
        <v>3856</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75">
      <c r="A4248" s="430" t="s">
        <v>4279</v>
      </c>
      <c r="B4248" s="430">
        <v>1</v>
      </c>
      <c r="C4248" s="430" t="s">
        <v>4282</v>
      </c>
      <c r="D4248" s="430" t="s">
        <v>3858</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75">
      <c r="A4249" s="430" t="s">
        <v>4279</v>
      </c>
      <c r="B4249" s="430">
        <v>1</v>
      </c>
      <c r="C4249" s="430" t="s">
        <v>4282</v>
      </c>
      <c r="D4249" s="430" t="s">
        <v>3860</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75">
      <c r="A4250" s="430" t="s">
        <v>4279</v>
      </c>
      <c r="B4250" s="430">
        <v>1</v>
      </c>
      <c r="C4250" s="430" t="s">
        <v>4282</v>
      </c>
      <c r="D4250" s="430" t="s">
        <v>3862</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75">
      <c r="A4251" s="430" t="s">
        <v>4279</v>
      </c>
      <c r="B4251" s="430">
        <v>1</v>
      </c>
      <c r="C4251" s="430" t="s">
        <v>4283</v>
      </c>
      <c r="D4251" s="430" t="s">
        <v>3765</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75">
      <c r="A4252" s="430" t="s">
        <v>4279</v>
      </c>
      <c r="B4252" s="430">
        <v>1</v>
      </c>
      <c r="C4252" s="430" t="s">
        <v>4283</v>
      </c>
      <c r="D4252" s="430" t="s">
        <v>3767</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75">
      <c r="A4253" s="430" t="s">
        <v>4279</v>
      </c>
      <c r="B4253" s="430">
        <v>1</v>
      </c>
      <c r="C4253" s="430" t="s">
        <v>4283</v>
      </c>
      <c r="D4253" s="430" t="s">
        <v>3769</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75">
      <c r="A4254" s="430" t="s">
        <v>4279</v>
      </c>
      <c r="B4254" s="430">
        <v>1</v>
      </c>
      <c r="C4254" s="430" t="s">
        <v>4283</v>
      </c>
      <c r="D4254" s="430" t="s">
        <v>4136</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75">
      <c r="A4255" s="430" t="s">
        <v>4279</v>
      </c>
      <c r="B4255" s="430">
        <v>1</v>
      </c>
      <c r="C4255" s="430" t="s">
        <v>4283</v>
      </c>
      <c r="D4255" s="430" t="s">
        <v>3771</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75">
      <c r="A4256" s="430" t="s">
        <v>4279</v>
      </c>
      <c r="B4256" s="430">
        <v>1</v>
      </c>
      <c r="C4256" s="430" t="s">
        <v>4283</v>
      </c>
      <c r="D4256" s="430" t="s">
        <v>3773</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75">
      <c r="A4257" s="430" t="s">
        <v>4279</v>
      </c>
      <c r="B4257" s="430">
        <v>1</v>
      </c>
      <c r="C4257" s="430" t="s">
        <v>4283</v>
      </c>
      <c r="D4257" s="430" t="s">
        <v>485</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75">
      <c r="A4258" s="430" t="s">
        <v>4279</v>
      </c>
      <c r="B4258" s="430">
        <v>1</v>
      </c>
      <c r="C4258" s="430" t="s">
        <v>4283</v>
      </c>
      <c r="D4258" s="430" t="s">
        <v>3776</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75">
      <c r="A4259" s="430" t="s">
        <v>4279</v>
      </c>
      <c r="B4259" s="430">
        <v>1</v>
      </c>
      <c r="C4259" s="430" t="s">
        <v>4283</v>
      </c>
      <c r="D4259" s="430" t="s">
        <v>3778</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75">
      <c r="A4260" s="430" t="s">
        <v>4279</v>
      </c>
      <c r="B4260" s="430">
        <v>1</v>
      </c>
      <c r="C4260" s="430" t="s">
        <v>4283</v>
      </c>
      <c r="D4260" s="430" t="s">
        <v>3779</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75">
      <c r="A4261" s="430" t="s">
        <v>4279</v>
      </c>
      <c r="B4261" s="430">
        <v>1</v>
      </c>
      <c r="C4261" s="430" t="s">
        <v>4283</v>
      </c>
      <c r="D4261" s="430" t="s">
        <v>3781</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75">
      <c r="A4262" s="430" t="s">
        <v>4279</v>
      </c>
      <c r="B4262" s="430">
        <v>1</v>
      </c>
      <c r="C4262" s="430" t="s">
        <v>4283</v>
      </c>
      <c r="D4262" s="430" t="s">
        <v>3783</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75">
      <c r="A4263" s="430" t="s">
        <v>4279</v>
      </c>
      <c r="B4263" s="430">
        <v>1</v>
      </c>
      <c r="C4263" s="430" t="s">
        <v>4283</v>
      </c>
      <c r="D4263" s="430" t="s">
        <v>4137</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75">
      <c r="A4264" s="430" t="s">
        <v>4279</v>
      </c>
      <c r="B4264" s="430">
        <v>1</v>
      </c>
      <c r="C4264" s="430" t="s">
        <v>4283</v>
      </c>
      <c r="D4264" s="430" t="s">
        <v>3785</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75">
      <c r="A4265" s="430" t="s">
        <v>4279</v>
      </c>
      <c r="B4265" s="430">
        <v>1</v>
      </c>
      <c r="C4265" s="430" t="s">
        <v>4283</v>
      </c>
      <c r="D4265" s="430" t="s">
        <v>3787</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75">
      <c r="A4266" s="430" t="s">
        <v>4279</v>
      </c>
      <c r="B4266" s="430">
        <v>1</v>
      </c>
      <c r="C4266" s="430" t="s">
        <v>4283</v>
      </c>
      <c r="D4266" s="430" t="s">
        <v>3789</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75">
      <c r="A4267" s="430" t="s">
        <v>4279</v>
      </c>
      <c r="B4267" s="430">
        <v>1</v>
      </c>
      <c r="C4267" s="430" t="s">
        <v>4283</v>
      </c>
      <c r="D4267" s="430" t="s">
        <v>3791</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75">
      <c r="A4268" s="430" t="s">
        <v>4279</v>
      </c>
      <c r="B4268" s="430">
        <v>1</v>
      </c>
      <c r="C4268" s="430" t="s">
        <v>4283</v>
      </c>
      <c r="D4268" s="430" t="s">
        <v>3793</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75">
      <c r="A4269" s="430" t="s">
        <v>4279</v>
      </c>
      <c r="B4269" s="430">
        <v>1</v>
      </c>
      <c r="C4269" s="430" t="s">
        <v>4283</v>
      </c>
      <c r="D4269" s="430" t="s">
        <v>3795</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75">
      <c r="A4270" s="430" t="s">
        <v>4279</v>
      </c>
      <c r="B4270" s="430">
        <v>1</v>
      </c>
      <c r="C4270" s="430" t="s">
        <v>4283</v>
      </c>
      <c r="D4270" s="430" t="s">
        <v>3797</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75">
      <c r="A4271" s="430" t="s">
        <v>4279</v>
      </c>
      <c r="B4271" s="430">
        <v>1</v>
      </c>
      <c r="C4271" s="430" t="s">
        <v>4283</v>
      </c>
      <c r="D4271" s="430" t="s">
        <v>3799</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75">
      <c r="A4272" s="430" t="s">
        <v>4279</v>
      </c>
      <c r="B4272" s="430">
        <v>1</v>
      </c>
      <c r="C4272" s="430" t="s">
        <v>4283</v>
      </c>
      <c r="D4272" s="430" t="s">
        <v>3801</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75">
      <c r="A4273" s="430" t="s">
        <v>4279</v>
      </c>
      <c r="B4273" s="430">
        <v>1</v>
      </c>
      <c r="C4273" s="430" t="s">
        <v>4283</v>
      </c>
      <c r="D4273" s="430" t="s">
        <v>3803</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75">
      <c r="A4274" s="430" t="s">
        <v>4279</v>
      </c>
      <c r="B4274" s="430">
        <v>1</v>
      </c>
      <c r="C4274" s="430" t="s">
        <v>4283</v>
      </c>
      <c r="D4274" s="430" t="s">
        <v>3805</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75">
      <c r="A4275" s="430" t="s">
        <v>4279</v>
      </c>
      <c r="B4275" s="430">
        <v>1</v>
      </c>
      <c r="C4275" s="430" t="s">
        <v>4283</v>
      </c>
      <c r="D4275" s="430" t="s">
        <v>3807</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75">
      <c r="A4276" s="430" t="s">
        <v>4279</v>
      </c>
      <c r="B4276" s="430">
        <v>1</v>
      </c>
      <c r="C4276" s="430" t="s">
        <v>4283</v>
      </c>
      <c r="D4276" s="430" t="s">
        <v>3809</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75">
      <c r="A4277" s="430" t="s">
        <v>4279</v>
      </c>
      <c r="B4277" s="430">
        <v>1</v>
      </c>
      <c r="C4277" s="430" t="s">
        <v>4283</v>
      </c>
      <c r="D4277" s="430" t="s">
        <v>3811</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75">
      <c r="A4278" s="430" t="s">
        <v>4279</v>
      </c>
      <c r="B4278" s="430">
        <v>1</v>
      </c>
      <c r="C4278" s="430" t="s">
        <v>4283</v>
      </c>
      <c r="D4278" s="430" t="s">
        <v>4138</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75">
      <c r="A4279" s="430" t="s">
        <v>4279</v>
      </c>
      <c r="B4279" s="430">
        <v>1</v>
      </c>
      <c r="C4279" s="430" t="s">
        <v>4283</v>
      </c>
      <c r="D4279" s="430" t="s">
        <v>3813</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75">
      <c r="A4280" s="430" t="s">
        <v>4279</v>
      </c>
      <c r="B4280" s="430">
        <v>1</v>
      </c>
      <c r="C4280" s="430" t="s">
        <v>4283</v>
      </c>
      <c r="D4280" s="430" t="s">
        <v>3815</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75">
      <c r="A4281" s="430" t="s">
        <v>4279</v>
      </c>
      <c r="B4281" s="430">
        <v>1</v>
      </c>
      <c r="C4281" s="430" t="s">
        <v>4283</v>
      </c>
      <c r="D4281" s="430" t="s">
        <v>3817</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75">
      <c r="A4282" s="430" t="s">
        <v>4279</v>
      </c>
      <c r="B4282" s="430">
        <v>1</v>
      </c>
      <c r="C4282" s="430" t="s">
        <v>4283</v>
      </c>
      <c r="D4282" s="430" t="s">
        <v>3819</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75">
      <c r="A4283" s="430" t="s">
        <v>4279</v>
      </c>
      <c r="B4283" s="430">
        <v>1</v>
      </c>
      <c r="C4283" s="430" t="s">
        <v>4283</v>
      </c>
      <c r="D4283" s="430" t="s">
        <v>521</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75">
      <c r="A4284" s="430" t="s">
        <v>4279</v>
      </c>
      <c r="B4284" s="430">
        <v>1</v>
      </c>
      <c r="C4284" s="430" t="s">
        <v>4283</v>
      </c>
      <c r="D4284" s="430" t="s">
        <v>3822</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75">
      <c r="A4285" s="430" t="s">
        <v>4279</v>
      </c>
      <c r="B4285" s="430">
        <v>1</v>
      </c>
      <c r="C4285" s="430" t="s">
        <v>4283</v>
      </c>
      <c r="D4285" s="430" t="s">
        <v>3824</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75">
      <c r="A4286" s="430" t="s">
        <v>4279</v>
      </c>
      <c r="B4286" s="430">
        <v>1</v>
      </c>
      <c r="C4286" s="430" t="s">
        <v>4283</v>
      </c>
      <c r="D4286" s="430" t="s">
        <v>3826</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75">
      <c r="A4287" s="430" t="s">
        <v>4279</v>
      </c>
      <c r="B4287" s="430">
        <v>1</v>
      </c>
      <c r="C4287" s="430" t="s">
        <v>4283</v>
      </c>
      <c r="D4287" s="430" t="s">
        <v>3828</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75">
      <c r="A4288" s="430" t="s">
        <v>4279</v>
      </c>
      <c r="B4288" s="430">
        <v>1</v>
      </c>
      <c r="C4288" s="430" t="s">
        <v>4283</v>
      </c>
      <c r="D4288" s="430" t="s">
        <v>3830</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75">
      <c r="A4289" s="430" t="s">
        <v>4279</v>
      </c>
      <c r="B4289" s="430">
        <v>1</v>
      </c>
      <c r="C4289" s="430" t="s">
        <v>4283</v>
      </c>
      <c r="D4289" s="430" t="s">
        <v>3832</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75">
      <c r="A4290" s="430" t="s">
        <v>4279</v>
      </c>
      <c r="B4290" s="430">
        <v>1</v>
      </c>
      <c r="C4290" s="430" t="s">
        <v>4283</v>
      </c>
      <c r="D4290" s="430" t="s">
        <v>3834</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75">
      <c r="A4291" s="430" t="s">
        <v>4279</v>
      </c>
      <c r="B4291" s="430">
        <v>1</v>
      </c>
      <c r="C4291" s="430" t="s">
        <v>4283</v>
      </c>
      <c r="D4291" s="430" t="s">
        <v>3836</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75">
      <c r="A4292" s="430" t="s">
        <v>4279</v>
      </c>
      <c r="B4292" s="430">
        <v>1</v>
      </c>
      <c r="C4292" s="430" t="s">
        <v>4283</v>
      </c>
      <c r="D4292" s="430" t="s">
        <v>3838</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75">
      <c r="A4293" s="430" t="s">
        <v>4279</v>
      </c>
      <c r="B4293" s="430">
        <v>1</v>
      </c>
      <c r="C4293" s="430" t="s">
        <v>4283</v>
      </c>
      <c r="D4293" s="430" t="s">
        <v>4139</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75">
      <c r="A4294" s="430" t="s">
        <v>4279</v>
      </c>
      <c r="B4294" s="430">
        <v>1</v>
      </c>
      <c r="C4294" s="430" t="s">
        <v>4283</v>
      </c>
      <c r="D4294" s="430" t="s">
        <v>3840</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75">
      <c r="A4295" s="430" t="s">
        <v>4279</v>
      </c>
      <c r="B4295" s="430">
        <v>1</v>
      </c>
      <c r="C4295" s="430" t="s">
        <v>4283</v>
      </c>
      <c r="D4295" s="430" t="s">
        <v>3842</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75">
      <c r="A4296" s="430" t="s">
        <v>4279</v>
      </c>
      <c r="B4296" s="430">
        <v>1</v>
      </c>
      <c r="C4296" s="430" t="s">
        <v>4283</v>
      </c>
      <c r="D4296" s="430" t="s">
        <v>3844</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75">
      <c r="A4297" s="430" t="s">
        <v>4279</v>
      </c>
      <c r="B4297" s="430">
        <v>1</v>
      </c>
      <c r="C4297" s="430" t="s">
        <v>4283</v>
      </c>
      <c r="D4297" s="430" t="s">
        <v>3846</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75">
      <c r="A4298" s="430" t="s">
        <v>4279</v>
      </c>
      <c r="B4298" s="430">
        <v>1</v>
      </c>
      <c r="C4298" s="430" t="s">
        <v>4283</v>
      </c>
      <c r="D4298" s="430" t="s">
        <v>3848</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75">
      <c r="A4299" s="430" t="s">
        <v>4279</v>
      </c>
      <c r="B4299" s="430">
        <v>1</v>
      </c>
      <c r="C4299" s="430" t="s">
        <v>4283</v>
      </c>
      <c r="D4299" s="430" t="s">
        <v>3850</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75">
      <c r="A4300" s="430" t="s">
        <v>4279</v>
      </c>
      <c r="B4300" s="430">
        <v>1</v>
      </c>
      <c r="C4300" s="430" t="s">
        <v>4283</v>
      </c>
      <c r="D4300" s="430" t="s">
        <v>3852</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75">
      <c r="A4301" s="430" t="s">
        <v>4279</v>
      </c>
      <c r="B4301" s="430">
        <v>1</v>
      </c>
      <c r="C4301" s="430" t="s">
        <v>4283</v>
      </c>
      <c r="D4301" s="430" t="s">
        <v>4141</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75">
      <c r="A4302" s="430" t="s">
        <v>4279</v>
      </c>
      <c r="B4302" s="430">
        <v>1</v>
      </c>
      <c r="C4302" s="430" t="s">
        <v>4283</v>
      </c>
      <c r="D4302" s="430" t="s">
        <v>3854</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75">
      <c r="A4303" s="430" t="s">
        <v>4279</v>
      </c>
      <c r="B4303" s="430">
        <v>1</v>
      </c>
      <c r="C4303" s="430" t="s">
        <v>4283</v>
      </c>
      <c r="D4303" s="430" t="s">
        <v>3856</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75">
      <c r="A4304" s="430" t="s">
        <v>4279</v>
      </c>
      <c r="B4304" s="430">
        <v>1</v>
      </c>
      <c r="C4304" s="430" t="s">
        <v>4283</v>
      </c>
      <c r="D4304" s="430" t="s">
        <v>3858</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75">
      <c r="A4305" s="430" t="s">
        <v>4279</v>
      </c>
      <c r="B4305" s="430">
        <v>1</v>
      </c>
      <c r="C4305" s="430" t="s">
        <v>4283</v>
      </c>
      <c r="D4305" s="430" t="s">
        <v>3860</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75">
      <c r="A4306" s="430" t="s">
        <v>4279</v>
      </c>
      <c r="B4306" s="430">
        <v>1</v>
      </c>
      <c r="C4306" s="430" t="s">
        <v>4283</v>
      </c>
      <c r="D4306" s="430" t="s">
        <v>3862</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75">
      <c r="A4307" s="430" t="s">
        <v>4279</v>
      </c>
      <c r="B4307" s="430">
        <v>1</v>
      </c>
      <c r="C4307" s="430" t="s">
        <v>4284</v>
      </c>
      <c r="D4307" s="430" t="s">
        <v>3765</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75">
      <c r="A4308" s="430" t="s">
        <v>4279</v>
      </c>
      <c r="B4308" s="430">
        <v>1</v>
      </c>
      <c r="C4308" s="430" t="s">
        <v>4284</v>
      </c>
      <c r="D4308" s="430" t="s">
        <v>3767</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75">
      <c r="A4309" s="430" t="s">
        <v>4279</v>
      </c>
      <c r="B4309" s="430">
        <v>1</v>
      </c>
      <c r="C4309" s="430" t="s">
        <v>4284</v>
      </c>
      <c r="D4309" s="430" t="s">
        <v>3769</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75">
      <c r="A4310" s="430" t="s">
        <v>4279</v>
      </c>
      <c r="B4310" s="430">
        <v>1</v>
      </c>
      <c r="C4310" s="430" t="s">
        <v>4284</v>
      </c>
      <c r="D4310" s="430" t="s">
        <v>4136</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75">
      <c r="A4311" s="430" t="s">
        <v>4279</v>
      </c>
      <c r="B4311" s="430">
        <v>1</v>
      </c>
      <c r="C4311" s="430" t="s">
        <v>4284</v>
      </c>
      <c r="D4311" s="430" t="s">
        <v>3771</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75">
      <c r="A4312" s="430" t="s">
        <v>4279</v>
      </c>
      <c r="B4312" s="430">
        <v>1</v>
      </c>
      <c r="C4312" s="430" t="s">
        <v>4284</v>
      </c>
      <c r="D4312" s="430" t="s">
        <v>3773</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75">
      <c r="A4313" s="430" t="s">
        <v>4279</v>
      </c>
      <c r="B4313" s="430">
        <v>1</v>
      </c>
      <c r="C4313" s="430" t="s">
        <v>4284</v>
      </c>
      <c r="D4313" s="430" t="s">
        <v>485</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75">
      <c r="A4314" s="430" t="s">
        <v>4279</v>
      </c>
      <c r="B4314" s="430">
        <v>1</v>
      </c>
      <c r="C4314" s="430" t="s">
        <v>4284</v>
      </c>
      <c r="D4314" s="430" t="s">
        <v>3776</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75">
      <c r="A4315" s="430" t="s">
        <v>4279</v>
      </c>
      <c r="B4315" s="430">
        <v>1</v>
      </c>
      <c r="C4315" s="430" t="s">
        <v>4284</v>
      </c>
      <c r="D4315" s="430" t="s">
        <v>3778</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75">
      <c r="A4316" s="430" t="s">
        <v>4279</v>
      </c>
      <c r="B4316" s="430">
        <v>1</v>
      </c>
      <c r="C4316" s="430" t="s">
        <v>4284</v>
      </c>
      <c r="D4316" s="430" t="s">
        <v>3779</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75">
      <c r="A4317" s="430" t="s">
        <v>4279</v>
      </c>
      <c r="B4317" s="430">
        <v>1</v>
      </c>
      <c r="C4317" s="430" t="s">
        <v>4284</v>
      </c>
      <c r="D4317" s="430" t="s">
        <v>3781</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75">
      <c r="A4318" s="430" t="s">
        <v>4279</v>
      </c>
      <c r="B4318" s="430">
        <v>1</v>
      </c>
      <c r="C4318" s="430" t="s">
        <v>4284</v>
      </c>
      <c r="D4318" s="430" t="s">
        <v>3783</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75">
      <c r="A4319" s="430" t="s">
        <v>4279</v>
      </c>
      <c r="B4319" s="430">
        <v>1</v>
      </c>
      <c r="C4319" s="430" t="s">
        <v>4284</v>
      </c>
      <c r="D4319" s="430" t="s">
        <v>4137</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75">
      <c r="A4320" s="430" t="s">
        <v>4279</v>
      </c>
      <c r="B4320" s="430">
        <v>1</v>
      </c>
      <c r="C4320" s="430" t="s">
        <v>4284</v>
      </c>
      <c r="D4320" s="430" t="s">
        <v>3785</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75">
      <c r="A4321" s="430" t="s">
        <v>4279</v>
      </c>
      <c r="B4321" s="430">
        <v>1</v>
      </c>
      <c r="C4321" s="430" t="s">
        <v>4284</v>
      </c>
      <c r="D4321" s="430" t="s">
        <v>3787</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75">
      <c r="A4322" s="430" t="s">
        <v>4279</v>
      </c>
      <c r="B4322" s="430">
        <v>1</v>
      </c>
      <c r="C4322" s="430" t="s">
        <v>4284</v>
      </c>
      <c r="D4322" s="430" t="s">
        <v>3789</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75">
      <c r="A4323" s="430" t="s">
        <v>4279</v>
      </c>
      <c r="B4323" s="430">
        <v>1</v>
      </c>
      <c r="C4323" s="430" t="s">
        <v>4284</v>
      </c>
      <c r="D4323" s="430" t="s">
        <v>3791</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75">
      <c r="A4324" s="430" t="s">
        <v>4279</v>
      </c>
      <c r="B4324" s="430">
        <v>1</v>
      </c>
      <c r="C4324" s="430" t="s">
        <v>4284</v>
      </c>
      <c r="D4324" s="430" t="s">
        <v>3793</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75">
      <c r="A4325" s="430" t="s">
        <v>4279</v>
      </c>
      <c r="B4325" s="430">
        <v>1</v>
      </c>
      <c r="C4325" s="430" t="s">
        <v>4284</v>
      </c>
      <c r="D4325" s="430" t="s">
        <v>3795</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75">
      <c r="A4326" s="430" t="s">
        <v>4279</v>
      </c>
      <c r="B4326" s="430">
        <v>1</v>
      </c>
      <c r="C4326" s="430" t="s">
        <v>4284</v>
      </c>
      <c r="D4326" s="430" t="s">
        <v>3797</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75">
      <c r="A4327" s="430" t="s">
        <v>4279</v>
      </c>
      <c r="B4327" s="430">
        <v>1</v>
      </c>
      <c r="C4327" s="430" t="s">
        <v>4284</v>
      </c>
      <c r="D4327" s="430" t="s">
        <v>3799</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75">
      <c r="A4328" s="430" t="s">
        <v>4279</v>
      </c>
      <c r="B4328" s="430">
        <v>1</v>
      </c>
      <c r="C4328" s="430" t="s">
        <v>4284</v>
      </c>
      <c r="D4328" s="430" t="s">
        <v>3801</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75">
      <c r="A4329" s="430" t="s">
        <v>4279</v>
      </c>
      <c r="B4329" s="430">
        <v>1</v>
      </c>
      <c r="C4329" s="430" t="s">
        <v>4284</v>
      </c>
      <c r="D4329" s="430" t="s">
        <v>3803</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75">
      <c r="A4330" s="430" t="s">
        <v>4279</v>
      </c>
      <c r="B4330" s="430">
        <v>1</v>
      </c>
      <c r="C4330" s="430" t="s">
        <v>4284</v>
      </c>
      <c r="D4330" s="430" t="s">
        <v>3805</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75">
      <c r="A4331" s="430" t="s">
        <v>4279</v>
      </c>
      <c r="B4331" s="430">
        <v>1</v>
      </c>
      <c r="C4331" s="430" t="s">
        <v>4284</v>
      </c>
      <c r="D4331" s="430" t="s">
        <v>3807</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75">
      <c r="A4332" s="430" t="s">
        <v>4279</v>
      </c>
      <c r="B4332" s="430">
        <v>1</v>
      </c>
      <c r="C4332" s="430" t="s">
        <v>4284</v>
      </c>
      <c r="D4332" s="430" t="s">
        <v>3809</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75">
      <c r="A4333" s="430" t="s">
        <v>4279</v>
      </c>
      <c r="B4333" s="430">
        <v>1</v>
      </c>
      <c r="C4333" s="430" t="s">
        <v>4284</v>
      </c>
      <c r="D4333" s="430" t="s">
        <v>3811</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75">
      <c r="A4334" s="430" t="s">
        <v>4279</v>
      </c>
      <c r="B4334" s="430">
        <v>1</v>
      </c>
      <c r="C4334" s="430" t="s">
        <v>4284</v>
      </c>
      <c r="D4334" s="430" t="s">
        <v>4138</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75">
      <c r="A4335" s="430" t="s">
        <v>4279</v>
      </c>
      <c r="B4335" s="430">
        <v>1</v>
      </c>
      <c r="C4335" s="430" t="s">
        <v>4284</v>
      </c>
      <c r="D4335" s="430" t="s">
        <v>3813</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75">
      <c r="A4336" s="430" t="s">
        <v>4279</v>
      </c>
      <c r="B4336" s="430">
        <v>1</v>
      </c>
      <c r="C4336" s="430" t="s">
        <v>4284</v>
      </c>
      <c r="D4336" s="430" t="s">
        <v>3815</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75">
      <c r="A4337" s="430" t="s">
        <v>4279</v>
      </c>
      <c r="B4337" s="430">
        <v>1</v>
      </c>
      <c r="C4337" s="430" t="s">
        <v>4284</v>
      </c>
      <c r="D4337" s="430" t="s">
        <v>3817</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75">
      <c r="A4338" s="430" t="s">
        <v>4279</v>
      </c>
      <c r="B4338" s="430">
        <v>1</v>
      </c>
      <c r="C4338" s="430" t="s">
        <v>4284</v>
      </c>
      <c r="D4338" s="430" t="s">
        <v>3819</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75">
      <c r="A4339" s="430" t="s">
        <v>4279</v>
      </c>
      <c r="B4339" s="430">
        <v>1</v>
      </c>
      <c r="C4339" s="430" t="s">
        <v>4284</v>
      </c>
      <c r="D4339" s="430" t="s">
        <v>521</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75">
      <c r="A4340" s="430" t="s">
        <v>4279</v>
      </c>
      <c r="B4340" s="430">
        <v>1</v>
      </c>
      <c r="C4340" s="430" t="s">
        <v>4284</v>
      </c>
      <c r="D4340" s="430" t="s">
        <v>3822</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75">
      <c r="A4341" s="430" t="s">
        <v>4279</v>
      </c>
      <c r="B4341" s="430">
        <v>1</v>
      </c>
      <c r="C4341" s="430" t="s">
        <v>4284</v>
      </c>
      <c r="D4341" s="430" t="s">
        <v>3824</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75">
      <c r="A4342" s="430" t="s">
        <v>4279</v>
      </c>
      <c r="B4342" s="430">
        <v>1</v>
      </c>
      <c r="C4342" s="430" t="s">
        <v>4284</v>
      </c>
      <c r="D4342" s="430" t="s">
        <v>3826</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75">
      <c r="A4343" s="430" t="s">
        <v>4279</v>
      </c>
      <c r="B4343" s="430">
        <v>1</v>
      </c>
      <c r="C4343" s="430" t="s">
        <v>4284</v>
      </c>
      <c r="D4343" s="430" t="s">
        <v>3828</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75">
      <c r="A4344" s="430" t="s">
        <v>4279</v>
      </c>
      <c r="B4344" s="430">
        <v>1</v>
      </c>
      <c r="C4344" s="430" t="s">
        <v>4284</v>
      </c>
      <c r="D4344" s="430" t="s">
        <v>3830</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75">
      <c r="A4345" s="430" t="s">
        <v>4279</v>
      </c>
      <c r="B4345" s="430">
        <v>1</v>
      </c>
      <c r="C4345" s="430" t="s">
        <v>4284</v>
      </c>
      <c r="D4345" s="430" t="s">
        <v>3832</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75">
      <c r="A4346" s="430" t="s">
        <v>4279</v>
      </c>
      <c r="B4346" s="430">
        <v>1</v>
      </c>
      <c r="C4346" s="430" t="s">
        <v>4284</v>
      </c>
      <c r="D4346" s="430" t="s">
        <v>3834</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75">
      <c r="A4347" s="430" t="s">
        <v>4279</v>
      </c>
      <c r="B4347" s="430">
        <v>1</v>
      </c>
      <c r="C4347" s="430" t="s">
        <v>4284</v>
      </c>
      <c r="D4347" s="430" t="s">
        <v>3836</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75">
      <c r="A4348" s="430" t="s">
        <v>4279</v>
      </c>
      <c r="B4348" s="430">
        <v>1</v>
      </c>
      <c r="C4348" s="430" t="s">
        <v>4284</v>
      </c>
      <c r="D4348" s="430" t="s">
        <v>3838</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75">
      <c r="A4349" s="430" t="s">
        <v>4279</v>
      </c>
      <c r="B4349" s="430">
        <v>1</v>
      </c>
      <c r="C4349" s="430" t="s">
        <v>4284</v>
      </c>
      <c r="D4349" s="430" t="s">
        <v>4139</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75">
      <c r="A4350" s="430" t="s">
        <v>4279</v>
      </c>
      <c r="B4350" s="430">
        <v>1</v>
      </c>
      <c r="C4350" s="430" t="s">
        <v>4284</v>
      </c>
      <c r="D4350" s="430" t="s">
        <v>3840</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75">
      <c r="A4351" s="430" t="s">
        <v>4279</v>
      </c>
      <c r="B4351" s="430">
        <v>1</v>
      </c>
      <c r="C4351" s="430" t="s">
        <v>4284</v>
      </c>
      <c r="D4351" s="430" t="s">
        <v>3842</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75">
      <c r="A4352" s="430" t="s">
        <v>4279</v>
      </c>
      <c r="B4352" s="430">
        <v>1</v>
      </c>
      <c r="C4352" s="430" t="s">
        <v>4284</v>
      </c>
      <c r="D4352" s="430" t="s">
        <v>3844</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75">
      <c r="A4353" s="430" t="s">
        <v>4279</v>
      </c>
      <c r="B4353" s="430">
        <v>1</v>
      </c>
      <c r="C4353" s="430" t="s">
        <v>4284</v>
      </c>
      <c r="D4353" s="430" t="s">
        <v>3846</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75">
      <c r="A4354" s="430" t="s">
        <v>4279</v>
      </c>
      <c r="B4354" s="430">
        <v>1</v>
      </c>
      <c r="C4354" s="430" t="s">
        <v>4284</v>
      </c>
      <c r="D4354" s="430" t="s">
        <v>3848</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75">
      <c r="A4355" s="430" t="s">
        <v>4279</v>
      </c>
      <c r="B4355" s="430">
        <v>1</v>
      </c>
      <c r="C4355" s="430" t="s">
        <v>4284</v>
      </c>
      <c r="D4355" s="430" t="s">
        <v>3850</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75">
      <c r="A4356" s="430" t="s">
        <v>4279</v>
      </c>
      <c r="B4356" s="430">
        <v>1</v>
      </c>
      <c r="C4356" s="430" t="s">
        <v>4284</v>
      </c>
      <c r="D4356" s="430" t="s">
        <v>3852</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75">
      <c r="A4357" s="430" t="s">
        <v>4279</v>
      </c>
      <c r="B4357" s="430">
        <v>1</v>
      </c>
      <c r="C4357" s="430" t="s">
        <v>4284</v>
      </c>
      <c r="D4357" s="430" t="s">
        <v>4141</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75">
      <c r="A4358" s="430" t="s">
        <v>4279</v>
      </c>
      <c r="B4358" s="430">
        <v>1</v>
      </c>
      <c r="C4358" s="430" t="s">
        <v>4284</v>
      </c>
      <c r="D4358" s="430" t="s">
        <v>3854</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75">
      <c r="A4359" s="430" t="s">
        <v>4279</v>
      </c>
      <c r="B4359" s="430">
        <v>1</v>
      </c>
      <c r="C4359" s="430" t="s">
        <v>4284</v>
      </c>
      <c r="D4359" s="430" t="s">
        <v>3856</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75">
      <c r="A4360" s="430" t="s">
        <v>4279</v>
      </c>
      <c r="B4360" s="430">
        <v>1</v>
      </c>
      <c r="C4360" s="430" t="s">
        <v>4284</v>
      </c>
      <c r="D4360" s="430" t="s">
        <v>3858</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75">
      <c r="A4361" s="430" t="s">
        <v>4279</v>
      </c>
      <c r="B4361" s="430">
        <v>1</v>
      </c>
      <c r="C4361" s="430" t="s">
        <v>4284</v>
      </c>
      <c r="D4361" s="430" t="s">
        <v>3860</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75">
      <c r="A4362" s="430" t="s">
        <v>4279</v>
      </c>
      <c r="B4362" s="430">
        <v>1</v>
      </c>
      <c r="C4362" s="430" t="s">
        <v>4284</v>
      </c>
      <c r="D4362" s="430" t="s">
        <v>3862</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75">
      <c r="A4363" s="430" t="s">
        <v>4279</v>
      </c>
      <c r="B4363" s="430">
        <v>1</v>
      </c>
      <c r="C4363" s="430" t="s">
        <v>4285</v>
      </c>
      <c r="D4363" s="430" t="s">
        <v>3765</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75">
      <c r="A4364" s="430" t="s">
        <v>4279</v>
      </c>
      <c r="B4364" s="430">
        <v>1</v>
      </c>
      <c r="C4364" s="430" t="s">
        <v>4285</v>
      </c>
      <c r="D4364" s="430" t="s">
        <v>3767</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75">
      <c r="A4365" s="430" t="s">
        <v>4279</v>
      </c>
      <c r="B4365" s="430">
        <v>1</v>
      </c>
      <c r="C4365" s="430" t="s">
        <v>4285</v>
      </c>
      <c r="D4365" s="430" t="s">
        <v>3769</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75">
      <c r="A4366" s="430" t="s">
        <v>4279</v>
      </c>
      <c r="B4366" s="430">
        <v>1</v>
      </c>
      <c r="C4366" s="430" t="s">
        <v>4285</v>
      </c>
      <c r="D4366" s="430" t="s">
        <v>4136</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75">
      <c r="A4367" s="430" t="s">
        <v>4279</v>
      </c>
      <c r="B4367" s="430">
        <v>1</v>
      </c>
      <c r="C4367" s="430" t="s">
        <v>4285</v>
      </c>
      <c r="D4367" s="430" t="s">
        <v>3771</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75">
      <c r="A4368" s="430" t="s">
        <v>4279</v>
      </c>
      <c r="B4368" s="430">
        <v>1</v>
      </c>
      <c r="C4368" s="430" t="s">
        <v>4285</v>
      </c>
      <c r="D4368" s="430" t="s">
        <v>3773</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75">
      <c r="A4369" s="430" t="s">
        <v>4279</v>
      </c>
      <c r="B4369" s="430">
        <v>1</v>
      </c>
      <c r="C4369" s="430" t="s">
        <v>4285</v>
      </c>
      <c r="D4369" s="430" t="s">
        <v>485</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75">
      <c r="A4370" s="430" t="s">
        <v>4279</v>
      </c>
      <c r="B4370" s="430">
        <v>1</v>
      </c>
      <c r="C4370" s="430" t="s">
        <v>4285</v>
      </c>
      <c r="D4370" s="430" t="s">
        <v>3776</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75">
      <c r="A4371" s="430" t="s">
        <v>4279</v>
      </c>
      <c r="B4371" s="430">
        <v>1</v>
      </c>
      <c r="C4371" s="430" t="s">
        <v>4285</v>
      </c>
      <c r="D4371" s="430" t="s">
        <v>3778</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75">
      <c r="A4372" s="430" t="s">
        <v>4279</v>
      </c>
      <c r="B4372" s="430">
        <v>1</v>
      </c>
      <c r="C4372" s="430" t="s">
        <v>4285</v>
      </c>
      <c r="D4372" s="430" t="s">
        <v>3779</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75">
      <c r="A4373" s="430" t="s">
        <v>4279</v>
      </c>
      <c r="B4373" s="430">
        <v>1</v>
      </c>
      <c r="C4373" s="430" t="s">
        <v>4285</v>
      </c>
      <c r="D4373" s="430" t="s">
        <v>3781</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75">
      <c r="A4374" s="430" t="s">
        <v>4279</v>
      </c>
      <c r="B4374" s="430">
        <v>1</v>
      </c>
      <c r="C4374" s="430" t="s">
        <v>4285</v>
      </c>
      <c r="D4374" s="430" t="s">
        <v>3783</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75">
      <c r="A4375" s="430" t="s">
        <v>4279</v>
      </c>
      <c r="B4375" s="430">
        <v>1</v>
      </c>
      <c r="C4375" s="430" t="s">
        <v>4285</v>
      </c>
      <c r="D4375" s="430" t="s">
        <v>4137</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75">
      <c r="A4376" s="430" t="s">
        <v>4279</v>
      </c>
      <c r="B4376" s="430">
        <v>1</v>
      </c>
      <c r="C4376" s="430" t="s">
        <v>4285</v>
      </c>
      <c r="D4376" s="430" t="s">
        <v>3785</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75">
      <c r="A4377" s="430" t="s">
        <v>4279</v>
      </c>
      <c r="B4377" s="430">
        <v>1</v>
      </c>
      <c r="C4377" s="430" t="s">
        <v>4285</v>
      </c>
      <c r="D4377" s="430" t="s">
        <v>3787</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75">
      <c r="A4378" s="430" t="s">
        <v>4279</v>
      </c>
      <c r="B4378" s="430">
        <v>1</v>
      </c>
      <c r="C4378" s="430" t="s">
        <v>4285</v>
      </c>
      <c r="D4378" s="430" t="s">
        <v>3789</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75">
      <c r="A4379" s="430" t="s">
        <v>4279</v>
      </c>
      <c r="B4379" s="430">
        <v>1</v>
      </c>
      <c r="C4379" s="430" t="s">
        <v>4285</v>
      </c>
      <c r="D4379" s="430" t="s">
        <v>3791</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75">
      <c r="A4380" s="430" t="s">
        <v>4279</v>
      </c>
      <c r="B4380" s="430">
        <v>1</v>
      </c>
      <c r="C4380" s="430" t="s">
        <v>4285</v>
      </c>
      <c r="D4380" s="430" t="s">
        <v>3793</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75">
      <c r="A4381" s="430" t="s">
        <v>4279</v>
      </c>
      <c r="B4381" s="430">
        <v>1</v>
      </c>
      <c r="C4381" s="430" t="s">
        <v>4285</v>
      </c>
      <c r="D4381" s="430" t="s">
        <v>3795</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75">
      <c r="A4382" s="430" t="s">
        <v>4279</v>
      </c>
      <c r="B4382" s="430">
        <v>1</v>
      </c>
      <c r="C4382" s="430" t="s">
        <v>4285</v>
      </c>
      <c r="D4382" s="430" t="s">
        <v>3797</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75">
      <c r="A4383" s="430" t="s">
        <v>4279</v>
      </c>
      <c r="B4383" s="430">
        <v>1</v>
      </c>
      <c r="C4383" s="430" t="s">
        <v>4285</v>
      </c>
      <c r="D4383" s="430" t="s">
        <v>3799</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75">
      <c r="A4384" s="430" t="s">
        <v>4279</v>
      </c>
      <c r="B4384" s="430">
        <v>1</v>
      </c>
      <c r="C4384" s="430" t="s">
        <v>4285</v>
      </c>
      <c r="D4384" s="430" t="s">
        <v>3801</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75">
      <c r="A4385" s="430" t="s">
        <v>4279</v>
      </c>
      <c r="B4385" s="430">
        <v>1</v>
      </c>
      <c r="C4385" s="430" t="s">
        <v>4285</v>
      </c>
      <c r="D4385" s="430" t="s">
        <v>3803</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75">
      <c r="A4386" s="430" t="s">
        <v>4279</v>
      </c>
      <c r="B4386" s="430">
        <v>1</v>
      </c>
      <c r="C4386" s="430" t="s">
        <v>4285</v>
      </c>
      <c r="D4386" s="430" t="s">
        <v>3805</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75">
      <c r="A4387" s="430" t="s">
        <v>4279</v>
      </c>
      <c r="B4387" s="430">
        <v>1</v>
      </c>
      <c r="C4387" s="430" t="s">
        <v>4285</v>
      </c>
      <c r="D4387" s="430" t="s">
        <v>3807</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75">
      <c r="A4388" s="430" t="s">
        <v>4279</v>
      </c>
      <c r="B4388" s="430">
        <v>1</v>
      </c>
      <c r="C4388" s="430" t="s">
        <v>4285</v>
      </c>
      <c r="D4388" s="430" t="s">
        <v>3809</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75">
      <c r="A4389" s="430" t="s">
        <v>4279</v>
      </c>
      <c r="B4389" s="430">
        <v>1</v>
      </c>
      <c r="C4389" s="430" t="s">
        <v>4285</v>
      </c>
      <c r="D4389" s="430" t="s">
        <v>3811</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75">
      <c r="A4390" s="430" t="s">
        <v>4279</v>
      </c>
      <c r="B4390" s="430">
        <v>1</v>
      </c>
      <c r="C4390" s="430" t="s">
        <v>4285</v>
      </c>
      <c r="D4390" s="430" t="s">
        <v>4138</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75">
      <c r="A4391" s="430" t="s">
        <v>4279</v>
      </c>
      <c r="B4391" s="430">
        <v>1</v>
      </c>
      <c r="C4391" s="430" t="s">
        <v>4285</v>
      </c>
      <c r="D4391" s="430" t="s">
        <v>3813</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75">
      <c r="A4392" s="430" t="s">
        <v>4279</v>
      </c>
      <c r="B4392" s="430">
        <v>1</v>
      </c>
      <c r="C4392" s="430" t="s">
        <v>4285</v>
      </c>
      <c r="D4392" s="430" t="s">
        <v>3815</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75">
      <c r="A4393" s="430" t="s">
        <v>4279</v>
      </c>
      <c r="B4393" s="430">
        <v>1</v>
      </c>
      <c r="C4393" s="430" t="s">
        <v>4285</v>
      </c>
      <c r="D4393" s="430" t="s">
        <v>3817</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75">
      <c r="A4394" s="430" t="s">
        <v>4279</v>
      </c>
      <c r="B4394" s="430">
        <v>1</v>
      </c>
      <c r="C4394" s="430" t="s">
        <v>4285</v>
      </c>
      <c r="D4394" s="430" t="s">
        <v>3819</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75">
      <c r="A4395" s="430" t="s">
        <v>4279</v>
      </c>
      <c r="B4395" s="430">
        <v>1</v>
      </c>
      <c r="C4395" s="430" t="s">
        <v>4285</v>
      </c>
      <c r="D4395" s="430" t="s">
        <v>521</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75">
      <c r="A4396" s="430" t="s">
        <v>4279</v>
      </c>
      <c r="B4396" s="430">
        <v>1</v>
      </c>
      <c r="C4396" s="430" t="s">
        <v>4285</v>
      </c>
      <c r="D4396" s="430" t="s">
        <v>3822</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75">
      <c r="A4397" s="430" t="s">
        <v>4279</v>
      </c>
      <c r="B4397" s="430">
        <v>1</v>
      </c>
      <c r="C4397" s="430" t="s">
        <v>4285</v>
      </c>
      <c r="D4397" s="430" t="s">
        <v>3824</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75">
      <c r="A4398" s="430" t="s">
        <v>4279</v>
      </c>
      <c r="B4398" s="430">
        <v>1</v>
      </c>
      <c r="C4398" s="430" t="s">
        <v>4285</v>
      </c>
      <c r="D4398" s="430" t="s">
        <v>3826</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75">
      <c r="A4399" s="430" t="s">
        <v>4279</v>
      </c>
      <c r="B4399" s="430">
        <v>1</v>
      </c>
      <c r="C4399" s="430" t="s">
        <v>4285</v>
      </c>
      <c r="D4399" s="430" t="s">
        <v>3828</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75">
      <c r="A4400" s="430" t="s">
        <v>4279</v>
      </c>
      <c r="B4400" s="430">
        <v>1</v>
      </c>
      <c r="C4400" s="430" t="s">
        <v>4285</v>
      </c>
      <c r="D4400" s="430" t="s">
        <v>3830</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75">
      <c r="A4401" s="430" t="s">
        <v>4279</v>
      </c>
      <c r="B4401" s="430">
        <v>1</v>
      </c>
      <c r="C4401" s="430" t="s">
        <v>4285</v>
      </c>
      <c r="D4401" s="430" t="s">
        <v>3832</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75">
      <c r="A4402" s="430" t="s">
        <v>4279</v>
      </c>
      <c r="B4402" s="430">
        <v>1</v>
      </c>
      <c r="C4402" s="430" t="s">
        <v>4285</v>
      </c>
      <c r="D4402" s="430" t="s">
        <v>3834</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75">
      <c r="A4403" s="430" t="s">
        <v>4279</v>
      </c>
      <c r="B4403" s="430">
        <v>1</v>
      </c>
      <c r="C4403" s="430" t="s">
        <v>4285</v>
      </c>
      <c r="D4403" s="430" t="s">
        <v>3836</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75">
      <c r="A4404" s="430" t="s">
        <v>4279</v>
      </c>
      <c r="B4404" s="430">
        <v>1</v>
      </c>
      <c r="C4404" s="430" t="s">
        <v>4285</v>
      </c>
      <c r="D4404" s="430" t="s">
        <v>3838</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75">
      <c r="A4405" s="430" t="s">
        <v>4279</v>
      </c>
      <c r="B4405" s="430">
        <v>1</v>
      </c>
      <c r="C4405" s="430" t="s">
        <v>4285</v>
      </c>
      <c r="D4405" s="430" t="s">
        <v>4139</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75">
      <c r="A4406" s="430" t="s">
        <v>4279</v>
      </c>
      <c r="B4406" s="430">
        <v>1</v>
      </c>
      <c r="C4406" s="430" t="s">
        <v>4285</v>
      </c>
      <c r="D4406" s="430" t="s">
        <v>3840</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75">
      <c r="A4407" s="430" t="s">
        <v>4279</v>
      </c>
      <c r="B4407" s="430">
        <v>1</v>
      </c>
      <c r="C4407" s="430" t="s">
        <v>4285</v>
      </c>
      <c r="D4407" s="430" t="s">
        <v>3842</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75">
      <c r="A4408" s="430" t="s">
        <v>4279</v>
      </c>
      <c r="B4408" s="430">
        <v>1</v>
      </c>
      <c r="C4408" s="430" t="s">
        <v>4285</v>
      </c>
      <c r="D4408" s="430" t="s">
        <v>3844</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75">
      <c r="A4409" s="430" t="s">
        <v>4279</v>
      </c>
      <c r="B4409" s="430">
        <v>1</v>
      </c>
      <c r="C4409" s="430" t="s">
        <v>4285</v>
      </c>
      <c r="D4409" s="430" t="s">
        <v>3846</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75">
      <c r="A4410" s="430" t="s">
        <v>4279</v>
      </c>
      <c r="B4410" s="430">
        <v>1</v>
      </c>
      <c r="C4410" s="430" t="s">
        <v>4285</v>
      </c>
      <c r="D4410" s="430" t="s">
        <v>3848</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75">
      <c r="A4411" s="430" t="s">
        <v>4279</v>
      </c>
      <c r="B4411" s="430">
        <v>1</v>
      </c>
      <c r="C4411" s="430" t="s">
        <v>4285</v>
      </c>
      <c r="D4411" s="430" t="s">
        <v>3850</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75">
      <c r="A4412" s="430" t="s">
        <v>4279</v>
      </c>
      <c r="B4412" s="430">
        <v>1</v>
      </c>
      <c r="C4412" s="430" t="s">
        <v>4285</v>
      </c>
      <c r="D4412" s="430" t="s">
        <v>3852</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75">
      <c r="A4413" s="430" t="s">
        <v>4279</v>
      </c>
      <c r="B4413" s="430">
        <v>1</v>
      </c>
      <c r="C4413" s="430" t="s">
        <v>4285</v>
      </c>
      <c r="D4413" s="430" t="s">
        <v>4141</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75">
      <c r="A4414" s="430" t="s">
        <v>4279</v>
      </c>
      <c r="B4414" s="430">
        <v>1</v>
      </c>
      <c r="C4414" s="430" t="s">
        <v>4285</v>
      </c>
      <c r="D4414" s="430" t="s">
        <v>3854</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75">
      <c r="A4415" s="430" t="s">
        <v>4279</v>
      </c>
      <c r="B4415" s="430">
        <v>1</v>
      </c>
      <c r="C4415" s="430" t="s">
        <v>4285</v>
      </c>
      <c r="D4415" s="430" t="s">
        <v>3856</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75">
      <c r="A4416" s="430" t="s">
        <v>4279</v>
      </c>
      <c r="B4416" s="430">
        <v>1</v>
      </c>
      <c r="C4416" s="430" t="s">
        <v>4285</v>
      </c>
      <c r="D4416" s="430" t="s">
        <v>3858</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75">
      <c r="A4417" s="430" t="s">
        <v>4279</v>
      </c>
      <c r="B4417" s="430">
        <v>1</v>
      </c>
      <c r="C4417" s="430" t="s">
        <v>4285</v>
      </c>
      <c r="D4417" s="430" t="s">
        <v>3860</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75">
      <c r="A4418" s="430" t="s">
        <v>4279</v>
      </c>
      <c r="B4418" s="430">
        <v>1</v>
      </c>
      <c r="C4418" s="430" t="s">
        <v>4285</v>
      </c>
      <c r="D4418" s="430" t="s">
        <v>3862</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75">
      <c r="A4419" s="430" t="s">
        <v>4279</v>
      </c>
      <c r="B4419" s="430">
        <v>1</v>
      </c>
      <c r="C4419" s="430" t="s">
        <v>4286</v>
      </c>
      <c r="D4419" s="430" t="s">
        <v>3765</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75">
      <c r="A4420" s="430" t="s">
        <v>4279</v>
      </c>
      <c r="B4420" s="430">
        <v>1</v>
      </c>
      <c r="C4420" s="430" t="s">
        <v>4286</v>
      </c>
      <c r="D4420" s="430" t="s">
        <v>3767</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75">
      <c r="A4421" s="430" t="s">
        <v>4279</v>
      </c>
      <c r="B4421" s="430">
        <v>1</v>
      </c>
      <c r="C4421" s="430" t="s">
        <v>4286</v>
      </c>
      <c r="D4421" s="430" t="s">
        <v>3769</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75">
      <c r="A4422" s="430" t="s">
        <v>4279</v>
      </c>
      <c r="B4422" s="430">
        <v>1</v>
      </c>
      <c r="C4422" s="430" t="s">
        <v>4286</v>
      </c>
      <c r="D4422" s="430" t="s">
        <v>4136</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75">
      <c r="A4423" s="430" t="s">
        <v>4279</v>
      </c>
      <c r="B4423" s="430">
        <v>1</v>
      </c>
      <c r="C4423" s="430" t="s">
        <v>4286</v>
      </c>
      <c r="D4423" s="430" t="s">
        <v>3771</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75">
      <c r="A4424" s="430" t="s">
        <v>4279</v>
      </c>
      <c r="B4424" s="430">
        <v>1</v>
      </c>
      <c r="C4424" s="430" t="s">
        <v>4286</v>
      </c>
      <c r="D4424" s="430" t="s">
        <v>3773</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75">
      <c r="A4425" s="430" t="s">
        <v>4279</v>
      </c>
      <c r="B4425" s="430">
        <v>1</v>
      </c>
      <c r="C4425" s="430" t="s">
        <v>4286</v>
      </c>
      <c r="D4425" s="430" t="s">
        <v>485</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75">
      <c r="A4426" s="430" t="s">
        <v>4279</v>
      </c>
      <c r="B4426" s="430">
        <v>1</v>
      </c>
      <c r="C4426" s="430" t="s">
        <v>4286</v>
      </c>
      <c r="D4426" s="430" t="s">
        <v>3776</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75">
      <c r="A4427" s="430" t="s">
        <v>4279</v>
      </c>
      <c r="B4427" s="430">
        <v>1</v>
      </c>
      <c r="C4427" s="430" t="s">
        <v>4286</v>
      </c>
      <c r="D4427" s="430" t="s">
        <v>3778</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75">
      <c r="A4428" s="430" t="s">
        <v>4279</v>
      </c>
      <c r="B4428" s="430">
        <v>1</v>
      </c>
      <c r="C4428" s="430" t="s">
        <v>4286</v>
      </c>
      <c r="D4428" s="430" t="s">
        <v>3779</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75">
      <c r="A4429" s="430" t="s">
        <v>4279</v>
      </c>
      <c r="B4429" s="430">
        <v>1</v>
      </c>
      <c r="C4429" s="430" t="s">
        <v>4286</v>
      </c>
      <c r="D4429" s="430" t="s">
        <v>3781</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75">
      <c r="A4430" s="430" t="s">
        <v>4279</v>
      </c>
      <c r="B4430" s="430">
        <v>1</v>
      </c>
      <c r="C4430" s="430" t="s">
        <v>4286</v>
      </c>
      <c r="D4430" s="430" t="s">
        <v>3783</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75">
      <c r="A4431" s="430" t="s">
        <v>4279</v>
      </c>
      <c r="B4431" s="430">
        <v>1</v>
      </c>
      <c r="C4431" s="430" t="s">
        <v>4286</v>
      </c>
      <c r="D4431" s="430" t="s">
        <v>4137</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75">
      <c r="A4432" s="430" t="s">
        <v>4279</v>
      </c>
      <c r="B4432" s="430">
        <v>1</v>
      </c>
      <c r="C4432" s="430" t="s">
        <v>4286</v>
      </c>
      <c r="D4432" s="430" t="s">
        <v>3785</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75">
      <c r="A4433" s="430" t="s">
        <v>4279</v>
      </c>
      <c r="B4433" s="430">
        <v>1</v>
      </c>
      <c r="C4433" s="430" t="s">
        <v>4286</v>
      </c>
      <c r="D4433" s="430" t="s">
        <v>3787</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75">
      <c r="A4434" s="430" t="s">
        <v>4279</v>
      </c>
      <c r="B4434" s="430">
        <v>1</v>
      </c>
      <c r="C4434" s="430" t="s">
        <v>4286</v>
      </c>
      <c r="D4434" s="430" t="s">
        <v>3789</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75">
      <c r="A4435" s="430" t="s">
        <v>4279</v>
      </c>
      <c r="B4435" s="430">
        <v>1</v>
      </c>
      <c r="C4435" s="430" t="s">
        <v>4286</v>
      </c>
      <c r="D4435" s="430" t="s">
        <v>3791</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75">
      <c r="A4436" s="430" t="s">
        <v>4279</v>
      </c>
      <c r="B4436" s="430">
        <v>1</v>
      </c>
      <c r="C4436" s="430" t="s">
        <v>4286</v>
      </c>
      <c r="D4436" s="430" t="s">
        <v>3793</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75">
      <c r="A4437" s="430" t="s">
        <v>4279</v>
      </c>
      <c r="B4437" s="430">
        <v>1</v>
      </c>
      <c r="C4437" s="430" t="s">
        <v>4286</v>
      </c>
      <c r="D4437" s="430" t="s">
        <v>3795</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75">
      <c r="A4438" s="430" t="s">
        <v>4279</v>
      </c>
      <c r="B4438" s="430">
        <v>1</v>
      </c>
      <c r="C4438" s="430" t="s">
        <v>4286</v>
      </c>
      <c r="D4438" s="430" t="s">
        <v>3797</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75">
      <c r="A4439" s="430" t="s">
        <v>4279</v>
      </c>
      <c r="B4439" s="430">
        <v>1</v>
      </c>
      <c r="C4439" s="430" t="s">
        <v>4286</v>
      </c>
      <c r="D4439" s="430" t="s">
        <v>3799</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75">
      <c r="A4440" s="430" t="s">
        <v>4279</v>
      </c>
      <c r="B4440" s="430">
        <v>1</v>
      </c>
      <c r="C4440" s="430" t="s">
        <v>4286</v>
      </c>
      <c r="D4440" s="430" t="s">
        <v>3801</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75">
      <c r="A4441" s="430" t="s">
        <v>4279</v>
      </c>
      <c r="B4441" s="430">
        <v>1</v>
      </c>
      <c r="C4441" s="430" t="s">
        <v>4286</v>
      </c>
      <c r="D4441" s="430" t="s">
        <v>3803</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75">
      <c r="A4442" s="430" t="s">
        <v>4279</v>
      </c>
      <c r="B4442" s="430">
        <v>1</v>
      </c>
      <c r="C4442" s="430" t="s">
        <v>4286</v>
      </c>
      <c r="D4442" s="430" t="s">
        <v>3805</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75">
      <c r="A4443" s="430" t="s">
        <v>4279</v>
      </c>
      <c r="B4443" s="430">
        <v>1</v>
      </c>
      <c r="C4443" s="430" t="s">
        <v>4286</v>
      </c>
      <c r="D4443" s="430" t="s">
        <v>3807</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75">
      <c r="A4444" s="430" t="s">
        <v>4279</v>
      </c>
      <c r="B4444" s="430">
        <v>1</v>
      </c>
      <c r="C4444" s="430" t="s">
        <v>4286</v>
      </c>
      <c r="D4444" s="430" t="s">
        <v>3809</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75">
      <c r="A4445" s="430" t="s">
        <v>4279</v>
      </c>
      <c r="B4445" s="430">
        <v>1</v>
      </c>
      <c r="C4445" s="430" t="s">
        <v>4286</v>
      </c>
      <c r="D4445" s="430" t="s">
        <v>3811</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75">
      <c r="A4446" s="430" t="s">
        <v>4279</v>
      </c>
      <c r="B4446" s="430">
        <v>1</v>
      </c>
      <c r="C4446" s="430" t="s">
        <v>4286</v>
      </c>
      <c r="D4446" s="430" t="s">
        <v>4138</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75">
      <c r="A4447" s="430" t="s">
        <v>4279</v>
      </c>
      <c r="B4447" s="430">
        <v>1</v>
      </c>
      <c r="C4447" s="430" t="s">
        <v>4286</v>
      </c>
      <c r="D4447" s="430" t="s">
        <v>3813</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75">
      <c r="A4448" s="430" t="s">
        <v>4279</v>
      </c>
      <c r="B4448" s="430">
        <v>1</v>
      </c>
      <c r="C4448" s="430" t="s">
        <v>4286</v>
      </c>
      <c r="D4448" s="430" t="s">
        <v>3815</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75">
      <c r="A4449" s="430" t="s">
        <v>4279</v>
      </c>
      <c r="B4449" s="430">
        <v>1</v>
      </c>
      <c r="C4449" s="430" t="s">
        <v>4286</v>
      </c>
      <c r="D4449" s="430" t="s">
        <v>3817</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75">
      <c r="A4450" s="430" t="s">
        <v>4279</v>
      </c>
      <c r="B4450" s="430">
        <v>1</v>
      </c>
      <c r="C4450" s="430" t="s">
        <v>4286</v>
      </c>
      <c r="D4450" s="430" t="s">
        <v>3819</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75">
      <c r="A4451" s="430" t="s">
        <v>4279</v>
      </c>
      <c r="B4451" s="430">
        <v>1</v>
      </c>
      <c r="C4451" s="430" t="s">
        <v>4286</v>
      </c>
      <c r="D4451" s="430" t="s">
        <v>521</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75">
      <c r="A4452" s="430" t="s">
        <v>4279</v>
      </c>
      <c r="B4452" s="430">
        <v>1</v>
      </c>
      <c r="C4452" s="430" t="s">
        <v>4286</v>
      </c>
      <c r="D4452" s="430" t="s">
        <v>3822</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75">
      <c r="A4453" s="430" t="s">
        <v>4279</v>
      </c>
      <c r="B4453" s="430">
        <v>1</v>
      </c>
      <c r="C4453" s="430" t="s">
        <v>4286</v>
      </c>
      <c r="D4453" s="430" t="s">
        <v>3824</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75">
      <c r="A4454" s="430" t="s">
        <v>4279</v>
      </c>
      <c r="B4454" s="430">
        <v>1</v>
      </c>
      <c r="C4454" s="430" t="s">
        <v>4286</v>
      </c>
      <c r="D4454" s="430" t="s">
        <v>3826</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75">
      <c r="A4455" s="430" t="s">
        <v>4279</v>
      </c>
      <c r="B4455" s="430">
        <v>1</v>
      </c>
      <c r="C4455" s="430" t="s">
        <v>4286</v>
      </c>
      <c r="D4455" s="430" t="s">
        <v>3828</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75">
      <c r="A4456" s="430" t="s">
        <v>4279</v>
      </c>
      <c r="B4456" s="430">
        <v>1</v>
      </c>
      <c r="C4456" s="430" t="s">
        <v>4286</v>
      </c>
      <c r="D4456" s="430" t="s">
        <v>3830</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75">
      <c r="A4457" s="430" t="s">
        <v>4279</v>
      </c>
      <c r="B4457" s="430">
        <v>1</v>
      </c>
      <c r="C4457" s="430" t="s">
        <v>4286</v>
      </c>
      <c r="D4457" s="430" t="s">
        <v>3832</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75">
      <c r="A4458" s="430" t="s">
        <v>4279</v>
      </c>
      <c r="B4458" s="430">
        <v>1</v>
      </c>
      <c r="C4458" s="430" t="s">
        <v>4286</v>
      </c>
      <c r="D4458" s="430" t="s">
        <v>3834</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75">
      <c r="A4459" s="430" t="s">
        <v>4279</v>
      </c>
      <c r="B4459" s="430">
        <v>1</v>
      </c>
      <c r="C4459" s="430" t="s">
        <v>4286</v>
      </c>
      <c r="D4459" s="430" t="s">
        <v>3836</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75">
      <c r="A4460" s="430" t="s">
        <v>4279</v>
      </c>
      <c r="B4460" s="430">
        <v>1</v>
      </c>
      <c r="C4460" s="430" t="s">
        <v>4286</v>
      </c>
      <c r="D4460" s="430" t="s">
        <v>3838</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75">
      <c r="A4461" s="430" t="s">
        <v>4279</v>
      </c>
      <c r="B4461" s="430">
        <v>1</v>
      </c>
      <c r="C4461" s="430" t="s">
        <v>4286</v>
      </c>
      <c r="D4461" s="430" t="s">
        <v>4139</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75">
      <c r="A4462" s="430" t="s">
        <v>4279</v>
      </c>
      <c r="B4462" s="430">
        <v>1</v>
      </c>
      <c r="C4462" s="430" t="s">
        <v>4286</v>
      </c>
      <c r="D4462" s="430" t="s">
        <v>3840</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75">
      <c r="A4463" s="430" t="s">
        <v>4279</v>
      </c>
      <c r="B4463" s="430">
        <v>1</v>
      </c>
      <c r="C4463" s="430" t="s">
        <v>4286</v>
      </c>
      <c r="D4463" s="430" t="s">
        <v>3842</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75">
      <c r="A4464" s="430" t="s">
        <v>4279</v>
      </c>
      <c r="B4464" s="430">
        <v>1</v>
      </c>
      <c r="C4464" s="430" t="s">
        <v>4286</v>
      </c>
      <c r="D4464" s="430" t="s">
        <v>3844</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75">
      <c r="A4465" s="430" t="s">
        <v>4279</v>
      </c>
      <c r="B4465" s="430">
        <v>1</v>
      </c>
      <c r="C4465" s="430" t="s">
        <v>4286</v>
      </c>
      <c r="D4465" s="430" t="s">
        <v>3846</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75">
      <c r="A4466" s="430" t="s">
        <v>4279</v>
      </c>
      <c r="B4466" s="430">
        <v>1</v>
      </c>
      <c r="C4466" s="430" t="s">
        <v>4286</v>
      </c>
      <c r="D4466" s="430" t="s">
        <v>3848</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75">
      <c r="A4467" s="430" t="s">
        <v>4279</v>
      </c>
      <c r="B4467" s="430">
        <v>1</v>
      </c>
      <c r="C4467" s="430" t="s">
        <v>4286</v>
      </c>
      <c r="D4467" s="430" t="s">
        <v>3850</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75">
      <c r="A4468" s="430" t="s">
        <v>4279</v>
      </c>
      <c r="B4468" s="430">
        <v>1</v>
      </c>
      <c r="C4468" s="430" t="s">
        <v>4286</v>
      </c>
      <c r="D4468" s="430" t="s">
        <v>3852</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75">
      <c r="A4469" s="430" t="s">
        <v>4279</v>
      </c>
      <c r="B4469" s="430">
        <v>1</v>
      </c>
      <c r="C4469" s="430" t="s">
        <v>4286</v>
      </c>
      <c r="D4469" s="430" t="s">
        <v>4141</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75">
      <c r="A4470" s="430" t="s">
        <v>4279</v>
      </c>
      <c r="B4470" s="430">
        <v>1</v>
      </c>
      <c r="C4470" s="430" t="s">
        <v>4286</v>
      </c>
      <c r="D4470" s="430" t="s">
        <v>3854</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75">
      <c r="A4471" s="430" t="s">
        <v>4279</v>
      </c>
      <c r="B4471" s="430">
        <v>1</v>
      </c>
      <c r="C4471" s="430" t="s">
        <v>4286</v>
      </c>
      <c r="D4471" s="430" t="s">
        <v>3856</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75">
      <c r="A4472" s="430" t="s">
        <v>4279</v>
      </c>
      <c r="B4472" s="430">
        <v>1</v>
      </c>
      <c r="C4472" s="430" t="s">
        <v>4286</v>
      </c>
      <c r="D4472" s="430" t="s">
        <v>3858</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75">
      <c r="A4473" s="430" t="s">
        <v>4279</v>
      </c>
      <c r="B4473" s="430">
        <v>1</v>
      </c>
      <c r="C4473" s="430" t="s">
        <v>4286</v>
      </c>
      <c r="D4473" s="430" t="s">
        <v>3860</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75">
      <c r="A4474" s="430" t="s">
        <v>4279</v>
      </c>
      <c r="B4474" s="430">
        <v>1</v>
      </c>
      <c r="C4474" s="430" t="s">
        <v>4286</v>
      </c>
      <c r="D4474" s="430" t="s">
        <v>3862</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75">
      <c r="A4475" s="430" t="s">
        <v>4279</v>
      </c>
      <c r="B4475" s="430">
        <v>1</v>
      </c>
      <c r="C4475" s="430" t="s">
        <v>4287</v>
      </c>
      <c r="D4475" s="430" t="s">
        <v>3765</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75">
      <c r="A4476" s="430" t="s">
        <v>4279</v>
      </c>
      <c r="B4476" s="430">
        <v>1</v>
      </c>
      <c r="C4476" s="430" t="s">
        <v>4287</v>
      </c>
      <c r="D4476" s="430" t="s">
        <v>3767</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75">
      <c r="A4477" s="430" t="s">
        <v>4279</v>
      </c>
      <c r="B4477" s="430">
        <v>1</v>
      </c>
      <c r="C4477" s="430" t="s">
        <v>4287</v>
      </c>
      <c r="D4477" s="430" t="s">
        <v>3769</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75">
      <c r="A4478" s="430" t="s">
        <v>4279</v>
      </c>
      <c r="B4478" s="430">
        <v>1</v>
      </c>
      <c r="C4478" s="430" t="s">
        <v>4287</v>
      </c>
      <c r="D4478" s="430" t="s">
        <v>4136</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75">
      <c r="A4479" s="430" t="s">
        <v>4279</v>
      </c>
      <c r="B4479" s="430">
        <v>1</v>
      </c>
      <c r="C4479" s="430" t="s">
        <v>4287</v>
      </c>
      <c r="D4479" s="430" t="s">
        <v>3771</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75">
      <c r="A4480" s="430" t="s">
        <v>4279</v>
      </c>
      <c r="B4480" s="430">
        <v>1</v>
      </c>
      <c r="C4480" s="430" t="s">
        <v>4287</v>
      </c>
      <c r="D4480" s="430" t="s">
        <v>3773</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75">
      <c r="A4481" s="430" t="s">
        <v>4279</v>
      </c>
      <c r="B4481" s="430">
        <v>1</v>
      </c>
      <c r="C4481" s="430" t="s">
        <v>4287</v>
      </c>
      <c r="D4481" s="430" t="s">
        <v>485</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75">
      <c r="A4482" s="430" t="s">
        <v>4279</v>
      </c>
      <c r="B4482" s="430">
        <v>1</v>
      </c>
      <c r="C4482" s="430" t="s">
        <v>4287</v>
      </c>
      <c r="D4482" s="430" t="s">
        <v>3776</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75">
      <c r="A4483" s="430" t="s">
        <v>4279</v>
      </c>
      <c r="B4483" s="430">
        <v>1</v>
      </c>
      <c r="C4483" s="430" t="s">
        <v>4287</v>
      </c>
      <c r="D4483" s="430" t="s">
        <v>3778</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75">
      <c r="A4484" s="430" t="s">
        <v>4279</v>
      </c>
      <c r="B4484" s="430">
        <v>1</v>
      </c>
      <c r="C4484" s="430" t="s">
        <v>4287</v>
      </c>
      <c r="D4484" s="430" t="s">
        <v>3779</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75">
      <c r="A4485" s="430" t="s">
        <v>4279</v>
      </c>
      <c r="B4485" s="430">
        <v>1</v>
      </c>
      <c r="C4485" s="430" t="s">
        <v>4287</v>
      </c>
      <c r="D4485" s="430" t="s">
        <v>3781</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75">
      <c r="A4486" s="430" t="s">
        <v>4279</v>
      </c>
      <c r="B4486" s="430">
        <v>1</v>
      </c>
      <c r="C4486" s="430" t="s">
        <v>4287</v>
      </c>
      <c r="D4486" s="430" t="s">
        <v>3783</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75">
      <c r="A4487" s="430" t="s">
        <v>4279</v>
      </c>
      <c r="B4487" s="430">
        <v>1</v>
      </c>
      <c r="C4487" s="430" t="s">
        <v>4287</v>
      </c>
      <c r="D4487" s="430" t="s">
        <v>4137</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75">
      <c r="A4488" s="430" t="s">
        <v>4279</v>
      </c>
      <c r="B4488" s="430">
        <v>1</v>
      </c>
      <c r="C4488" s="430" t="s">
        <v>4287</v>
      </c>
      <c r="D4488" s="430" t="s">
        <v>3785</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75">
      <c r="A4489" s="430" t="s">
        <v>4279</v>
      </c>
      <c r="B4489" s="430">
        <v>1</v>
      </c>
      <c r="C4489" s="430" t="s">
        <v>4287</v>
      </c>
      <c r="D4489" s="430" t="s">
        <v>3787</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75">
      <c r="A4490" s="430" t="s">
        <v>4279</v>
      </c>
      <c r="B4490" s="430">
        <v>1</v>
      </c>
      <c r="C4490" s="430" t="s">
        <v>4287</v>
      </c>
      <c r="D4490" s="430" t="s">
        <v>3789</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75">
      <c r="A4491" s="430" t="s">
        <v>4279</v>
      </c>
      <c r="B4491" s="430">
        <v>1</v>
      </c>
      <c r="C4491" s="430" t="s">
        <v>4287</v>
      </c>
      <c r="D4491" s="430" t="s">
        <v>3791</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75">
      <c r="A4492" s="430" t="s">
        <v>4279</v>
      </c>
      <c r="B4492" s="430">
        <v>1</v>
      </c>
      <c r="C4492" s="430" t="s">
        <v>4287</v>
      </c>
      <c r="D4492" s="430" t="s">
        <v>3793</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75">
      <c r="A4493" s="430" t="s">
        <v>4279</v>
      </c>
      <c r="B4493" s="430">
        <v>1</v>
      </c>
      <c r="C4493" s="430" t="s">
        <v>4287</v>
      </c>
      <c r="D4493" s="430" t="s">
        <v>3795</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75">
      <c r="A4494" s="430" t="s">
        <v>4279</v>
      </c>
      <c r="B4494" s="430">
        <v>1</v>
      </c>
      <c r="C4494" s="430" t="s">
        <v>4287</v>
      </c>
      <c r="D4494" s="430" t="s">
        <v>3797</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75">
      <c r="A4495" s="430" t="s">
        <v>4279</v>
      </c>
      <c r="B4495" s="430">
        <v>1</v>
      </c>
      <c r="C4495" s="430" t="s">
        <v>4287</v>
      </c>
      <c r="D4495" s="430" t="s">
        <v>3799</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75">
      <c r="A4496" s="430" t="s">
        <v>4279</v>
      </c>
      <c r="B4496" s="430">
        <v>1</v>
      </c>
      <c r="C4496" s="430" t="s">
        <v>4287</v>
      </c>
      <c r="D4496" s="430" t="s">
        <v>3801</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75">
      <c r="A4497" s="430" t="s">
        <v>4279</v>
      </c>
      <c r="B4497" s="430">
        <v>1</v>
      </c>
      <c r="C4497" s="430" t="s">
        <v>4287</v>
      </c>
      <c r="D4497" s="430" t="s">
        <v>3803</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75">
      <c r="A4498" s="430" t="s">
        <v>4279</v>
      </c>
      <c r="B4498" s="430">
        <v>1</v>
      </c>
      <c r="C4498" s="430" t="s">
        <v>4287</v>
      </c>
      <c r="D4498" s="430" t="s">
        <v>3805</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75">
      <c r="A4499" s="430" t="s">
        <v>4279</v>
      </c>
      <c r="B4499" s="430">
        <v>1</v>
      </c>
      <c r="C4499" s="430" t="s">
        <v>4287</v>
      </c>
      <c r="D4499" s="430" t="s">
        <v>3807</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75">
      <c r="A4500" s="430" t="s">
        <v>4279</v>
      </c>
      <c r="B4500" s="430">
        <v>1</v>
      </c>
      <c r="C4500" s="430" t="s">
        <v>4287</v>
      </c>
      <c r="D4500" s="430" t="s">
        <v>3809</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75">
      <c r="A4501" s="430" t="s">
        <v>4279</v>
      </c>
      <c r="B4501" s="430">
        <v>1</v>
      </c>
      <c r="C4501" s="430" t="s">
        <v>4287</v>
      </c>
      <c r="D4501" s="430" t="s">
        <v>3811</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75">
      <c r="A4502" s="430" t="s">
        <v>4279</v>
      </c>
      <c r="B4502" s="430">
        <v>1</v>
      </c>
      <c r="C4502" s="430" t="s">
        <v>4287</v>
      </c>
      <c r="D4502" s="430" t="s">
        <v>4138</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75">
      <c r="A4503" s="430" t="s">
        <v>4279</v>
      </c>
      <c r="B4503" s="430">
        <v>1</v>
      </c>
      <c r="C4503" s="430" t="s">
        <v>4287</v>
      </c>
      <c r="D4503" s="430" t="s">
        <v>3813</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75">
      <c r="A4504" s="430" t="s">
        <v>4279</v>
      </c>
      <c r="B4504" s="430">
        <v>1</v>
      </c>
      <c r="C4504" s="430" t="s">
        <v>4287</v>
      </c>
      <c r="D4504" s="430" t="s">
        <v>3815</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75">
      <c r="A4505" s="430" t="s">
        <v>4279</v>
      </c>
      <c r="B4505" s="430">
        <v>1</v>
      </c>
      <c r="C4505" s="430" t="s">
        <v>4287</v>
      </c>
      <c r="D4505" s="430" t="s">
        <v>3817</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75">
      <c r="A4506" s="430" t="s">
        <v>4279</v>
      </c>
      <c r="B4506" s="430">
        <v>1</v>
      </c>
      <c r="C4506" s="430" t="s">
        <v>4287</v>
      </c>
      <c r="D4506" s="430" t="s">
        <v>3819</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75">
      <c r="A4507" s="430" t="s">
        <v>4279</v>
      </c>
      <c r="B4507" s="430">
        <v>1</v>
      </c>
      <c r="C4507" s="430" t="s">
        <v>4287</v>
      </c>
      <c r="D4507" s="430" t="s">
        <v>521</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75">
      <c r="A4508" s="430" t="s">
        <v>4279</v>
      </c>
      <c r="B4508" s="430">
        <v>1</v>
      </c>
      <c r="C4508" s="430" t="s">
        <v>4287</v>
      </c>
      <c r="D4508" s="430" t="s">
        <v>3822</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75">
      <c r="A4509" s="430" t="s">
        <v>4279</v>
      </c>
      <c r="B4509" s="430">
        <v>1</v>
      </c>
      <c r="C4509" s="430" t="s">
        <v>4287</v>
      </c>
      <c r="D4509" s="430" t="s">
        <v>3824</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75">
      <c r="A4510" s="430" t="s">
        <v>4279</v>
      </c>
      <c r="B4510" s="430">
        <v>1</v>
      </c>
      <c r="C4510" s="430" t="s">
        <v>4287</v>
      </c>
      <c r="D4510" s="430" t="s">
        <v>3826</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75">
      <c r="A4511" s="430" t="s">
        <v>4279</v>
      </c>
      <c r="B4511" s="430">
        <v>1</v>
      </c>
      <c r="C4511" s="430" t="s">
        <v>4287</v>
      </c>
      <c r="D4511" s="430" t="s">
        <v>3828</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75">
      <c r="A4512" s="430" t="s">
        <v>4279</v>
      </c>
      <c r="B4512" s="430">
        <v>1</v>
      </c>
      <c r="C4512" s="430" t="s">
        <v>4287</v>
      </c>
      <c r="D4512" s="430" t="s">
        <v>3830</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75">
      <c r="A4513" s="430" t="s">
        <v>4279</v>
      </c>
      <c r="B4513" s="430">
        <v>1</v>
      </c>
      <c r="C4513" s="430" t="s">
        <v>4287</v>
      </c>
      <c r="D4513" s="430" t="s">
        <v>3832</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75">
      <c r="A4514" s="430" t="s">
        <v>4279</v>
      </c>
      <c r="B4514" s="430">
        <v>1</v>
      </c>
      <c r="C4514" s="430" t="s">
        <v>4287</v>
      </c>
      <c r="D4514" s="430" t="s">
        <v>3834</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75">
      <c r="A4515" s="430" t="s">
        <v>4279</v>
      </c>
      <c r="B4515" s="430">
        <v>1</v>
      </c>
      <c r="C4515" s="430" t="s">
        <v>4287</v>
      </c>
      <c r="D4515" s="430" t="s">
        <v>3836</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75">
      <c r="A4516" s="430" t="s">
        <v>4279</v>
      </c>
      <c r="B4516" s="430">
        <v>1</v>
      </c>
      <c r="C4516" s="430" t="s">
        <v>4287</v>
      </c>
      <c r="D4516" s="430" t="s">
        <v>3838</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75">
      <c r="A4517" s="430" t="s">
        <v>4279</v>
      </c>
      <c r="B4517" s="430">
        <v>1</v>
      </c>
      <c r="C4517" s="430" t="s">
        <v>4287</v>
      </c>
      <c r="D4517" s="430" t="s">
        <v>4139</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75">
      <c r="A4518" s="430" t="s">
        <v>4279</v>
      </c>
      <c r="B4518" s="430">
        <v>1</v>
      </c>
      <c r="C4518" s="430" t="s">
        <v>4287</v>
      </c>
      <c r="D4518" s="430" t="s">
        <v>3840</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75">
      <c r="A4519" s="430" t="s">
        <v>4279</v>
      </c>
      <c r="B4519" s="430">
        <v>1</v>
      </c>
      <c r="C4519" s="430" t="s">
        <v>4287</v>
      </c>
      <c r="D4519" s="430" t="s">
        <v>3842</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75">
      <c r="A4520" s="430" t="s">
        <v>4279</v>
      </c>
      <c r="B4520" s="430">
        <v>1</v>
      </c>
      <c r="C4520" s="430" t="s">
        <v>4287</v>
      </c>
      <c r="D4520" s="430" t="s">
        <v>3844</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75">
      <c r="A4521" s="430" t="s">
        <v>4279</v>
      </c>
      <c r="B4521" s="430">
        <v>1</v>
      </c>
      <c r="C4521" s="430" t="s">
        <v>4287</v>
      </c>
      <c r="D4521" s="430" t="s">
        <v>3846</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75">
      <c r="A4522" s="430" t="s">
        <v>4279</v>
      </c>
      <c r="B4522" s="430">
        <v>1</v>
      </c>
      <c r="C4522" s="430" t="s">
        <v>4287</v>
      </c>
      <c r="D4522" s="430" t="s">
        <v>3848</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75">
      <c r="A4523" s="430" t="s">
        <v>4279</v>
      </c>
      <c r="B4523" s="430">
        <v>1</v>
      </c>
      <c r="C4523" s="430" t="s">
        <v>4287</v>
      </c>
      <c r="D4523" s="430" t="s">
        <v>3850</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75">
      <c r="A4524" s="430" t="s">
        <v>4279</v>
      </c>
      <c r="B4524" s="430">
        <v>1</v>
      </c>
      <c r="C4524" s="430" t="s">
        <v>4287</v>
      </c>
      <c r="D4524" s="430" t="s">
        <v>3852</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75">
      <c r="A4525" s="430" t="s">
        <v>4279</v>
      </c>
      <c r="B4525" s="430">
        <v>1</v>
      </c>
      <c r="C4525" s="430" t="s">
        <v>4287</v>
      </c>
      <c r="D4525" s="430" t="s">
        <v>4141</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75">
      <c r="A4526" s="430" t="s">
        <v>4279</v>
      </c>
      <c r="B4526" s="430">
        <v>1</v>
      </c>
      <c r="C4526" s="430" t="s">
        <v>4287</v>
      </c>
      <c r="D4526" s="430" t="s">
        <v>3854</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75">
      <c r="A4527" s="430" t="s">
        <v>4279</v>
      </c>
      <c r="B4527" s="430">
        <v>1</v>
      </c>
      <c r="C4527" s="430" t="s">
        <v>4287</v>
      </c>
      <c r="D4527" s="430" t="s">
        <v>3856</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75">
      <c r="A4528" s="430" t="s">
        <v>4279</v>
      </c>
      <c r="B4528" s="430">
        <v>1</v>
      </c>
      <c r="C4528" s="430" t="s">
        <v>4287</v>
      </c>
      <c r="D4528" s="430" t="s">
        <v>3858</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75">
      <c r="A4529" s="430" t="s">
        <v>4279</v>
      </c>
      <c r="B4529" s="430">
        <v>1</v>
      </c>
      <c r="C4529" s="430" t="s">
        <v>4287</v>
      </c>
      <c r="D4529" s="430" t="s">
        <v>3860</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75">
      <c r="A4530" s="430" t="s">
        <v>4279</v>
      </c>
      <c r="B4530" s="430">
        <v>1</v>
      </c>
      <c r="C4530" s="430" t="s">
        <v>4287</v>
      </c>
      <c r="D4530" s="430" t="s">
        <v>3862</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75">
      <c r="A4531" s="430" t="s">
        <v>4279</v>
      </c>
      <c r="B4531" s="430">
        <v>1</v>
      </c>
      <c r="C4531" s="430" t="s">
        <v>4288</v>
      </c>
      <c r="D4531" s="430" t="s">
        <v>3765</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75">
      <c r="A4532" s="430" t="s">
        <v>4279</v>
      </c>
      <c r="B4532" s="430">
        <v>1</v>
      </c>
      <c r="C4532" s="430" t="s">
        <v>4288</v>
      </c>
      <c r="D4532" s="430" t="s">
        <v>3767</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75">
      <c r="A4533" s="430" t="s">
        <v>4279</v>
      </c>
      <c r="B4533" s="430">
        <v>1</v>
      </c>
      <c r="C4533" s="430" t="s">
        <v>4288</v>
      </c>
      <c r="D4533" s="430" t="s">
        <v>3769</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75">
      <c r="A4534" s="430" t="s">
        <v>4279</v>
      </c>
      <c r="B4534" s="430">
        <v>1</v>
      </c>
      <c r="C4534" s="430" t="s">
        <v>4288</v>
      </c>
      <c r="D4534" s="430" t="s">
        <v>4136</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75">
      <c r="A4535" s="430" t="s">
        <v>4279</v>
      </c>
      <c r="B4535" s="430">
        <v>1</v>
      </c>
      <c r="C4535" s="430" t="s">
        <v>4288</v>
      </c>
      <c r="D4535" s="430" t="s">
        <v>3771</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75">
      <c r="A4536" s="430" t="s">
        <v>4279</v>
      </c>
      <c r="B4536" s="430">
        <v>1</v>
      </c>
      <c r="C4536" s="430" t="s">
        <v>4288</v>
      </c>
      <c r="D4536" s="430" t="s">
        <v>3773</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75">
      <c r="A4537" s="430" t="s">
        <v>4279</v>
      </c>
      <c r="B4537" s="430">
        <v>1</v>
      </c>
      <c r="C4537" s="430" t="s">
        <v>4288</v>
      </c>
      <c r="D4537" s="430" t="s">
        <v>485</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75">
      <c r="A4538" s="430" t="s">
        <v>4279</v>
      </c>
      <c r="B4538" s="430">
        <v>1</v>
      </c>
      <c r="C4538" s="430" t="s">
        <v>4288</v>
      </c>
      <c r="D4538" s="430" t="s">
        <v>3776</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75">
      <c r="A4539" s="430" t="s">
        <v>4279</v>
      </c>
      <c r="B4539" s="430">
        <v>1</v>
      </c>
      <c r="C4539" s="430" t="s">
        <v>4288</v>
      </c>
      <c r="D4539" s="430" t="s">
        <v>3778</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75">
      <c r="A4540" s="430" t="s">
        <v>4279</v>
      </c>
      <c r="B4540" s="430">
        <v>1</v>
      </c>
      <c r="C4540" s="430" t="s">
        <v>4288</v>
      </c>
      <c r="D4540" s="430" t="s">
        <v>3779</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75">
      <c r="A4541" s="430" t="s">
        <v>4279</v>
      </c>
      <c r="B4541" s="430">
        <v>1</v>
      </c>
      <c r="C4541" s="430" t="s">
        <v>4288</v>
      </c>
      <c r="D4541" s="430" t="s">
        <v>3781</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75">
      <c r="A4542" s="430" t="s">
        <v>4279</v>
      </c>
      <c r="B4542" s="430">
        <v>1</v>
      </c>
      <c r="C4542" s="430" t="s">
        <v>4288</v>
      </c>
      <c r="D4542" s="430" t="s">
        <v>3783</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75">
      <c r="A4543" s="430" t="s">
        <v>4279</v>
      </c>
      <c r="B4543" s="430">
        <v>1</v>
      </c>
      <c r="C4543" s="430" t="s">
        <v>4288</v>
      </c>
      <c r="D4543" s="430" t="s">
        <v>4137</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75">
      <c r="A4544" s="430" t="s">
        <v>4279</v>
      </c>
      <c r="B4544" s="430">
        <v>1</v>
      </c>
      <c r="C4544" s="430" t="s">
        <v>4288</v>
      </c>
      <c r="D4544" s="430" t="s">
        <v>3785</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75">
      <c r="A4545" s="430" t="s">
        <v>4279</v>
      </c>
      <c r="B4545" s="430">
        <v>1</v>
      </c>
      <c r="C4545" s="430" t="s">
        <v>4288</v>
      </c>
      <c r="D4545" s="430" t="s">
        <v>3787</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75">
      <c r="A4546" s="430" t="s">
        <v>4279</v>
      </c>
      <c r="B4546" s="430">
        <v>1</v>
      </c>
      <c r="C4546" s="430" t="s">
        <v>4288</v>
      </c>
      <c r="D4546" s="430" t="s">
        <v>3789</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75">
      <c r="A4547" s="430" t="s">
        <v>4279</v>
      </c>
      <c r="B4547" s="430">
        <v>1</v>
      </c>
      <c r="C4547" s="430" t="s">
        <v>4288</v>
      </c>
      <c r="D4547" s="430" t="s">
        <v>3791</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75">
      <c r="A4548" s="430" t="s">
        <v>4279</v>
      </c>
      <c r="B4548" s="430">
        <v>1</v>
      </c>
      <c r="C4548" s="430" t="s">
        <v>4288</v>
      </c>
      <c r="D4548" s="430" t="s">
        <v>3793</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75">
      <c r="A4549" s="430" t="s">
        <v>4279</v>
      </c>
      <c r="B4549" s="430">
        <v>1</v>
      </c>
      <c r="C4549" s="430" t="s">
        <v>4288</v>
      </c>
      <c r="D4549" s="430" t="s">
        <v>3795</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75">
      <c r="A4550" s="430" t="s">
        <v>4279</v>
      </c>
      <c r="B4550" s="430">
        <v>1</v>
      </c>
      <c r="C4550" s="430" t="s">
        <v>4288</v>
      </c>
      <c r="D4550" s="430" t="s">
        <v>3797</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75">
      <c r="A4551" s="430" t="s">
        <v>4279</v>
      </c>
      <c r="B4551" s="430">
        <v>1</v>
      </c>
      <c r="C4551" s="430" t="s">
        <v>4288</v>
      </c>
      <c r="D4551" s="430" t="s">
        <v>3799</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75">
      <c r="A4552" s="430" t="s">
        <v>4279</v>
      </c>
      <c r="B4552" s="430">
        <v>1</v>
      </c>
      <c r="C4552" s="430" t="s">
        <v>4288</v>
      </c>
      <c r="D4552" s="430" t="s">
        <v>3801</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75">
      <c r="A4553" s="430" t="s">
        <v>4279</v>
      </c>
      <c r="B4553" s="430">
        <v>1</v>
      </c>
      <c r="C4553" s="430" t="s">
        <v>4288</v>
      </c>
      <c r="D4553" s="430" t="s">
        <v>3803</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75">
      <c r="A4554" s="430" t="s">
        <v>4279</v>
      </c>
      <c r="B4554" s="430">
        <v>1</v>
      </c>
      <c r="C4554" s="430" t="s">
        <v>4288</v>
      </c>
      <c r="D4554" s="430" t="s">
        <v>3805</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75">
      <c r="A4555" s="430" t="s">
        <v>4279</v>
      </c>
      <c r="B4555" s="430">
        <v>1</v>
      </c>
      <c r="C4555" s="430" t="s">
        <v>4288</v>
      </c>
      <c r="D4555" s="430" t="s">
        <v>3807</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75">
      <c r="A4556" s="430" t="s">
        <v>4279</v>
      </c>
      <c r="B4556" s="430">
        <v>1</v>
      </c>
      <c r="C4556" s="430" t="s">
        <v>4288</v>
      </c>
      <c r="D4556" s="430" t="s">
        <v>3809</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75">
      <c r="A4557" s="430" t="s">
        <v>4279</v>
      </c>
      <c r="B4557" s="430">
        <v>1</v>
      </c>
      <c r="C4557" s="430" t="s">
        <v>4288</v>
      </c>
      <c r="D4557" s="430" t="s">
        <v>3811</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75">
      <c r="A4558" s="430" t="s">
        <v>4279</v>
      </c>
      <c r="B4558" s="430">
        <v>1</v>
      </c>
      <c r="C4558" s="430" t="s">
        <v>4288</v>
      </c>
      <c r="D4558" s="430" t="s">
        <v>4138</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75">
      <c r="A4559" s="430" t="s">
        <v>4279</v>
      </c>
      <c r="B4559" s="430">
        <v>1</v>
      </c>
      <c r="C4559" s="430" t="s">
        <v>4288</v>
      </c>
      <c r="D4559" s="430" t="s">
        <v>3813</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75">
      <c r="A4560" s="430" t="s">
        <v>4279</v>
      </c>
      <c r="B4560" s="430">
        <v>1</v>
      </c>
      <c r="C4560" s="430" t="s">
        <v>4288</v>
      </c>
      <c r="D4560" s="430" t="s">
        <v>3815</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75">
      <c r="A4561" s="430" t="s">
        <v>4279</v>
      </c>
      <c r="B4561" s="430">
        <v>1</v>
      </c>
      <c r="C4561" s="430" t="s">
        <v>4288</v>
      </c>
      <c r="D4561" s="430" t="s">
        <v>3817</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75">
      <c r="A4562" s="430" t="s">
        <v>4279</v>
      </c>
      <c r="B4562" s="430">
        <v>1</v>
      </c>
      <c r="C4562" s="430" t="s">
        <v>4288</v>
      </c>
      <c r="D4562" s="430" t="s">
        <v>3819</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75">
      <c r="A4563" s="430" t="s">
        <v>4279</v>
      </c>
      <c r="B4563" s="430">
        <v>1</v>
      </c>
      <c r="C4563" s="430" t="s">
        <v>4288</v>
      </c>
      <c r="D4563" s="430" t="s">
        <v>521</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75">
      <c r="A4564" s="430" t="s">
        <v>4279</v>
      </c>
      <c r="B4564" s="430">
        <v>1</v>
      </c>
      <c r="C4564" s="430" t="s">
        <v>4288</v>
      </c>
      <c r="D4564" s="430" t="s">
        <v>3822</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75">
      <c r="A4565" s="430" t="s">
        <v>4279</v>
      </c>
      <c r="B4565" s="430">
        <v>1</v>
      </c>
      <c r="C4565" s="430" t="s">
        <v>4288</v>
      </c>
      <c r="D4565" s="430" t="s">
        <v>3824</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75">
      <c r="A4566" s="430" t="s">
        <v>4279</v>
      </c>
      <c r="B4566" s="430">
        <v>1</v>
      </c>
      <c r="C4566" s="430" t="s">
        <v>4288</v>
      </c>
      <c r="D4566" s="430" t="s">
        <v>3826</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75">
      <c r="A4567" s="430" t="s">
        <v>4279</v>
      </c>
      <c r="B4567" s="430">
        <v>1</v>
      </c>
      <c r="C4567" s="430" t="s">
        <v>4288</v>
      </c>
      <c r="D4567" s="430" t="s">
        <v>3828</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75">
      <c r="A4568" s="430" t="s">
        <v>4279</v>
      </c>
      <c r="B4568" s="430">
        <v>1</v>
      </c>
      <c r="C4568" s="430" t="s">
        <v>4288</v>
      </c>
      <c r="D4568" s="430" t="s">
        <v>3830</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75">
      <c r="A4569" s="430" t="s">
        <v>4279</v>
      </c>
      <c r="B4569" s="430">
        <v>1</v>
      </c>
      <c r="C4569" s="430" t="s">
        <v>4288</v>
      </c>
      <c r="D4569" s="430" t="s">
        <v>3832</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75">
      <c r="A4570" s="430" t="s">
        <v>4279</v>
      </c>
      <c r="B4570" s="430">
        <v>1</v>
      </c>
      <c r="C4570" s="430" t="s">
        <v>4288</v>
      </c>
      <c r="D4570" s="430" t="s">
        <v>3834</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75">
      <c r="A4571" s="430" t="s">
        <v>4279</v>
      </c>
      <c r="B4571" s="430">
        <v>1</v>
      </c>
      <c r="C4571" s="430" t="s">
        <v>4288</v>
      </c>
      <c r="D4571" s="430" t="s">
        <v>3836</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75">
      <c r="A4572" s="430" t="s">
        <v>4279</v>
      </c>
      <c r="B4572" s="430">
        <v>1</v>
      </c>
      <c r="C4572" s="430" t="s">
        <v>4288</v>
      </c>
      <c r="D4572" s="430" t="s">
        <v>3838</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75">
      <c r="A4573" s="430" t="s">
        <v>4279</v>
      </c>
      <c r="B4573" s="430">
        <v>1</v>
      </c>
      <c r="C4573" s="430" t="s">
        <v>4288</v>
      </c>
      <c r="D4573" s="430" t="s">
        <v>4139</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75">
      <c r="A4574" s="430" t="s">
        <v>4279</v>
      </c>
      <c r="B4574" s="430">
        <v>1</v>
      </c>
      <c r="C4574" s="430" t="s">
        <v>4288</v>
      </c>
      <c r="D4574" s="430" t="s">
        <v>3840</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75">
      <c r="A4575" s="430" t="s">
        <v>4279</v>
      </c>
      <c r="B4575" s="430">
        <v>1</v>
      </c>
      <c r="C4575" s="430" t="s">
        <v>4288</v>
      </c>
      <c r="D4575" s="430" t="s">
        <v>3842</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75">
      <c r="A4576" s="430" t="s">
        <v>4279</v>
      </c>
      <c r="B4576" s="430">
        <v>1</v>
      </c>
      <c r="C4576" s="430" t="s">
        <v>4288</v>
      </c>
      <c r="D4576" s="430" t="s">
        <v>3844</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75">
      <c r="A4577" s="430" t="s">
        <v>4279</v>
      </c>
      <c r="B4577" s="430">
        <v>1</v>
      </c>
      <c r="C4577" s="430" t="s">
        <v>4288</v>
      </c>
      <c r="D4577" s="430" t="s">
        <v>3846</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75">
      <c r="A4578" s="430" t="s">
        <v>4279</v>
      </c>
      <c r="B4578" s="430">
        <v>1</v>
      </c>
      <c r="C4578" s="430" t="s">
        <v>4288</v>
      </c>
      <c r="D4578" s="430" t="s">
        <v>3848</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75">
      <c r="A4579" s="430" t="s">
        <v>4279</v>
      </c>
      <c r="B4579" s="430">
        <v>1</v>
      </c>
      <c r="C4579" s="430" t="s">
        <v>4288</v>
      </c>
      <c r="D4579" s="430" t="s">
        <v>3850</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75">
      <c r="A4580" s="430" t="s">
        <v>4279</v>
      </c>
      <c r="B4580" s="430">
        <v>1</v>
      </c>
      <c r="C4580" s="430" t="s">
        <v>4288</v>
      </c>
      <c r="D4580" s="430" t="s">
        <v>3852</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75">
      <c r="A4581" s="430" t="s">
        <v>4279</v>
      </c>
      <c r="B4581" s="430">
        <v>1</v>
      </c>
      <c r="C4581" s="430" t="s">
        <v>4288</v>
      </c>
      <c r="D4581" s="430" t="s">
        <v>4141</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75">
      <c r="A4582" s="430" t="s">
        <v>4279</v>
      </c>
      <c r="B4582" s="430">
        <v>1</v>
      </c>
      <c r="C4582" s="430" t="s">
        <v>4288</v>
      </c>
      <c r="D4582" s="430" t="s">
        <v>3854</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75">
      <c r="A4583" s="430" t="s">
        <v>4279</v>
      </c>
      <c r="B4583" s="430">
        <v>1</v>
      </c>
      <c r="C4583" s="430" t="s">
        <v>4288</v>
      </c>
      <c r="D4583" s="430" t="s">
        <v>3856</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75">
      <c r="A4584" s="430" t="s">
        <v>4279</v>
      </c>
      <c r="B4584" s="430">
        <v>1</v>
      </c>
      <c r="C4584" s="430" t="s">
        <v>4288</v>
      </c>
      <c r="D4584" s="430" t="s">
        <v>3858</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75">
      <c r="A4585" s="430" t="s">
        <v>4279</v>
      </c>
      <c r="B4585" s="430">
        <v>1</v>
      </c>
      <c r="C4585" s="430" t="s">
        <v>4288</v>
      </c>
      <c r="D4585" s="430" t="s">
        <v>3860</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75">
      <c r="A4586" s="430" t="s">
        <v>4279</v>
      </c>
      <c r="B4586" s="430">
        <v>1</v>
      </c>
      <c r="C4586" s="430" t="s">
        <v>4288</v>
      </c>
      <c r="D4586" s="430" t="s">
        <v>3862</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75">
      <c r="A4587" s="430" t="s">
        <v>4279</v>
      </c>
      <c r="B4587" s="430">
        <v>1</v>
      </c>
      <c r="C4587" s="430" t="s">
        <v>4289</v>
      </c>
      <c r="D4587" s="430" t="s">
        <v>3765</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75">
      <c r="A4588" s="430" t="s">
        <v>4279</v>
      </c>
      <c r="B4588" s="430">
        <v>1</v>
      </c>
      <c r="C4588" s="430" t="s">
        <v>4289</v>
      </c>
      <c r="D4588" s="430" t="s">
        <v>3767</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75">
      <c r="A4589" s="430" t="s">
        <v>4279</v>
      </c>
      <c r="B4589" s="430">
        <v>1</v>
      </c>
      <c r="C4589" s="430" t="s">
        <v>4289</v>
      </c>
      <c r="D4589" s="430" t="s">
        <v>3769</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75">
      <c r="A4590" s="430" t="s">
        <v>4279</v>
      </c>
      <c r="B4590" s="430">
        <v>1</v>
      </c>
      <c r="C4590" s="430" t="s">
        <v>4289</v>
      </c>
      <c r="D4590" s="430" t="s">
        <v>4136</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75">
      <c r="A4591" s="430" t="s">
        <v>4279</v>
      </c>
      <c r="B4591" s="430">
        <v>1</v>
      </c>
      <c r="C4591" s="430" t="s">
        <v>4289</v>
      </c>
      <c r="D4591" s="430" t="s">
        <v>3771</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75">
      <c r="A4592" s="430" t="s">
        <v>4279</v>
      </c>
      <c r="B4592" s="430">
        <v>1</v>
      </c>
      <c r="C4592" s="430" t="s">
        <v>4289</v>
      </c>
      <c r="D4592" s="430" t="s">
        <v>3773</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75">
      <c r="A4593" s="430" t="s">
        <v>4279</v>
      </c>
      <c r="B4593" s="430">
        <v>1</v>
      </c>
      <c r="C4593" s="430" t="s">
        <v>4289</v>
      </c>
      <c r="D4593" s="430" t="s">
        <v>485</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75">
      <c r="A4594" s="430" t="s">
        <v>4279</v>
      </c>
      <c r="B4594" s="430">
        <v>1</v>
      </c>
      <c r="C4594" s="430" t="s">
        <v>4289</v>
      </c>
      <c r="D4594" s="430" t="s">
        <v>3776</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75">
      <c r="A4595" s="430" t="s">
        <v>4279</v>
      </c>
      <c r="B4595" s="430">
        <v>1</v>
      </c>
      <c r="C4595" s="430" t="s">
        <v>4289</v>
      </c>
      <c r="D4595" s="430" t="s">
        <v>3778</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75">
      <c r="A4596" s="430" t="s">
        <v>4279</v>
      </c>
      <c r="B4596" s="430">
        <v>1</v>
      </c>
      <c r="C4596" s="430" t="s">
        <v>4289</v>
      </c>
      <c r="D4596" s="430" t="s">
        <v>3779</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75">
      <c r="A4597" s="430" t="s">
        <v>4279</v>
      </c>
      <c r="B4597" s="430">
        <v>1</v>
      </c>
      <c r="C4597" s="430" t="s">
        <v>4289</v>
      </c>
      <c r="D4597" s="430" t="s">
        <v>3781</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75">
      <c r="A4598" s="430" t="s">
        <v>4279</v>
      </c>
      <c r="B4598" s="430">
        <v>1</v>
      </c>
      <c r="C4598" s="430" t="s">
        <v>4289</v>
      </c>
      <c r="D4598" s="430" t="s">
        <v>3783</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75">
      <c r="A4599" s="430" t="s">
        <v>4279</v>
      </c>
      <c r="B4599" s="430">
        <v>1</v>
      </c>
      <c r="C4599" s="430" t="s">
        <v>4289</v>
      </c>
      <c r="D4599" s="430" t="s">
        <v>4137</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75">
      <c r="A4600" s="430" t="s">
        <v>4279</v>
      </c>
      <c r="B4600" s="430">
        <v>1</v>
      </c>
      <c r="C4600" s="430" t="s">
        <v>4289</v>
      </c>
      <c r="D4600" s="430" t="s">
        <v>3785</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75">
      <c r="A4601" s="430" t="s">
        <v>4279</v>
      </c>
      <c r="B4601" s="430">
        <v>1</v>
      </c>
      <c r="C4601" s="430" t="s">
        <v>4289</v>
      </c>
      <c r="D4601" s="430" t="s">
        <v>3787</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75">
      <c r="A4602" s="430" t="s">
        <v>4279</v>
      </c>
      <c r="B4602" s="430">
        <v>1</v>
      </c>
      <c r="C4602" s="430" t="s">
        <v>4289</v>
      </c>
      <c r="D4602" s="430" t="s">
        <v>3789</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75">
      <c r="A4603" s="430" t="s">
        <v>4279</v>
      </c>
      <c r="B4603" s="430">
        <v>1</v>
      </c>
      <c r="C4603" s="430" t="s">
        <v>4289</v>
      </c>
      <c r="D4603" s="430" t="s">
        <v>3791</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75">
      <c r="A4604" s="430" t="s">
        <v>4279</v>
      </c>
      <c r="B4604" s="430">
        <v>1</v>
      </c>
      <c r="C4604" s="430" t="s">
        <v>4289</v>
      </c>
      <c r="D4604" s="430" t="s">
        <v>3793</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75">
      <c r="A4605" s="430" t="s">
        <v>4279</v>
      </c>
      <c r="B4605" s="430">
        <v>1</v>
      </c>
      <c r="C4605" s="430" t="s">
        <v>4289</v>
      </c>
      <c r="D4605" s="430" t="s">
        <v>3795</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75">
      <c r="A4606" s="430" t="s">
        <v>4279</v>
      </c>
      <c r="B4606" s="430">
        <v>1</v>
      </c>
      <c r="C4606" s="430" t="s">
        <v>4289</v>
      </c>
      <c r="D4606" s="430" t="s">
        <v>3797</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75">
      <c r="A4607" s="430" t="s">
        <v>4279</v>
      </c>
      <c r="B4607" s="430">
        <v>1</v>
      </c>
      <c r="C4607" s="430" t="s">
        <v>4289</v>
      </c>
      <c r="D4607" s="430" t="s">
        <v>3799</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75">
      <c r="A4608" s="430" t="s">
        <v>4279</v>
      </c>
      <c r="B4608" s="430">
        <v>1</v>
      </c>
      <c r="C4608" s="430" t="s">
        <v>4289</v>
      </c>
      <c r="D4608" s="430" t="s">
        <v>3801</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75">
      <c r="A4609" s="430" t="s">
        <v>4279</v>
      </c>
      <c r="B4609" s="430">
        <v>1</v>
      </c>
      <c r="C4609" s="430" t="s">
        <v>4289</v>
      </c>
      <c r="D4609" s="430" t="s">
        <v>3803</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75">
      <c r="A4610" s="430" t="s">
        <v>4279</v>
      </c>
      <c r="B4610" s="430">
        <v>1</v>
      </c>
      <c r="C4610" s="430" t="s">
        <v>4289</v>
      </c>
      <c r="D4610" s="430" t="s">
        <v>3805</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75">
      <c r="A4611" s="430" t="s">
        <v>4279</v>
      </c>
      <c r="B4611" s="430">
        <v>1</v>
      </c>
      <c r="C4611" s="430" t="s">
        <v>4289</v>
      </c>
      <c r="D4611" s="430" t="s">
        <v>3807</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75">
      <c r="A4612" s="430" t="s">
        <v>4279</v>
      </c>
      <c r="B4612" s="430">
        <v>1</v>
      </c>
      <c r="C4612" s="430" t="s">
        <v>4289</v>
      </c>
      <c r="D4612" s="430" t="s">
        <v>3809</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75">
      <c r="A4613" s="430" t="s">
        <v>4279</v>
      </c>
      <c r="B4613" s="430">
        <v>1</v>
      </c>
      <c r="C4613" s="430" t="s">
        <v>4289</v>
      </c>
      <c r="D4613" s="430" t="s">
        <v>3811</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75">
      <c r="A4614" s="430" t="s">
        <v>4279</v>
      </c>
      <c r="B4614" s="430">
        <v>1</v>
      </c>
      <c r="C4614" s="430" t="s">
        <v>4289</v>
      </c>
      <c r="D4614" s="430" t="s">
        <v>4138</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75">
      <c r="A4615" s="430" t="s">
        <v>4279</v>
      </c>
      <c r="B4615" s="430">
        <v>1</v>
      </c>
      <c r="C4615" s="430" t="s">
        <v>4289</v>
      </c>
      <c r="D4615" s="430" t="s">
        <v>3813</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75">
      <c r="A4616" s="430" t="s">
        <v>4279</v>
      </c>
      <c r="B4616" s="430">
        <v>1</v>
      </c>
      <c r="C4616" s="430" t="s">
        <v>4289</v>
      </c>
      <c r="D4616" s="430" t="s">
        <v>3815</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75">
      <c r="A4617" s="430" t="s">
        <v>4279</v>
      </c>
      <c r="B4617" s="430">
        <v>1</v>
      </c>
      <c r="C4617" s="430" t="s">
        <v>4289</v>
      </c>
      <c r="D4617" s="430" t="s">
        <v>3817</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75">
      <c r="A4618" s="430" t="s">
        <v>4279</v>
      </c>
      <c r="B4618" s="430">
        <v>1</v>
      </c>
      <c r="C4618" s="430" t="s">
        <v>4289</v>
      </c>
      <c r="D4618" s="430" t="s">
        <v>3819</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75">
      <c r="A4619" s="430" t="s">
        <v>4279</v>
      </c>
      <c r="B4619" s="430">
        <v>1</v>
      </c>
      <c r="C4619" s="430" t="s">
        <v>4289</v>
      </c>
      <c r="D4619" s="430" t="s">
        <v>521</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75">
      <c r="A4620" s="430" t="s">
        <v>4279</v>
      </c>
      <c r="B4620" s="430">
        <v>1</v>
      </c>
      <c r="C4620" s="430" t="s">
        <v>4289</v>
      </c>
      <c r="D4620" s="430" t="s">
        <v>3822</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75">
      <c r="A4621" s="430" t="s">
        <v>4279</v>
      </c>
      <c r="B4621" s="430">
        <v>1</v>
      </c>
      <c r="C4621" s="430" t="s">
        <v>4289</v>
      </c>
      <c r="D4621" s="430" t="s">
        <v>3824</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75">
      <c r="A4622" s="430" t="s">
        <v>4279</v>
      </c>
      <c r="B4622" s="430">
        <v>1</v>
      </c>
      <c r="C4622" s="430" t="s">
        <v>4289</v>
      </c>
      <c r="D4622" s="430" t="s">
        <v>3826</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75">
      <c r="A4623" s="430" t="s">
        <v>4279</v>
      </c>
      <c r="B4623" s="430">
        <v>1</v>
      </c>
      <c r="C4623" s="430" t="s">
        <v>4289</v>
      </c>
      <c r="D4623" s="430" t="s">
        <v>3828</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75">
      <c r="A4624" s="430" t="s">
        <v>4279</v>
      </c>
      <c r="B4624" s="430">
        <v>1</v>
      </c>
      <c r="C4624" s="430" t="s">
        <v>4289</v>
      </c>
      <c r="D4624" s="430" t="s">
        <v>3830</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75">
      <c r="A4625" s="430" t="s">
        <v>4279</v>
      </c>
      <c r="B4625" s="430">
        <v>1</v>
      </c>
      <c r="C4625" s="430" t="s">
        <v>4289</v>
      </c>
      <c r="D4625" s="430" t="s">
        <v>3832</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75">
      <c r="A4626" s="430" t="s">
        <v>4279</v>
      </c>
      <c r="B4626" s="430">
        <v>1</v>
      </c>
      <c r="C4626" s="430" t="s">
        <v>4289</v>
      </c>
      <c r="D4626" s="430" t="s">
        <v>3834</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75">
      <c r="A4627" s="430" t="s">
        <v>4279</v>
      </c>
      <c r="B4627" s="430">
        <v>1</v>
      </c>
      <c r="C4627" s="430" t="s">
        <v>4289</v>
      </c>
      <c r="D4627" s="430" t="s">
        <v>3836</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75">
      <c r="A4628" s="430" t="s">
        <v>4279</v>
      </c>
      <c r="B4628" s="430">
        <v>1</v>
      </c>
      <c r="C4628" s="430" t="s">
        <v>4289</v>
      </c>
      <c r="D4628" s="430" t="s">
        <v>3838</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75">
      <c r="A4629" s="430" t="s">
        <v>4279</v>
      </c>
      <c r="B4629" s="430">
        <v>1</v>
      </c>
      <c r="C4629" s="430" t="s">
        <v>4289</v>
      </c>
      <c r="D4629" s="430" t="s">
        <v>4139</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75">
      <c r="A4630" s="430" t="s">
        <v>4279</v>
      </c>
      <c r="B4630" s="430">
        <v>1</v>
      </c>
      <c r="C4630" s="430" t="s">
        <v>4289</v>
      </c>
      <c r="D4630" s="430" t="s">
        <v>3840</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75">
      <c r="A4631" s="430" t="s">
        <v>4279</v>
      </c>
      <c r="B4631" s="430">
        <v>1</v>
      </c>
      <c r="C4631" s="430" t="s">
        <v>4289</v>
      </c>
      <c r="D4631" s="430" t="s">
        <v>3842</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75">
      <c r="A4632" s="430" t="s">
        <v>4279</v>
      </c>
      <c r="B4632" s="430">
        <v>1</v>
      </c>
      <c r="C4632" s="430" t="s">
        <v>4289</v>
      </c>
      <c r="D4632" s="430" t="s">
        <v>3844</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75">
      <c r="A4633" s="430" t="s">
        <v>4279</v>
      </c>
      <c r="B4633" s="430">
        <v>1</v>
      </c>
      <c r="C4633" s="430" t="s">
        <v>4289</v>
      </c>
      <c r="D4633" s="430" t="s">
        <v>3846</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75">
      <c r="A4634" s="430" t="s">
        <v>4279</v>
      </c>
      <c r="B4634" s="430">
        <v>1</v>
      </c>
      <c r="C4634" s="430" t="s">
        <v>4289</v>
      </c>
      <c r="D4634" s="430" t="s">
        <v>3848</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75">
      <c r="A4635" s="430" t="s">
        <v>4279</v>
      </c>
      <c r="B4635" s="430">
        <v>1</v>
      </c>
      <c r="C4635" s="430" t="s">
        <v>4289</v>
      </c>
      <c r="D4635" s="430" t="s">
        <v>3850</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75">
      <c r="A4636" s="430" t="s">
        <v>4279</v>
      </c>
      <c r="B4636" s="430">
        <v>1</v>
      </c>
      <c r="C4636" s="430" t="s">
        <v>4289</v>
      </c>
      <c r="D4636" s="430" t="s">
        <v>3852</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75">
      <c r="A4637" s="430" t="s">
        <v>4279</v>
      </c>
      <c r="B4637" s="430">
        <v>1</v>
      </c>
      <c r="C4637" s="430" t="s">
        <v>4289</v>
      </c>
      <c r="D4637" s="430" t="s">
        <v>4141</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75">
      <c r="A4638" s="430" t="s">
        <v>4279</v>
      </c>
      <c r="B4638" s="430">
        <v>1</v>
      </c>
      <c r="C4638" s="430" t="s">
        <v>4289</v>
      </c>
      <c r="D4638" s="430" t="s">
        <v>3854</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75">
      <c r="A4639" s="430" t="s">
        <v>4279</v>
      </c>
      <c r="B4639" s="430">
        <v>1</v>
      </c>
      <c r="C4639" s="430" t="s">
        <v>4289</v>
      </c>
      <c r="D4639" s="430" t="s">
        <v>3856</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75">
      <c r="A4640" s="430" t="s">
        <v>4279</v>
      </c>
      <c r="B4640" s="430">
        <v>1</v>
      </c>
      <c r="C4640" s="430" t="s">
        <v>4289</v>
      </c>
      <c r="D4640" s="430" t="s">
        <v>3858</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75">
      <c r="A4641" s="430" t="s">
        <v>4279</v>
      </c>
      <c r="B4641" s="430">
        <v>1</v>
      </c>
      <c r="C4641" s="430" t="s">
        <v>4289</v>
      </c>
      <c r="D4641" s="430" t="s">
        <v>3860</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75">
      <c r="A4642" s="430" t="s">
        <v>4279</v>
      </c>
      <c r="B4642" s="430">
        <v>1</v>
      </c>
      <c r="C4642" s="430" t="s">
        <v>4289</v>
      </c>
      <c r="D4642" s="430" t="s">
        <v>3862</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75">
      <c r="A4643" s="430" t="s">
        <v>4279</v>
      </c>
      <c r="B4643" s="430">
        <v>1</v>
      </c>
      <c r="C4643" s="430" t="s">
        <v>4290</v>
      </c>
      <c r="D4643" s="430" t="s">
        <v>3765</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75">
      <c r="A4644" s="430" t="s">
        <v>4279</v>
      </c>
      <c r="B4644" s="430">
        <v>1</v>
      </c>
      <c r="C4644" s="430" t="s">
        <v>4290</v>
      </c>
      <c r="D4644" s="430" t="s">
        <v>3767</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75">
      <c r="A4645" s="430" t="s">
        <v>4279</v>
      </c>
      <c r="B4645" s="430">
        <v>1</v>
      </c>
      <c r="C4645" s="430" t="s">
        <v>4290</v>
      </c>
      <c r="D4645" s="430" t="s">
        <v>3769</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75">
      <c r="A4646" s="430" t="s">
        <v>4279</v>
      </c>
      <c r="B4646" s="430">
        <v>1</v>
      </c>
      <c r="C4646" s="430" t="s">
        <v>4290</v>
      </c>
      <c r="D4646" s="430" t="s">
        <v>4136</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75">
      <c r="A4647" s="430" t="s">
        <v>4279</v>
      </c>
      <c r="B4647" s="430">
        <v>1</v>
      </c>
      <c r="C4647" s="430" t="s">
        <v>4290</v>
      </c>
      <c r="D4647" s="430" t="s">
        <v>3771</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75">
      <c r="A4648" s="430" t="s">
        <v>4279</v>
      </c>
      <c r="B4648" s="430">
        <v>1</v>
      </c>
      <c r="C4648" s="430" t="s">
        <v>4290</v>
      </c>
      <c r="D4648" s="430" t="s">
        <v>3773</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75">
      <c r="A4649" s="430" t="s">
        <v>4279</v>
      </c>
      <c r="B4649" s="430">
        <v>1</v>
      </c>
      <c r="C4649" s="430" t="s">
        <v>4290</v>
      </c>
      <c r="D4649" s="430" t="s">
        <v>485</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75">
      <c r="A4650" s="430" t="s">
        <v>4279</v>
      </c>
      <c r="B4650" s="430">
        <v>1</v>
      </c>
      <c r="C4650" s="430" t="s">
        <v>4290</v>
      </c>
      <c r="D4650" s="430" t="s">
        <v>3776</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75">
      <c r="A4651" s="430" t="s">
        <v>4279</v>
      </c>
      <c r="B4651" s="430">
        <v>1</v>
      </c>
      <c r="C4651" s="430" t="s">
        <v>4290</v>
      </c>
      <c r="D4651" s="430" t="s">
        <v>3778</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75">
      <c r="A4652" s="430" t="s">
        <v>4279</v>
      </c>
      <c r="B4652" s="430">
        <v>1</v>
      </c>
      <c r="C4652" s="430" t="s">
        <v>4290</v>
      </c>
      <c r="D4652" s="430" t="s">
        <v>3779</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75">
      <c r="A4653" s="430" t="s">
        <v>4279</v>
      </c>
      <c r="B4653" s="430">
        <v>1</v>
      </c>
      <c r="C4653" s="430" t="s">
        <v>4290</v>
      </c>
      <c r="D4653" s="430" t="s">
        <v>3781</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75">
      <c r="A4654" s="430" t="s">
        <v>4279</v>
      </c>
      <c r="B4654" s="430">
        <v>1</v>
      </c>
      <c r="C4654" s="430" t="s">
        <v>4290</v>
      </c>
      <c r="D4654" s="430" t="s">
        <v>3783</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75">
      <c r="A4655" s="430" t="s">
        <v>4279</v>
      </c>
      <c r="B4655" s="430">
        <v>1</v>
      </c>
      <c r="C4655" s="430" t="s">
        <v>4290</v>
      </c>
      <c r="D4655" s="430" t="s">
        <v>4137</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75">
      <c r="A4656" s="430" t="s">
        <v>4279</v>
      </c>
      <c r="B4656" s="430">
        <v>1</v>
      </c>
      <c r="C4656" s="430" t="s">
        <v>4290</v>
      </c>
      <c r="D4656" s="430" t="s">
        <v>3785</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75">
      <c r="A4657" s="430" t="s">
        <v>4279</v>
      </c>
      <c r="B4657" s="430">
        <v>1</v>
      </c>
      <c r="C4657" s="430" t="s">
        <v>4290</v>
      </c>
      <c r="D4657" s="430" t="s">
        <v>3787</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75">
      <c r="A4658" s="430" t="s">
        <v>4279</v>
      </c>
      <c r="B4658" s="430">
        <v>1</v>
      </c>
      <c r="C4658" s="430" t="s">
        <v>4290</v>
      </c>
      <c r="D4658" s="430" t="s">
        <v>3789</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75">
      <c r="A4659" s="430" t="s">
        <v>4279</v>
      </c>
      <c r="B4659" s="430">
        <v>1</v>
      </c>
      <c r="C4659" s="430" t="s">
        <v>4290</v>
      </c>
      <c r="D4659" s="430" t="s">
        <v>3791</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75">
      <c r="A4660" s="430" t="s">
        <v>4279</v>
      </c>
      <c r="B4660" s="430">
        <v>1</v>
      </c>
      <c r="C4660" s="430" t="s">
        <v>4290</v>
      </c>
      <c r="D4660" s="430" t="s">
        <v>3793</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75">
      <c r="A4661" s="430" t="s">
        <v>4279</v>
      </c>
      <c r="B4661" s="430">
        <v>1</v>
      </c>
      <c r="C4661" s="430" t="s">
        <v>4290</v>
      </c>
      <c r="D4661" s="430" t="s">
        <v>3795</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75">
      <c r="A4662" s="430" t="s">
        <v>4279</v>
      </c>
      <c r="B4662" s="430">
        <v>1</v>
      </c>
      <c r="C4662" s="430" t="s">
        <v>4290</v>
      </c>
      <c r="D4662" s="430" t="s">
        <v>3797</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75">
      <c r="A4663" s="430" t="s">
        <v>4279</v>
      </c>
      <c r="B4663" s="430">
        <v>1</v>
      </c>
      <c r="C4663" s="430" t="s">
        <v>4290</v>
      </c>
      <c r="D4663" s="430" t="s">
        <v>3799</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75">
      <c r="A4664" s="430" t="s">
        <v>4279</v>
      </c>
      <c r="B4664" s="430">
        <v>1</v>
      </c>
      <c r="C4664" s="430" t="s">
        <v>4290</v>
      </c>
      <c r="D4664" s="430" t="s">
        <v>3801</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75">
      <c r="A4665" s="430" t="s">
        <v>4279</v>
      </c>
      <c r="B4665" s="430">
        <v>1</v>
      </c>
      <c r="C4665" s="430" t="s">
        <v>4290</v>
      </c>
      <c r="D4665" s="430" t="s">
        <v>3803</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75">
      <c r="A4666" s="430" t="s">
        <v>4279</v>
      </c>
      <c r="B4666" s="430">
        <v>1</v>
      </c>
      <c r="C4666" s="430" t="s">
        <v>4290</v>
      </c>
      <c r="D4666" s="430" t="s">
        <v>3805</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75">
      <c r="A4667" s="430" t="s">
        <v>4279</v>
      </c>
      <c r="B4667" s="430">
        <v>1</v>
      </c>
      <c r="C4667" s="430" t="s">
        <v>4290</v>
      </c>
      <c r="D4667" s="430" t="s">
        <v>3807</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75">
      <c r="A4668" s="430" t="s">
        <v>4279</v>
      </c>
      <c r="B4668" s="430">
        <v>1</v>
      </c>
      <c r="C4668" s="430" t="s">
        <v>4290</v>
      </c>
      <c r="D4668" s="430" t="s">
        <v>3809</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75">
      <c r="A4669" s="430" t="s">
        <v>4279</v>
      </c>
      <c r="B4669" s="430">
        <v>1</v>
      </c>
      <c r="C4669" s="430" t="s">
        <v>4290</v>
      </c>
      <c r="D4669" s="430" t="s">
        <v>3811</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75">
      <c r="A4670" s="430" t="s">
        <v>4279</v>
      </c>
      <c r="B4670" s="430">
        <v>1</v>
      </c>
      <c r="C4670" s="430" t="s">
        <v>4290</v>
      </c>
      <c r="D4670" s="430" t="s">
        <v>4138</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75">
      <c r="A4671" s="430" t="s">
        <v>4279</v>
      </c>
      <c r="B4671" s="430">
        <v>1</v>
      </c>
      <c r="C4671" s="430" t="s">
        <v>4290</v>
      </c>
      <c r="D4671" s="430" t="s">
        <v>3813</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75">
      <c r="A4672" s="430" t="s">
        <v>4279</v>
      </c>
      <c r="B4672" s="430">
        <v>1</v>
      </c>
      <c r="C4672" s="430" t="s">
        <v>4290</v>
      </c>
      <c r="D4672" s="430" t="s">
        <v>3815</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75">
      <c r="A4673" s="430" t="s">
        <v>4279</v>
      </c>
      <c r="B4673" s="430">
        <v>1</v>
      </c>
      <c r="C4673" s="430" t="s">
        <v>4290</v>
      </c>
      <c r="D4673" s="430" t="s">
        <v>3817</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75">
      <c r="A4674" s="430" t="s">
        <v>4279</v>
      </c>
      <c r="B4674" s="430">
        <v>1</v>
      </c>
      <c r="C4674" s="430" t="s">
        <v>4290</v>
      </c>
      <c r="D4674" s="430" t="s">
        <v>3819</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75">
      <c r="A4675" s="430" t="s">
        <v>4279</v>
      </c>
      <c r="B4675" s="430">
        <v>1</v>
      </c>
      <c r="C4675" s="430" t="s">
        <v>4290</v>
      </c>
      <c r="D4675" s="430" t="s">
        <v>521</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75">
      <c r="A4676" s="430" t="s">
        <v>4279</v>
      </c>
      <c r="B4676" s="430">
        <v>1</v>
      </c>
      <c r="C4676" s="430" t="s">
        <v>4290</v>
      </c>
      <c r="D4676" s="430" t="s">
        <v>3822</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75">
      <c r="A4677" s="430" t="s">
        <v>4279</v>
      </c>
      <c r="B4677" s="430">
        <v>1</v>
      </c>
      <c r="C4677" s="430" t="s">
        <v>4290</v>
      </c>
      <c r="D4677" s="430" t="s">
        <v>3824</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75">
      <c r="A4678" s="430" t="s">
        <v>4279</v>
      </c>
      <c r="B4678" s="430">
        <v>1</v>
      </c>
      <c r="C4678" s="430" t="s">
        <v>4290</v>
      </c>
      <c r="D4678" s="430" t="s">
        <v>3826</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75">
      <c r="A4679" s="430" t="s">
        <v>4279</v>
      </c>
      <c r="B4679" s="430">
        <v>1</v>
      </c>
      <c r="C4679" s="430" t="s">
        <v>4290</v>
      </c>
      <c r="D4679" s="430" t="s">
        <v>3828</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75">
      <c r="A4680" s="430" t="s">
        <v>4279</v>
      </c>
      <c r="B4680" s="430">
        <v>1</v>
      </c>
      <c r="C4680" s="430" t="s">
        <v>4290</v>
      </c>
      <c r="D4680" s="430" t="s">
        <v>3830</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75">
      <c r="A4681" s="430" t="s">
        <v>4279</v>
      </c>
      <c r="B4681" s="430">
        <v>1</v>
      </c>
      <c r="C4681" s="430" t="s">
        <v>4290</v>
      </c>
      <c r="D4681" s="430" t="s">
        <v>3832</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75">
      <c r="A4682" s="430" t="s">
        <v>4279</v>
      </c>
      <c r="B4682" s="430">
        <v>1</v>
      </c>
      <c r="C4682" s="430" t="s">
        <v>4290</v>
      </c>
      <c r="D4682" s="430" t="s">
        <v>3834</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75">
      <c r="A4683" s="430" t="s">
        <v>4279</v>
      </c>
      <c r="B4683" s="430">
        <v>1</v>
      </c>
      <c r="C4683" s="430" t="s">
        <v>4290</v>
      </c>
      <c r="D4683" s="430" t="s">
        <v>3836</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75">
      <c r="A4684" s="430" t="s">
        <v>4279</v>
      </c>
      <c r="B4684" s="430">
        <v>1</v>
      </c>
      <c r="C4684" s="430" t="s">
        <v>4290</v>
      </c>
      <c r="D4684" s="430" t="s">
        <v>3838</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75">
      <c r="A4685" s="430" t="s">
        <v>4279</v>
      </c>
      <c r="B4685" s="430">
        <v>1</v>
      </c>
      <c r="C4685" s="430" t="s">
        <v>4290</v>
      </c>
      <c r="D4685" s="430" t="s">
        <v>4139</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75">
      <c r="A4686" s="430" t="s">
        <v>4279</v>
      </c>
      <c r="B4686" s="430">
        <v>1</v>
      </c>
      <c r="C4686" s="430" t="s">
        <v>4290</v>
      </c>
      <c r="D4686" s="430" t="s">
        <v>3840</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75">
      <c r="A4687" s="430" t="s">
        <v>4279</v>
      </c>
      <c r="B4687" s="430">
        <v>1</v>
      </c>
      <c r="C4687" s="430" t="s">
        <v>4290</v>
      </c>
      <c r="D4687" s="430" t="s">
        <v>3842</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75">
      <c r="A4688" s="430" t="s">
        <v>4279</v>
      </c>
      <c r="B4688" s="430">
        <v>1</v>
      </c>
      <c r="C4688" s="430" t="s">
        <v>4290</v>
      </c>
      <c r="D4688" s="430" t="s">
        <v>3844</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75">
      <c r="A4689" s="430" t="s">
        <v>4279</v>
      </c>
      <c r="B4689" s="430">
        <v>1</v>
      </c>
      <c r="C4689" s="430" t="s">
        <v>4290</v>
      </c>
      <c r="D4689" s="430" t="s">
        <v>3846</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75">
      <c r="A4690" s="430" t="s">
        <v>4279</v>
      </c>
      <c r="B4690" s="430">
        <v>1</v>
      </c>
      <c r="C4690" s="430" t="s">
        <v>4290</v>
      </c>
      <c r="D4690" s="430" t="s">
        <v>3848</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75">
      <c r="A4691" s="430" t="s">
        <v>4279</v>
      </c>
      <c r="B4691" s="430">
        <v>1</v>
      </c>
      <c r="C4691" s="430" t="s">
        <v>4290</v>
      </c>
      <c r="D4691" s="430" t="s">
        <v>3850</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75">
      <c r="A4692" s="430" t="s">
        <v>4279</v>
      </c>
      <c r="B4692" s="430">
        <v>1</v>
      </c>
      <c r="C4692" s="430" t="s">
        <v>4290</v>
      </c>
      <c r="D4692" s="430" t="s">
        <v>3852</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75">
      <c r="A4693" s="430" t="s">
        <v>4279</v>
      </c>
      <c r="B4693" s="430">
        <v>1</v>
      </c>
      <c r="C4693" s="430" t="s">
        <v>4290</v>
      </c>
      <c r="D4693" s="430" t="s">
        <v>4141</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75">
      <c r="A4694" s="430" t="s">
        <v>4279</v>
      </c>
      <c r="B4694" s="430">
        <v>1</v>
      </c>
      <c r="C4694" s="430" t="s">
        <v>4290</v>
      </c>
      <c r="D4694" s="430" t="s">
        <v>3854</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75">
      <c r="A4695" s="430" t="s">
        <v>4279</v>
      </c>
      <c r="B4695" s="430">
        <v>1</v>
      </c>
      <c r="C4695" s="430" t="s">
        <v>4290</v>
      </c>
      <c r="D4695" s="430" t="s">
        <v>3856</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75">
      <c r="A4696" s="430" t="s">
        <v>4279</v>
      </c>
      <c r="B4696" s="430">
        <v>1</v>
      </c>
      <c r="C4696" s="430" t="s">
        <v>4290</v>
      </c>
      <c r="D4696" s="430" t="s">
        <v>3858</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75">
      <c r="A4697" s="430" t="s">
        <v>4279</v>
      </c>
      <c r="B4697" s="430">
        <v>1</v>
      </c>
      <c r="C4697" s="430" t="s">
        <v>4290</v>
      </c>
      <c r="D4697" s="430" t="s">
        <v>3860</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75">
      <c r="A4698" s="430" t="s">
        <v>4279</v>
      </c>
      <c r="B4698" s="430">
        <v>1</v>
      </c>
      <c r="C4698" s="430" t="s">
        <v>4290</v>
      </c>
      <c r="D4698" s="430" t="s">
        <v>3862</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75">
      <c r="A4699" s="430" t="s">
        <v>4279</v>
      </c>
      <c r="B4699" s="430">
        <v>1</v>
      </c>
      <c r="C4699" s="430" t="s">
        <v>4291</v>
      </c>
      <c r="D4699" s="430" t="s">
        <v>3765</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75">
      <c r="A4700" s="430" t="s">
        <v>4279</v>
      </c>
      <c r="B4700" s="430">
        <v>1</v>
      </c>
      <c r="C4700" s="430" t="s">
        <v>4291</v>
      </c>
      <c r="D4700" s="430" t="s">
        <v>3767</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75">
      <c r="A4701" s="430" t="s">
        <v>4279</v>
      </c>
      <c r="B4701" s="430">
        <v>1</v>
      </c>
      <c r="C4701" s="430" t="s">
        <v>4291</v>
      </c>
      <c r="D4701" s="430" t="s">
        <v>3769</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75">
      <c r="A4702" s="430" t="s">
        <v>4279</v>
      </c>
      <c r="B4702" s="430">
        <v>1</v>
      </c>
      <c r="C4702" s="430" t="s">
        <v>4291</v>
      </c>
      <c r="D4702" s="430" t="s">
        <v>4136</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75">
      <c r="A4703" s="430" t="s">
        <v>4279</v>
      </c>
      <c r="B4703" s="430">
        <v>1</v>
      </c>
      <c r="C4703" s="430" t="s">
        <v>4291</v>
      </c>
      <c r="D4703" s="430" t="s">
        <v>3771</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75">
      <c r="A4704" s="430" t="s">
        <v>4279</v>
      </c>
      <c r="B4704" s="430">
        <v>1</v>
      </c>
      <c r="C4704" s="430" t="s">
        <v>4291</v>
      </c>
      <c r="D4704" s="430" t="s">
        <v>3773</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75">
      <c r="A4705" s="430" t="s">
        <v>4279</v>
      </c>
      <c r="B4705" s="430">
        <v>1</v>
      </c>
      <c r="C4705" s="430" t="s">
        <v>4291</v>
      </c>
      <c r="D4705" s="430" t="s">
        <v>485</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75">
      <c r="A4706" s="430" t="s">
        <v>4279</v>
      </c>
      <c r="B4706" s="430">
        <v>1</v>
      </c>
      <c r="C4706" s="430" t="s">
        <v>4291</v>
      </c>
      <c r="D4706" s="430" t="s">
        <v>3776</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75">
      <c r="A4707" s="430" t="s">
        <v>4279</v>
      </c>
      <c r="B4707" s="430">
        <v>1</v>
      </c>
      <c r="C4707" s="430" t="s">
        <v>4291</v>
      </c>
      <c r="D4707" s="430" t="s">
        <v>3778</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75">
      <c r="A4708" s="430" t="s">
        <v>4279</v>
      </c>
      <c r="B4708" s="430">
        <v>1</v>
      </c>
      <c r="C4708" s="430" t="s">
        <v>4291</v>
      </c>
      <c r="D4708" s="430" t="s">
        <v>3779</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75">
      <c r="A4709" s="430" t="s">
        <v>4279</v>
      </c>
      <c r="B4709" s="430">
        <v>1</v>
      </c>
      <c r="C4709" s="430" t="s">
        <v>4291</v>
      </c>
      <c r="D4709" s="430" t="s">
        <v>3781</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75">
      <c r="A4710" s="430" t="s">
        <v>4279</v>
      </c>
      <c r="B4710" s="430">
        <v>1</v>
      </c>
      <c r="C4710" s="430" t="s">
        <v>4291</v>
      </c>
      <c r="D4710" s="430" t="s">
        <v>3783</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75">
      <c r="A4711" s="430" t="s">
        <v>4279</v>
      </c>
      <c r="B4711" s="430">
        <v>1</v>
      </c>
      <c r="C4711" s="430" t="s">
        <v>4291</v>
      </c>
      <c r="D4711" s="430" t="s">
        <v>4137</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75">
      <c r="A4712" s="430" t="s">
        <v>4279</v>
      </c>
      <c r="B4712" s="430">
        <v>1</v>
      </c>
      <c r="C4712" s="430" t="s">
        <v>4291</v>
      </c>
      <c r="D4712" s="430" t="s">
        <v>3785</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75">
      <c r="A4713" s="430" t="s">
        <v>4279</v>
      </c>
      <c r="B4713" s="430">
        <v>1</v>
      </c>
      <c r="C4713" s="430" t="s">
        <v>4291</v>
      </c>
      <c r="D4713" s="430" t="s">
        <v>3787</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75">
      <c r="A4714" s="430" t="s">
        <v>4279</v>
      </c>
      <c r="B4714" s="430">
        <v>1</v>
      </c>
      <c r="C4714" s="430" t="s">
        <v>4291</v>
      </c>
      <c r="D4714" s="430" t="s">
        <v>3789</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75">
      <c r="A4715" s="430" t="s">
        <v>4279</v>
      </c>
      <c r="B4715" s="430">
        <v>1</v>
      </c>
      <c r="C4715" s="430" t="s">
        <v>4291</v>
      </c>
      <c r="D4715" s="430" t="s">
        <v>3791</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75">
      <c r="A4716" s="430" t="s">
        <v>4279</v>
      </c>
      <c r="B4716" s="430">
        <v>1</v>
      </c>
      <c r="C4716" s="430" t="s">
        <v>4291</v>
      </c>
      <c r="D4716" s="430" t="s">
        <v>3793</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75">
      <c r="A4717" s="430" t="s">
        <v>4279</v>
      </c>
      <c r="B4717" s="430">
        <v>1</v>
      </c>
      <c r="C4717" s="430" t="s">
        <v>4291</v>
      </c>
      <c r="D4717" s="430" t="s">
        <v>3795</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75">
      <c r="A4718" s="430" t="s">
        <v>4279</v>
      </c>
      <c r="B4718" s="430">
        <v>1</v>
      </c>
      <c r="C4718" s="430" t="s">
        <v>4291</v>
      </c>
      <c r="D4718" s="430" t="s">
        <v>3797</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75">
      <c r="A4719" s="430" t="s">
        <v>4279</v>
      </c>
      <c r="B4719" s="430">
        <v>1</v>
      </c>
      <c r="C4719" s="430" t="s">
        <v>4291</v>
      </c>
      <c r="D4719" s="430" t="s">
        <v>3799</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75">
      <c r="A4720" s="430" t="s">
        <v>4279</v>
      </c>
      <c r="B4720" s="430">
        <v>1</v>
      </c>
      <c r="C4720" s="430" t="s">
        <v>4291</v>
      </c>
      <c r="D4720" s="430" t="s">
        <v>3801</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75">
      <c r="A4721" s="430" t="s">
        <v>4279</v>
      </c>
      <c r="B4721" s="430">
        <v>1</v>
      </c>
      <c r="C4721" s="430" t="s">
        <v>4291</v>
      </c>
      <c r="D4721" s="430" t="s">
        <v>3803</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75">
      <c r="A4722" s="430" t="s">
        <v>4279</v>
      </c>
      <c r="B4722" s="430">
        <v>1</v>
      </c>
      <c r="C4722" s="430" t="s">
        <v>4291</v>
      </c>
      <c r="D4722" s="430" t="s">
        <v>3805</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75">
      <c r="A4723" s="430" t="s">
        <v>4279</v>
      </c>
      <c r="B4723" s="430">
        <v>1</v>
      </c>
      <c r="C4723" s="430" t="s">
        <v>4291</v>
      </c>
      <c r="D4723" s="430" t="s">
        <v>3807</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75">
      <c r="A4724" s="430" t="s">
        <v>4279</v>
      </c>
      <c r="B4724" s="430">
        <v>1</v>
      </c>
      <c r="C4724" s="430" t="s">
        <v>4291</v>
      </c>
      <c r="D4724" s="430" t="s">
        <v>3809</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75">
      <c r="A4725" s="430" t="s">
        <v>4279</v>
      </c>
      <c r="B4725" s="430">
        <v>1</v>
      </c>
      <c r="C4725" s="430" t="s">
        <v>4291</v>
      </c>
      <c r="D4725" s="430" t="s">
        <v>3811</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75">
      <c r="A4726" s="430" t="s">
        <v>4279</v>
      </c>
      <c r="B4726" s="430">
        <v>1</v>
      </c>
      <c r="C4726" s="430" t="s">
        <v>4291</v>
      </c>
      <c r="D4726" s="430" t="s">
        <v>4138</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75">
      <c r="A4727" s="430" t="s">
        <v>4279</v>
      </c>
      <c r="B4727" s="430">
        <v>1</v>
      </c>
      <c r="C4727" s="430" t="s">
        <v>4291</v>
      </c>
      <c r="D4727" s="430" t="s">
        <v>3813</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75">
      <c r="A4728" s="430" t="s">
        <v>4279</v>
      </c>
      <c r="B4728" s="430">
        <v>1</v>
      </c>
      <c r="C4728" s="430" t="s">
        <v>4291</v>
      </c>
      <c r="D4728" s="430" t="s">
        <v>3815</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75">
      <c r="A4729" s="430" t="s">
        <v>4279</v>
      </c>
      <c r="B4729" s="430">
        <v>1</v>
      </c>
      <c r="C4729" s="430" t="s">
        <v>4291</v>
      </c>
      <c r="D4729" s="430" t="s">
        <v>3817</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75">
      <c r="A4730" s="430" t="s">
        <v>4279</v>
      </c>
      <c r="B4730" s="430">
        <v>1</v>
      </c>
      <c r="C4730" s="430" t="s">
        <v>4291</v>
      </c>
      <c r="D4730" s="430" t="s">
        <v>3819</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75">
      <c r="A4731" s="430" t="s">
        <v>4279</v>
      </c>
      <c r="B4731" s="430">
        <v>1</v>
      </c>
      <c r="C4731" s="430" t="s">
        <v>4291</v>
      </c>
      <c r="D4731" s="430" t="s">
        <v>521</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75">
      <c r="A4732" s="430" t="s">
        <v>4279</v>
      </c>
      <c r="B4732" s="430">
        <v>1</v>
      </c>
      <c r="C4732" s="430" t="s">
        <v>4291</v>
      </c>
      <c r="D4732" s="430" t="s">
        <v>3822</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75">
      <c r="A4733" s="430" t="s">
        <v>4279</v>
      </c>
      <c r="B4733" s="430">
        <v>1</v>
      </c>
      <c r="C4733" s="430" t="s">
        <v>4291</v>
      </c>
      <c r="D4733" s="430" t="s">
        <v>3824</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75">
      <c r="A4734" s="430" t="s">
        <v>4279</v>
      </c>
      <c r="B4734" s="430">
        <v>1</v>
      </c>
      <c r="C4734" s="430" t="s">
        <v>4291</v>
      </c>
      <c r="D4734" s="430" t="s">
        <v>3826</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75">
      <c r="A4735" s="430" t="s">
        <v>4279</v>
      </c>
      <c r="B4735" s="430">
        <v>1</v>
      </c>
      <c r="C4735" s="430" t="s">
        <v>4291</v>
      </c>
      <c r="D4735" s="430" t="s">
        <v>3828</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75">
      <c r="A4736" s="430" t="s">
        <v>4279</v>
      </c>
      <c r="B4736" s="430">
        <v>1</v>
      </c>
      <c r="C4736" s="430" t="s">
        <v>4291</v>
      </c>
      <c r="D4736" s="430" t="s">
        <v>3830</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75">
      <c r="A4737" s="430" t="s">
        <v>4279</v>
      </c>
      <c r="B4737" s="430">
        <v>1</v>
      </c>
      <c r="C4737" s="430" t="s">
        <v>4291</v>
      </c>
      <c r="D4737" s="430" t="s">
        <v>3832</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75">
      <c r="A4738" s="430" t="s">
        <v>4279</v>
      </c>
      <c r="B4738" s="430">
        <v>1</v>
      </c>
      <c r="C4738" s="430" t="s">
        <v>4291</v>
      </c>
      <c r="D4738" s="430" t="s">
        <v>3834</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75">
      <c r="A4739" s="430" t="s">
        <v>4279</v>
      </c>
      <c r="B4739" s="430">
        <v>1</v>
      </c>
      <c r="C4739" s="430" t="s">
        <v>4291</v>
      </c>
      <c r="D4739" s="430" t="s">
        <v>3836</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75">
      <c r="A4740" s="430" t="s">
        <v>4279</v>
      </c>
      <c r="B4740" s="430">
        <v>1</v>
      </c>
      <c r="C4740" s="430" t="s">
        <v>4291</v>
      </c>
      <c r="D4740" s="430" t="s">
        <v>3838</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75">
      <c r="A4741" s="430" t="s">
        <v>4279</v>
      </c>
      <c r="B4741" s="430">
        <v>1</v>
      </c>
      <c r="C4741" s="430" t="s">
        <v>4291</v>
      </c>
      <c r="D4741" s="430" t="s">
        <v>4139</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75">
      <c r="A4742" s="430" t="s">
        <v>4279</v>
      </c>
      <c r="B4742" s="430">
        <v>1</v>
      </c>
      <c r="C4742" s="430" t="s">
        <v>4291</v>
      </c>
      <c r="D4742" s="430" t="s">
        <v>3840</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75">
      <c r="A4743" s="430" t="s">
        <v>4279</v>
      </c>
      <c r="B4743" s="430">
        <v>1</v>
      </c>
      <c r="C4743" s="430" t="s">
        <v>4291</v>
      </c>
      <c r="D4743" s="430" t="s">
        <v>3842</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75">
      <c r="A4744" s="430" t="s">
        <v>4279</v>
      </c>
      <c r="B4744" s="430">
        <v>1</v>
      </c>
      <c r="C4744" s="430" t="s">
        <v>4291</v>
      </c>
      <c r="D4744" s="430" t="s">
        <v>3844</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75">
      <c r="A4745" s="430" t="s">
        <v>4279</v>
      </c>
      <c r="B4745" s="430">
        <v>1</v>
      </c>
      <c r="C4745" s="430" t="s">
        <v>4291</v>
      </c>
      <c r="D4745" s="430" t="s">
        <v>3846</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75">
      <c r="A4746" s="430" t="s">
        <v>4279</v>
      </c>
      <c r="B4746" s="430">
        <v>1</v>
      </c>
      <c r="C4746" s="430" t="s">
        <v>4291</v>
      </c>
      <c r="D4746" s="430" t="s">
        <v>3848</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75">
      <c r="A4747" s="430" t="s">
        <v>4279</v>
      </c>
      <c r="B4747" s="430">
        <v>1</v>
      </c>
      <c r="C4747" s="430" t="s">
        <v>4291</v>
      </c>
      <c r="D4747" s="430" t="s">
        <v>3850</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75">
      <c r="A4748" s="430" t="s">
        <v>4279</v>
      </c>
      <c r="B4748" s="430">
        <v>1</v>
      </c>
      <c r="C4748" s="430" t="s">
        <v>4291</v>
      </c>
      <c r="D4748" s="430" t="s">
        <v>3852</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75">
      <c r="A4749" s="430" t="s">
        <v>4279</v>
      </c>
      <c r="B4749" s="430">
        <v>1</v>
      </c>
      <c r="C4749" s="430" t="s">
        <v>4291</v>
      </c>
      <c r="D4749" s="430" t="s">
        <v>4141</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75">
      <c r="A4750" s="430" t="s">
        <v>4279</v>
      </c>
      <c r="B4750" s="430">
        <v>1</v>
      </c>
      <c r="C4750" s="430" t="s">
        <v>4291</v>
      </c>
      <c r="D4750" s="430" t="s">
        <v>3854</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75">
      <c r="A4751" s="430" t="s">
        <v>4279</v>
      </c>
      <c r="B4751" s="430">
        <v>1</v>
      </c>
      <c r="C4751" s="430" t="s">
        <v>4291</v>
      </c>
      <c r="D4751" s="430" t="s">
        <v>3856</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75">
      <c r="A4752" s="430" t="s">
        <v>4279</v>
      </c>
      <c r="B4752" s="430">
        <v>1</v>
      </c>
      <c r="C4752" s="430" t="s">
        <v>4291</v>
      </c>
      <c r="D4752" s="430" t="s">
        <v>3858</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75">
      <c r="A4753" s="430" t="s">
        <v>4279</v>
      </c>
      <c r="B4753" s="430">
        <v>1</v>
      </c>
      <c r="C4753" s="430" t="s">
        <v>4291</v>
      </c>
      <c r="D4753" s="430" t="s">
        <v>3860</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75">
      <c r="A4754" s="430" t="s">
        <v>4279</v>
      </c>
      <c r="B4754" s="430">
        <v>1</v>
      </c>
      <c r="C4754" s="430" t="s">
        <v>4291</v>
      </c>
      <c r="D4754" s="430" t="s">
        <v>3862</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75">
      <c r="A4755" s="430" t="s">
        <v>4279</v>
      </c>
      <c r="B4755" s="430">
        <v>1</v>
      </c>
      <c r="C4755" s="430" t="s">
        <v>4292</v>
      </c>
      <c r="D4755" s="430" t="s">
        <v>3765</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75">
      <c r="A4756" s="430" t="s">
        <v>4279</v>
      </c>
      <c r="B4756" s="430">
        <v>1</v>
      </c>
      <c r="C4756" s="430" t="s">
        <v>4292</v>
      </c>
      <c r="D4756" s="430" t="s">
        <v>3767</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75">
      <c r="A4757" s="430" t="s">
        <v>4279</v>
      </c>
      <c r="B4757" s="430">
        <v>1</v>
      </c>
      <c r="C4757" s="430" t="s">
        <v>4292</v>
      </c>
      <c r="D4757" s="430" t="s">
        <v>3769</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75">
      <c r="A4758" s="430" t="s">
        <v>4279</v>
      </c>
      <c r="B4758" s="430">
        <v>1</v>
      </c>
      <c r="C4758" s="430" t="s">
        <v>4292</v>
      </c>
      <c r="D4758" s="430" t="s">
        <v>4136</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75">
      <c r="A4759" s="430" t="s">
        <v>4279</v>
      </c>
      <c r="B4759" s="430">
        <v>1</v>
      </c>
      <c r="C4759" s="430" t="s">
        <v>4292</v>
      </c>
      <c r="D4759" s="430" t="s">
        <v>3771</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75">
      <c r="A4760" s="430" t="s">
        <v>4279</v>
      </c>
      <c r="B4760" s="430">
        <v>1</v>
      </c>
      <c r="C4760" s="430" t="s">
        <v>4292</v>
      </c>
      <c r="D4760" s="430" t="s">
        <v>3773</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75">
      <c r="A4761" s="430" t="s">
        <v>4279</v>
      </c>
      <c r="B4761" s="430">
        <v>1</v>
      </c>
      <c r="C4761" s="430" t="s">
        <v>4292</v>
      </c>
      <c r="D4761" s="430" t="s">
        <v>485</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75">
      <c r="A4762" s="430" t="s">
        <v>4279</v>
      </c>
      <c r="B4762" s="430">
        <v>1</v>
      </c>
      <c r="C4762" s="430" t="s">
        <v>4292</v>
      </c>
      <c r="D4762" s="430" t="s">
        <v>3776</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75">
      <c r="A4763" s="430" t="s">
        <v>4279</v>
      </c>
      <c r="B4763" s="430">
        <v>1</v>
      </c>
      <c r="C4763" s="430" t="s">
        <v>4292</v>
      </c>
      <c r="D4763" s="430" t="s">
        <v>3778</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75">
      <c r="A4764" s="430" t="s">
        <v>4279</v>
      </c>
      <c r="B4764" s="430">
        <v>1</v>
      </c>
      <c r="C4764" s="430" t="s">
        <v>4292</v>
      </c>
      <c r="D4764" s="430" t="s">
        <v>3779</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75">
      <c r="A4765" s="430" t="s">
        <v>4279</v>
      </c>
      <c r="B4765" s="430">
        <v>1</v>
      </c>
      <c r="C4765" s="430" t="s">
        <v>4292</v>
      </c>
      <c r="D4765" s="430" t="s">
        <v>3781</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75">
      <c r="A4766" s="430" t="s">
        <v>4279</v>
      </c>
      <c r="B4766" s="430">
        <v>1</v>
      </c>
      <c r="C4766" s="430" t="s">
        <v>4292</v>
      </c>
      <c r="D4766" s="430" t="s">
        <v>3783</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75">
      <c r="A4767" s="430" t="s">
        <v>4279</v>
      </c>
      <c r="B4767" s="430">
        <v>1</v>
      </c>
      <c r="C4767" s="430" t="s">
        <v>4292</v>
      </c>
      <c r="D4767" s="430" t="s">
        <v>4137</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75">
      <c r="A4768" s="430" t="s">
        <v>4279</v>
      </c>
      <c r="B4768" s="430">
        <v>1</v>
      </c>
      <c r="C4768" s="430" t="s">
        <v>4292</v>
      </c>
      <c r="D4768" s="430" t="s">
        <v>3785</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75">
      <c r="A4769" s="430" t="s">
        <v>4279</v>
      </c>
      <c r="B4769" s="430">
        <v>1</v>
      </c>
      <c r="C4769" s="430" t="s">
        <v>4292</v>
      </c>
      <c r="D4769" s="430" t="s">
        <v>3787</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75">
      <c r="A4770" s="430" t="s">
        <v>4279</v>
      </c>
      <c r="B4770" s="430">
        <v>1</v>
      </c>
      <c r="C4770" s="430" t="s">
        <v>4292</v>
      </c>
      <c r="D4770" s="430" t="s">
        <v>3789</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75">
      <c r="A4771" s="430" t="s">
        <v>4279</v>
      </c>
      <c r="B4771" s="430">
        <v>1</v>
      </c>
      <c r="C4771" s="430" t="s">
        <v>4292</v>
      </c>
      <c r="D4771" s="430" t="s">
        <v>3791</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75">
      <c r="A4772" s="430" t="s">
        <v>4279</v>
      </c>
      <c r="B4772" s="430">
        <v>1</v>
      </c>
      <c r="C4772" s="430" t="s">
        <v>4292</v>
      </c>
      <c r="D4772" s="430" t="s">
        <v>3793</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75">
      <c r="A4773" s="430" t="s">
        <v>4279</v>
      </c>
      <c r="B4773" s="430">
        <v>1</v>
      </c>
      <c r="C4773" s="430" t="s">
        <v>4292</v>
      </c>
      <c r="D4773" s="430" t="s">
        <v>3795</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75">
      <c r="A4774" s="430" t="s">
        <v>4279</v>
      </c>
      <c r="B4774" s="430">
        <v>1</v>
      </c>
      <c r="C4774" s="430" t="s">
        <v>4292</v>
      </c>
      <c r="D4774" s="430" t="s">
        <v>3797</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75">
      <c r="A4775" s="430" t="s">
        <v>4279</v>
      </c>
      <c r="B4775" s="430">
        <v>1</v>
      </c>
      <c r="C4775" s="430" t="s">
        <v>4292</v>
      </c>
      <c r="D4775" s="430" t="s">
        <v>3799</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75">
      <c r="A4776" s="430" t="s">
        <v>4279</v>
      </c>
      <c r="B4776" s="430">
        <v>1</v>
      </c>
      <c r="C4776" s="430" t="s">
        <v>4292</v>
      </c>
      <c r="D4776" s="430" t="s">
        <v>3801</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75">
      <c r="A4777" s="430" t="s">
        <v>4279</v>
      </c>
      <c r="B4777" s="430">
        <v>1</v>
      </c>
      <c r="C4777" s="430" t="s">
        <v>4292</v>
      </c>
      <c r="D4777" s="430" t="s">
        <v>3803</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75">
      <c r="A4778" s="430" t="s">
        <v>4279</v>
      </c>
      <c r="B4778" s="430">
        <v>1</v>
      </c>
      <c r="C4778" s="430" t="s">
        <v>4292</v>
      </c>
      <c r="D4778" s="430" t="s">
        <v>3805</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75">
      <c r="A4779" s="430" t="s">
        <v>4279</v>
      </c>
      <c r="B4779" s="430">
        <v>1</v>
      </c>
      <c r="C4779" s="430" t="s">
        <v>4292</v>
      </c>
      <c r="D4779" s="430" t="s">
        <v>3807</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75">
      <c r="A4780" s="430" t="s">
        <v>4279</v>
      </c>
      <c r="B4780" s="430">
        <v>1</v>
      </c>
      <c r="C4780" s="430" t="s">
        <v>4292</v>
      </c>
      <c r="D4780" s="430" t="s">
        <v>3809</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75">
      <c r="A4781" s="430" t="s">
        <v>4279</v>
      </c>
      <c r="B4781" s="430">
        <v>1</v>
      </c>
      <c r="C4781" s="430" t="s">
        <v>4292</v>
      </c>
      <c r="D4781" s="430" t="s">
        <v>3811</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75">
      <c r="A4782" s="430" t="s">
        <v>4279</v>
      </c>
      <c r="B4782" s="430">
        <v>1</v>
      </c>
      <c r="C4782" s="430" t="s">
        <v>4292</v>
      </c>
      <c r="D4782" s="430" t="s">
        <v>4138</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75">
      <c r="A4783" s="430" t="s">
        <v>4279</v>
      </c>
      <c r="B4783" s="430">
        <v>1</v>
      </c>
      <c r="C4783" s="430" t="s">
        <v>4292</v>
      </c>
      <c r="D4783" s="430" t="s">
        <v>3813</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75">
      <c r="A4784" s="430" t="s">
        <v>4279</v>
      </c>
      <c r="B4784" s="430">
        <v>1</v>
      </c>
      <c r="C4784" s="430" t="s">
        <v>4292</v>
      </c>
      <c r="D4784" s="430" t="s">
        <v>3815</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75">
      <c r="A4785" s="430" t="s">
        <v>4279</v>
      </c>
      <c r="B4785" s="430">
        <v>1</v>
      </c>
      <c r="C4785" s="430" t="s">
        <v>4292</v>
      </c>
      <c r="D4785" s="430" t="s">
        <v>3817</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75">
      <c r="A4786" s="430" t="s">
        <v>4279</v>
      </c>
      <c r="B4786" s="430">
        <v>1</v>
      </c>
      <c r="C4786" s="430" t="s">
        <v>4292</v>
      </c>
      <c r="D4786" s="430" t="s">
        <v>3819</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75">
      <c r="A4787" s="430" t="s">
        <v>4279</v>
      </c>
      <c r="B4787" s="430">
        <v>1</v>
      </c>
      <c r="C4787" s="430" t="s">
        <v>4292</v>
      </c>
      <c r="D4787" s="430" t="s">
        <v>521</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75">
      <c r="A4788" s="430" t="s">
        <v>4279</v>
      </c>
      <c r="B4788" s="430">
        <v>1</v>
      </c>
      <c r="C4788" s="430" t="s">
        <v>4292</v>
      </c>
      <c r="D4788" s="430" t="s">
        <v>3822</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75">
      <c r="A4789" s="430" t="s">
        <v>4279</v>
      </c>
      <c r="B4789" s="430">
        <v>1</v>
      </c>
      <c r="C4789" s="430" t="s">
        <v>4292</v>
      </c>
      <c r="D4789" s="430" t="s">
        <v>3824</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75">
      <c r="A4790" s="430" t="s">
        <v>4279</v>
      </c>
      <c r="B4790" s="430">
        <v>1</v>
      </c>
      <c r="C4790" s="430" t="s">
        <v>4292</v>
      </c>
      <c r="D4790" s="430" t="s">
        <v>3826</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75">
      <c r="A4791" s="430" t="s">
        <v>4279</v>
      </c>
      <c r="B4791" s="430">
        <v>1</v>
      </c>
      <c r="C4791" s="430" t="s">
        <v>4292</v>
      </c>
      <c r="D4791" s="430" t="s">
        <v>3828</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75">
      <c r="A4792" s="430" t="s">
        <v>4279</v>
      </c>
      <c r="B4792" s="430">
        <v>1</v>
      </c>
      <c r="C4792" s="430" t="s">
        <v>4292</v>
      </c>
      <c r="D4792" s="430" t="s">
        <v>3830</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75">
      <c r="A4793" s="430" t="s">
        <v>4279</v>
      </c>
      <c r="B4793" s="430">
        <v>1</v>
      </c>
      <c r="C4793" s="430" t="s">
        <v>4292</v>
      </c>
      <c r="D4793" s="430" t="s">
        <v>3832</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75">
      <c r="A4794" s="430" t="s">
        <v>4279</v>
      </c>
      <c r="B4794" s="430">
        <v>1</v>
      </c>
      <c r="C4794" s="430" t="s">
        <v>4292</v>
      </c>
      <c r="D4794" s="430" t="s">
        <v>3834</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75">
      <c r="A4795" s="430" t="s">
        <v>4279</v>
      </c>
      <c r="B4795" s="430">
        <v>1</v>
      </c>
      <c r="C4795" s="430" t="s">
        <v>4292</v>
      </c>
      <c r="D4795" s="430" t="s">
        <v>3836</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75">
      <c r="A4796" s="430" t="s">
        <v>4279</v>
      </c>
      <c r="B4796" s="430">
        <v>1</v>
      </c>
      <c r="C4796" s="430" t="s">
        <v>4292</v>
      </c>
      <c r="D4796" s="430" t="s">
        <v>3838</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75">
      <c r="A4797" s="430" t="s">
        <v>4279</v>
      </c>
      <c r="B4797" s="430">
        <v>1</v>
      </c>
      <c r="C4797" s="430" t="s">
        <v>4292</v>
      </c>
      <c r="D4797" s="430" t="s">
        <v>4139</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75">
      <c r="A4798" s="430" t="s">
        <v>4279</v>
      </c>
      <c r="B4798" s="430">
        <v>1</v>
      </c>
      <c r="C4798" s="430" t="s">
        <v>4292</v>
      </c>
      <c r="D4798" s="430" t="s">
        <v>3840</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75">
      <c r="A4799" s="430" t="s">
        <v>4279</v>
      </c>
      <c r="B4799" s="430">
        <v>1</v>
      </c>
      <c r="C4799" s="430" t="s">
        <v>4292</v>
      </c>
      <c r="D4799" s="430" t="s">
        <v>3842</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75">
      <c r="A4800" s="430" t="s">
        <v>4279</v>
      </c>
      <c r="B4800" s="430">
        <v>1</v>
      </c>
      <c r="C4800" s="430" t="s">
        <v>4292</v>
      </c>
      <c r="D4800" s="430" t="s">
        <v>3844</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75">
      <c r="A4801" s="430" t="s">
        <v>4279</v>
      </c>
      <c r="B4801" s="430">
        <v>1</v>
      </c>
      <c r="C4801" s="430" t="s">
        <v>4292</v>
      </c>
      <c r="D4801" s="430" t="s">
        <v>3846</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75">
      <c r="A4802" s="430" t="s">
        <v>4279</v>
      </c>
      <c r="B4802" s="430">
        <v>1</v>
      </c>
      <c r="C4802" s="430" t="s">
        <v>4292</v>
      </c>
      <c r="D4802" s="430" t="s">
        <v>3848</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75">
      <c r="A4803" s="430" t="s">
        <v>4279</v>
      </c>
      <c r="B4803" s="430">
        <v>1</v>
      </c>
      <c r="C4803" s="430" t="s">
        <v>4292</v>
      </c>
      <c r="D4803" s="430" t="s">
        <v>3850</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75">
      <c r="A4804" s="430" t="s">
        <v>4279</v>
      </c>
      <c r="B4804" s="430">
        <v>1</v>
      </c>
      <c r="C4804" s="430" t="s">
        <v>4292</v>
      </c>
      <c r="D4804" s="430" t="s">
        <v>3852</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75">
      <c r="A4805" s="430" t="s">
        <v>4279</v>
      </c>
      <c r="B4805" s="430">
        <v>1</v>
      </c>
      <c r="C4805" s="430" t="s">
        <v>4292</v>
      </c>
      <c r="D4805" s="430" t="s">
        <v>4141</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75">
      <c r="A4806" s="430" t="s">
        <v>4279</v>
      </c>
      <c r="B4806" s="430">
        <v>1</v>
      </c>
      <c r="C4806" s="430" t="s">
        <v>4292</v>
      </c>
      <c r="D4806" s="430" t="s">
        <v>3854</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75">
      <c r="A4807" s="430" t="s">
        <v>4279</v>
      </c>
      <c r="B4807" s="430">
        <v>1</v>
      </c>
      <c r="C4807" s="430" t="s">
        <v>4292</v>
      </c>
      <c r="D4807" s="430" t="s">
        <v>3856</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75">
      <c r="A4808" s="430" t="s">
        <v>4279</v>
      </c>
      <c r="B4808" s="430">
        <v>1</v>
      </c>
      <c r="C4808" s="430" t="s">
        <v>4292</v>
      </c>
      <c r="D4808" s="430" t="s">
        <v>3858</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75">
      <c r="A4809" s="430" t="s">
        <v>4279</v>
      </c>
      <c r="B4809" s="430">
        <v>1</v>
      </c>
      <c r="C4809" s="430" t="s">
        <v>4292</v>
      </c>
      <c r="D4809" s="430" t="s">
        <v>3860</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75">
      <c r="A4810" s="430" t="s">
        <v>4279</v>
      </c>
      <c r="B4810" s="430">
        <v>1</v>
      </c>
      <c r="C4810" s="430" t="s">
        <v>4292</v>
      </c>
      <c r="D4810" s="430" t="s">
        <v>3862</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75">
      <c r="A4811" s="430" t="s">
        <v>4279</v>
      </c>
      <c r="B4811" s="430">
        <v>1</v>
      </c>
      <c r="C4811" s="430" t="s">
        <v>4293</v>
      </c>
      <c r="D4811" s="430" t="s">
        <v>3765</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75">
      <c r="A4812" s="430" t="s">
        <v>4279</v>
      </c>
      <c r="B4812" s="430">
        <v>1</v>
      </c>
      <c r="C4812" s="430" t="s">
        <v>4293</v>
      </c>
      <c r="D4812" s="430" t="s">
        <v>3767</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75">
      <c r="A4813" s="430" t="s">
        <v>4279</v>
      </c>
      <c r="B4813" s="430">
        <v>1</v>
      </c>
      <c r="C4813" s="430" t="s">
        <v>4293</v>
      </c>
      <c r="D4813" s="430" t="s">
        <v>3769</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75">
      <c r="A4814" s="430" t="s">
        <v>4279</v>
      </c>
      <c r="B4814" s="430">
        <v>1</v>
      </c>
      <c r="C4814" s="430" t="s">
        <v>4293</v>
      </c>
      <c r="D4814" s="430" t="s">
        <v>4136</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75">
      <c r="A4815" s="430" t="s">
        <v>4279</v>
      </c>
      <c r="B4815" s="430">
        <v>1</v>
      </c>
      <c r="C4815" s="430" t="s">
        <v>4293</v>
      </c>
      <c r="D4815" s="430" t="s">
        <v>3771</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75">
      <c r="A4816" s="430" t="s">
        <v>4279</v>
      </c>
      <c r="B4816" s="430">
        <v>1</v>
      </c>
      <c r="C4816" s="430" t="s">
        <v>4293</v>
      </c>
      <c r="D4816" s="430" t="s">
        <v>3773</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75">
      <c r="A4817" s="430" t="s">
        <v>4279</v>
      </c>
      <c r="B4817" s="430">
        <v>1</v>
      </c>
      <c r="C4817" s="430" t="s">
        <v>4293</v>
      </c>
      <c r="D4817" s="430" t="s">
        <v>485</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75">
      <c r="A4818" s="430" t="s">
        <v>4279</v>
      </c>
      <c r="B4818" s="430">
        <v>1</v>
      </c>
      <c r="C4818" s="430" t="s">
        <v>4293</v>
      </c>
      <c r="D4818" s="430" t="s">
        <v>3776</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75">
      <c r="A4819" s="430" t="s">
        <v>4279</v>
      </c>
      <c r="B4819" s="430">
        <v>1</v>
      </c>
      <c r="C4819" s="430" t="s">
        <v>4293</v>
      </c>
      <c r="D4819" s="430" t="s">
        <v>3778</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75">
      <c r="A4820" s="430" t="s">
        <v>4279</v>
      </c>
      <c r="B4820" s="430">
        <v>1</v>
      </c>
      <c r="C4820" s="430" t="s">
        <v>4293</v>
      </c>
      <c r="D4820" s="430" t="s">
        <v>3779</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75">
      <c r="A4821" s="430" t="s">
        <v>4279</v>
      </c>
      <c r="B4821" s="430">
        <v>1</v>
      </c>
      <c r="C4821" s="430" t="s">
        <v>4293</v>
      </c>
      <c r="D4821" s="430" t="s">
        <v>3781</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75">
      <c r="A4822" s="430" t="s">
        <v>4279</v>
      </c>
      <c r="B4822" s="430">
        <v>1</v>
      </c>
      <c r="C4822" s="430" t="s">
        <v>4293</v>
      </c>
      <c r="D4822" s="430" t="s">
        <v>3783</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75">
      <c r="A4823" s="430" t="s">
        <v>4279</v>
      </c>
      <c r="B4823" s="430">
        <v>1</v>
      </c>
      <c r="C4823" s="430" t="s">
        <v>4293</v>
      </c>
      <c r="D4823" s="430" t="s">
        <v>4137</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75">
      <c r="A4824" s="430" t="s">
        <v>4279</v>
      </c>
      <c r="B4824" s="430">
        <v>1</v>
      </c>
      <c r="C4824" s="430" t="s">
        <v>4293</v>
      </c>
      <c r="D4824" s="430" t="s">
        <v>3785</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75">
      <c r="A4825" s="430" t="s">
        <v>4279</v>
      </c>
      <c r="B4825" s="430">
        <v>1</v>
      </c>
      <c r="C4825" s="430" t="s">
        <v>4293</v>
      </c>
      <c r="D4825" s="430" t="s">
        <v>3787</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75">
      <c r="A4826" s="430" t="s">
        <v>4279</v>
      </c>
      <c r="B4826" s="430">
        <v>1</v>
      </c>
      <c r="C4826" s="430" t="s">
        <v>4293</v>
      </c>
      <c r="D4826" s="430" t="s">
        <v>3789</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75">
      <c r="A4827" s="430" t="s">
        <v>4279</v>
      </c>
      <c r="B4827" s="430">
        <v>1</v>
      </c>
      <c r="C4827" s="430" t="s">
        <v>4293</v>
      </c>
      <c r="D4827" s="430" t="s">
        <v>3791</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75">
      <c r="A4828" s="430" t="s">
        <v>4279</v>
      </c>
      <c r="B4828" s="430">
        <v>1</v>
      </c>
      <c r="C4828" s="430" t="s">
        <v>4293</v>
      </c>
      <c r="D4828" s="430" t="s">
        <v>3793</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75">
      <c r="A4829" s="430" t="s">
        <v>4279</v>
      </c>
      <c r="B4829" s="430">
        <v>1</v>
      </c>
      <c r="C4829" s="430" t="s">
        <v>4293</v>
      </c>
      <c r="D4829" s="430" t="s">
        <v>3795</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75">
      <c r="A4830" s="430" t="s">
        <v>4279</v>
      </c>
      <c r="B4830" s="430">
        <v>1</v>
      </c>
      <c r="C4830" s="430" t="s">
        <v>4293</v>
      </c>
      <c r="D4830" s="430" t="s">
        <v>3797</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75">
      <c r="A4831" s="430" t="s">
        <v>4279</v>
      </c>
      <c r="B4831" s="430">
        <v>1</v>
      </c>
      <c r="C4831" s="430" t="s">
        <v>4293</v>
      </c>
      <c r="D4831" s="430" t="s">
        <v>3799</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75">
      <c r="A4832" s="430" t="s">
        <v>4279</v>
      </c>
      <c r="B4832" s="430">
        <v>1</v>
      </c>
      <c r="C4832" s="430" t="s">
        <v>4293</v>
      </c>
      <c r="D4832" s="430" t="s">
        <v>3801</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75">
      <c r="A4833" s="430" t="s">
        <v>4279</v>
      </c>
      <c r="B4833" s="430">
        <v>1</v>
      </c>
      <c r="C4833" s="430" t="s">
        <v>4293</v>
      </c>
      <c r="D4833" s="430" t="s">
        <v>3803</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75">
      <c r="A4834" s="430" t="s">
        <v>4279</v>
      </c>
      <c r="B4834" s="430">
        <v>1</v>
      </c>
      <c r="C4834" s="430" t="s">
        <v>4293</v>
      </c>
      <c r="D4834" s="430" t="s">
        <v>3805</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75">
      <c r="A4835" s="430" t="s">
        <v>4279</v>
      </c>
      <c r="B4835" s="430">
        <v>1</v>
      </c>
      <c r="C4835" s="430" t="s">
        <v>4293</v>
      </c>
      <c r="D4835" s="430" t="s">
        <v>3807</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75">
      <c r="A4836" s="430" t="s">
        <v>4279</v>
      </c>
      <c r="B4836" s="430">
        <v>1</v>
      </c>
      <c r="C4836" s="430" t="s">
        <v>4293</v>
      </c>
      <c r="D4836" s="430" t="s">
        <v>3809</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75">
      <c r="A4837" s="430" t="s">
        <v>4279</v>
      </c>
      <c r="B4837" s="430">
        <v>1</v>
      </c>
      <c r="C4837" s="430" t="s">
        <v>4293</v>
      </c>
      <c r="D4837" s="430" t="s">
        <v>3811</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75">
      <c r="A4838" s="430" t="s">
        <v>4279</v>
      </c>
      <c r="B4838" s="430">
        <v>1</v>
      </c>
      <c r="C4838" s="430" t="s">
        <v>4293</v>
      </c>
      <c r="D4838" s="430" t="s">
        <v>4138</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75">
      <c r="A4839" s="430" t="s">
        <v>4279</v>
      </c>
      <c r="B4839" s="430">
        <v>1</v>
      </c>
      <c r="C4839" s="430" t="s">
        <v>4293</v>
      </c>
      <c r="D4839" s="430" t="s">
        <v>3813</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75">
      <c r="A4840" s="430" t="s">
        <v>4279</v>
      </c>
      <c r="B4840" s="430">
        <v>1</v>
      </c>
      <c r="C4840" s="430" t="s">
        <v>4293</v>
      </c>
      <c r="D4840" s="430" t="s">
        <v>3815</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75">
      <c r="A4841" s="430" t="s">
        <v>4279</v>
      </c>
      <c r="B4841" s="430">
        <v>1</v>
      </c>
      <c r="C4841" s="430" t="s">
        <v>4293</v>
      </c>
      <c r="D4841" s="430" t="s">
        <v>3817</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75">
      <c r="A4842" s="430" t="s">
        <v>4279</v>
      </c>
      <c r="B4842" s="430">
        <v>1</v>
      </c>
      <c r="C4842" s="430" t="s">
        <v>4293</v>
      </c>
      <c r="D4842" s="430" t="s">
        <v>3819</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75">
      <c r="A4843" s="430" t="s">
        <v>4279</v>
      </c>
      <c r="B4843" s="430">
        <v>1</v>
      </c>
      <c r="C4843" s="430" t="s">
        <v>4293</v>
      </c>
      <c r="D4843" s="430" t="s">
        <v>521</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75">
      <c r="A4844" s="430" t="s">
        <v>4279</v>
      </c>
      <c r="B4844" s="430">
        <v>1</v>
      </c>
      <c r="C4844" s="430" t="s">
        <v>4293</v>
      </c>
      <c r="D4844" s="430" t="s">
        <v>3822</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75">
      <c r="A4845" s="430" t="s">
        <v>4279</v>
      </c>
      <c r="B4845" s="430">
        <v>1</v>
      </c>
      <c r="C4845" s="430" t="s">
        <v>4293</v>
      </c>
      <c r="D4845" s="430" t="s">
        <v>3824</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75">
      <c r="A4846" s="430" t="s">
        <v>4279</v>
      </c>
      <c r="B4846" s="430">
        <v>1</v>
      </c>
      <c r="C4846" s="430" t="s">
        <v>4293</v>
      </c>
      <c r="D4846" s="430" t="s">
        <v>3826</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75">
      <c r="A4847" s="430" t="s">
        <v>4279</v>
      </c>
      <c r="B4847" s="430">
        <v>1</v>
      </c>
      <c r="C4847" s="430" t="s">
        <v>4293</v>
      </c>
      <c r="D4847" s="430" t="s">
        <v>3828</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75">
      <c r="A4848" s="430" t="s">
        <v>4279</v>
      </c>
      <c r="B4848" s="430">
        <v>1</v>
      </c>
      <c r="C4848" s="430" t="s">
        <v>4293</v>
      </c>
      <c r="D4848" s="430" t="s">
        <v>3830</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75">
      <c r="A4849" s="430" t="s">
        <v>4279</v>
      </c>
      <c r="B4849" s="430">
        <v>1</v>
      </c>
      <c r="C4849" s="430" t="s">
        <v>4293</v>
      </c>
      <c r="D4849" s="430" t="s">
        <v>3832</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75">
      <c r="A4850" s="430" t="s">
        <v>4279</v>
      </c>
      <c r="B4850" s="430">
        <v>1</v>
      </c>
      <c r="C4850" s="430" t="s">
        <v>4293</v>
      </c>
      <c r="D4850" s="430" t="s">
        <v>3834</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75">
      <c r="A4851" s="430" t="s">
        <v>4279</v>
      </c>
      <c r="B4851" s="430">
        <v>1</v>
      </c>
      <c r="C4851" s="430" t="s">
        <v>4293</v>
      </c>
      <c r="D4851" s="430" t="s">
        <v>3836</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75">
      <c r="A4852" s="430" t="s">
        <v>4279</v>
      </c>
      <c r="B4852" s="430">
        <v>1</v>
      </c>
      <c r="C4852" s="430" t="s">
        <v>4293</v>
      </c>
      <c r="D4852" s="430" t="s">
        <v>3838</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75">
      <c r="A4853" s="430" t="s">
        <v>4279</v>
      </c>
      <c r="B4853" s="430">
        <v>1</v>
      </c>
      <c r="C4853" s="430" t="s">
        <v>4293</v>
      </c>
      <c r="D4853" s="430" t="s">
        <v>4139</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75">
      <c r="A4854" s="430" t="s">
        <v>4279</v>
      </c>
      <c r="B4854" s="430">
        <v>1</v>
      </c>
      <c r="C4854" s="430" t="s">
        <v>4293</v>
      </c>
      <c r="D4854" s="430" t="s">
        <v>3840</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75">
      <c r="A4855" s="430" t="s">
        <v>4279</v>
      </c>
      <c r="B4855" s="430">
        <v>1</v>
      </c>
      <c r="C4855" s="430" t="s">
        <v>4293</v>
      </c>
      <c r="D4855" s="430" t="s">
        <v>3842</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75">
      <c r="A4856" s="430" t="s">
        <v>4279</v>
      </c>
      <c r="B4856" s="430">
        <v>1</v>
      </c>
      <c r="C4856" s="430" t="s">
        <v>4293</v>
      </c>
      <c r="D4856" s="430" t="s">
        <v>3844</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75">
      <c r="A4857" s="430" t="s">
        <v>4279</v>
      </c>
      <c r="B4857" s="430">
        <v>1</v>
      </c>
      <c r="C4857" s="430" t="s">
        <v>4293</v>
      </c>
      <c r="D4857" s="430" t="s">
        <v>3846</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75">
      <c r="A4858" s="430" t="s">
        <v>4279</v>
      </c>
      <c r="B4858" s="430">
        <v>1</v>
      </c>
      <c r="C4858" s="430" t="s">
        <v>4293</v>
      </c>
      <c r="D4858" s="430" t="s">
        <v>3848</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75">
      <c r="A4859" s="430" t="s">
        <v>4279</v>
      </c>
      <c r="B4859" s="430">
        <v>1</v>
      </c>
      <c r="C4859" s="430" t="s">
        <v>4293</v>
      </c>
      <c r="D4859" s="430" t="s">
        <v>3850</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75">
      <c r="A4860" s="430" t="s">
        <v>4279</v>
      </c>
      <c r="B4860" s="430">
        <v>1</v>
      </c>
      <c r="C4860" s="430" t="s">
        <v>4293</v>
      </c>
      <c r="D4860" s="430" t="s">
        <v>3852</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75">
      <c r="A4861" s="430" t="s">
        <v>4279</v>
      </c>
      <c r="B4861" s="430">
        <v>1</v>
      </c>
      <c r="C4861" s="430" t="s">
        <v>4293</v>
      </c>
      <c r="D4861" s="430" t="s">
        <v>4141</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75">
      <c r="A4862" s="430" t="s">
        <v>4279</v>
      </c>
      <c r="B4862" s="430">
        <v>1</v>
      </c>
      <c r="C4862" s="430" t="s">
        <v>4293</v>
      </c>
      <c r="D4862" s="430" t="s">
        <v>3854</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75">
      <c r="A4863" s="430" t="s">
        <v>4279</v>
      </c>
      <c r="B4863" s="430">
        <v>1</v>
      </c>
      <c r="C4863" s="430" t="s">
        <v>4293</v>
      </c>
      <c r="D4863" s="430" t="s">
        <v>3856</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75">
      <c r="A4864" s="430" t="s">
        <v>4279</v>
      </c>
      <c r="B4864" s="430">
        <v>1</v>
      </c>
      <c r="C4864" s="430" t="s">
        <v>4293</v>
      </c>
      <c r="D4864" s="430" t="s">
        <v>3858</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75">
      <c r="A4865" s="430" t="s">
        <v>4279</v>
      </c>
      <c r="B4865" s="430">
        <v>1</v>
      </c>
      <c r="C4865" s="430" t="s">
        <v>4293</v>
      </c>
      <c r="D4865" s="430" t="s">
        <v>3860</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75">
      <c r="A4866" s="430" t="s">
        <v>4279</v>
      </c>
      <c r="B4866" s="430">
        <v>1</v>
      </c>
      <c r="C4866" s="430" t="s">
        <v>4293</v>
      </c>
      <c r="D4866" s="430" t="s">
        <v>3862</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75">
      <c r="A4867" s="430" t="s">
        <v>4279</v>
      </c>
      <c r="B4867" s="430">
        <v>1</v>
      </c>
      <c r="C4867" s="430" t="s">
        <v>4294</v>
      </c>
      <c r="D4867" s="430" t="s">
        <v>3765</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75">
      <c r="A4868" s="430" t="s">
        <v>4279</v>
      </c>
      <c r="B4868" s="430">
        <v>1</v>
      </c>
      <c r="C4868" s="430" t="s">
        <v>4294</v>
      </c>
      <c r="D4868" s="430" t="s">
        <v>3767</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75">
      <c r="A4869" s="430" t="s">
        <v>4279</v>
      </c>
      <c r="B4869" s="430">
        <v>1</v>
      </c>
      <c r="C4869" s="430" t="s">
        <v>4294</v>
      </c>
      <c r="D4869" s="430" t="s">
        <v>3769</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75">
      <c r="A4870" s="430" t="s">
        <v>4279</v>
      </c>
      <c r="B4870" s="430">
        <v>1</v>
      </c>
      <c r="C4870" s="430" t="s">
        <v>4294</v>
      </c>
      <c r="D4870" s="430" t="s">
        <v>4136</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75">
      <c r="A4871" s="430" t="s">
        <v>4279</v>
      </c>
      <c r="B4871" s="430">
        <v>1</v>
      </c>
      <c r="C4871" s="430" t="s">
        <v>4294</v>
      </c>
      <c r="D4871" s="430" t="s">
        <v>3771</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75">
      <c r="A4872" s="430" t="s">
        <v>4279</v>
      </c>
      <c r="B4872" s="430">
        <v>1</v>
      </c>
      <c r="C4872" s="430" t="s">
        <v>4294</v>
      </c>
      <c r="D4872" s="430" t="s">
        <v>3773</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75">
      <c r="A4873" s="430" t="s">
        <v>4279</v>
      </c>
      <c r="B4873" s="430">
        <v>1</v>
      </c>
      <c r="C4873" s="430" t="s">
        <v>4294</v>
      </c>
      <c r="D4873" s="430" t="s">
        <v>485</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75">
      <c r="A4874" s="430" t="s">
        <v>4279</v>
      </c>
      <c r="B4874" s="430">
        <v>1</v>
      </c>
      <c r="C4874" s="430" t="s">
        <v>4294</v>
      </c>
      <c r="D4874" s="430" t="s">
        <v>3776</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75">
      <c r="A4875" s="430" t="s">
        <v>4279</v>
      </c>
      <c r="B4875" s="430">
        <v>1</v>
      </c>
      <c r="C4875" s="430" t="s">
        <v>4294</v>
      </c>
      <c r="D4875" s="430" t="s">
        <v>3778</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75">
      <c r="A4876" s="430" t="s">
        <v>4279</v>
      </c>
      <c r="B4876" s="430">
        <v>1</v>
      </c>
      <c r="C4876" s="430" t="s">
        <v>4294</v>
      </c>
      <c r="D4876" s="430" t="s">
        <v>3779</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75">
      <c r="A4877" s="430" t="s">
        <v>4279</v>
      </c>
      <c r="B4877" s="430">
        <v>1</v>
      </c>
      <c r="C4877" s="430" t="s">
        <v>4294</v>
      </c>
      <c r="D4877" s="430" t="s">
        <v>3781</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75">
      <c r="A4878" s="430" t="s">
        <v>4279</v>
      </c>
      <c r="B4878" s="430">
        <v>1</v>
      </c>
      <c r="C4878" s="430" t="s">
        <v>4294</v>
      </c>
      <c r="D4878" s="430" t="s">
        <v>3783</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75">
      <c r="A4879" s="430" t="s">
        <v>4279</v>
      </c>
      <c r="B4879" s="430">
        <v>1</v>
      </c>
      <c r="C4879" s="430" t="s">
        <v>4294</v>
      </c>
      <c r="D4879" s="430" t="s">
        <v>4137</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75">
      <c r="A4880" s="430" t="s">
        <v>4279</v>
      </c>
      <c r="B4880" s="430">
        <v>1</v>
      </c>
      <c r="C4880" s="430" t="s">
        <v>4294</v>
      </c>
      <c r="D4880" s="430" t="s">
        <v>3785</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75">
      <c r="A4881" s="430" t="s">
        <v>4279</v>
      </c>
      <c r="B4881" s="430">
        <v>1</v>
      </c>
      <c r="C4881" s="430" t="s">
        <v>4294</v>
      </c>
      <c r="D4881" s="430" t="s">
        <v>3787</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75">
      <c r="A4882" s="430" t="s">
        <v>4279</v>
      </c>
      <c r="B4882" s="430">
        <v>1</v>
      </c>
      <c r="C4882" s="430" t="s">
        <v>4294</v>
      </c>
      <c r="D4882" s="430" t="s">
        <v>3789</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75">
      <c r="A4883" s="430" t="s">
        <v>4279</v>
      </c>
      <c r="B4883" s="430">
        <v>1</v>
      </c>
      <c r="C4883" s="430" t="s">
        <v>4294</v>
      </c>
      <c r="D4883" s="430" t="s">
        <v>3791</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75">
      <c r="A4884" s="430" t="s">
        <v>4279</v>
      </c>
      <c r="B4884" s="430">
        <v>1</v>
      </c>
      <c r="C4884" s="430" t="s">
        <v>4294</v>
      </c>
      <c r="D4884" s="430" t="s">
        <v>3793</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75">
      <c r="A4885" s="430" t="s">
        <v>4279</v>
      </c>
      <c r="B4885" s="430">
        <v>1</v>
      </c>
      <c r="C4885" s="430" t="s">
        <v>4294</v>
      </c>
      <c r="D4885" s="430" t="s">
        <v>3795</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75">
      <c r="A4886" s="430" t="s">
        <v>4279</v>
      </c>
      <c r="B4886" s="430">
        <v>1</v>
      </c>
      <c r="C4886" s="430" t="s">
        <v>4294</v>
      </c>
      <c r="D4886" s="430" t="s">
        <v>3797</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75">
      <c r="A4887" s="430" t="s">
        <v>4279</v>
      </c>
      <c r="B4887" s="430">
        <v>1</v>
      </c>
      <c r="C4887" s="430" t="s">
        <v>4294</v>
      </c>
      <c r="D4887" s="430" t="s">
        <v>3799</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75">
      <c r="A4888" s="430" t="s">
        <v>4279</v>
      </c>
      <c r="B4888" s="430">
        <v>1</v>
      </c>
      <c r="C4888" s="430" t="s">
        <v>4294</v>
      </c>
      <c r="D4888" s="430" t="s">
        <v>3801</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75">
      <c r="A4889" s="430" t="s">
        <v>4279</v>
      </c>
      <c r="B4889" s="430">
        <v>1</v>
      </c>
      <c r="C4889" s="430" t="s">
        <v>4294</v>
      </c>
      <c r="D4889" s="430" t="s">
        <v>3803</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75">
      <c r="A4890" s="430" t="s">
        <v>4279</v>
      </c>
      <c r="B4890" s="430">
        <v>1</v>
      </c>
      <c r="C4890" s="430" t="s">
        <v>4294</v>
      </c>
      <c r="D4890" s="430" t="s">
        <v>3805</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75">
      <c r="A4891" s="430" t="s">
        <v>4279</v>
      </c>
      <c r="B4891" s="430">
        <v>1</v>
      </c>
      <c r="C4891" s="430" t="s">
        <v>4294</v>
      </c>
      <c r="D4891" s="430" t="s">
        <v>3807</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75">
      <c r="A4892" s="430" t="s">
        <v>4279</v>
      </c>
      <c r="B4892" s="430">
        <v>1</v>
      </c>
      <c r="C4892" s="430" t="s">
        <v>4294</v>
      </c>
      <c r="D4892" s="430" t="s">
        <v>3809</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75">
      <c r="A4893" s="430" t="s">
        <v>4279</v>
      </c>
      <c r="B4893" s="430">
        <v>1</v>
      </c>
      <c r="C4893" s="430" t="s">
        <v>4294</v>
      </c>
      <c r="D4893" s="430" t="s">
        <v>3811</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75">
      <c r="A4894" s="430" t="s">
        <v>4279</v>
      </c>
      <c r="B4894" s="430">
        <v>1</v>
      </c>
      <c r="C4894" s="430" t="s">
        <v>4294</v>
      </c>
      <c r="D4894" s="430" t="s">
        <v>4138</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75">
      <c r="A4895" s="430" t="s">
        <v>4279</v>
      </c>
      <c r="B4895" s="430">
        <v>1</v>
      </c>
      <c r="C4895" s="430" t="s">
        <v>4294</v>
      </c>
      <c r="D4895" s="430" t="s">
        <v>3813</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75">
      <c r="A4896" s="430" t="s">
        <v>4279</v>
      </c>
      <c r="B4896" s="430">
        <v>1</v>
      </c>
      <c r="C4896" s="430" t="s">
        <v>4294</v>
      </c>
      <c r="D4896" s="430" t="s">
        <v>3815</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75">
      <c r="A4897" s="430" t="s">
        <v>4279</v>
      </c>
      <c r="B4897" s="430">
        <v>1</v>
      </c>
      <c r="C4897" s="430" t="s">
        <v>4294</v>
      </c>
      <c r="D4897" s="430" t="s">
        <v>3817</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75">
      <c r="A4898" s="430" t="s">
        <v>4279</v>
      </c>
      <c r="B4898" s="430">
        <v>1</v>
      </c>
      <c r="C4898" s="430" t="s">
        <v>4294</v>
      </c>
      <c r="D4898" s="430" t="s">
        <v>3819</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75">
      <c r="A4899" s="430" t="s">
        <v>4279</v>
      </c>
      <c r="B4899" s="430">
        <v>1</v>
      </c>
      <c r="C4899" s="430" t="s">
        <v>4294</v>
      </c>
      <c r="D4899" s="430" t="s">
        <v>521</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75">
      <c r="A4900" s="430" t="s">
        <v>4279</v>
      </c>
      <c r="B4900" s="430">
        <v>1</v>
      </c>
      <c r="C4900" s="430" t="s">
        <v>4294</v>
      </c>
      <c r="D4900" s="430" t="s">
        <v>3822</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75">
      <c r="A4901" s="430" t="s">
        <v>4279</v>
      </c>
      <c r="B4901" s="430">
        <v>1</v>
      </c>
      <c r="C4901" s="430" t="s">
        <v>4294</v>
      </c>
      <c r="D4901" s="430" t="s">
        <v>3824</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75">
      <c r="A4902" s="430" t="s">
        <v>4279</v>
      </c>
      <c r="B4902" s="430">
        <v>1</v>
      </c>
      <c r="C4902" s="430" t="s">
        <v>4294</v>
      </c>
      <c r="D4902" s="430" t="s">
        <v>3826</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75">
      <c r="A4903" s="430" t="s">
        <v>4279</v>
      </c>
      <c r="B4903" s="430">
        <v>1</v>
      </c>
      <c r="C4903" s="430" t="s">
        <v>4294</v>
      </c>
      <c r="D4903" s="430" t="s">
        <v>3828</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75">
      <c r="A4904" s="430" t="s">
        <v>4279</v>
      </c>
      <c r="B4904" s="430">
        <v>1</v>
      </c>
      <c r="C4904" s="430" t="s">
        <v>4294</v>
      </c>
      <c r="D4904" s="430" t="s">
        <v>3830</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75">
      <c r="A4905" s="430" t="s">
        <v>4279</v>
      </c>
      <c r="B4905" s="430">
        <v>1</v>
      </c>
      <c r="C4905" s="430" t="s">
        <v>4294</v>
      </c>
      <c r="D4905" s="430" t="s">
        <v>3832</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75">
      <c r="A4906" s="430" t="s">
        <v>4279</v>
      </c>
      <c r="B4906" s="430">
        <v>1</v>
      </c>
      <c r="C4906" s="430" t="s">
        <v>4294</v>
      </c>
      <c r="D4906" s="430" t="s">
        <v>3834</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75">
      <c r="A4907" s="430" t="s">
        <v>4279</v>
      </c>
      <c r="B4907" s="430">
        <v>1</v>
      </c>
      <c r="C4907" s="430" t="s">
        <v>4294</v>
      </c>
      <c r="D4907" s="430" t="s">
        <v>3836</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75">
      <c r="A4908" s="430" t="s">
        <v>4279</v>
      </c>
      <c r="B4908" s="430">
        <v>1</v>
      </c>
      <c r="C4908" s="430" t="s">
        <v>4294</v>
      </c>
      <c r="D4908" s="430" t="s">
        <v>3838</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75">
      <c r="A4909" s="430" t="s">
        <v>4279</v>
      </c>
      <c r="B4909" s="430">
        <v>1</v>
      </c>
      <c r="C4909" s="430" t="s">
        <v>4294</v>
      </c>
      <c r="D4909" s="430" t="s">
        <v>4139</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75">
      <c r="A4910" s="430" t="s">
        <v>4279</v>
      </c>
      <c r="B4910" s="430">
        <v>1</v>
      </c>
      <c r="C4910" s="430" t="s">
        <v>4294</v>
      </c>
      <c r="D4910" s="430" t="s">
        <v>3840</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75">
      <c r="A4911" s="430" t="s">
        <v>4279</v>
      </c>
      <c r="B4911" s="430">
        <v>1</v>
      </c>
      <c r="C4911" s="430" t="s">
        <v>4294</v>
      </c>
      <c r="D4911" s="430" t="s">
        <v>3842</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75">
      <c r="A4912" s="430" t="s">
        <v>4279</v>
      </c>
      <c r="B4912" s="430">
        <v>1</v>
      </c>
      <c r="C4912" s="430" t="s">
        <v>4294</v>
      </c>
      <c r="D4912" s="430" t="s">
        <v>3844</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75">
      <c r="A4913" s="430" t="s">
        <v>4279</v>
      </c>
      <c r="B4913" s="430">
        <v>1</v>
      </c>
      <c r="C4913" s="430" t="s">
        <v>4294</v>
      </c>
      <c r="D4913" s="430" t="s">
        <v>3846</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75">
      <c r="A4914" s="430" t="s">
        <v>4279</v>
      </c>
      <c r="B4914" s="430">
        <v>1</v>
      </c>
      <c r="C4914" s="430" t="s">
        <v>4294</v>
      </c>
      <c r="D4914" s="430" t="s">
        <v>3848</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75">
      <c r="A4915" s="430" t="s">
        <v>4279</v>
      </c>
      <c r="B4915" s="430">
        <v>1</v>
      </c>
      <c r="C4915" s="430" t="s">
        <v>4294</v>
      </c>
      <c r="D4915" s="430" t="s">
        <v>3850</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75">
      <c r="A4916" s="430" t="s">
        <v>4279</v>
      </c>
      <c r="B4916" s="430">
        <v>1</v>
      </c>
      <c r="C4916" s="430" t="s">
        <v>4294</v>
      </c>
      <c r="D4916" s="430" t="s">
        <v>3852</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75">
      <c r="A4917" s="430" t="s">
        <v>4279</v>
      </c>
      <c r="B4917" s="430">
        <v>1</v>
      </c>
      <c r="C4917" s="430" t="s">
        <v>4294</v>
      </c>
      <c r="D4917" s="430" t="s">
        <v>4141</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75">
      <c r="A4918" s="430" t="s">
        <v>4279</v>
      </c>
      <c r="B4918" s="430">
        <v>1</v>
      </c>
      <c r="C4918" s="430" t="s">
        <v>4294</v>
      </c>
      <c r="D4918" s="430" t="s">
        <v>3854</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75">
      <c r="A4919" s="430" t="s">
        <v>4279</v>
      </c>
      <c r="B4919" s="430">
        <v>1</v>
      </c>
      <c r="C4919" s="430" t="s">
        <v>4294</v>
      </c>
      <c r="D4919" s="430" t="s">
        <v>3856</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75">
      <c r="A4920" s="430" t="s">
        <v>4279</v>
      </c>
      <c r="B4920" s="430">
        <v>1</v>
      </c>
      <c r="C4920" s="430" t="s">
        <v>4294</v>
      </c>
      <c r="D4920" s="430" t="s">
        <v>3858</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75">
      <c r="A4921" s="430" t="s">
        <v>4279</v>
      </c>
      <c r="B4921" s="430">
        <v>1</v>
      </c>
      <c r="C4921" s="430" t="s">
        <v>4294</v>
      </c>
      <c r="D4921" s="430" t="s">
        <v>3860</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75">
      <c r="A4922" s="430" t="s">
        <v>4279</v>
      </c>
      <c r="B4922" s="430">
        <v>1</v>
      </c>
      <c r="C4922" s="430" t="s">
        <v>4294</v>
      </c>
      <c r="D4922" s="430" t="s">
        <v>3862</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75">
      <c r="A4923" s="430" t="s">
        <v>4279</v>
      </c>
      <c r="B4923" s="430">
        <v>1</v>
      </c>
      <c r="C4923" s="430" t="s">
        <v>4295</v>
      </c>
      <c r="D4923" s="430" t="s">
        <v>3765</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75">
      <c r="A4924" s="430" t="s">
        <v>4279</v>
      </c>
      <c r="B4924" s="430">
        <v>1</v>
      </c>
      <c r="C4924" s="430" t="s">
        <v>4295</v>
      </c>
      <c r="D4924" s="430" t="s">
        <v>3767</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75">
      <c r="A4925" s="430" t="s">
        <v>4279</v>
      </c>
      <c r="B4925" s="430">
        <v>1</v>
      </c>
      <c r="C4925" s="430" t="s">
        <v>4295</v>
      </c>
      <c r="D4925" s="430" t="s">
        <v>3769</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75">
      <c r="A4926" s="430" t="s">
        <v>4279</v>
      </c>
      <c r="B4926" s="430">
        <v>1</v>
      </c>
      <c r="C4926" s="430" t="s">
        <v>4295</v>
      </c>
      <c r="D4926" s="430" t="s">
        <v>4136</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75">
      <c r="A4927" s="430" t="s">
        <v>4279</v>
      </c>
      <c r="B4927" s="430">
        <v>1</v>
      </c>
      <c r="C4927" s="430" t="s">
        <v>4295</v>
      </c>
      <c r="D4927" s="430" t="s">
        <v>3771</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75">
      <c r="A4928" s="430" t="s">
        <v>4279</v>
      </c>
      <c r="B4928" s="430">
        <v>1</v>
      </c>
      <c r="C4928" s="430" t="s">
        <v>4295</v>
      </c>
      <c r="D4928" s="430" t="s">
        <v>3773</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75">
      <c r="A4929" s="430" t="s">
        <v>4279</v>
      </c>
      <c r="B4929" s="430">
        <v>1</v>
      </c>
      <c r="C4929" s="430" t="s">
        <v>4295</v>
      </c>
      <c r="D4929" s="430" t="s">
        <v>485</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75">
      <c r="A4930" s="430" t="s">
        <v>4279</v>
      </c>
      <c r="B4930" s="430">
        <v>1</v>
      </c>
      <c r="C4930" s="430" t="s">
        <v>4295</v>
      </c>
      <c r="D4930" s="430" t="s">
        <v>3776</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75">
      <c r="A4931" s="430" t="s">
        <v>4279</v>
      </c>
      <c r="B4931" s="430">
        <v>1</v>
      </c>
      <c r="C4931" s="430" t="s">
        <v>4295</v>
      </c>
      <c r="D4931" s="430" t="s">
        <v>3778</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75">
      <c r="A4932" s="430" t="s">
        <v>4279</v>
      </c>
      <c r="B4932" s="430">
        <v>1</v>
      </c>
      <c r="C4932" s="430" t="s">
        <v>4295</v>
      </c>
      <c r="D4932" s="430" t="s">
        <v>3779</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75">
      <c r="A4933" s="430" t="s">
        <v>4279</v>
      </c>
      <c r="B4933" s="430">
        <v>1</v>
      </c>
      <c r="C4933" s="430" t="s">
        <v>4295</v>
      </c>
      <c r="D4933" s="430" t="s">
        <v>3781</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75">
      <c r="A4934" s="430" t="s">
        <v>4279</v>
      </c>
      <c r="B4934" s="430">
        <v>1</v>
      </c>
      <c r="C4934" s="430" t="s">
        <v>4295</v>
      </c>
      <c r="D4934" s="430" t="s">
        <v>3783</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75">
      <c r="A4935" s="430" t="s">
        <v>4279</v>
      </c>
      <c r="B4935" s="430">
        <v>1</v>
      </c>
      <c r="C4935" s="430" t="s">
        <v>4295</v>
      </c>
      <c r="D4935" s="430" t="s">
        <v>4137</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75">
      <c r="A4936" s="430" t="s">
        <v>4279</v>
      </c>
      <c r="B4936" s="430">
        <v>1</v>
      </c>
      <c r="C4936" s="430" t="s">
        <v>4295</v>
      </c>
      <c r="D4936" s="430" t="s">
        <v>3785</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75">
      <c r="A4937" s="430" t="s">
        <v>4279</v>
      </c>
      <c r="B4937" s="430">
        <v>1</v>
      </c>
      <c r="C4937" s="430" t="s">
        <v>4295</v>
      </c>
      <c r="D4937" s="430" t="s">
        <v>3787</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75">
      <c r="A4938" s="430" t="s">
        <v>4279</v>
      </c>
      <c r="B4938" s="430">
        <v>1</v>
      </c>
      <c r="C4938" s="430" t="s">
        <v>4295</v>
      </c>
      <c r="D4938" s="430" t="s">
        <v>3789</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75">
      <c r="A4939" s="430" t="s">
        <v>4279</v>
      </c>
      <c r="B4939" s="430">
        <v>1</v>
      </c>
      <c r="C4939" s="430" t="s">
        <v>4295</v>
      </c>
      <c r="D4939" s="430" t="s">
        <v>3791</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75">
      <c r="A4940" s="430" t="s">
        <v>4279</v>
      </c>
      <c r="B4940" s="430">
        <v>1</v>
      </c>
      <c r="C4940" s="430" t="s">
        <v>4295</v>
      </c>
      <c r="D4940" s="430" t="s">
        <v>3793</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75">
      <c r="A4941" s="430" t="s">
        <v>4279</v>
      </c>
      <c r="B4941" s="430">
        <v>1</v>
      </c>
      <c r="C4941" s="430" t="s">
        <v>4295</v>
      </c>
      <c r="D4941" s="430" t="s">
        <v>3795</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75">
      <c r="A4942" s="430" t="s">
        <v>4279</v>
      </c>
      <c r="B4942" s="430">
        <v>1</v>
      </c>
      <c r="C4942" s="430" t="s">
        <v>4295</v>
      </c>
      <c r="D4942" s="430" t="s">
        <v>3797</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75">
      <c r="A4943" s="430" t="s">
        <v>4279</v>
      </c>
      <c r="B4943" s="430">
        <v>1</v>
      </c>
      <c r="C4943" s="430" t="s">
        <v>4295</v>
      </c>
      <c r="D4943" s="430" t="s">
        <v>3799</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75">
      <c r="A4944" s="430" t="s">
        <v>4279</v>
      </c>
      <c r="B4944" s="430">
        <v>1</v>
      </c>
      <c r="C4944" s="430" t="s">
        <v>4295</v>
      </c>
      <c r="D4944" s="430" t="s">
        <v>3801</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75">
      <c r="A4945" s="430" t="s">
        <v>4279</v>
      </c>
      <c r="B4945" s="430">
        <v>1</v>
      </c>
      <c r="C4945" s="430" t="s">
        <v>4295</v>
      </c>
      <c r="D4945" s="430" t="s">
        <v>3803</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75">
      <c r="A4946" s="430" t="s">
        <v>4279</v>
      </c>
      <c r="B4946" s="430">
        <v>1</v>
      </c>
      <c r="C4946" s="430" t="s">
        <v>4295</v>
      </c>
      <c r="D4946" s="430" t="s">
        <v>3805</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75">
      <c r="A4947" s="430" t="s">
        <v>4279</v>
      </c>
      <c r="B4947" s="430">
        <v>1</v>
      </c>
      <c r="C4947" s="430" t="s">
        <v>4295</v>
      </c>
      <c r="D4947" s="430" t="s">
        <v>3807</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75">
      <c r="A4948" s="430" t="s">
        <v>4279</v>
      </c>
      <c r="B4948" s="430">
        <v>1</v>
      </c>
      <c r="C4948" s="430" t="s">
        <v>4295</v>
      </c>
      <c r="D4948" s="430" t="s">
        <v>3809</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75">
      <c r="A4949" s="430" t="s">
        <v>4279</v>
      </c>
      <c r="B4949" s="430">
        <v>1</v>
      </c>
      <c r="C4949" s="430" t="s">
        <v>4295</v>
      </c>
      <c r="D4949" s="430" t="s">
        <v>3811</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75">
      <c r="A4950" s="430" t="s">
        <v>4279</v>
      </c>
      <c r="B4950" s="430">
        <v>1</v>
      </c>
      <c r="C4950" s="430" t="s">
        <v>4295</v>
      </c>
      <c r="D4950" s="430" t="s">
        <v>4138</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75">
      <c r="A4951" s="430" t="s">
        <v>4279</v>
      </c>
      <c r="B4951" s="430">
        <v>1</v>
      </c>
      <c r="C4951" s="430" t="s">
        <v>4295</v>
      </c>
      <c r="D4951" s="430" t="s">
        <v>3813</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75">
      <c r="A4952" s="430" t="s">
        <v>4279</v>
      </c>
      <c r="B4952" s="430">
        <v>1</v>
      </c>
      <c r="C4952" s="430" t="s">
        <v>4295</v>
      </c>
      <c r="D4952" s="430" t="s">
        <v>3815</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75">
      <c r="A4953" s="430" t="s">
        <v>4279</v>
      </c>
      <c r="B4953" s="430">
        <v>1</v>
      </c>
      <c r="C4953" s="430" t="s">
        <v>4295</v>
      </c>
      <c r="D4953" s="430" t="s">
        <v>3817</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75">
      <c r="A4954" s="430" t="s">
        <v>4279</v>
      </c>
      <c r="B4954" s="430">
        <v>1</v>
      </c>
      <c r="C4954" s="430" t="s">
        <v>4295</v>
      </c>
      <c r="D4954" s="430" t="s">
        <v>3819</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75">
      <c r="A4955" s="430" t="s">
        <v>4279</v>
      </c>
      <c r="B4955" s="430">
        <v>1</v>
      </c>
      <c r="C4955" s="430" t="s">
        <v>4295</v>
      </c>
      <c r="D4955" s="430" t="s">
        <v>521</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75">
      <c r="A4956" s="430" t="s">
        <v>4279</v>
      </c>
      <c r="B4956" s="430">
        <v>1</v>
      </c>
      <c r="C4956" s="430" t="s">
        <v>4295</v>
      </c>
      <c r="D4956" s="430" t="s">
        <v>3822</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75">
      <c r="A4957" s="430" t="s">
        <v>4279</v>
      </c>
      <c r="B4957" s="430">
        <v>1</v>
      </c>
      <c r="C4957" s="430" t="s">
        <v>4295</v>
      </c>
      <c r="D4957" s="430" t="s">
        <v>3824</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75">
      <c r="A4958" s="430" t="s">
        <v>4279</v>
      </c>
      <c r="B4958" s="430">
        <v>1</v>
      </c>
      <c r="C4958" s="430" t="s">
        <v>4295</v>
      </c>
      <c r="D4958" s="430" t="s">
        <v>3826</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75">
      <c r="A4959" s="430" t="s">
        <v>4279</v>
      </c>
      <c r="B4959" s="430">
        <v>1</v>
      </c>
      <c r="C4959" s="430" t="s">
        <v>4295</v>
      </c>
      <c r="D4959" s="430" t="s">
        <v>3828</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75">
      <c r="A4960" s="430" t="s">
        <v>4279</v>
      </c>
      <c r="B4960" s="430">
        <v>1</v>
      </c>
      <c r="C4960" s="430" t="s">
        <v>4295</v>
      </c>
      <c r="D4960" s="430" t="s">
        <v>3830</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75">
      <c r="A4961" s="430" t="s">
        <v>4279</v>
      </c>
      <c r="B4961" s="430">
        <v>1</v>
      </c>
      <c r="C4961" s="430" t="s">
        <v>4295</v>
      </c>
      <c r="D4961" s="430" t="s">
        <v>3832</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75">
      <c r="A4962" s="430" t="s">
        <v>4279</v>
      </c>
      <c r="B4962" s="430">
        <v>1</v>
      </c>
      <c r="C4962" s="430" t="s">
        <v>4295</v>
      </c>
      <c r="D4962" s="430" t="s">
        <v>3834</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75">
      <c r="A4963" s="430" t="s">
        <v>4279</v>
      </c>
      <c r="B4963" s="430">
        <v>1</v>
      </c>
      <c r="C4963" s="430" t="s">
        <v>4295</v>
      </c>
      <c r="D4963" s="430" t="s">
        <v>3836</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75">
      <c r="A4964" s="430" t="s">
        <v>4279</v>
      </c>
      <c r="B4964" s="430">
        <v>1</v>
      </c>
      <c r="C4964" s="430" t="s">
        <v>4295</v>
      </c>
      <c r="D4964" s="430" t="s">
        <v>3838</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75">
      <c r="A4965" s="430" t="s">
        <v>4279</v>
      </c>
      <c r="B4965" s="430">
        <v>1</v>
      </c>
      <c r="C4965" s="430" t="s">
        <v>4295</v>
      </c>
      <c r="D4965" s="430" t="s">
        <v>4139</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75">
      <c r="A4966" s="430" t="s">
        <v>4279</v>
      </c>
      <c r="B4966" s="430">
        <v>1</v>
      </c>
      <c r="C4966" s="430" t="s">
        <v>4295</v>
      </c>
      <c r="D4966" s="430" t="s">
        <v>3840</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75">
      <c r="A4967" s="430" t="s">
        <v>4279</v>
      </c>
      <c r="B4967" s="430">
        <v>1</v>
      </c>
      <c r="C4967" s="430" t="s">
        <v>4295</v>
      </c>
      <c r="D4967" s="430" t="s">
        <v>3842</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75">
      <c r="A4968" s="430" t="s">
        <v>4279</v>
      </c>
      <c r="B4968" s="430">
        <v>1</v>
      </c>
      <c r="C4968" s="430" t="s">
        <v>4295</v>
      </c>
      <c r="D4968" s="430" t="s">
        <v>3844</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75">
      <c r="A4969" s="430" t="s">
        <v>4279</v>
      </c>
      <c r="B4969" s="430">
        <v>1</v>
      </c>
      <c r="C4969" s="430" t="s">
        <v>4295</v>
      </c>
      <c r="D4969" s="430" t="s">
        <v>3846</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75">
      <c r="A4970" s="430" t="s">
        <v>4279</v>
      </c>
      <c r="B4970" s="430">
        <v>1</v>
      </c>
      <c r="C4970" s="430" t="s">
        <v>4295</v>
      </c>
      <c r="D4970" s="430" t="s">
        <v>3848</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75">
      <c r="A4971" s="430" t="s">
        <v>4279</v>
      </c>
      <c r="B4971" s="430">
        <v>1</v>
      </c>
      <c r="C4971" s="430" t="s">
        <v>4295</v>
      </c>
      <c r="D4971" s="430" t="s">
        <v>3850</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75">
      <c r="A4972" s="430" t="s">
        <v>4279</v>
      </c>
      <c r="B4972" s="430">
        <v>1</v>
      </c>
      <c r="C4972" s="430" t="s">
        <v>4295</v>
      </c>
      <c r="D4972" s="430" t="s">
        <v>3852</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75">
      <c r="A4973" s="430" t="s">
        <v>4279</v>
      </c>
      <c r="B4973" s="430">
        <v>1</v>
      </c>
      <c r="C4973" s="430" t="s">
        <v>4295</v>
      </c>
      <c r="D4973" s="430" t="s">
        <v>4141</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75">
      <c r="A4974" s="430" t="s">
        <v>4279</v>
      </c>
      <c r="B4974" s="430">
        <v>1</v>
      </c>
      <c r="C4974" s="430" t="s">
        <v>4295</v>
      </c>
      <c r="D4974" s="430" t="s">
        <v>3854</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75">
      <c r="A4975" s="430" t="s">
        <v>4279</v>
      </c>
      <c r="B4975" s="430">
        <v>1</v>
      </c>
      <c r="C4975" s="430" t="s">
        <v>4295</v>
      </c>
      <c r="D4975" s="430" t="s">
        <v>3856</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75">
      <c r="A4976" s="430" t="s">
        <v>4279</v>
      </c>
      <c r="B4976" s="430">
        <v>1</v>
      </c>
      <c r="C4976" s="430" t="s">
        <v>4295</v>
      </c>
      <c r="D4976" s="430" t="s">
        <v>3858</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75">
      <c r="A4977" s="430" t="s">
        <v>4279</v>
      </c>
      <c r="B4977" s="430">
        <v>1</v>
      </c>
      <c r="C4977" s="430" t="s">
        <v>4295</v>
      </c>
      <c r="D4977" s="430" t="s">
        <v>3860</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75">
      <c r="A4978" s="430" t="s">
        <v>4279</v>
      </c>
      <c r="B4978" s="430">
        <v>1</v>
      </c>
      <c r="C4978" s="430" t="s">
        <v>4295</v>
      </c>
      <c r="D4978" s="430" t="s">
        <v>3862</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75">
      <c r="A4979" s="430" t="s">
        <v>4279</v>
      </c>
      <c r="B4979" s="430">
        <v>1</v>
      </c>
      <c r="C4979" s="430" t="s">
        <v>4296</v>
      </c>
      <c r="D4979" s="430" t="s">
        <v>3765</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75">
      <c r="A4980" s="430" t="s">
        <v>4279</v>
      </c>
      <c r="B4980" s="430">
        <v>1</v>
      </c>
      <c r="C4980" s="430" t="s">
        <v>4296</v>
      </c>
      <c r="D4980" s="430" t="s">
        <v>3767</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75">
      <c r="A4981" s="430" t="s">
        <v>4279</v>
      </c>
      <c r="B4981" s="430">
        <v>1</v>
      </c>
      <c r="C4981" s="430" t="s">
        <v>4296</v>
      </c>
      <c r="D4981" s="430" t="s">
        <v>3769</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75">
      <c r="A4982" s="430" t="s">
        <v>4279</v>
      </c>
      <c r="B4982" s="430">
        <v>1</v>
      </c>
      <c r="C4982" s="430" t="s">
        <v>4296</v>
      </c>
      <c r="D4982" s="430" t="s">
        <v>4136</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75">
      <c r="A4983" s="430" t="s">
        <v>4279</v>
      </c>
      <c r="B4983" s="430">
        <v>1</v>
      </c>
      <c r="C4983" s="430" t="s">
        <v>4296</v>
      </c>
      <c r="D4983" s="430" t="s">
        <v>3771</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75">
      <c r="A4984" s="430" t="s">
        <v>4279</v>
      </c>
      <c r="B4984" s="430">
        <v>1</v>
      </c>
      <c r="C4984" s="430" t="s">
        <v>4296</v>
      </c>
      <c r="D4984" s="430" t="s">
        <v>3773</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75">
      <c r="A4985" s="430" t="s">
        <v>4279</v>
      </c>
      <c r="B4985" s="430">
        <v>1</v>
      </c>
      <c r="C4985" s="430" t="s">
        <v>4296</v>
      </c>
      <c r="D4985" s="430" t="s">
        <v>485</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75">
      <c r="A4986" s="430" t="s">
        <v>4279</v>
      </c>
      <c r="B4986" s="430">
        <v>1</v>
      </c>
      <c r="C4986" s="430" t="s">
        <v>4296</v>
      </c>
      <c r="D4986" s="430" t="s">
        <v>3776</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75">
      <c r="A4987" s="430" t="s">
        <v>4279</v>
      </c>
      <c r="B4987" s="430">
        <v>1</v>
      </c>
      <c r="C4987" s="430" t="s">
        <v>4296</v>
      </c>
      <c r="D4987" s="430" t="s">
        <v>3778</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75">
      <c r="A4988" s="430" t="s">
        <v>4279</v>
      </c>
      <c r="B4988" s="430">
        <v>1</v>
      </c>
      <c r="C4988" s="430" t="s">
        <v>4296</v>
      </c>
      <c r="D4988" s="430" t="s">
        <v>3779</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75">
      <c r="A4989" s="430" t="s">
        <v>4279</v>
      </c>
      <c r="B4989" s="430">
        <v>1</v>
      </c>
      <c r="C4989" s="430" t="s">
        <v>4296</v>
      </c>
      <c r="D4989" s="430" t="s">
        <v>3781</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75">
      <c r="A4990" s="430" t="s">
        <v>4279</v>
      </c>
      <c r="B4990" s="430">
        <v>1</v>
      </c>
      <c r="C4990" s="430" t="s">
        <v>4296</v>
      </c>
      <c r="D4990" s="430" t="s">
        <v>3783</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75">
      <c r="A4991" s="430" t="s">
        <v>4279</v>
      </c>
      <c r="B4991" s="430">
        <v>1</v>
      </c>
      <c r="C4991" s="430" t="s">
        <v>4296</v>
      </c>
      <c r="D4991" s="430" t="s">
        <v>4137</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75">
      <c r="A4992" s="430" t="s">
        <v>4279</v>
      </c>
      <c r="B4992" s="430">
        <v>1</v>
      </c>
      <c r="C4992" s="430" t="s">
        <v>4296</v>
      </c>
      <c r="D4992" s="430" t="s">
        <v>3785</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75">
      <c r="A4993" s="430" t="s">
        <v>4279</v>
      </c>
      <c r="B4993" s="430">
        <v>1</v>
      </c>
      <c r="C4993" s="430" t="s">
        <v>4296</v>
      </c>
      <c r="D4993" s="430" t="s">
        <v>3787</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75">
      <c r="A4994" s="430" t="s">
        <v>4279</v>
      </c>
      <c r="B4994" s="430">
        <v>1</v>
      </c>
      <c r="C4994" s="430" t="s">
        <v>4296</v>
      </c>
      <c r="D4994" s="430" t="s">
        <v>3789</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75">
      <c r="A4995" s="430" t="s">
        <v>4279</v>
      </c>
      <c r="B4995" s="430">
        <v>1</v>
      </c>
      <c r="C4995" s="430" t="s">
        <v>4296</v>
      </c>
      <c r="D4995" s="430" t="s">
        <v>3791</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75">
      <c r="A4996" s="430" t="s">
        <v>4279</v>
      </c>
      <c r="B4996" s="430">
        <v>1</v>
      </c>
      <c r="C4996" s="430" t="s">
        <v>4296</v>
      </c>
      <c r="D4996" s="430" t="s">
        <v>3793</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75">
      <c r="A4997" s="430" t="s">
        <v>4279</v>
      </c>
      <c r="B4997" s="430">
        <v>1</v>
      </c>
      <c r="C4997" s="430" t="s">
        <v>4296</v>
      </c>
      <c r="D4997" s="430" t="s">
        <v>3795</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75">
      <c r="A4998" s="430" t="s">
        <v>4279</v>
      </c>
      <c r="B4998" s="430">
        <v>1</v>
      </c>
      <c r="C4998" s="430" t="s">
        <v>4296</v>
      </c>
      <c r="D4998" s="430" t="s">
        <v>3797</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75">
      <c r="A4999" s="430" t="s">
        <v>4279</v>
      </c>
      <c r="B4999" s="430">
        <v>1</v>
      </c>
      <c r="C4999" s="430" t="s">
        <v>4296</v>
      </c>
      <c r="D4999" s="430" t="s">
        <v>3799</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75">
      <c r="A5000" s="430" t="s">
        <v>4279</v>
      </c>
      <c r="B5000" s="430">
        <v>1</v>
      </c>
      <c r="C5000" s="430" t="s">
        <v>4296</v>
      </c>
      <c r="D5000" s="430" t="s">
        <v>3801</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75">
      <c r="A5001" s="430" t="s">
        <v>4279</v>
      </c>
      <c r="B5001" s="430">
        <v>1</v>
      </c>
      <c r="C5001" s="430" t="s">
        <v>4296</v>
      </c>
      <c r="D5001" s="430" t="s">
        <v>3803</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75">
      <c r="A5002" s="430" t="s">
        <v>4279</v>
      </c>
      <c r="B5002" s="430">
        <v>1</v>
      </c>
      <c r="C5002" s="430" t="s">
        <v>4296</v>
      </c>
      <c r="D5002" s="430" t="s">
        <v>3805</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75">
      <c r="A5003" s="430" t="s">
        <v>4279</v>
      </c>
      <c r="B5003" s="430">
        <v>1</v>
      </c>
      <c r="C5003" s="430" t="s">
        <v>4296</v>
      </c>
      <c r="D5003" s="430" t="s">
        <v>3807</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75">
      <c r="A5004" s="430" t="s">
        <v>4279</v>
      </c>
      <c r="B5004" s="430">
        <v>1</v>
      </c>
      <c r="C5004" s="430" t="s">
        <v>4296</v>
      </c>
      <c r="D5004" s="430" t="s">
        <v>3809</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75">
      <c r="A5005" s="430" t="s">
        <v>4279</v>
      </c>
      <c r="B5005" s="430">
        <v>1</v>
      </c>
      <c r="C5005" s="430" t="s">
        <v>4296</v>
      </c>
      <c r="D5005" s="430" t="s">
        <v>3811</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75">
      <c r="A5006" s="430" t="s">
        <v>4279</v>
      </c>
      <c r="B5006" s="430">
        <v>1</v>
      </c>
      <c r="C5006" s="430" t="s">
        <v>4296</v>
      </c>
      <c r="D5006" s="430" t="s">
        <v>4138</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75">
      <c r="A5007" s="430" t="s">
        <v>4279</v>
      </c>
      <c r="B5007" s="430">
        <v>1</v>
      </c>
      <c r="C5007" s="430" t="s">
        <v>4296</v>
      </c>
      <c r="D5007" s="430" t="s">
        <v>3813</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75">
      <c r="A5008" s="430" t="s">
        <v>4279</v>
      </c>
      <c r="B5008" s="430">
        <v>1</v>
      </c>
      <c r="C5008" s="430" t="s">
        <v>4296</v>
      </c>
      <c r="D5008" s="430" t="s">
        <v>3815</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75">
      <c r="A5009" s="430" t="s">
        <v>4279</v>
      </c>
      <c r="B5009" s="430">
        <v>1</v>
      </c>
      <c r="C5009" s="430" t="s">
        <v>4296</v>
      </c>
      <c r="D5009" s="430" t="s">
        <v>3817</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75">
      <c r="A5010" s="430" t="s">
        <v>4279</v>
      </c>
      <c r="B5010" s="430">
        <v>1</v>
      </c>
      <c r="C5010" s="430" t="s">
        <v>4296</v>
      </c>
      <c r="D5010" s="430" t="s">
        <v>3819</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75">
      <c r="A5011" s="430" t="s">
        <v>4279</v>
      </c>
      <c r="B5011" s="430">
        <v>1</v>
      </c>
      <c r="C5011" s="430" t="s">
        <v>4296</v>
      </c>
      <c r="D5011" s="430" t="s">
        <v>521</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75">
      <c r="A5012" s="430" t="s">
        <v>4279</v>
      </c>
      <c r="B5012" s="430">
        <v>1</v>
      </c>
      <c r="C5012" s="430" t="s">
        <v>4296</v>
      </c>
      <c r="D5012" s="430" t="s">
        <v>3822</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75">
      <c r="A5013" s="430" t="s">
        <v>4279</v>
      </c>
      <c r="B5013" s="430">
        <v>1</v>
      </c>
      <c r="C5013" s="430" t="s">
        <v>4296</v>
      </c>
      <c r="D5013" s="430" t="s">
        <v>3824</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75">
      <c r="A5014" s="430" t="s">
        <v>4279</v>
      </c>
      <c r="B5014" s="430">
        <v>1</v>
      </c>
      <c r="C5014" s="430" t="s">
        <v>4296</v>
      </c>
      <c r="D5014" s="430" t="s">
        <v>3826</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75">
      <c r="A5015" s="430" t="s">
        <v>4279</v>
      </c>
      <c r="B5015" s="430">
        <v>1</v>
      </c>
      <c r="C5015" s="430" t="s">
        <v>4296</v>
      </c>
      <c r="D5015" s="430" t="s">
        <v>3828</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75">
      <c r="A5016" s="430" t="s">
        <v>4279</v>
      </c>
      <c r="B5016" s="430">
        <v>1</v>
      </c>
      <c r="C5016" s="430" t="s">
        <v>4296</v>
      </c>
      <c r="D5016" s="430" t="s">
        <v>3830</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75">
      <c r="A5017" s="430" t="s">
        <v>4279</v>
      </c>
      <c r="B5017" s="430">
        <v>1</v>
      </c>
      <c r="C5017" s="430" t="s">
        <v>4296</v>
      </c>
      <c r="D5017" s="430" t="s">
        <v>3832</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75">
      <c r="A5018" s="430" t="s">
        <v>4279</v>
      </c>
      <c r="B5018" s="430">
        <v>1</v>
      </c>
      <c r="C5018" s="430" t="s">
        <v>4296</v>
      </c>
      <c r="D5018" s="430" t="s">
        <v>3834</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75">
      <c r="A5019" s="430" t="s">
        <v>4279</v>
      </c>
      <c r="B5019" s="430">
        <v>1</v>
      </c>
      <c r="C5019" s="430" t="s">
        <v>4296</v>
      </c>
      <c r="D5019" s="430" t="s">
        <v>3836</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75">
      <c r="A5020" s="430" t="s">
        <v>4279</v>
      </c>
      <c r="B5020" s="430">
        <v>1</v>
      </c>
      <c r="C5020" s="430" t="s">
        <v>4296</v>
      </c>
      <c r="D5020" s="430" t="s">
        <v>3838</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75">
      <c r="A5021" s="430" t="s">
        <v>4279</v>
      </c>
      <c r="B5021" s="430">
        <v>1</v>
      </c>
      <c r="C5021" s="430" t="s">
        <v>4296</v>
      </c>
      <c r="D5021" s="430" t="s">
        <v>4139</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75">
      <c r="A5022" s="430" t="s">
        <v>4279</v>
      </c>
      <c r="B5022" s="430">
        <v>1</v>
      </c>
      <c r="C5022" s="430" t="s">
        <v>4296</v>
      </c>
      <c r="D5022" s="430" t="s">
        <v>3840</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75">
      <c r="A5023" s="430" t="s">
        <v>4279</v>
      </c>
      <c r="B5023" s="430">
        <v>1</v>
      </c>
      <c r="C5023" s="430" t="s">
        <v>4296</v>
      </c>
      <c r="D5023" s="430" t="s">
        <v>3842</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75">
      <c r="A5024" s="430" t="s">
        <v>4279</v>
      </c>
      <c r="B5024" s="430">
        <v>1</v>
      </c>
      <c r="C5024" s="430" t="s">
        <v>4296</v>
      </c>
      <c r="D5024" s="430" t="s">
        <v>3844</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75">
      <c r="A5025" s="430" t="s">
        <v>4279</v>
      </c>
      <c r="B5025" s="430">
        <v>1</v>
      </c>
      <c r="C5025" s="430" t="s">
        <v>4296</v>
      </c>
      <c r="D5025" s="430" t="s">
        <v>3846</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75">
      <c r="A5026" s="430" t="s">
        <v>4279</v>
      </c>
      <c r="B5026" s="430">
        <v>1</v>
      </c>
      <c r="C5026" s="430" t="s">
        <v>4296</v>
      </c>
      <c r="D5026" s="430" t="s">
        <v>3848</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75">
      <c r="A5027" s="430" t="s">
        <v>4279</v>
      </c>
      <c r="B5027" s="430">
        <v>1</v>
      </c>
      <c r="C5027" s="430" t="s">
        <v>4296</v>
      </c>
      <c r="D5027" s="430" t="s">
        <v>3850</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75">
      <c r="A5028" s="430" t="s">
        <v>4279</v>
      </c>
      <c r="B5028" s="430">
        <v>1</v>
      </c>
      <c r="C5028" s="430" t="s">
        <v>4296</v>
      </c>
      <c r="D5028" s="430" t="s">
        <v>3852</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75">
      <c r="A5029" s="430" t="s">
        <v>4279</v>
      </c>
      <c r="B5029" s="430">
        <v>1</v>
      </c>
      <c r="C5029" s="430" t="s">
        <v>4296</v>
      </c>
      <c r="D5029" s="430" t="s">
        <v>4141</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75">
      <c r="A5030" s="430" t="s">
        <v>4279</v>
      </c>
      <c r="B5030" s="430">
        <v>1</v>
      </c>
      <c r="C5030" s="430" t="s">
        <v>4296</v>
      </c>
      <c r="D5030" s="430" t="s">
        <v>3854</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75">
      <c r="A5031" s="430" t="s">
        <v>4279</v>
      </c>
      <c r="B5031" s="430">
        <v>1</v>
      </c>
      <c r="C5031" s="430" t="s">
        <v>4296</v>
      </c>
      <c r="D5031" s="430" t="s">
        <v>3856</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75">
      <c r="A5032" s="430" t="s">
        <v>4279</v>
      </c>
      <c r="B5032" s="430">
        <v>1</v>
      </c>
      <c r="C5032" s="430" t="s">
        <v>4296</v>
      </c>
      <c r="D5032" s="430" t="s">
        <v>3858</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75">
      <c r="A5033" s="430" t="s">
        <v>4279</v>
      </c>
      <c r="B5033" s="430">
        <v>1</v>
      </c>
      <c r="C5033" s="430" t="s">
        <v>4296</v>
      </c>
      <c r="D5033" s="430" t="s">
        <v>3860</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75">
      <c r="A5034" s="430" t="s">
        <v>4279</v>
      </c>
      <c r="B5034" s="430">
        <v>1</v>
      </c>
      <c r="C5034" s="430" t="s">
        <v>4296</v>
      </c>
      <c r="D5034" s="430" t="s">
        <v>3862</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75">
      <c r="A5035" s="430" t="s">
        <v>4279</v>
      </c>
      <c r="B5035" s="430">
        <v>1</v>
      </c>
      <c r="C5035" s="430" t="s">
        <v>4297</v>
      </c>
      <c r="D5035" s="430" t="s">
        <v>3765</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75">
      <c r="A5036" s="430" t="s">
        <v>4279</v>
      </c>
      <c r="B5036" s="430">
        <v>1</v>
      </c>
      <c r="C5036" s="430" t="s">
        <v>4297</v>
      </c>
      <c r="D5036" s="430" t="s">
        <v>3767</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75">
      <c r="A5037" s="430" t="s">
        <v>4279</v>
      </c>
      <c r="B5037" s="430">
        <v>1</v>
      </c>
      <c r="C5037" s="430" t="s">
        <v>4297</v>
      </c>
      <c r="D5037" s="430" t="s">
        <v>3769</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75">
      <c r="A5038" s="430" t="s">
        <v>4279</v>
      </c>
      <c r="B5038" s="430">
        <v>1</v>
      </c>
      <c r="C5038" s="430" t="s">
        <v>4297</v>
      </c>
      <c r="D5038" s="430" t="s">
        <v>4136</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75">
      <c r="A5039" s="430" t="s">
        <v>4279</v>
      </c>
      <c r="B5039" s="430">
        <v>1</v>
      </c>
      <c r="C5039" s="430" t="s">
        <v>4297</v>
      </c>
      <c r="D5039" s="430" t="s">
        <v>3771</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75">
      <c r="A5040" s="430" t="s">
        <v>4279</v>
      </c>
      <c r="B5040" s="430">
        <v>1</v>
      </c>
      <c r="C5040" s="430" t="s">
        <v>4297</v>
      </c>
      <c r="D5040" s="430" t="s">
        <v>3773</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75">
      <c r="A5041" s="430" t="s">
        <v>4279</v>
      </c>
      <c r="B5041" s="430">
        <v>1</v>
      </c>
      <c r="C5041" s="430" t="s">
        <v>4297</v>
      </c>
      <c r="D5041" s="430" t="s">
        <v>485</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75">
      <c r="A5042" s="430" t="s">
        <v>4279</v>
      </c>
      <c r="B5042" s="430">
        <v>1</v>
      </c>
      <c r="C5042" s="430" t="s">
        <v>4297</v>
      </c>
      <c r="D5042" s="430" t="s">
        <v>3776</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75">
      <c r="A5043" s="430" t="s">
        <v>4279</v>
      </c>
      <c r="B5043" s="430">
        <v>1</v>
      </c>
      <c r="C5043" s="430" t="s">
        <v>4297</v>
      </c>
      <c r="D5043" s="430" t="s">
        <v>3778</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75">
      <c r="A5044" s="430" t="s">
        <v>4279</v>
      </c>
      <c r="B5044" s="430">
        <v>1</v>
      </c>
      <c r="C5044" s="430" t="s">
        <v>4297</v>
      </c>
      <c r="D5044" s="430" t="s">
        <v>3779</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75">
      <c r="A5045" s="430" t="s">
        <v>4279</v>
      </c>
      <c r="B5045" s="430">
        <v>1</v>
      </c>
      <c r="C5045" s="430" t="s">
        <v>4297</v>
      </c>
      <c r="D5045" s="430" t="s">
        <v>3781</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75">
      <c r="A5046" s="430" t="s">
        <v>4279</v>
      </c>
      <c r="B5046" s="430">
        <v>1</v>
      </c>
      <c r="C5046" s="430" t="s">
        <v>4297</v>
      </c>
      <c r="D5046" s="430" t="s">
        <v>3783</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75">
      <c r="A5047" s="430" t="s">
        <v>4279</v>
      </c>
      <c r="B5047" s="430">
        <v>1</v>
      </c>
      <c r="C5047" s="430" t="s">
        <v>4297</v>
      </c>
      <c r="D5047" s="430" t="s">
        <v>4137</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75">
      <c r="A5048" s="430" t="s">
        <v>4279</v>
      </c>
      <c r="B5048" s="430">
        <v>1</v>
      </c>
      <c r="C5048" s="430" t="s">
        <v>4297</v>
      </c>
      <c r="D5048" s="430" t="s">
        <v>3785</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75">
      <c r="A5049" s="430" t="s">
        <v>4279</v>
      </c>
      <c r="B5049" s="430">
        <v>1</v>
      </c>
      <c r="C5049" s="430" t="s">
        <v>4297</v>
      </c>
      <c r="D5049" s="430" t="s">
        <v>3787</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75">
      <c r="A5050" s="430" t="s">
        <v>4279</v>
      </c>
      <c r="B5050" s="430">
        <v>1</v>
      </c>
      <c r="C5050" s="430" t="s">
        <v>4297</v>
      </c>
      <c r="D5050" s="430" t="s">
        <v>3789</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75">
      <c r="A5051" s="430" t="s">
        <v>4279</v>
      </c>
      <c r="B5051" s="430">
        <v>1</v>
      </c>
      <c r="C5051" s="430" t="s">
        <v>4297</v>
      </c>
      <c r="D5051" s="430" t="s">
        <v>3791</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75">
      <c r="A5052" s="430" t="s">
        <v>4279</v>
      </c>
      <c r="B5052" s="430">
        <v>1</v>
      </c>
      <c r="C5052" s="430" t="s">
        <v>4297</v>
      </c>
      <c r="D5052" s="430" t="s">
        <v>3793</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75">
      <c r="A5053" s="430" t="s">
        <v>4279</v>
      </c>
      <c r="B5053" s="430">
        <v>1</v>
      </c>
      <c r="C5053" s="430" t="s">
        <v>4297</v>
      </c>
      <c r="D5053" s="430" t="s">
        <v>3795</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75">
      <c r="A5054" s="430" t="s">
        <v>4279</v>
      </c>
      <c r="B5054" s="430">
        <v>1</v>
      </c>
      <c r="C5054" s="430" t="s">
        <v>4297</v>
      </c>
      <c r="D5054" s="430" t="s">
        <v>3797</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75">
      <c r="A5055" s="430" t="s">
        <v>4279</v>
      </c>
      <c r="B5055" s="430">
        <v>1</v>
      </c>
      <c r="C5055" s="430" t="s">
        <v>4297</v>
      </c>
      <c r="D5055" s="430" t="s">
        <v>3799</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75">
      <c r="A5056" s="430" t="s">
        <v>4279</v>
      </c>
      <c r="B5056" s="430">
        <v>1</v>
      </c>
      <c r="C5056" s="430" t="s">
        <v>4297</v>
      </c>
      <c r="D5056" s="430" t="s">
        <v>3801</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75">
      <c r="A5057" s="430" t="s">
        <v>4279</v>
      </c>
      <c r="B5057" s="430">
        <v>1</v>
      </c>
      <c r="C5057" s="430" t="s">
        <v>4297</v>
      </c>
      <c r="D5057" s="430" t="s">
        <v>3803</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75">
      <c r="A5058" s="430" t="s">
        <v>4279</v>
      </c>
      <c r="B5058" s="430">
        <v>1</v>
      </c>
      <c r="C5058" s="430" t="s">
        <v>4297</v>
      </c>
      <c r="D5058" s="430" t="s">
        <v>3805</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75">
      <c r="A5059" s="430" t="s">
        <v>4279</v>
      </c>
      <c r="B5059" s="430">
        <v>1</v>
      </c>
      <c r="C5059" s="430" t="s">
        <v>4297</v>
      </c>
      <c r="D5059" s="430" t="s">
        <v>3807</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75">
      <c r="A5060" s="430" t="s">
        <v>4279</v>
      </c>
      <c r="B5060" s="430">
        <v>1</v>
      </c>
      <c r="C5060" s="430" t="s">
        <v>4297</v>
      </c>
      <c r="D5060" s="430" t="s">
        <v>3809</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75">
      <c r="A5061" s="430" t="s">
        <v>4279</v>
      </c>
      <c r="B5061" s="430">
        <v>1</v>
      </c>
      <c r="C5061" s="430" t="s">
        <v>4297</v>
      </c>
      <c r="D5061" s="430" t="s">
        <v>3811</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75">
      <c r="A5062" s="430" t="s">
        <v>4279</v>
      </c>
      <c r="B5062" s="430">
        <v>1</v>
      </c>
      <c r="C5062" s="430" t="s">
        <v>4297</v>
      </c>
      <c r="D5062" s="430" t="s">
        <v>4138</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75">
      <c r="A5063" s="430" t="s">
        <v>4279</v>
      </c>
      <c r="B5063" s="430">
        <v>1</v>
      </c>
      <c r="C5063" s="430" t="s">
        <v>4297</v>
      </c>
      <c r="D5063" s="430" t="s">
        <v>3813</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75">
      <c r="A5064" s="430" t="s">
        <v>4279</v>
      </c>
      <c r="B5064" s="430">
        <v>1</v>
      </c>
      <c r="C5064" s="430" t="s">
        <v>4297</v>
      </c>
      <c r="D5064" s="430" t="s">
        <v>3815</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75">
      <c r="A5065" s="430" t="s">
        <v>4279</v>
      </c>
      <c r="B5065" s="430">
        <v>1</v>
      </c>
      <c r="C5065" s="430" t="s">
        <v>4297</v>
      </c>
      <c r="D5065" s="430" t="s">
        <v>3817</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75">
      <c r="A5066" s="430" t="s">
        <v>4279</v>
      </c>
      <c r="B5066" s="430">
        <v>1</v>
      </c>
      <c r="C5066" s="430" t="s">
        <v>4297</v>
      </c>
      <c r="D5066" s="430" t="s">
        <v>3819</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75">
      <c r="A5067" s="430" t="s">
        <v>4279</v>
      </c>
      <c r="B5067" s="430">
        <v>1</v>
      </c>
      <c r="C5067" s="430" t="s">
        <v>4297</v>
      </c>
      <c r="D5067" s="430" t="s">
        <v>521</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75">
      <c r="A5068" s="430" t="s">
        <v>4279</v>
      </c>
      <c r="B5068" s="430">
        <v>1</v>
      </c>
      <c r="C5068" s="430" t="s">
        <v>4297</v>
      </c>
      <c r="D5068" s="430" t="s">
        <v>3822</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75">
      <c r="A5069" s="430" t="s">
        <v>4279</v>
      </c>
      <c r="B5069" s="430">
        <v>1</v>
      </c>
      <c r="C5069" s="430" t="s">
        <v>4297</v>
      </c>
      <c r="D5069" s="430" t="s">
        <v>3824</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75">
      <c r="A5070" s="430" t="s">
        <v>4279</v>
      </c>
      <c r="B5070" s="430">
        <v>1</v>
      </c>
      <c r="C5070" s="430" t="s">
        <v>4297</v>
      </c>
      <c r="D5070" s="430" t="s">
        <v>3826</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75">
      <c r="A5071" s="430" t="s">
        <v>4279</v>
      </c>
      <c r="B5071" s="430">
        <v>1</v>
      </c>
      <c r="C5071" s="430" t="s">
        <v>4297</v>
      </c>
      <c r="D5071" s="430" t="s">
        <v>3828</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75">
      <c r="A5072" s="430" t="s">
        <v>4279</v>
      </c>
      <c r="B5072" s="430">
        <v>1</v>
      </c>
      <c r="C5072" s="430" t="s">
        <v>4297</v>
      </c>
      <c r="D5072" s="430" t="s">
        <v>3830</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75">
      <c r="A5073" s="430" t="s">
        <v>4279</v>
      </c>
      <c r="B5073" s="430">
        <v>1</v>
      </c>
      <c r="C5073" s="430" t="s">
        <v>4297</v>
      </c>
      <c r="D5073" s="430" t="s">
        <v>3832</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75">
      <c r="A5074" s="430" t="s">
        <v>4279</v>
      </c>
      <c r="B5074" s="430">
        <v>1</v>
      </c>
      <c r="C5074" s="430" t="s">
        <v>4297</v>
      </c>
      <c r="D5074" s="430" t="s">
        <v>3834</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75">
      <c r="A5075" s="430" t="s">
        <v>4279</v>
      </c>
      <c r="B5075" s="430">
        <v>1</v>
      </c>
      <c r="C5075" s="430" t="s">
        <v>4297</v>
      </c>
      <c r="D5075" s="430" t="s">
        <v>3836</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75">
      <c r="A5076" s="430" t="s">
        <v>4279</v>
      </c>
      <c r="B5076" s="430">
        <v>1</v>
      </c>
      <c r="C5076" s="430" t="s">
        <v>4297</v>
      </c>
      <c r="D5076" s="430" t="s">
        <v>3838</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75">
      <c r="A5077" s="430" t="s">
        <v>4279</v>
      </c>
      <c r="B5077" s="430">
        <v>1</v>
      </c>
      <c r="C5077" s="430" t="s">
        <v>4297</v>
      </c>
      <c r="D5077" s="430" t="s">
        <v>4139</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75">
      <c r="A5078" s="430" t="s">
        <v>4279</v>
      </c>
      <c r="B5078" s="430">
        <v>1</v>
      </c>
      <c r="C5078" s="430" t="s">
        <v>4297</v>
      </c>
      <c r="D5078" s="430" t="s">
        <v>3840</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75">
      <c r="A5079" s="430" t="s">
        <v>4279</v>
      </c>
      <c r="B5079" s="430">
        <v>1</v>
      </c>
      <c r="C5079" s="430" t="s">
        <v>4297</v>
      </c>
      <c r="D5079" s="430" t="s">
        <v>3842</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75">
      <c r="A5080" s="430" t="s">
        <v>4279</v>
      </c>
      <c r="B5080" s="430">
        <v>1</v>
      </c>
      <c r="C5080" s="430" t="s">
        <v>4297</v>
      </c>
      <c r="D5080" s="430" t="s">
        <v>3844</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75">
      <c r="A5081" s="430" t="s">
        <v>4279</v>
      </c>
      <c r="B5081" s="430">
        <v>1</v>
      </c>
      <c r="C5081" s="430" t="s">
        <v>4297</v>
      </c>
      <c r="D5081" s="430" t="s">
        <v>3846</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75">
      <c r="A5082" s="430" t="s">
        <v>4279</v>
      </c>
      <c r="B5082" s="430">
        <v>1</v>
      </c>
      <c r="C5082" s="430" t="s">
        <v>4297</v>
      </c>
      <c r="D5082" s="430" t="s">
        <v>3848</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75">
      <c r="A5083" s="430" t="s">
        <v>4279</v>
      </c>
      <c r="B5083" s="430">
        <v>1</v>
      </c>
      <c r="C5083" s="430" t="s">
        <v>4297</v>
      </c>
      <c r="D5083" s="430" t="s">
        <v>3850</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75">
      <c r="A5084" s="430" t="s">
        <v>4279</v>
      </c>
      <c r="B5084" s="430">
        <v>1</v>
      </c>
      <c r="C5084" s="430" t="s">
        <v>4297</v>
      </c>
      <c r="D5084" s="430" t="s">
        <v>3852</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75">
      <c r="A5085" s="430" t="s">
        <v>4279</v>
      </c>
      <c r="B5085" s="430">
        <v>1</v>
      </c>
      <c r="C5085" s="430" t="s">
        <v>4297</v>
      </c>
      <c r="D5085" s="430" t="s">
        <v>4141</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75">
      <c r="A5086" s="430" t="s">
        <v>4279</v>
      </c>
      <c r="B5086" s="430">
        <v>1</v>
      </c>
      <c r="C5086" s="430" t="s">
        <v>4297</v>
      </c>
      <c r="D5086" s="430" t="s">
        <v>3854</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75">
      <c r="A5087" s="430" t="s">
        <v>4279</v>
      </c>
      <c r="B5087" s="430">
        <v>1</v>
      </c>
      <c r="C5087" s="430" t="s">
        <v>4297</v>
      </c>
      <c r="D5087" s="430" t="s">
        <v>3856</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75">
      <c r="A5088" s="430" t="s">
        <v>4279</v>
      </c>
      <c r="B5088" s="430">
        <v>1</v>
      </c>
      <c r="C5088" s="430" t="s">
        <v>4297</v>
      </c>
      <c r="D5088" s="430" t="s">
        <v>3858</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75">
      <c r="A5089" s="430" t="s">
        <v>4279</v>
      </c>
      <c r="B5089" s="430">
        <v>1</v>
      </c>
      <c r="C5089" s="430" t="s">
        <v>4297</v>
      </c>
      <c r="D5089" s="430" t="s">
        <v>3860</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75">
      <c r="A5090" s="430" t="s">
        <v>4279</v>
      </c>
      <c r="B5090" s="430">
        <v>1</v>
      </c>
      <c r="C5090" s="430" t="s">
        <v>4297</v>
      </c>
      <c r="D5090" s="430" t="s">
        <v>3862</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75">
      <c r="A5091" s="430" t="s">
        <v>4298</v>
      </c>
      <c r="B5091" s="430">
        <v>1</v>
      </c>
      <c r="C5091" s="430" t="s">
        <v>4299</v>
      </c>
      <c r="D5091" s="430" t="s">
        <v>3765</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75">
      <c r="A5092" s="430" t="s">
        <v>4298</v>
      </c>
      <c r="B5092" s="430">
        <v>1</v>
      </c>
      <c r="C5092" s="430" t="s">
        <v>4299</v>
      </c>
      <c r="D5092" s="430" t="s">
        <v>3767</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75">
      <c r="A5093" s="430" t="s">
        <v>4298</v>
      </c>
      <c r="B5093" s="430">
        <v>1</v>
      </c>
      <c r="C5093" s="430" t="s">
        <v>4299</v>
      </c>
      <c r="D5093" s="430" t="s">
        <v>3769</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75">
      <c r="A5094" s="430" t="s">
        <v>4298</v>
      </c>
      <c r="B5094" s="430">
        <v>1</v>
      </c>
      <c r="C5094" s="430" t="s">
        <v>4299</v>
      </c>
      <c r="D5094" s="430" t="s">
        <v>4136</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75">
      <c r="A5095" s="430" t="s">
        <v>4298</v>
      </c>
      <c r="B5095" s="430">
        <v>1</v>
      </c>
      <c r="C5095" s="430" t="s">
        <v>4299</v>
      </c>
      <c r="D5095" s="430" t="s">
        <v>3771</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75">
      <c r="A5096" s="430" t="s">
        <v>4298</v>
      </c>
      <c r="B5096" s="430">
        <v>1</v>
      </c>
      <c r="C5096" s="430" t="s">
        <v>4299</v>
      </c>
      <c r="D5096" s="430" t="s">
        <v>3773</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75">
      <c r="A5097" s="430" t="s">
        <v>4298</v>
      </c>
      <c r="B5097" s="430">
        <v>1</v>
      </c>
      <c r="C5097" s="430" t="s">
        <v>4299</v>
      </c>
      <c r="D5097" s="430" t="s">
        <v>485</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75">
      <c r="A5098" s="430" t="s">
        <v>4298</v>
      </c>
      <c r="B5098" s="430">
        <v>1</v>
      </c>
      <c r="C5098" s="430" t="s">
        <v>4299</v>
      </c>
      <c r="D5098" s="430" t="s">
        <v>3776</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75">
      <c r="A5099" s="430" t="s">
        <v>4298</v>
      </c>
      <c r="B5099" s="430">
        <v>1</v>
      </c>
      <c r="C5099" s="430" t="s">
        <v>4299</v>
      </c>
      <c r="D5099" s="430" t="s">
        <v>3778</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75">
      <c r="A5100" s="430" t="s">
        <v>4298</v>
      </c>
      <c r="B5100" s="430">
        <v>1</v>
      </c>
      <c r="C5100" s="430" t="s">
        <v>4299</v>
      </c>
      <c r="D5100" s="430" t="s">
        <v>3779</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75">
      <c r="A5101" s="430" t="s">
        <v>4298</v>
      </c>
      <c r="B5101" s="430">
        <v>1</v>
      </c>
      <c r="C5101" s="430" t="s">
        <v>4299</v>
      </c>
      <c r="D5101" s="430" t="s">
        <v>3781</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75">
      <c r="A5102" s="430" t="s">
        <v>4298</v>
      </c>
      <c r="B5102" s="430">
        <v>1</v>
      </c>
      <c r="C5102" s="430" t="s">
        <v>4299</v>
      </c>
      <c r="D5102" s="430" t="s">
        <v>3783</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75">
      <c r="A5103" s="430" t="s">
        <v>4298</v>
      </c>
      <c r="B5103" s="430">
        <v>1</v>
      </c>
      <c r="C5103" s="430" t="s">
        <v>4299</v>
      </c>
      <c r="D5103" s="430" t="s">
        <v>4137</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75">
      <c r="A5104" s="430" t="s">
        <v>4298</v>
      </c>
      <c r="B5104" s="430">
        <v>1</v>
      </c>
      <c r="C5104" s="430" t="s">
        <v>4299</v>
      </c>
      <c r="D5104" s="430" t="s">
        <v>3785</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75">
      <c r="A5105" s="430" t="s">
        <v>4298</v>
      </c>
      <c r="B5105" s="430">
        <v>1</v>
      </c>
      <c r="C5105" s="430" t="s">
        <v>4299</v>
      </c>
      <c r="D5105" s="430" t="s">
        <v>3787</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75">
      <c r="A5106" s="430" t="s">
        <v>4298</v>
      </c>
      <c r="B5106" s="430">
        <v>1</v>
      </c>
      <c r="C5106" s="430" t="s">
        <v>4299</v>
      </c>
      <c r="D5106" s="430" t="s">
        <v>3789</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75">
      <c r="A5107" s="430" t="s">
        <v>4298</v>
      </c>
      <c r="B5107" s="430">
        <v>1</v>
      </c>
      <c r="C5107" s="430" t="s">
        <v>4299</v>
      </c>
      <c r="D5107" s="430" t="s">
        <v>3791</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75">
      <c r="A5108" s="430" t="s">
        <v>4298</v>
      </c>
      <c r="B5108" s="430">
        <v>1</v>
      </c>
      <c r="C5108" s="430" t="s">
        <v>4299</v>
      </c>
      <c r="D5108" s="430" t="s">
        <v>3793</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75">
      <c r="A5109" s="430" t="s">
        <v>4298</v>
      </c>
      <c r="B5109" s="430">
        <v>1</v>
      </c>
      <c r="C5109" s="430" t="s">
        <v>4299</v>
      </c>
      <c r="D5109" s="430" t="s">
        <v>3795</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75">
      <c r="A5110" s="430" t="s">
        <v>4298</v>
      </c>
      <c r="B5110" s="430">
        <v>1</v>
      </c>
      <c r="C5110" s="430" t="s">
        <v>4299</v>
      </c>
      <c r="D5110" s="430" t="s">
        <v>3797</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75">
      <c r="A5111" s="430" t="s">
        <v>4298</v>
      </c>
      <c r="B5111" s="430">
        <v>1</v>
      </c>
      <c r="C5111" s="430" t="s">
        <v>4299</v>
      </c>
      <c r="D5111" s="430" t="s">
        <v>3799</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75">
      <c r="A5112" s="430" t="s">
        <v>4298</v>
      </c>
      <c r="B5112" s="430">
        <v>1</v>
      </c>
      <c r="C5112" s="430" t="s">
        <v>4299</v>
      </c>
      <c r="D5112" s="430" t="s">
        <v>3801</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75">
      <c r="A5113" s="430" t="s">
        <v>4298</v>
      </c>
      <c r="B5113" s="430">
        <v>1</v>
      </c>
      <c r="C5113" s="430" t="s">
        <v>4299</v>
      </c>
      <c r="D5113" s="430" t="s">
        <v>3803</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75">
      <c r="A5114" s="430" t="s">
        <v>4298</v>
      </c>
      <c r="B5114" s="430">
        <v>1</v>
      </c>
      <c r="C5114" s="430" t="s">
        <v>4299</v>
      </c>
      <c r="D5114" s="430" t="s">
        <v>3805</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75">
      <c r="A5115" s="430" t="s">
        <v>4298</v>
      </c>
      <c r="B5115" s="430">
        <v>1</v>
      </c>
      <c r="C5115" s="430" t="s">
        <v>4299</v>
      </c>
      <c r="D5115" s="430" t="s">
        <v>3807</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75">
      <c r="A5116" s="430" t="s">
        <v>4298</v>
      </c>
      <c r="B5116" s="430">
        <v>1</v>
      </c>
      <c r="C5116" s="430" t="s">
        <v>4299</v>
      </c>
      <c r="D5116" s="430" t="s">
        <v>3809</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75">
      <c r="A5117" s="430" t="s">
        <v>4298</v>
      </c>
      <c r="B5117" s="430">
        <v>1</v>
      </c>
      <c r="C5117" s="430" t="s">
        <v>4299</v>
      </c>
      <c r="D5117" s="430" t="s">
        <v>3811</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75">
      <c r="A5118" s="430" t="s">
        <v>4298</v>
      </c>
      <c r="B5118" s="430">
        <v>1</v>
      </c>
      <c r="C5118" s="430" t="s">
        <v>4299</v>
      </c>
      <c r="D5118" s="430" t="s">
        <v>4138</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75">
      <c r="A5119" s="430" t="s">
        <v>4298</v>
      </c>
      <c r="B5119" s="430">
        <v>1</v>
      </c>
      <c r="C5119" s="430" t="s">
        <v>4299</v>
      </c>
      <c r="D5119" s="430" t="s">
        <v>3813</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75">
      <c r="A5120" s="430" t="s">
        <v>4298</v>
      </c>
      <c r="B5120" s="430">
        <v>1</v>
      </c>
      <c r="C5120" s="430" t="s">
        <v>4299</v>
      </c>
      <c r="D5120" s="430" t="s">
        <v>3815</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75">
      <c r="A5121" s="430" t="s">
        <v>4298</v>
      </c>
      <c r="B5121" s="430">
        <v>1</v>
      </c>
      <c r="C5121" s="430" t="s">
        <v>4299</v>
      </c>
      <c r="D5121" s="430" t="s">
        <v>3817</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75">
      <c r="A5122" s="430" t="s">
        <v>4298</v>
      </c>
      <c r="B5122" s="430">
        <v>1</v>
      </c>
      <c r="C5122" s="430" t="s">
        <v>4299</v>
      </c>
      <c r="D5122" s="430" t="s">
        <v>3819</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75">
      <c r="A5123" s="430" t="s">
        <v>4298</v>
      </c>
      <c r="B5123" s="430">
        <v>1</v>
      </c>
      <c r="C5123" s="430" t="s">
        <v>4299</v>
      </c>
      <c r="D5123" s="430" t="s">
        <v>521</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75">
      <c r="A5124" s="430" t="s">
        <v>4298</v>
      </c>
      <c r="B5124" s="430">
        <v>1</v>
      </c>
      <c r="C5124" s="430" t="s">
        <v>4299</v>
      </c>
      <c r="D5124" s="430" t="s">
        <v>3822</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75">
      <c r="A5125" s="430" t="s">
        <v>4298</v>
      </c>
      <c r="B5125" s="430">
        <v>1</v>
      </c>
      <c r="C5125" s="430" t="s">
        <v>4299</v>
      </c>
      <c r="D5125" s="430" t="s">
        <v>3824</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75">
      <c r="A5126" s="430" t="s">
        <v>4298</v>
      </c>
      <c r="B5126" s="430">
        <v>1</v>
      </c>
      <c r="C5126" s="430" t="s">
        <v>4299</v>
      </c>
      <c r="D5126" s="430" t="s">
        <v>3826</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75">
      <c r="A5127" s="430" t="s">
        <v>4298</v>
      </c>
      <c r="B5127" s="430">
        <v>1</v>
      </c>
      <c r="C5127" s="430" t="s">
        <v>4299</v>
      </c>
      <c r="D5127" s="430" t="s">
        <v>3828</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75">
      <c r="A5128" s="430" t="s">
        <v>4298</v>
      </c>
      <c r="B5128" s="430">
        <v>1</v>
      </c>
      <c r="C5128" s="430" t="s">
        <v>4299</v>
      </c>
      <c r="D5128" s="430" t="s">
        <v>3830</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75">
      <c r="A5129" s="430" t="s">
        <v>4298</v>
      </c>
      <c r="B5129" s="430">
        <v>1</v>
      </c>
      <c r="C5129" s="430" t="s">
        <v>4299</v>
      </c>
      <c r="D5129" s="430" t="s">
        <v>3832</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75">
      <c r="A5130" s="430" t="s">
        <v>4298</v>
      </c>
      <c r="B5130" s="430">
        <v>1</v>
      </c>
      <c r="C5130" s="430" t="s">
        <v>4299</v>
      </c>
      <c r="D5130" s="430" t="s">
        <v>3834</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75">
      <c r="A5131" s="430" t="s">
        <v>4298</v>
      </c>
      <c r="B5131" s="430">
        <v>1</v>
      </c>
      <c r="C5131" s="430" t="s">
        <v>4299</v>
      </c>
      <c r="D5131" s="430" t="s">
        <v>3836</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75">
      <c r="A5132" s="430" t="s">
        <v>4298</v>
      </c>
      <c r="B5132" s="430">
        <v>1</v>
      </c>
      <c r="C5132" s="430" t="s">
        <v>4299</v>
      </c>
      <c r="D5132" s="430" t="s">
        <v>3838</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75">
      <c r="A5133" s="430" t="s">
        <v>4298</v>
      </c>
      <c r="B5133" s="430">
        <v>1</v>
      </c>
      <c r="C5133" s="430" t="s">
        <v>4299</v>
      </c>
      <c r="D5133" s="430" t="s">
        <v>4139</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75">
      <c r="A5134" s="430" t="s">
        <v>4298</v>
      </c>
      <c r="B5134" s="430">
        <v>1</v>
      </c>
      <c r="C5134" s="430" t="s">
        <v>4299</v>
      </c>
      <c r="D5134" s="430" t="s">
        <v>3840</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75">
      <c r="A5135" s="430" t="s">
        <v>4298</v>
      </c>
      <c r="B5135" s="430">
        <v>1</v>
      </c>
      <c r="C5135" s="430" t="s">
        <v>4299</v>
      </c>
      <c r="D5135" s="430" t="s">
        <v>3842</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75">
      <c r="A5136" s="430" t="s">
        <v>4298</v>
      </c>
      <c r="B5136" s="430">
        <v>1</v>
      </c>
      <c r="C5136" s="430" t="s">
        <v>4299</v>
      </c>
      <c r="D5136" s="430" t="s">
        <v>3844</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75">
      <c r="A5137" s="430" t="s">
        <v>4298</v>
      </c>
      <c r="B5137" s="430">
        <v>1</v>
      </c>
      <c r="C5137" s="430" t="s">
        <v>4299</v>
      </c>
      <c r="D5137" s="430" t="s">
        <v>3846</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75">
      <c r="A5138" s="430" t="s">
        <v>4298</v>
      </c>
      <c r="B5138" s="430">
        <v>1</v>
      </c>
      <c r="C5138" s="430" t="s">
        <v>4299</v>
      </c>
      <c r="D5138" s="430" t="s">
        <v>3848</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75">
      <c r="A5139" s="430" t="s">
        <v>4298</v>
      </c>
      <c r="B5139" s="430">
        <v>1</v>
      </c>
      <c r="C5139" s="430" t="s">
        <v>4299</v>
      </c>
      <c r="D5139" s="430" t="s">
        <v>4140</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75">
      <c r="A5140" s="430" t="s">
        <v>4298</v>
      </c>
      <c r="B5140" s="430">
        <v>1</v>
      </c>
      <c r="C5140" s="430" t="s">
        <v>4299</v>
      </c>
      <c r="D5140" s="430" t="s">
        <v>3850</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75">
      <c r="A5141" s="430" t="s">
        <v>4298</v>
      </c>
      <c r="B5141" s="430">
        <v>1</v>
      </c>
      <c r="C5141" s="430" t="s">
        <v>4299</v>
      </c>
      <c r="D5141" s="430" t="s">
        <v>3852</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75">
      <c r="A5142" s="430" t="s">
        <v>4298</v>
      </c>
      <c r="B5142" s="430">
        <v>1</v>
      </c>
      <c r="C5142" s="430" t="s">
        <v>4299</v>
      </c>
      <c r="D5142" s="430" t="s">
        <v>4141</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75">
      <c r="A5143" s="430" t="s">
        <v>4298</v>
      </c>
      <c r="B5143" s="430">
        <v>1</v>
      </c>
      <c r="C5143" s="430" t="s">
        <v>4299</v>
      </c>
      <c r="D5143" s="430" t="s">
        <v>3854</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75">
      <c r="A5144" s="430" t="s">
        <v>4298</v>
      </c>
      <c r="B5144" s="430">
        <v>1</v>
      </c>
      <c r="C5144" s="430" t="s">
        <v>4299</v>
      </c>
      <c r="D5144" s="430" t="s">
        <v>3856</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75">
      <c r="A5145" s="430" t="s">
        <v>4298</v>
      </c>
      <c r="B5145" s="430">
        <v>1</v>
      </c>
      <c r="C5145" s="430" t="s">
        <v>4299</v>
      </c>
      <c r="D5145" s="430" t="s">
        <v>3858</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75">
      <c r="A5146" s="430" t="s">
        <v>4298</v>
      </c>
      <c r="B5146" s="430">
        <v>1</v>
      </c>
      <c r="C5146" s="430" t="s">
        <v>4299</v>
      </c>
      <c r="D5146" s="430" t="s">
        <v>3860</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75">
      <c r="A5147" s="430" t="s">
        <v>4298</v>
      </c>
      <c r="B5147" s="430">
        <v>1</v>
      </c>
      <c r="C5147" s="430" t="s">
        <v>4299</v>
      </c>
      <c r="D5147" s="430" t="s">
        <v>3862</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75">
      <c r="A5148" s="430" t="s">
        <v>4300</v>
      </c>
      <c r="B5148" s="430">
        <v>1</v>
      </c>
      <c r="C5148" s="430" t="s">
        <v>4301</v>
      </c>
      <c r="D5148" s="430" t="s">
        <v>3765</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75">
      <c r="A5149" s="430" t="s">
        <v>4300</v>
      </c>
      <c r="B5149" s="430">
        <v>1</v>
      </c>
      <c r="C5149" s="430" t="s">
        <v>4301</v>
      </c>
      <c r="D5149" s="430" t="s">
        <v>3767</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75">
      <c r="A5150" s="430" t="s">
        <v>4300</v>
      </c>
      <c r="B5150" s="430">
        <v>1</v>
      </c>
      <c r="C5150" s="430" t="s">
        <v>4301</v>
      </c>
      <c r="D5150" s="430" t="s">
        <v>3769</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75">
      <c r="A5151" s="430" t="s">
        <v>4300</v>
      </c>
      <c r="B5151" s="430">
        <v>1</v>
      </c>
      <c r="C5151" s="430" t="s">
        <v>4301</v>
      </c>
      <c r="D5151" s="430" t="s">
        <v>4136</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75">
      <c r="A5152" s="430" t="s">
        <v>4300</v>
      </c>
      <c r="B5152" s="430">
        <v>1</v>
      </c>
      <c r="C5152" s="430" t="s">
        <v>4301</v>
      </c>
      <c r="D5152" s="430" t="s">
        <v>3771</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75">
      <c r="A5153" s="430" t="s">
        <v>4300</v>
      </c>
      <c r="B5153" s="430">
        <v>1</v>
      </c>
      <c r="C5153" s="430" t="s">
        <v>4301</v>
      </c>
      <c r="D5153" s="430" t="s">
        <v>3773</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75">
      <c r="A5154" s="430" t="s">
        <v>4300</v>
      </c>
      <c r="B5154" s="430">
        <v>1</v>
      </c>
      <c r="C5154" s="430" t="s">
        <v>4301</v>
      </c>
      <c r="D5154" s="430" t="s">
        <v>485</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75">
      <c r="A5155" s="430" t="s">
        <v>4300</v>
      </c>
      <c r="B5155" s="430">
        <v>1</v>
      </c>
      <c r="C5155" s="430" t="s">
        <v>4301</v>
      </c>
      <c r="D5155" s="430" t="s">
        <v>3776</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75">
      <c r="A5156" s="430" t="s">
        <v>4300</v>
      </c>
      <c r="B5156" s="430">
        <v>1</v>
      </c>
      <c r="C5156" s="430" t="s">
        <v>4301</v>
      </c>
      <c r="D5156" s="430" t="s">
        <v>3778</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75">
      <c r="A5157" s="430" t="s">
        <v>4300</v>
      </c>
      <c r="B5157" s="430">
        <v>1</v>
      </c>
      <c r="C5157" s="430" t="s">
        <v>4301</v>
      </c>
      <c r="D5157" s="430" t="s">
        <v>3779</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75">
      <c r="A5158" s="430" t="s">
        <v>4300</v>
      </c>
      <c r="B5158" s="430">
        <v>1</v>
      </c>
      <c r="C5158" s="430" t="s">
        <v>4301</v>
      </c>
      <c r="D5158" s="430" t="s">
        <v>3781</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75">
      <c r="A5159" s="430" t="s">
        <v>4300</v>
      </c>
      <c r="B5159" s="430">
        <v>1</v>
      </c>
      <c r="C5159" s="430" t="s">
        <v>4301</v>
      </c>
      <c r="D5159" s="430" t="s">
        <v>4196</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75">
      <c r="A5160" s="430" t="s">
        <v>4300</v>
      </c>
      <c r="B5160" s="430">
        <v>1</v>
      </c>
      <c r="C5160" s="430" t="s">
        <v>4301</v>
      </c>
      <c r="D5160" s="430" t="s">
        <v>3783</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75">
      <c r="A5161" s="430" t="s">
        <v>4300</v>
      </c>
      <c r="B5161" s="430">
        <v>1</v>
      </c>
      <c r="C5161" s="430" t="s">
        <v>4301</v>
      </c>
      <c r="D5161" s="430" t="s">
        <v>4137</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75">
      <c r="A5162" s="430" t="s">
        <v>4300</v>
      </c>
      <c r="B5162" s="430">
        <v>1</v>
      </c>
      <c r="C5162" s="430" t="s">
        <v>4301</v>
      </c>
      <c r="D5162" s="430" t="s">
        <v>3785</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75">
      <c r="A5163" s="430" t="s">
        <v>4300</v>
      </c>
      <c r="B5163" s="430">
        <v>1</v>
      </c>
      <c r="C5163" s="430" t="s">
        <v>4301</v>
      </c>
      <c r="D5163" s="430" t="s">
        <v>3787</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75">
      <c r="A5164" s="430" t="s">
        <v>4300</v>
      </c>
      <c r="B5164" s="430">
        <v>1</v>
      </c>
      <c r="C5164" s="430" t="s">
        <v>4301</v>
      </c>
      <c r="D5164" s="430" t="s">
        <v>3789</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75">
      <c r="A5165" s="430" t="s">
        <v>4300</v>
      </c>
      <c r="B5165" s="430">
        <v>1</v>
      </c>
      <c r="C5165" s="430" t="s">
        <v>4301</v>
      </c>
      <c r="D5165" s="430" t="s">
        <v>3791</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75">
      <c r="A5166" s="430" t="s">
        <v>4300</v>
      </c>
      <c r="B5166" s="430">
        <v>1</v>
      </c>
      <c r="C5166" s="430" t="s">
        <v>4301</v>
      </c>
      <c r="D5166" s="430" t="s">
        <v>3793</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75">
      <c r="A5167" s="430" t="s">
        <v>4300</v>
      </c>
      <c r="B5167" s="430">
        <v>1</v>
      </c>
      <c r="C5167" s="430" t="s">
        <v>4301</v>
      </c>
      <c r="D5167" s="430" t="s">
        <v>3795</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75">
      <c r="A5168" s="430" t="s">
        <v>4300</v>
      </c>
      <c r="B5168" s="430">
        <v>1</v>
      </c>
      <c r="C5168" s="430" t="s">
        <v>4301</v>
      </c>
      <c r="D5168" s="430" t="s">
        <v>3797</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75">
      <c r="A5169" s="430" t="s">
        <v>4300</v>
      </c>
      <c r="B5169" s="430">
        <v>1</v>
      </c>
      <c r="C5169" s="430" t="s">
        <v>4301</v>
      </c>
      <c r="D5169" s="430" t="s">
        <v>3799</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75">
      <c r="A5170" s="430" t="s">
        <v>4300</v>
      </c>
      <c r="B5170" s="430">
        <v>1</v>
      </c>
      <c r="C5170" s="430" t="s">
        <v>4301</v>
      </c>
      <c r="D5170" s="430" t="s">
        <v>3801</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75">
      <c r="A5171" s="430" t="s">
        <v>4300</v>
      </c>
      <c r="B5171" s="430">
        <v>1</v>
      </c>
      <c r="C5171" s="430" t="s">
        <v>4301</v>
      </c>
      <c r="D5171" s="430" t="s">
        <v>3803</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75">
      <c r="A5172" s="430" t="s">
        <v>4300</v>
      </c>
      <c r="B5172" s="430">
        <v>1</v>
      </c>
      <c r="C5172" s="430" t="s">
        <v>4301</v>
      </c>
      <c r="D5172" s="430" t="s">
        <v>3805</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75">
      <c r="A5173" s="430" t="s">
        <v>4300</v>
      </c>
      <c r="B5173" s="430">
        <v>1</v>
      </c>
      <c r="C5173" s="430" t="s">
        <v>4301</v>
      </c>
      <c r="D5173" s="430" t="s">
        <v>4197</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75">
      <c r="A5174" s="430" t="s">
        <v>4300</v>
      </c>
      <c r="B5174" s="430">
        <v>1</v>
      </c>
      <c r="C5174" s="430" t="s">
        <v>4301</v>
      </c>
      <c r="D5174" s="430" t="s">
        <v>3807</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75">
      <c r="A5175" s="430" t="s">
        <v>4300</v>
      </c>
      <c r="B5175" s="430">
        <v>1</v>
      </c>
      <c r="C5175" s="430" t="s">
        <v>4301</v>
      </c>
      <c r="D5175" s="430" t="s">
        <v>3809</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75">
      <c r="A5176" s="430" t="s">
        <v>4300</v>
      </c>
      <c r="B5176" s="430">
        <v>1</v>
      </c>
      <c r="C5176" s="430" t="s">
        <v>4301</v>
      </c>
      <c r="D5176" s="430" t="s">
        <v>3811</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75">
      <c r="A5177" s="430" t="s">
        <v>4300</v>
      </c>
      <c r="B5177" s="430">
        <v>1</v>
      </c>
      <c r="C5177" s="430" t="s">
        <v>4301</v>
      </c>
      <c r="D5177" s="430" t="s">
        <v>4138</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75">
      <c r="A5178" s="430" t="s">
        <v>4300</v>
      </c>
      <c r="B5178" s="430">
        <v>1</v>
      </c>
      <c r="C5178" s="430" t="s">
        <v>4301</v>
      </c>
      <c r="D5178" s="430" t="s">
        <v>3813</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75">
      <c r="A5179" s="430" t="s">
        <v>4300</v>
      </c>
      <c r="B5179" s="430">
        <v>1</v>
      </c>
      <c r="C5179" s="430" t="s">
        <v>4301</v>
      </c>
      <c r="D5179" s="430" t="s">
        <v>3815</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75">
      <c r="A5180" s="430" t="s">
        <v>4300</v>
      </c>
      <c r="B5180" s="430">
        <v>1</v>
      </c>
      <c r="C5180" s="430" t="s">
        <v>4301</v>
      </c>
      <c r="D5180" s="430" t="s">
        <v>3817</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75">
      <c r="A5181" s="430" t="s">
        <v>4300</v>
      </c>
      <c r="B5181" s="430">
        <v>1</v>
      </c>
      <c r="C5181" s="430" t="s">
        <v>4301</v>
      </c>
      <c r="D5181" s="430" t="s">
        <v>3819</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75">
      <c r="A5182" s="430" t="s">
        <v>4300</v>
      </c>
      <c r="B5182" s="430">
        <v>1</v>
      </c>
      <c r="C5182" s="430" t="s">
        <v>4301</v>
      </c>
      <c r="D5182" s="430" t="s">
        <v>521</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75">
      <c r="A5183" s="430" t="s">
        <v>4300</v>
      </c>
      <c r="B5183" s="430">
        <v>1</v>
      </c>
      <c r="C5183" s="430" t="s">
        <v>4301</v>
      </c>
      <c r="D5183" s="430" t="s">
        <v>3822</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75">
      <c r="A5184" s="430" t="s">
        <v>4300</v>
      </c>
      <c r="B5184" s="430">
        <v>1</v>
      </c>
      <c r="C5184" s="430" t="s">
        <v>4301</v>
      </c>
      <c r="D5184" s="430" t="s">
        <v>3824</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75">
      <c r="A5185" s="430" t="s">
        <v>4300</v>
      </c>
      <c r="B5185" s="430">
        <v>1</v>
      </c>
      <c r="C5185" s="430" t="s">
        <v>4301</v>
      </c>
      <c r="D5185" s="430" t="s">
        <v>3826</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75">
      <c r="A5186" s="430" t="s">
        <v>4300</v>
      </c>
      <c r="B5186" s="430">
        <v>1</v>
      </c>
      <c r="C5186" s="430" t="s">
        <v>4301</v>
      </c>
      <c r="D5186" s="430" t="s">
        <v>3828</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75">
      <c r="A5187" s="430" t="s">
        <v>4300</v>
      </c>
      <c r="B5187" s="430">
        <v>1</v>
      </c>
      <c r="C5187" s="430" t="s">
        <v>4301</v>
      </c>
      <c r="D5187" s="430" t="s">
        <v>3830</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75">
      <c r="A5188" s="430" t="s">
        <v>4300</v>
      </c>
      <c r="B5188" s="430">
        <v>1</v>
      </c>
      <c r="C5188" s="430" t="s">
        <v>4301</v>
      </c>
      <c r="D5188" s="430" t="s">
        <v>3832</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75">
      <c r="A5189" s="430" t="s">
        <v>4300</v>
      </c>
      <c r="B5189" s="430">
        <v>1</v>
      </c>
      <c r="C5189" s="430" t="s">
        <v>4301</v>
      </c>
      <c r="D5189" s="430" t="s">
        <v>3834</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75">
      <c r="A5190" s="430" t="s">
        <v>4300</v>
      </c>
      <c r="B5190" s="430">
        <v>1</v>
      </c>
      <c r="C5190" s="430" t="s">
        <v>4301</v>
      </c>
      <c r="D5190" s="430" t="s">
        <v>3836</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75">
      <c r="A5191" s="430" t="s">
        <v>4300</v>
      </c>
      <c r="B5191" s="430">
        <v>1</v>
      </c>
      <c r="C5191" s="430" t="s">
        <v>4301</v>
      </c>
      <c r="D5191" s="430" t="s">
        <v>3838</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75">
      <c r="A5192" s="430" t="s">
        <v>4300</v>
      </c>
      <c r="B5192" s="430">
        <v>1</v>
      </c>
      <c r="C5192" s="430" t="s">
        <v>4301</v>
      </c>
      <c r="D5192" s="430" t="s">
        <v>4139</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75">
      <c r="A5193" s="430" t="s">
        <v>4300</v>
      </c>
      <c r="B5193" s="430">
        <v>1</v>
      </c>
      <c r="C5193" s="430" t="s">
        <v>4301</v>
      </c>
      <c r="D5193" s="430" t="s">
        <v>4198</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75">
      <c r="A5194" s="430" t="s">
        <v>4300</v>
      </c>
      <c r="B5194" s="430">
        <v>1</v>
      </c>
      <c r="C5194" s="430" t="s">
        <v>4301</v>
      </c>
      <c r="D5194" s="430" t="s">
        <v>3840</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75">
      <c r="A5195" s="430" t="s">
        <v>4300</v>
      </c>
      <c r="B5195" s="430">
        <v>1</v>
      </c>
      <c r="C5195" s="430" t="s">
        <v>4301</v>
      </c>
      <c r="D5195" s="430" t="s">
        <v>3842</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75">
      <c r="A5196" s="430" t="s">
        <v>4300</v>
      </c>
      <c r="B5196" s="430">
        <v>1</v>
      </c>
      <c r="C5196" s="430" t="s">
        <v>4301</v>
      </c>
      <c r="D5196" s="430" t="s">
        <v>3844</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75">
      <c r="A5197" s="430" t="s">
        <v>4300</v>
      </c>
      <c r="B5197" s="430">
        <v>1</v>
      </c>
      <c r="C5197" s="430" t="s">
        <v>4301</v>
      </c>
      <c r="D5197" s="430" t="s">
        <v>3846</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75">
      <c r="A5198" s="430" t="s">
        <v>4300</v>
      </c>
      <c r="B5198" s="430">
        <v>1</v>
      </c>
      <c r="C5198" s="430" t="s">
        <v>4301</v>
      </c>
      <c r="D5198" s="430" t="s">
        <v>3848</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75">
      <c r="A5199" s="430" t="s">
        <v>4300</v>
      </c>
      <c r="B5199" s="430">
        <v>1</v>
      </c>
      <c r="C5199" s="430" t="s">
        <v>4301</v>
      </c>
      <c r="D5199" s="430" t="s">
        <v>3850</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75">
      <c r="A5200" s="430" t="s">
        <v>4300</v>
      </c>
      <c r="B5200" s="430">
        <v>1</v>
      </c>
      <c r="C5200" s="430" t="s">
        <v>4301</v>
      </c>
      <c r="D5200" s="430" t="s">
        <v>3852</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75">
      <c r="A5201" s="430" t="s">
        <v>4300</v>
      </c>
      <c r="B5201" s="430">
        <v>1</v>
      </c>
      <c r="C5201" s="430" t="s">
        <v>4301</v>
      </c>
      <c r="D5201" s="430" t="s">
        <v>4141</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75">
      <c r="A5202" s="430" t="s">
        <v>4300</v>
      </c>
      <c r="B5202" s="430">
        <v>1</v>
      </c>
      <c r="C5202" s="430" t="s">
        <v>4301</v>
      </c>
      <c r="D5202" s="430" t="s">
        <v>3854</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75">
      <c r="A5203" s="430" t="s">
        <v>4300</v>
      </c>
      <c r="B5203" s="430">
        <v>1</v>
      </c>
      <c r="C5203" s="430" t="s">
        <v>4301</v>
      </c>
      <c r="D5203" s="430" t="s">
        <v>3856</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75">
      <c r="A5204" s="430" t="s">
        <v>4300</v>
      </c>
      <c r="B5204" s="430">
        <v>1</v>
      </c>
      <c r="C5204" s="430" t="s">
        <v>4301</v>
      </c>
      <c r="D5204" s="430" t="s">
        <v>3858</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75">
      <c r="A5205" s="430" t="s">
        <v>4300</v>
      </c>
      <c r="B5205" s="430">
        <v>1</v>
      </c>
      <c r="C5205" s="430" t="s">
        <v>4301</v>
      </c>
      <c r="D5205" s="430" t="s">
        <v>3860</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75">
      <c r="A5206" s="430" t="s">
        <v>4300</v>
      </c>
      <c r="B5206" s="430">
        <v>1</v>
      </c>
      <c r="C5206" s="430" t="s">
        <v>4301</v>
      </c>
      <c r="D5206" s="430" t="s">
        <v>3862</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75">
      <c r="A5207" s="430" t="s">
        <v>4302</v>
      </c>
      <c r="B5207" s="430">
        <v>1</v>
      </c>
      <c r="C5207" s="430" t="s">
        <v>4303</v>
      </c>
      <c r="D5207" s="430" t="s">
        <v>3765</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75">
      <c r="A5208" s="430" t="s">
        <v>4302</v>
      </c>
      <c r="B5208" s="430">
        <v>1</v>
      </c>
      <c r="C5208" s="430" t="s">
        <v>4303</v>
      </c>
      <c r="D5208" s="430" t="s">
        <v>3767</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75">
      <c r="A5209" s="430" t="s">
        <v>4302</v>
      </c>
      <c r="B5209" s="430">
        <v>1</v>
      </c>
      <c r="C5209" s="430" t="s">
        <v>4303</v>
      </c>
      <c r="D5209" s="430" t="s">
        <v>3769</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75">
      <c r="A5210" s="430" t="s">
        <v>4302</v>
      </c>
      <c r="B5210" s="430">
        <v>1</v>
      </c>
      <c r="C5210" s="430" t="s">
        <v>4303</v>
      </c>
      <c r="D5210" s="430" t="s">
        <v>4136</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75">
      <c r="A5211" s="430" t="s">
        <v>4302</v>
      </c>
      <c r="B5211" s="430">
        <v>1</v>
      </c>
      <c r="C5211" s="430" t="s">
        <v>4303</v>
      </c>
      <c r="D5211" s="430" t="s">
        <v>3771</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75">
      <c r="A5212" s="430" t="s">
        <v>4302</v>
      </c>
      <c r="B5212" s="430">
        <v>1</v>
      </c>
      <c r="C5212" s="430" t="s">
        <v>4303</v>
      </c>
      <c r="D5212" s="430" t="s">
        <v>3773</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75">
      <c r="A5213" s="430" t="s">
        <v>4302</v>
      </c>
      <c r="B5213" s="430">
        <v>1</v>
      </c>
      <c r="C5213" s="430" t="s">
        <v>4303</v>
      </c>
      <c r="D5213" s="430" t="s">
        <v>485</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75">
      <c r="A5214" s="430" t="s">
        <v>4302</v>
      </c>
      <c r="B5214" s="430">
        <v>1</v>
      </c>
      <c r="C5214" s="430" t="s">
        <v>4303</v>
      </c>
      <c r="D5214" s="430" t="s">
        <v>3776</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75">
      <c r="A5215" s="430" t="s">
        <v>4302</v>
      </c>
      <c r="B5215" s="430">
        <v>1</v>
      </c>
      <c r="C5215" s="430" t="s">
        <v>4303</v>
      </c>
      <c r="D5215" s="430" t="s">
        <v>3778</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75">
      <c r="A5216" s="430" t="s">
        <v>4302</v>
      </c>
      <c r="B5216" s="430">
        <v>1</v>
      </c>
      <c r="C5216" s="430" t="s">
        <v>4303</v>
      </c>
      <c r="D5216" s="430" t="s">
        <v>3779</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75">
      <c r="A5217" s="430" t="s">
        <v>4302</v>
      </c>
      <c r="B5217" s="430">
        <v>1</v>
      </c>
      <c r="C5217" s="430" t="s">
        <v>4303</v>
      </c>
      <c r="D5217" s="430" t="s">
        <v>3781</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75">
      <c r="A5218" s="430" t="s">
        <v>4302</v>
      </c>
      <c r="B5218" s="430">
        <v>1</v>
      </c>
      <c r="C5218" s="430" t="s">
        <v>4303</v>
      </c>
      <c r="D5218" s="430" t="s">
        <v>4196</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75">
      <c r="A5219" s="430" t="s">
        <v>4302</v>
      </c>
      <c r="B5219" s="430">
        <v>1</v>
      </c>
      <c r="C5219" s="430" t="s">
        <v>4303</v>
      </c>
      <c r="D5219" s="430" t="s">
        <v>3783</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75">
      <c r="A5220" s="430" t="s">
        <v>4302</v>
      </c>
      <c r="B5220" s="430">
        <v>1</v>
      </c>
      <c r="C5220" s="430" t="s">
        <v>4303</v>
      </c>
      <c r="D5220" s="430" t="s">
        <v>4137</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75">
      <c r="A5221" s="430" t="s">
        <v>4302</v>
      </c>
      <c r="B5221" s="430">
        <v>1</v>
      </c>
      <c r="C5221" s="430" t="s">
        <v>4303</v>
      </c>
      <c r="D5221" s="430" t="s">
        <v>3785</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75">
      <c r="A5222" s="430" t="s">
        <v>4302</v>
      </c>
      <c r="B5222" s="430">
        <v>1</v>
      </c>
      <c r="C5222" s="430" t="s">
        <v>4303</v>
      </c>
      <c r="D5222" s="430" t="s">
        <v>3787</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75">
      <c r="A5223" s="430" t="s">
        <v>4302</v>
      </c>
      <c r="B5223" s="430">
        <v>1</v>
      </c>
      <c r="C5223" s="430" t="s">
        <v>4303</v>
      </c>
      <c r="D5223" s="430" t="s">
        <v>3789</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75">
      <c r="A5224" s="430" t="s">
        <v>4302</v>
      </c>
      <c r="B5224" s="430">
        <v>1</v>
      </c>
      <c r="C5224" s="430" t="s">
        <v>4303</v>
      </c>
      <c r="D5224" s="430" t="s">
        <v>3791</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75">
      <c r="A5225" s="430" t="s">
        <v>4302</v>
      </c>
      <c r="B5225" s="430">
        <v>1</v>
      </c>
      <c r="C5225" s="430" t="s">
        <v>4303</v>
      </c>
      <c r="D5225" s="430" t="s">
        <v>3793</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75">
      <c r="A5226" s="430" t="s">
        <v>4302</v>
      </c>
      <c r="B5226" s="430">
        <v>1</v>
      </c>
      <c r="C5226" s="430" t="s">
        <v>4303</v>
      </c>
      <c r="D5226" s="430" t="s">
        <v>3795</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75">
      <c r="A5227" s="430" t="s">
        <v>4302</v>
      </c>
      <c r="B5227" s="430">
        <v>1</v>
      </c>
      <c r="C5227" s="430" t="s">
        <v>4303</v>
      </c>
      <c r="D5227" s="430" t="s">
        <v>3797</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75">
      <c r="A5228" s="430" t="s">
        <v>4302</v>
      </c>
      <c r="B5228" s="430">
        <v>1</v>
      </c>
      <c r="C5228" s="430" t="s">
        <v>4303</v>
      </c>
      <c r="D5228" s="430" t="s">
        <v>3799</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75">
      <c r="A5229" s="430" t="s">
        <v>4302</v>
      </c>
      <c r="B5229" s="430">
        <v>1</v>
      </c>
      <c r="C5229" s="430" t="s">
        <v>4303</v>
      </c>
      <c r="D5229" s="430" t="s">
        <v>3801</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75">
      <c r="A5230" s="430" t="s">
        <v>4302</v>
      </c>
      <c r="B5230" s="430">
        <v>1</v>
      </c>
      <c r="C5230" s="430" t="s">
        <v>4303</v>
      </c>
      <c r="D5230" s="430" t="s">
        <v>3803</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75">
      <c r="A5231" s="430" t="s">
        <v>4302</v>
      </c>
      <c r="B5231" s="430">
        <v>1</v>
      </c>
      <c r="C5231" s="430" t="s">
        <v>4303</v>
      </c>
      <c r="D5231" s="430" t="s">
        <v>3805</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75">
      <c r="A5232" s="430" t="s">
        <v>4302</v>
      </c>
      <c r="B5232" s="430">
        <v>1</v>
      </c>
      <c r="C5232" s="430" t="s">
        <v>4303</v>
      </c>
      <c r="D5232" s="430" t="s">
        <v>4197</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75">
      <c r="A5233" s="430" t="s">
        <v>4302</v>
      </c>
      <c r="B5233" s="430">
        <v>1</v>
      </c>
      <c r="C5233" s="430" t="s">
        <v>4303</v>
      </c>
      <c r="D5233" s="430" t="s">
        <v>3807</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75">
      <c r="A5234" s="430" t="s">
        <v>4302</v>
      </c>
      <c r="B5234" s="430">
        <v>1</v>
      </c>
      <c r="C5234" s="430" t="s">
        <v>4303</v>
      </c>
      <c r="D5234" s="430" t="s">
        <v>3809</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75">
      <c r="A5235" s="430" t="s">
        <v>4302</v>
      </c>
      <c r="B5235" s="430">
        <v>1</v>
      </c>
      <c r="C5235" s="430" t="s">
        <v>4303</v>
      </c>
      <c r="D5235" s="430" t="s">
        <v>3811</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75">
      <c r="A5236" s="430" t="s">
        <v>4302</v>
      </c>
      <c r="B5236" s="430">
        <v>1</v>
      </c>
      <c r="C5236" s="430" t="s">
        <v>4303</v>
      </c>
      <c r="D5236" s="430" t="s">
        <v>4138</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75">
      <c r="A5237" s="430" t="s">
        <v>4302</v>
      </c>
      <c r="B5237" s="430">
        <v>1</v>
      </c>
      <c r="C5237" s="430" t="s">
        <v>4303</v>
      </c>
      <c r="D5237" s="430" t="s">
        <v>3813</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75">
      <c r="A5238" s="430" t="s">
        <v>4302</v>
      </c>
      <c r="B5238" s="430">
        <v>1</v>
      </c>
      <c r="C5238" s="430" t="s">
        <v>4303</v>
      </c>
      <c r="D5238" s="430" t="s">
        <v>3815</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75">
      <c r="A5239" s="430" t="s">
        <v>4302</v>
      </c>
      <c r="B5239" s="430">
        <v>1</v>
      </c>
      <c r="C5239" s="430" t="s">
        <v>4303</v>
      </c>
      <c r="D5239" s="430" t="s">
        <v>3817</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75">
      <c r="A5240" s="430" t="s">
        <v>4302</v>
      </c>
      <c r="B5240" s="430">
        <v>1</v>
      </c>
      <c r="C5240" s="430" t="s">
        <v>4303</v>
      </c>
      <c r="D5240" s="430" t="s">
        <v>3819</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75">
      <c r="A5241" s="430" t="s">
        <v>4302</v>
      </c>
      <c r="B5241" s="430">
        <v>1</v>
      </c>
      <c r="C5241" s="430" t="s">
        <v>4303</v>
      </c>
      <c r="D5241" s="430" t="s">
        <v>521</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75">
      <c r="A5242" s="430" t="s">
        <v>4302</v>
      </c>
      <c r="B5242" s="430">
        <v>1</v>
      </c>
      <c r="C5242" s="430" t="s">
        <v>4303</v>
      </c>
      <c r="D5242" s="430" t="s">
        <v>3822</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75">
      <c r="A5243" s="430" t="s">
        <v>4302</v>
      </c>
      <c r="B5243" s="430">
        <v>1</v>
      </c>
      <c r="C5243" s="430" t="s">
        <v>4303</v>
      </c>
      <c r="D5243" s="430" t="s">
        <v>3824</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75">
      <c r="A5244" s="430" t="s">
        <v>4302</v>
      </c>
      <c r="B5244" s="430">
        <v>1</v>
      </c>
      <c r="C5244" s="430" t="s">
        <v>4303</v>
      </c>
      <c r="D5244" s="430" t="s">
        <v>3826</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75">
      <c r="A5245" s="430" t="s">
        <v>4302</v>
      </c>
      <c r="B5245" s="430">
        <v>1</v>
      </c>
      <c r="C5245" s="430" t="s">
        <v>4303</v>
      </c>
      <c r="D5245" s="430" t="s">
        <v>3828</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75">
      <c r="A5246" s="430" t="s">
        <v>4302</v>
      </c>
      <c r="B5246" s="430">
        <v>1</v>
      </c>
      <c r="C5246" s="430" t="s">
        <v>4303</v>
      </c>
      <c r="D5246" s="430" t="s">
        <v>3830</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75">
      <c r="A5247" s="430" t="s">
        <v>4302</v>
      </c>
      <c r="B5247" s="430">
        <v>1</v>
      </c>
      <c r="C5247" s="430" t="s">
        <v>4303</v>
      </c>
      <c r="D5247" s="430" t="s">
        <v>3832</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75">
      <c r="A5248" s="430" t="s">
        <v>4302</v>
      </c>
      <c r="B5248" s="430">
        <v>1</v>
      </c>
      <c r="C5248" s="430" t="s">
        <v>4303</v>
      </c>
      <c r="D5248" s="430" t="s">
        <v>3834</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75">
      <c r="A5249" s="430" t="s">
        <v>4302</v>
      </c>
      <c r="B5249" s="430">
        <v>1</v>
      </c>
      <c r="C5249" s="430" t="s">
        <v>4303</v>
      </c>
      <c r="D5249" s="430" t="s">
        <v>3836</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75">
      <c r="A5250" s="430" t="s">
        <v>4302</v>
      </c>
      <c r="B5250" s="430">
        <v>1</v>
      </c>
      <c r="C5250" s="430" t="s">
        <v>4303</v>
      </c>
      <c r="D5250" s="430" t="s">
        <v>3838</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75">
      <c r="A5251" s="430" t="s">
        <v>4302</v>
      </c>
      <c r="B5251" s="430">
        <v>1</v>
      </c>
      <c r="C5251" s="430" t="s">
        <v>4303</v>
      </c>
      <c r="D5251" s="430" t="s">
        <v>4139</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75">
      <c r="A5252" s="430" t="s">
        <v>4302</v>
      </c>
      <c r="B5252" s="430">
        <v>1</v>
      </c>
      <c r="C5252" s="430" t="s">
        <v>4303</v>
      </c>
      <c r="D5252" s="430" t="s">
        <v>4198</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75">
      <c r="A5253" s="430" t="s">
        <v>4302</v>
      </c>
      <c r="B5253" s="430">
        <v>1</v>
      </c>
      <c r="C5253" s="430" t="s">
        <v>4303</v>
      </c>
      <c r="D5253" s="430" t="s">
        <v>3840</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75">
      <c r="A5254" s="430" t="s">
        <v>4302</v>
      </c>
      <c r="B5254" s="430">
        <v>1</v>
      </c>
      <c r="C5254" s="430" t="s">
        <v>4303</v>
      </c>
      <c r="D5254" s="430" t="s">
        <v>3842</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75">
      <c r="A5255" s="430" t="s">
        <v>4302</v>
      </c>
      <c r="B5255" s="430">
        <v>1</v>
      </c>
      <c r="C5255" s="430" t="s">
        <v>4303</v>
      </c>
      <c r="D5255" s="430" t="s">
        <v>3844</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75">
      <c r="A5256" s="430" t="s">
        <v>4302</v>
      </c>
      <c r="B5256" s="430">
        <v>1</v>
      </c>
      <c r="C5256" s="430" t="s">
        <v>4303</v>
      </c>
      <c r="D5256" s="430" t="s">
        <v>3846</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75">
      <c r="A5257" s="430" t="s">
        <v>4302</v>
      </c>
      <c r="B5257" s="430">
        <v>1</v>
      </c>
      <c r="C5257" s="430" t="s">
        <v>4303</v>
      </c>
      <c r="D5257" s="430" t="s">
        <v>3848</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75">
      <c r="A5258" s="430" t="s">
        <v>4302</v>
      </c>
      <c r="B5258" s="430">
        <v>1</v>
      </c>
      <c r="C5258" s="430" t="s">
        <v>4303</v>
      </c>
      <c r="D5258" s="430" t="s">
        <v>3850</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75">
      <c r="A5259" s="430" t="s">
        <v>4302</v>
      </c>
      <c r="B5259" s="430">
        <v>1</v>
      </c>
      <c r="C5259" s="430" t="s">
        <v>4303</v>
      </c>
      <c r="D5259" s="430" t="s">
        <v>3852</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75">
      <c r="A5260" s="430" t="s">
        <v>4302</v>
      </c>
      <c r="B5260" s="430">
        <v>1</v>
      </c>
      <c r="C5260" s="430" t="s">
        <v>4303</v>
      </c>
      <c r="D5260" s="430" t="s">
        <v>4141</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75">
      <c r="A5261" s="430" t="s">
        <v>4302</v>
      </c>
      <c r="B5261" s="430">
        <v>1</v>
      </c>
      <c r="C5261" s="430" t="s">
        <v>4303</v>
      </c>
      <c r="D5261" s="430" t="s">
        <v>3854</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75">
      <c r="A5262" s="430" t="s">
        <v>4302</v>
      </c>
      <c r="B5262" s="430">
        <v>1</v>
      </c>
      <c r="C5262" s="430" t="s">
        <v>4303</v>
      </c>
      <c r="D5262" s="430" t="s">
        <v>3856</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75">
      <c r="A5263" s="430" t="s">
        <v>4302</v>
      </c>
      <c r="B5263" s="430">
        <v>1</v>
      </c>
      <c r="C5263" s="430" t="s">
        <v>4303</v>
      </c>
      <c r="D5263" s="430" t="s">
        <v>3858</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75">
      <c r="A5264" s="430" t="s">
        <v>4302</v>
      </c>
      <c r="B5264" s="430">
        <v>1</v>
      </c>
      <c r="C5264" s="430" t="s">
        <v>4303</v>
      </c>
      <c r="D5264" s="430" t="s">
        <v>3860</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75">
      <c r="A5265" s="430" t="s">
        <v>4302</v>
      </c>
      <c r="B5265" s="430">
        <v>1</v>
      </c>
      <c r="C5265" s="430" t="s">
        <v>4303</v>
      </c>
      <c r="D5265" s="430" t="s">
        <v>3862</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75">
      <c r="A5266" s="430" t="s">
        <v>4304</v>
      </c>
      <c r="B5266" s="430">
        <v>1</v>
      </c>
      <c r="C5266" s="430" t="s">
        <v>4305</v>
      </c>
      <c r="D5266" s="430" t="s">
        <v>3765</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75">
      <c r="A5267" s="430" t="s">
        <v>4304</v>
      </c>
      <c r="B5267" s="430">
        <v>1</v>
      </c>
      <c r="C5267" s="430" t="s">
        <v>4305</v>
      </c>
      <c r="D5267" s="430" t="s">
        <v>3767</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75">
      <c r="A5268" s="430" t="s">
        <v>4304</v>
      </c>
      <c r="B5268" s="430">
        <v>1</v>
      </c>
      <c r="C5268" s="430" t="s">
        <v>4305</v>
      </c>
      <c r="D5268" s="430" t="s">
        <v>3769</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75">
      <c r="A5269" s="430" t="s">
        <v>4304</v>
      </c>
      <c r="B5269" s="430">
        <v>1</v>
      </c>
      <c r="C5269" s="430" t="s">
        <v>4305</v>
      </c>
      <c r="D5269" s="430" t="s">
        <v>4136</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75">
      <c r="A5270" s="430" t="s">
        <v>4304</v>
      </c>
      <c r="B5270" s="430">
        <v>1</v>
      </c>
      <c r="C5270" s="430" t="s">
        <v>4305</v>
      </c>
      <c r="D5270" s="430" t="s">
        <v>3771</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75">
      <c r="A5271" s="430" t="s">
        <v>4304</v>
      </c>
      <c r="B5271" s="430">
        <v>1</v>
      </c>
      <c r="C5271" s="430" t="s">
        <v>4305</v>
      </c>
      <c r="D5271" s="430" t="s">
        <v>3773</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75">
      <c r="A5272" s="430" t="s">
        <v>4304</v>
      </c>
      <c r="B5272" s="430">
        <v>1</v>
      </c>
      <c r="C5272" s="430" t="s">
        <v>4305</v>
      </c>
      <c r="D5272" s="430" t="s">
        <v>485</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75">
      <c r="A5273" s="430" t="s">
        <v>4304</v>
      </c>
      <c r="B5273" s="430">
        <v>1</v>
      </c>
      <c r="C5273" s="430" t="s">
        <v>4305</v>
      </c>
      <c r="D5273" s="430" t="s">
        <v>3776</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75">
      <c r="A5274" s="430" t="s">
        <v>4304</v>
      </c>
      <c r="B5274" s="430">
        <v>1</v>
      </c>
      <c r="C5274" s="430" t="s">
        <v>4305</v>
      </c>
      <c r="D5274" s="430" t="s">
        <v>3778</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75">
      <c r="A5275" s="430" t="s">
        <v>4304</v>
      </c>
      <c r="B5275" s="430">
        <v>1</v>
      </c>
      <c r="C5275" s="430" t="s">
        <v>4305</v>
      </c>
      <c r="D5275" s="430" t="s">
        <v>3779</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75">
      <c r="A5276" s="430" t="s">
        <v>4304</v>
      </c>
      <c r="B5276" s="430">
        <v>1</v>
      </c>
      <c r="C5276" s="430" t="s">
        <v>4305</v>
      </c>
      <c r="D5276" s="430" t="s">
        <v>3781</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75">
      <c r="A5277" s="430" t="s">
        <v>4304</v>
      </c>
      <c r="B5277" s="430">
        <v>1</v>
      </c>
      <c r="C5277" s="430" t="s">
        <v>4305</v>
      </c>
      <c r="D5277" s="430" t="s">
        <v>4196</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75">
      <c r="A5278" s="430" t="s">
        <v>4304</v>
      </c>
      <c r="B5278" s="430">
        <v>1</v>
      </c>
      <c r="C5278" s="430" t="s">
        <v>4305</v>
      </c>
      <c r="D5278" s="430" t="s">
        <v>3783</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75">
      <c r="A5279" s="430" t="s">
        <v>4304</v>
      </c>
      <c r="B5279" s="430">
        <v>1</v>
      </c>
      <c r="C5279" s="430" t="s">
        <v>4305</v>
      </c>
      <c r="D5279" s="430" t="s">
        <v>4137</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75">
      <c r="A5280" s="430" t="s">
        <v>4304</v>
      </c>
      <c r="B5280" s="430">
        <v>1</v>
      </c>
      <c r="C5280" s="430" t="s">
        <v>4305</v>
      </c>
      <c r="D5280" s="430" t="s">
        <v>3785</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75">
      <c r="A5281" s="430" t="s">
        <v>4304</v>
      </c>
      <c r="B5281" s="430">
        <v>1</v>
      </c>
      <c r="C5281" s="430" t="s">
        <v>4305</v>
      </c>
      <c r="D5281" s="430" t="s">
        <v>3787</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75">
      <c r="A5282" s="430" t="s">
        <v>4304</v>
      </c>
      <c r="B5282" s="430">
        <v>1</v>
      </c>
      <c r="C5282" s="430" t="s">
        <v>4305</v>
      </c>
      <c r="D5282" s="430" t="s">
        <v>3789</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75">
      <c r="A5283" s="430" t="s">
        <v>4304</v>
      </c>
      <c r="B5283" s="430">
        <v>1</v>
      </c>
      <c r="C5283" s="430" t="s">
        <v>4305</v>
      </c>
      <c r="D5283" s="430" t="s">
        <v>3791</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75">
      <c r="A5284" s="430" t="s">
        <v>4304</v>
      </c>
      <c r="B5284" s="430">
        <v>1</v>
      </c>
      <c r="C5284" s="430" t="s">
        <v>4305</v>
      </c>
      <c r="D5284" s="430" t="s">
        <v>3793</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75">
      <c r="A5285" s="430" t="s">
        <v>4304</v>
      </c>
      <c r="B5285" s="430">
        <v>1</v>
      </c>
      <c r="C5285" s="430" t="s">
        <v>4305</v>
      </c>
      <c r="D5285" s="430" t="s">
        <v>3795</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75">
      <c r="A5286" s="430" t="s">
        <v>4304</v>
      </c>
      <c r="B5286" s="430">
        <v>1</v>
      </c>
      <c r="C5286" s="430" t="s">
        <v>4305</v>
      </c>
      <c r="D5286" s="430" t="s">
        <v>3797</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75">
      <c r="A5287" s="430" t="s">
        <v>4304</v>
      </c>
      <c r="B5287" s="430">
        <v>1</v>
      </c>
      <c r="C5287" s="430" t="s">
        <v>4305</v>
      </c>
      <c r="D5287" s="430" t="s">
        <v>3799</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75">
      <c r="A5288" s="430" t="s">
        <v>4304</v>
      </c>
      <c r="B5288" s="430">
        <v>1</v>
      </c>
      <c r="C5288" s="430" t="s">
        <v>4305</v>
      </c>
      <c r="D5288" s="430" t="s">
        <v>3801</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75">
      <c r="A5289" s="430" t="s">
        <v>4304</v>
      </c>
      <c r="B5289" s="430">
        <v>1</v>
      </c>
      <c r="C5289" s="430" t="s">
        <v>4305</v>
      </c>
      <c r="D5289" s="430" t="s">
        <v>3803</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75">
      <c r="A5290" s="430" t="s">
        <v>4304</v>
      </c>
      <c r="B5290" s="430">
        <v>1</v>
      </c>
      <c r="C5290" s="430" t="s">
        <v>4305</v>
      </c>
      <c r="D5290" s="430" t="s">
        <v>3805</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75">
      <c r="A5291" s="430" t="s">
        <v>4304</v>
      </c>
      <c r="B5291" s="430">
        <v>1</v>
      </c>
      <c r="C5291" s="430" t="s">
        <v>4305</v>
      </c>
      <c r="D5291" s="430" t="s">
        <v>4197</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75">
      <c r="A5292" s="430" t="s">
        <v>4304</v>
      </c>
      <c r="B5292" s="430">
        <v>1</v>
      </c>
      <c r="C5292" s="430" t="s">
        <v>4305</v>
      </c>
      <c r="D5292" s="430" t="s">
        <v>3807</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75">
      <c r="A5293" s="430" t="s">
        <v>4304</v>
      </c>
      <c r="B5293" s="430">
        <v>1</v>
      </c>
      <c r="C5293" s="430" t="s">
        <v>4305</v>
      </c>
      <c r="D5293" s="430" t="s">
        <v>3809</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75">
      <c r="A5294" s="430" t="s">
        <v>4304</v>
      </c>
      <c r="B5294" s="430">
        <v>1</v>
      </c>
      <c r="C5294" s="430" t="s">
        <v>4305</v>
      </c>
      <c r="D5294" s="430" t="s">
        <v>3811</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75">
      <c r="A5295" s="430" t="s">
        <v>4304</v>
      </c>
      <c r="B5295" s="430">
        <v>1</v>
      </c>
      <c r="C5295" s="430" t="s">
        <v>4305</v>
      </c>
      <c r="D5295" s="430" t="s">
        <v>4138</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75">
      <c r="A5296" s="430" t="s">
        <v>4304</v>
      </c>
      <c r="B5296" s="430">
        <v>1</v>
      </c>
      <c r="C5296" s="430" t="s">
        <v>4305</v>
      </c>
      <c r="D5296" s="430" t="s">
        <v>3813</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75">
      <c r="A5297" s="430" t="s">
        <v>4304</v>
      </c>
      <c r="B5297" s="430">
        <v>1</v>
      </c>
      <c r="C5297" s="430" t="s">
        <v>4305</v>
      </c>
      <c r="D5297" s="430" t="s">
        <v>3815</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75">
      <c r="A5298" s="430" t="s">
        <v>4304</v>
      </c>
      <c r="B5298" s="430">
        <v>1</v>
      </c>
      <c r="C5298" s="430" t="s">
        <v>4305</v>
      </c>
      <c r="D5298" s="430" t="s">
        <v>3817</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75">
      <c r="A5299" s="430" t="s">
        <v>4304</v>
      </c>
      <c r="B5299" s="430">
        <v>1</v>
      </c>
      <c r="C5299" s="430" t="s">
        <v>4305</v>
      </c>
      <c r="D5299" s="430" t="s">
        <v>3819</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75">
      <c r="A5300" s="430" t="s">
        <v>4304</v>
      </c>
      <c r="B5300" s="430">
        <v>1</v>
      </c>
      <c r="C5300" s="430" t="s">
        <v>4305</v>
      </c>
      <c r="D5300" s="430" t="s">
        <v>521</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75">
      <c r="A5301" s="430" t="s">
        <v>4304</v>
      </c>
      <c r="B5301" s="430">
        <v>1</v>
      </c>
      <c r="C5301" s="430" t="s">
        <v>4305</v>
      </c>
      <c r="D5301" s="430" t="s">
        <v>3822</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75">
      <c r="A5302" s="430" t="s">
        <v>4304</v>
      </c>
      <c r="B5302" s="430">
        <v>1</v>
      </c>
      <c r="C5302" s="430" t="s">
        <v>4305</v>
      </c>
      <c r="D5302" s="430" t="s">
        <v>3824</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75">
      <c r="A5303" s="430" t="s">
        <v>4304</v>
      </c>
      <c r="B5303" s="430">
        <v>1</v>
      </c>
      <c r="C5303" s="430" t="s">
        <v>4305</v>
      </c>
      <c r="D5303" s="430" t="s">
        <v>3826</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75">
      <c r="A5304" s="430" t="s">
        <v>4304</v>
      </c>
      <c r="B5304" s="430">
        <v>1</v>
      </c>
      <c r="C5304" s="430" t="s">
        <v>4305</v>
      </c>
      <c r="D5304" s="430" t="s">
        <v>3828</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75">
      <c r="A5305" s="430" t="s">
        <v>4304</v>
      </c>
      <c r="B5305" s="430">
        <v>1</v>
      </c>
      <c r="C5305" s="430" t="s">
        <v>4305</v>
      </c>
      <c r="D5305" s="430" t="s">
        <v>3830</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75">
      <c r="A5306" s="430" t="s">
        <v>4304</v>
      </c>
      <c r="B5306" s="430">
        <v>1</v>
      </c>
      <c r="C5306" s="430" t="s">
        <v>4305</v>
      </c>
      <c r="D5306" s="430" t="s">
        <v>3832</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75">
      <c r="A5307" s="430" t="s">
        <v>4304</v>
      </c>
      <c r="B5307" s="430">
        <v>1</v>
      </c>
      <c r="C5307" s="430" t="s">
        <v>4305</v>
      </c>
      <c r="D5307" s="430" t="s">
        <v>3834</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75">
      <c r="A5308" s="430" t="s">
        <v>4304</v>
      </c>
      <c r="B5308" s="430">
        <v>1</v>
      </c>
      <c r="C5308" s="430" t="s">
        <v>4305</v>
      </c>
      <c r="D5308" s="430" t="s">
        <v>3836</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75">
      <c r="A5309" s="430" t="s">
        <v>4304</v>
      </c>
      <c r="B5309" s="430">
        <v>1</v>
      </c>
      <c r="C5309" s="430" t="s">
        <v>4305</v>
      </c>
      <c r="D5309" s="430" t="s">
        <v>3838</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75">
      <c r="A5310" s="430" t="s">
        <v>4304</v>
      </c>
      <c r="B5310" s="430">
        <v>1</v>
      </c>
      <c r="C5310" s="430" t="s">
        <v>4305</v>
      </c>
      <c r="D5310" s="430" t="s">
        <v>4139</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75">
      <c r="A5311" s="430" t="s">
        <v>4304</v>
      </c>
      <c r="B5311" s="430">
        <v>1</v>
      </c>
      <c r="C5311" s="430" t="s">
        <v>4305</v>
      </c>
      <c r="D5311" s="430" t="s">
        <v>4198</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75">
      <c r="A5312" s="430" t="s">
        <v>4304</v>
      </c>
      <c r="B5312" s="430">
        <v>1</v>
      </c>
      <c r="C5312" s="430" t="s">
        <v>4305</v>
      </c>
      <c r="D5312" s="430" t="s">
        <v>3840</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75">
      <c r="A5313" s="430" t="s">
        <v>4304</v>
      </c>
      <c r="B5313" s="430">
        <v>1</v>
      </c>
      <c r="C5313" s="430" t="s">
        <v>4305</v>
      </c>
      <c r="D5313" s="430" t="s">
        <v>3842</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75">
      <c r="A5314" s="430" t="s">
        <v>4304</v>
      </c>
      <c r="B5314" s="430">
        <v>1</v>
      </c>
      <c r="C5314" s="430" t="s">
        <v>4305</v>
      </c>
      <c r="D5314" s="430" t="s">
        <v>3844</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75">
      <c r="A5315" s="430" t="s">
        <v>4304</v>
      </c>
      <c r="B5315" s="430">
        <v>1</v>
      </c>
      <c r="C5315" s="430" t="s">
        <v>4305</v>
      </c>
      <c r="D5315" s="430" t="s">
        <v>3846</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75">
      <c r="A5316" s="430" t="s">
        <v>4304</v>
      </c>
      <c r="B5316" s="430">
        <v>1</v>
      </c>
      <c r="C5316" s="430" t="s">
        <v>4305</v>
      </c>
      <c r="D5316" s="430" t="s">
        <v>3848</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75">
      <c r="A5317" s="430" t="s">
        <v>4304</v>
      </c>
      <c r="B5317" s="430">
        <v>1</v>
      </c>
      <c r="C5317" s="430" t="s">
        <v>4305</v>
      </c>
      <c r="D5317" s="430" t="s">
        <v>3850</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75">
      <c r="A5318" s="430" t="s">
        <v>4304</v>
      </c>
      <c r="B5318" s="430">
        <v>1</v>
      </c>
      <c r="C5318" s="430" t="s">
        <v>4305</v>
      </c>
      <c r="D5318" s="430" t="s">
        <v>3852</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75">
      <c r="A5319" s="430" t="s">
        <v>4304</v>
      </c>
      <c r="B5319" s="430">
        <v>1</v>
      </c>
      <c r="C5319" s="430" t="s">
        <v>4305</v>
      </c>
      <c r="D5319" s="430" t="s">
        <v>4141</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75">
      <c r="A5320" s="430" t="s">
        <v>4304</v>
      </c>
      <c r="B5320" s="430">
        <v>1</v>
      </c>
      <c r="C5320" s="430" t="s">
        <v>4305</v>
      </c>
      <c r="D5320" s="430" t="s">
        <v>3854</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75">
      <c r="A5321" s="430" t="s">
        <v>4304</v>
      </c>
      <c r="B5321" s="430">
        <v>1</v>
      </c>
      <c r="C5321" s="430" t="s">
        <v>4305</v>
      </c>
      <c r="D5321" s="430" t="s">
        <v>3856</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75">
      <c r="A5322" s="430" t="s">
        <v>4304</v>
      </c>
      <c r="B5322" s="430">
        <v>1</v>
      </c>
      <c r="C5322" s="430" t="s">
        <v>4305</v>
      </c>
      <c r="D5322" s="430" t="s">
        <v>3858</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75">
      <c r="A5323" s="430" t="s">
        <v>4304</v>
      </c>
      <c r="B5323" s="430">
        <v>1</v>
      </c>
      <c r="C5323" s="430" t="s">
        <v>4305</v>
      </c>
      <c r="D5323" s="430" t="s">
        <v>3860</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75">
      <c r="A5324" s="430" t="s">
        <v>4304</v>
      </c>
      <c r="B5324" s="430">
        <v>1</v>
      </c>
      <c r="C5324" s="430" t="s">
        <v>4305</v>
      </c>
      <c r="D5324" s="430" t="s">
        <v>3862</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75">
      <c r="A5325" s="430" t="s">
        <v>4306</v>
      </c>
      <c r="B5325" s="430">
        <v>1</v>
      </c>
      <c r="C5325" s="430" t="s">
        <v>4307</v>
      </c>
      <c r="D5325" s="430" t="s">
        <v>3765</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75">
      <c r="A5326" s="430" t="s">
        <v>4306</v>
      </c>
      <c r="B5326" s="430">
        <v>1</v>
      </c>
      <c r="C5326" s="430" t="s">
        <v>4307</v>
      </c>
      <c r="D5326" s="430" t="s">
        <v>3767</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75">
      <c r="A5327" s="430" t="s">
        <v>4306</v>
      </c>
      <c r="B5327" s="430">
        <v>1</v>
      </c>
      <c r="C5327" s="430" t="s">
        <v>4307</v>
      </c>
      <c r="D5327" s="430" t="s">
        <v>3769</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75">
      <c r="A5328" s="430" t="s">
        <v>4306</v>
      </c>
      <c r="B5328" s="430">
        <v>1</v>
      </c>
      <c r="C5328" s="430" t="s">
        <v>4307</v>
      </c>
      <c r="D5328" s="430" t="s">
        <v>4136</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75">
      <c r="A5329" s="430" t="s">
        <v>4306</v>
      </c>
      <c r="B5329" s="430">
        <v>1</v>
      </c>
      <c r="C5329" s="430" t="s">
        <v>4307</v>
      </c>
      <c r="D5329" s="430" t="s">
        <v>3771</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75">
      <c r="A5330" s="430" t="s">
        <v>4306</v>
      </c>
      <c r="B5330" s="430">
        <v>1</v>
      </c>
      <c r="C5330" s="430" t="s">
        <v>4307</v>
      </c>
      <c r="D5330" s="430" t="s">
        <v>3773</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75">
      <c r="A5331" s="430" t="s">
        <v>4306</v>
      </c>
      <c r="B5331" s="430">
        <v>1</v>
      </c>
      <c r="C5331" s="430" t="s">
        <v>4307</v>
      </c>
      <c r="D5331" s="430" t="s">
        <v>485</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75">
      <c r="A5332" s="430" t="s">
        <v>4306</v>
      </c>
      <c r="B5332" s="430">
        <v>1</v>
      </c>
      <c r="C5332" s="430" t="s">
        <v>4307</v>
      </c>
      <c r="D5332" s="430" t="s">
        <v>3776</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75">
      <c r="A5333" s="430" t="s">
        <v>4306</v>
      </c>
      <c r="B5333" s="430">
        <v>1</v>
      </c>
      <c r="C5333" s="430" t="s">
        <v>4307</v>
      </c>
      <c r="D5333" s="430" t="s">
        <v>3778</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75">
      <c r="A5334" s="430" t="s">
        <v>4306</v>
      </c>
      <c r="B5334" s="430">
        <v>1</v>
      </c>
      <c r="C5334" s="430" t="s">
        <v>4307</v>
      </c>
      <c r="D5334" s="430" t="s">
        <v>3779</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75">
      <c r="A5335" s="430" t="s">
        <v>4306</v>
      </c>
      <c r="B5335" s="430">
        <v>1</v>
      </c>
      <c r="C5335" s="430" t="s">
        <v>4307</v>
      </c>
      <c r="D5335" s="430" t="s">
        <v>3781</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75">
      <c r="A5336" s="430" t="s">
        <v>4306</v>
      </c>
      <c r="B5336" s="430">
        <v>1</v>
      </c>
      <c r="C5336" s="430" t="s">
        <v>4307</v>
      </c>
      <c r="D5336" s="430" t="s">
        <v>3783</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75">
      <c r="A5337" s="430" t="s">
        <v>4306</v>
      </c>
      <c r="B5337" s="430">
        <v>1</v>
      </c>
      <c r="C5337" s="430" t="s">
        <v>4307</v>
      </c>
      <c r="D5337" s="430" t="s">
        <v>4137</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75">
      <c r="A5338" s="430" t="s">
        <v>4306</v>
      </c>
      <c r="B5338" s="430">
        <v>1</v>
      </c>
      <c r="C5338" s="430" t="s">
        <v>4307</v>
      </c>
      <c r="D5338" s="430" t="s">
        <v>3785</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75">
      <c r="A5339" s="430" t="s">
        <v>4306</v>
      </c>
      <c r="B5339" s="430">
        <v>1</v>
      </c>
      <c r="C5339" s="430" t="s">
        <v>4307</v>
      </c>
      <c r="D5339" s="430" t="s">
        <v>3787</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75">
      <c r="A5340" s="430" t="s">
        <v>4306</v>
      </c>
      <c r="B5340" s="430">
        <v>1</v>
      </c>
      <c r="C5340" s="430" t="s">
        <v>4307</v>
      </c>
      <c r="D5340" s="430" t="s">
        <v>3789</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75">
      <c r="A5341" s="430" t="s">
        <v>4306</v>
      </c>
      <c r="B5341" s="430">
        <v>1</v>
      </c>
      <c r="C5341" s="430" t="s">
        <v>4307</v>
      </c>
      <c r="D5341" s="430" t="s">
        <v>3791</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75">
      <c r="A5342" s="430" t="s">
        <v>4306</v>
      </c>
      <c r="B5342" s="430">
        <v>1</v>
      </c>
      <c r="C5342" s="430" t="s">
        <v>4307</v>
      </c>
      <c r="D5342" s="430" t="s">
        <v>3793</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75">
      <c r="A5343" s="430" t="s">
        <v>4306</v>
      </c>
      <c r="B5343" s="430">
        <v>1</v>
      </c>
      <c r="C5343" s="430" t="s">
        <v>4307</v>
      </c>
      <c r="D5343" s="430" t="s">
        <v>3795</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75">
      <c r="A5344" s="430" t="s">
        <v>4306</v>
      </c>
      <c r="B5344" s="430">
        <v>1</v>
      </c>
      <c r="C5344" s="430" t="s">
        <v>4307</v>
      </c>
      <c r="D5344" s="430" t="s">
        <v>3797</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75">
      <c r="A5345" s="430" t="s">
        <v>4306</v>
      </c>
      <c r="B5345" s="430">
        <v>1</v>
      </c>
      <c r="C5345" s="430" t="s">
        <v>4307</v>
      </c>
      <c r="D5345" s="430" t="s">
        <v>3799</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75">
      <c r="A5346" s="430" t="s">
        <v>4306</v>
      </c>
      <c r="B5346" s="430">
        <v>1</v>
      </c>
      <c r="C5346" s="430" t="s">
        <v>4307</v>
      </c>
      <c r="D5346" s="430" t="s">
        <v>3801</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75">
      <c r="A5347" s="430" t="s">
        <v>4306</v>
      </c>
      <c r="B5347" s="430">
        <v>1</v>
      </c>
      <c r="C5347" s="430" t="s">
        <v>4307</v>
      </c>
      <c r="D5347" s="430" t="s">
        <v>3803</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75">
      <c r="A5348" s="430" t="s">
        <v>4306</v>
      </c>
      <c r="B5348" s="430">
        <v>1</v>
      </c>
      <c r="C5348" s="430" t="s">
        <v>4307</v>
      </c>
      <c r="D5348" s="430" t="s">
        <v>3805</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75">
      <c r="A5349" s="430" t="s">
        <v>4306</v>
      </c>
      <c r="B5349" s="430">
        <v>1</v>
      </c>
      <c r="C5349" s="430" t="s">
        <v>4307</v>
      </c>
      <c r="D5349" s="430" t="s">
        <v>3807</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75">
      <c r="A5350" s="430" t="s">
        <v>4306</v>
      </c>
      <c r="B5350" s="430">
        <v>1</v>
      </c>
      <c r="C5350" s="430" t="s">
        <v>4307</v>
      </c>
      <c r="D5350" s="430" t="s">
        <v>3809</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75">
      <c r="A5351" s="430" t="s">
        <v>4306</v>
      </c>
      <c r="B5351" s="430">
        <v>1</v>
      </c>
      <c r="C5351" s="430" t="s">
        <v>4307</v>
      </c>
      <c r="D5351" s="430" t="s">
        <v>3811</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75">
      <c r="A5352" s="430" t="s">
        <v>4306</v>
      </c>
      <c r="B5352" s="430">
        <v>1</v>
      </c>
      <c r="C5352" s="430" t="s">
        <v>4307</v>
      </c>
      <c r="D5352" s="430" t="s">
        <v>4138</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75">
      <c r="A5353" s="430" t="s">
        <v>4306</v>
      </c>
      <c r="B5353" s="430">
        <v>1</v>
      </c>
      <c r="C5353" s="430" t="s">
        <v>4307</v>
      </c>
      <c r="D5353" s="430" t="s">
        <v>3813</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75">
      <c r="A5354" s="430" t="s">
        <v>4306</v>
      </c>
      <c r="B5354" s="430">
        <v>1</v>
      </c>
      <c r="C5354" s="430" t="s">
        <v>4307</v>
      </c>
      <c r="D5354" s="430" t="s">
        <v>3815</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75">
      <c r="A5355" s="430" t="s">
        <v>4306</v>
      </c>
      <c r="B5355" s="430">
        <v>1</v>
      </c>
      <c r="C5355" s="430" t="s">
        <v>4307</v>
      </c>
      <c r="D5355" s="430" t="s">
        <v>3817</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75">
      <c r="A5356" s="430" t="s">
        <v>4306</v>
      </c>
      <c r="B5356" s="430">
        <v>1</v>
      </c>
      <c r="C5356" s="430" t="s">
        <v>4307</v>
      </c>
      <c r="D5356" s="430" t="s">
        <v>3819</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75">
      <c r="A5357" s="430" t="s">
        <v>4306</v>
      </c>
      <c r="B5357" s="430">
        <v>1</v>
      </c>
      <c r="C5357" s="430" t="s">
        <v>4307</v>
      </c>
      <c r="D5357" s="430" t="s">
        <v>521</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75">
      <c r="A5358" s="430" t="s">
        <v>4306</v>
      </c>
      <c r="B5358" s="430">
        <v>1</v>
      </c>
      <c r="C5358" s="430" t="s">
        <v>4307</v>
      </c>
      <c r="D5358" s="430" t="s">
        <v>3822</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75">
      <c r="A5359" s="430" t="s">
        <v>4306</v>
      </c>
      <c r="B5359" s="430">
        <v>1</v>
      </c>
      <c r="C5359" s="430" t="s">
        <v>4307</v>
      </c>
      <c r="D5359" s="430" t="s">
        <v>3824</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75">
      <c r="A5360" s="430" t="s">
        <v>4306</v>
      </c>
      <c r="B5360" s="430">
        <v>1</v>
      </c>
      <c r="C5360" s="430" t="s">
        <v>4307</v>
      </c>
      <c r="D5360" s="430" t="s">
        <v>3826</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75">
      <c r="A5361" s="430" t="s">
        <v>4306</v>
      </c>
      <c r="B5361" s="430">
        <v>1</v>
      </c>
      <c r="C5361" s="430" t="s">
        <v>4307</v>
      </c>
      <c r="D5361" s="430" t="s">
        <v>3828</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75">
      <c r="A5362" s="430" t="s">
        <v>4306</v>
      </c>
      <c r="B5362" s="430">
        <v>1</v>
      </c>
      <c r="C5362" s="430" t="s">
        <v>4307</v>
      </c>
      <c r="D5362" s="430" t="s">
        <v>3830</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75">
      <c r="A5363" s="430" t="s">
        <v>4306</v>
      </c>
      <c r="B5363" s="430">
        <v>1</v>
      </c>
      <c r="C5363" s="430" t="s">
        <v>4307</v>
      </c>
      <c r="D5363" s="430" t="s">
        <v>3832</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75">
      <c r="A5364" s="430" t="s">
        <v>4306</v>
      </c>
      <c r="B5364" s="430">
        <v>1</v>
      </c>
      <c r="C5364" s="430" t="s">
        <v>4307</v>
      </c>
      <c r="D5364" s="430" t="s">
        <v>3834</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75">
      <c r="A5365" s="430" t="s">
        <v>4306</v>
      </c>
      <c r="B5365" s="430">
        <v>1</v>
      </c>
      <c r="C5365" s="430" t="s">
        <v>4307</v>
      </c>
      <c r="D5365" s="430" t="s">
        <v>3836</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75">
      <c r="A5366" s="430" t="s">
        <v>4306</v>
      </c>
      <c r="B5366" s="430">
        <v>1</v>
      </c>
      <c r="C5366" s="430" t="s">
        <v>4307</v>
      </c>
      <c r="D5366" s="430" t="s">
        <v>3838</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75">
      <c r="A5367" s="430" t="s">
        <v>4306</v>
      </c>
      <c r="B5367" s="430">
        <v>1</v>
      </c>
      <c r="C5367" s="430" t="s">
        <v>4307</v>
      </c>
      <c r="D5367" s="430" t="s">
        <v>4139</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75">
      <c r="A5368" s="430" t="s">
        <v>4306</v>
      </c>
      <c r="B5368" s="430">
        <v>1</v>
      </c>
      <c r="C5368" s="430" t="s">
        <v>4307</v>
      </c>
      <c r="D5368" s="430" t="s">
        <v>3840</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75">
      <c r="A5369" s="430" t="s">
        <v>4306</v>
      </c>
      <c r="B5369" s="430">
        <v>1</v>
      </c>
      <c r="C5369" s="430" t="s">
        <v>4307</v>
      </c>
      <c r="D5369" s="430" t="s">
        <v>3842</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75">
      <c r="A5370" s="430" t="s">
        <v>4306</v>
      </c>
      <c r="B5370" s="430">
        <v>1</v>
      </c>
      <c r="C5370" s="430" t="s">
        <v>4307</v>
      </c>
      <c r="D5370" s="430" t="s">
        <v>3844</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75">
      <c r="A5371" s="430" t="s">
        <v>4306</v>
      </c>
      <c r="B5371" s="430">
        <v>1</v>
      </c>
      <c r="C5371" s="430" t="s">
        <v>4307</v>
      </c>
      <c r="D5371" s="430" t="s">
        <v>3846</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75">
      <c r="A5372" s="430" t="s">
        <v>4306</v>
      </c>
      <c r="B5372" s="430">
        <v>1</v>
      </c>
      <c r="C5372" s="430" t="s">
        <v>4307</v>
      </c>
      <c r="D5372" s="430" t="s">
        <v>3848</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75">
      <c r="A5373" s="430" t="s">
        <v>4306</v>
      </c>
      <c r="B5373" s="430">
        <v>1</v>
      </c>
      <c r="C5373" s="430" t="s">
        <v>4307</v>
      </c>
      <c r="D5373" s="430" t="s">
        <v>4140</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75">
      <c r="A5374" s="430" t="s">
        <v>4306</v>
      </c>
      <c r="B5374" s="430">
        <v>1</v>
      </c>
      <c r="C5374" s="430" t="s">
        <v>4307</v>
      </c>
      <c r="D5374" s="430" t="s">
        <v>3850</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75">
      <c r="A5375" s="430" t="s">
        <v>4306</v>
      </c>
      <c r="B5375" s="430">
        <v>1</v>
      </c>
      <c r="C5375" s="430" t="s">
        <v>4307</v>
      </c>
      <c r="D5375" s="430" t="s">
        <v>3852</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75">
      <c r="A5376" s="430" t="s">
        <v>4306</v>
      </c>
      <c r="B5376" s="430">
        <v>1</v>
      </c>
      <c r="C5376" s="430" t="s">
        <v>4307</v>
      </c>
      <c r="D5376" s="430" t="s">
        <v>4141</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75">
      <c r="A5377" s="430" t="s">
        <v>4306</v>
      </c>
      <c r="B5377" s="430">
        <v>1</v>
      </c>
      <c r="C5377" s="430" t="s">
        <v>4307</v>
      </c>
      <c r="D5377" s="430" t="s">
        <v>3854</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75">
      <c r="A5378" s="430" t="s">
        <v>4306</v>
      </c>
      <c r="B5378" s="430">
        <v>1</v>
      </c>
      <c r="C5378" s="430" t="s">
        <v>4307</v>
      </c>
      <c r="D5378" s="430" t="s">
        <v>3856</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75">
      <c r="A5379" s="430" t="s">
        <v>4306</v>
      </c>
      <c r="B5379" s="430">
        <v>1</v>
      </c>
      <c r="C5379" s="430" t="s">
        <v>4307</v>
      </c>
      <c r="D5379" s="430" t="s">
        <v>3858</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75">
      <c r="A5380" s="430" t="s">
        <v>4306</v>
      </c>
      <c r="B5380" s="430">
        <v>1</v>
      </c>
      <c r="C5380" s="430" t="s">
        <v>4307</v>
      </c>
      <c r="D5380" s="430" t="s">
        <v>3860</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75">
      <c r="A5381" s="430" t="s">
        <v>4306</v>
      </c>
      <c r="B5381" s="430">
        <v>1</v>
      </c>
      <c r="C5381" s="430" t="s">
        <v>4307</v>
      </c>
      <c r="D5381" s="430" t="s">
        <v>3862</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75">
      <c r="A5382" s="430" t="s">
        <v>4308</v>
      </c>
      <c r="B5382" s="430">
        <v>1</v>
      </c>
      <c r="C5382" s="430" t="s">
        <v>4309</v>
      </c>
      <c r="D5382" s="430" t="s">
        <v>3765</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75">
      <c r="A5383" s="430" t="s">
        <v>4308</v>
      </c>
      <c r="B5383" s="430">
        <v>1</v>
      </c>
      <c r="C5383" s="430" t="s">
        <v>4309</v>
      </c>
      <c r="D5383" s="430" t="s">
        <v>3767</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75">
      <c r="A5384" s="430" t="s">
        <v>4308</v>
      </c>
      <c r="B5384" s="430">
        <v>1</v>
      </c>
      <c r="C5384" s="430" t="s">
        <v>4309</v>
      </c>
      <c r="D5384" s="430" t="s">
        <v>3769</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75">
      <c r="A5385" s="430" t="s">
        <v>4308</v>
      </c>
      <c r="B5385" s="430">
        <v>1</v>
      </c>
      <c r="C5385" s="430" t="s">
        <v>4309</v>
      </c>
      <c r="D5385" s="430" t="s">
        <v>4136</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75">
      <c r="A5386" s="430" t="s">
        <v>4308</v>
      </c>
      <c r="B5386" s="430">
        <v>1</v>
      </c>
      <c r="C5386" s="430" t="s">
        <v>4309</v>
      </c>
      <c r="D5386" s="430" t="s">
        <v>3771</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75">
      <c r="A5387" s="430" t="s">
        <v>4308</v>
      </c>
      <c r="B5387" s="430">
        <v>1</v>
      </c>
      <c r="C5387" s="430" t="s">
        <v>4309</v>
      </c>
      <c r="D5387" s="430" t="s">
        <v>3773</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75">
      <c r="A5388" s="430" t="s">
        <v>4308</v>
      </c>
      <c r="B5388" s="430">
        <v>1</v>
      </c>
      <c r="C5388" s="430" t="s">
        <v>4309</v>
      </c>
      <c r="D5388" s="430" t="s">
        <v>485</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75">
      <c r="A5389" s="430" t="s">
        <v>4308</v>
      </c>
      <c r="B5389" s="430">
        <v>1</v>
      </c>
      <c r="C5389" s="430" t="s">
        <v>4309</v>
      </c>
      <c r="D5389" s="430" t="s">
        <v>3776</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75">
      <c r="A5390" s="430" t="s">
        <v>4308</v>
      </c>
      <c r="B5390" s="430">
        <v>1</v>
      </c>
      <c r="C5390" s="430" t="s">
        <v>4309</v>
      </c>
      <c r="D5390" s="430" t="s">
        <v>3778</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75">
      <c r="A5391" s="430" t="s">
        <v>4308</v>
      </c>
      <c r="B5391" s="430">
        <v>1</v>
      </c>
      <c r="C5391" s="430" t="s">
        <v>4309</v>
      </c>
      <c r="D5391" s="430" t="s">
        <v>3779</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75">
      <c r="A5392" s="430" t="s">
        <v>4308</v>
      </c>
      <c r="B5392" s="430">
        <v>1</v>
      </c>
      <c r="C5392" s="430" t="s">
        <v>4309</v>
      </c>
      <c r="D5392" s="430" t="s">
        <v>3781</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75">
      <c r="A5393" s="430" t="s">
        <v>4308</v>
      </c>
      <c r="B5393" s="430">
        <v>1</v>
      </c>
      <c r="C5393" s="430" t="s">
        <v>4309</v>
      </c>
      <c r="D5393" s="430" t="s">
        <v>4196</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75">
      <c r="A5394" s="430" t="s">
        <v>4308</v>
      </c>
      <c r="B5394" s="430">
        <v>1</v>
      </c>
      <c r="C5394" s="430" t="s">
        <v>4309</v>
      </c>
      <c r="D5394" s="430" t="s">
        <v>3783</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75">
      <c r="A5395" s="430" t="s">
        <v>4308</v>
      </c>
      <c r="B5395" s="430">
        <v>1</v>
      </c>
      <c r="C5395" s="430" t="s">
        <v>4309</v>
      </c>
      <c r="D5395" s="430" t="s">
        <v>4137</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75">
      <c r="A5396" s="430" t="s">
        <v>4308</v>
      </c>
      <c r="B5396" s="430">
        <v>1</v>
      </c>
      <c r="C5396" s="430" t="s">
        <v>4309</v>
      </c>
      <c r="D5396" s="430" t="s">
        <v>3785</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75">
      <c r="A5397" s="430" t="s">
        <v>4308</v>
      </c>
      <c r="B5397" s="430">
        <v>1</v>
      </c>
      <c r="C5397" s="430" t="s">
        <v>4309</v>
      </c>
      <c r="D5397" s="430" t="s">
        <v>3787</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75">
      <c r="A5398" s="430" t="s">
        <v>4308</v>
      </c>
      <c r="B5398" s="430">
        <v>1</v>
      </c>
      <c r="C5398" s="430" t="s">
        <v>4309</v>
      </c>
      <c r="D5398" s="430" t="s">
        <v>3789</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75">
      <c r="A5399" s="430" t="s">
        <v>4308</v>
      </c>
      <c r="B5399" s="430">
        <v>1</v>
      </c>
      <c r="C5399" s="430" t="s">
        <v>4309</v>
      </c>
      <c r="D5399" s="430" t="s">
        <v>3791</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75">
      <c r="A5400" s="430" t="s">
        <v>4308</v>
      </c>
      <c r="B5400" s="430">
        <v>1</v>
      </c>
      <c r="C5400" s="430" t="s">
        <v>4309</v>
      </c>
      <c r="D5400" s="430" t="s">
        <v>3793</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75">
      <c r="A5401" s="430" t="s">
        <v>4308</v>
      </c>
      <c r="B5401" s="430">
        <v>1</v>
      </c>
      <c r="C5401" s="430" t="s">
        <v>4309</v>
      </c>
      <c r="D5401" s="430" t="s">
        <v>3795</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75">
      <c r="A5402" s="430" t="s">
        <v>4308</v>
      </c>
      <c r="B5402" s="430">
        <v>1</v>
      </c>
      <c r="C5402" s="430" t="s">
        <v>4309</v>
      </c>
      <c r="D5402" s="430" t="s">
        <v>3797</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75">
      <c r="A5403" s="430" t="s">
        <v>4308</v>
      </c>
      <c r="B5403" s="430">
        <v>1</v>
      </c>
      <c r="C5403" s="430" t="s">
        <v>4309</v>
      </c>
      <c r="D5403" s="430" t="s">
        <v>3799</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75">
      <c r="A5404" s="430" t="s">
        <v>4308</v>
      </c>
      <c r="B5404" s="430">
        <v>1</v>
      </c>
      <c r="C5404" s="430" t="s">
        <v>4309</v>
      </c>
      <c r="D5404" s="430" t="s">
        <v>3801</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75">
      <c r="A5405" s="430" t="s">
        <v>4308</v>
      </c>
      <c r="B5405" s="430">
        <v>1</v>
      </c>
      <c r="C5405" s="430" t="s">
        <v>4309</v>
      </c>
      <c r="D5405" s="430" t="s">
        <v>3803</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75">
      <c r="A5406" s="430" t="s">
        <v>4308</v>
      </c>
      <c r="B5406" s="430">
        <v>1</v>
      </c>
      <c r="C5406" s="430" t="s">
        <v>4309</v>
      </c>
      <c r="D5406" s="430" t="s">
        <v>3805</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75">
      <c r="A5407" s="430" t="s">
        <v>4308</v>
      </c>
      <c r="B5407" s="430">
        <v>1</v>
      </c>
      <c r="C5407" s="430" t="s">
        <v>4309</v>
      </c>
      <c r="D5407" s="430" t="s">
        <v>4197</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75">
      <c r="A5408" s="430" t="s">
        <v>4308</v>
      </c>
      <c r="B5408" s="430">
        <v>1</v>
      </c>
      <c r="C5408" s="430" t="s">
        <v>4309</v>
      </c>
      <c r="D5408" s="430" t="s">
        <v>3807</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75">
      <c r="A5409" s="430" t="s">
        <v>4308</v>
      </c>
      <c r="B5409" s="430">
        <v>1</v>
      </c>
      <c r="C5409" s="430" t="s">
        <v>4309</v>
      </c>
      <c r="D5409" s="430" t="s">
        <v>3809</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75">
      <c r="A5410" s="430" t="s">
        <v>4308</v>
      </c>
      <c r="B5410" s="430">
        <v>1</v>
      </c>
      <c r="C5410" s="430" t="s">
        <v>4309</v>
      </c>
      <c r="D5410" s="430" t="s">
        <v>3811</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75">
      <c r="A5411" s="430" t="s">
        <v>4308</v>
      </c>
      <c r="B5411" s="430">
        <v>1</v>
      </c>
      <c r="C5411" s="430" t="s">
        <v>4309</v>
      </c>
      <c r="D5411" s="430" t="s">
        <v>4138</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75">
      <c r="A5412" s="430" t="s">
        <v>4308</v>
      </c>
      <c r="B5412" s="430">
        <v>1</v>
      </c>
      <c r="C5412" s="430" t="s">
        <v>4309</v>
      </c>
      <c r="D5412" s="430" t="s">
        <v>3813</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75">
      <c r="A5413" s="430" t="s">
        <v>4308</v>
      </c>
      <c r="B5413" s="430">
        <v>1</v>
      </c>
      <c r="C5413" s="430" t="s">
        <v>4309</v>
      </c>
      <c r="D5413" s="430" t="s">
        <v>3815</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75">
      <c r="A5414" s="430" t="s">
        <v>4308</v>
      </c>
      <c r="B5414" s="430">
        <v>1</v>
      </c>
      <c r="C5414" s="430" t="s">
        <v>4309</v>
      </c>
      <c r="D5414" s="430" t="s">
        <v>3817</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75">
      <c r="A5415" s="430" t="s">
        <v>4308</v>
      </c>
      <c r="B5415" s="430">
        <v>1</v>
      </c>
      <c r="C5415" s="430" t="s">
        <v>4309</v>
      </c>
      <c r="D5415" s="430" t="s">
        <v>3819</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75">
      <c r="A5416" s="430" t="s">
        <v>4308</v>
      </c>
      <c r="B5416" s="430">
        <v>1</v>
      </c>
      <c r="C5416" s="430" t="s">
        <v>4309</v>
      </c>
      <c r="D5416" s="430" t="s">
        <v>521</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75">
      <c r="A5417" s="430" t="s">
        <v>4308</v>
      </c>
      <c r="B5417" s="430">
        <v>1</v>
      </c>
      <c r="C5417" s="430" t="s">
        <v>4309</v>
      </c>
      <c r="D5417" s="430" t="s">
        <v>3822</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75">
      <c r="A5418" s="430" t="s">
        <v>4308</v>
      </c>
      <c r="B5418" s="430">
        <v>1</v>
      </c>
      <c r="C5418" s="430" t="s">
        <v>4309</v>
      </c>
      <c r="D5418" s="430" t="s">
        <v>3824</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75">
      <c r="A5419" s="430" t="s">
        <v>4308</v>
      </c>
      <c r="B5419" s="430">
        <v>1</v>
      </c>
      <c r="C5419" s="430" t="s">
        <v>4309</v>
      </c>
      <c r="D5419" s="430" t="s">
        <v>3826</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75">
      <c r="A5420" s="430" t="s">
        <v>4308</v>
      </c>
      <c r="B5420" s="430">
        <v>1</v>
      </c>
      <c r="C5420" s="430" t="s">
        <v>4309</v>
      </c>
      <c r="D5420" s="430" t="s">
        <v>3828</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75">
      <c r="A5421" s="430" t="s">
        <v>4308</v>
      </c>
      <c r="B5421" s="430">
        <v>1</v>
      </c>
      <c r="C5421" s="430" t="s">
        <v>4309</v>
      </c>
      <c r="D5421" s="430" t="s">
        <v>3830</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75">
      <c r="A5422" s="430" t="s">
        <v>4308</v>
      </c>
      <c r="B5422" s="430">
        <v>1</v>
      </c>
      <c r="C5422" s="430" t="s">
        <v>4309</v>
      </c>
      <c r="D5422" s="430" t="s">
        <v>3832</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75">
      <c r="A5423" s="430" t="s">
        <v>4308</v>
      </c>
      <c r="B5423" s="430">
        <v>1</v>
      </c>
      <c r="C5423" s="430" t="s">
        <v>4309</v>
      </c>
      <c r="D5423" s="430" t="s">
        <v>3834</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75">
      <c r="A5424" s="430" t="s">
        <v>4308</v>
      </c>
      <c r="B5424" s="430">
        <v>1</v>
      </c>
      <c r="C5424" s="430" t="s">
        <v>4309</v>
      </c>
      <c r="D5424" s="430" t="s">
        <v>3836</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75">
      <c r="A5425" s="430" t="s">
        <v>4308</v>
      </c>
      <c r="B5425" s="430">
        <v>1</v>
      </c>
      <c r="C5425" s="430" t="s">
        <v>4309</v>
      </c>
      <c r="D5425" s="430" t="s">
        <v>3838</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75">
      <c r="A5426" s="430" t="s">
        <v>4308</v>
      </c>
      <c r="B5426" s="430">
        <v>1</v>
      </c>
      <c r="C5426" s="430" t="s">
        <v>4309</v>
      </c>
      <c r="D5426" s="430" t="s">
        <v>4139</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75">
      <c r="A5427" s="430" t="s">
        <v>4308</v>
      </c>
      <c r="B5427" s="430">
        <v>1</v>
      </c>
      <c r="C5427" s="430" t="s">
        <v>4309</v>
      </c>
      <c r="D5427" s="430" t="s">
        <v>4198</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75">
      <c r="A5428" s="430" t="s">
        <v>4308</v>
      </c>
      <c r="B5428" s="430">
        <v>1</v>
      </c>
      <c r="C5428" s="430" t="s">
        <v>4309</v>
      </c>
      <c r="D5428" s="430" t="s">
        <v>3840</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75">
      <c r="A5429" s="430" t="s">
        <v>4308</v>
      </c>
      <c r="B5429" s="430">
        <v>1</v>
      </c>
      <c r="C5429" s="430" t="s">
        <v>4309</v>
      </c>
      <c r="D5429" s="430" t="s">
        <v>3842</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75">
      <c r="A5430" s="430" t="s">
        <v>4308</v>
      </c>
      <c r="B5430" s="430">
        <v>1</v>
      </c>
      <c r="C5430" s="430" t="s">
        <v>4309</v>
      </c>
      <c r="D5430" s="430" t="s">
        <v>3844</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75">
      <c r="A5431" s="430" t="s">
        <v>4308</v>
      </c>
      <c r="B5431" s="430">
        <v>1</v>
      </c>
      <c r="C5431" s="430" t="s">
        <v>4309</v>
      </c>
      <c r="D5431" s="430" t="s">
        <v>3846</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75">
      <c r="A5432" s="430" t="s">
        <v>4308</v>
      </c>
      <c r="B5432" s="430">
        <v>1</v>
      </c>
      <c r="C5432" s="430" t="s">
        <v>4309</v>
      </c>
      <c r="D5432" s="430" t="s">
        <v>3848</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75">
      <c r="A5433" s="430" t="s">
        <v>4308</v>
      </c>
      <c r="B5433" s="430">
        <v>1</v>
      </c>
      <c r="C5433" s="430" t="s">
        <v>4309</v>
      </c>
      <c r="D5433" s="430" t="s">
        <v>3850</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75">
      <c r="A5434" s="430" t="s">
        <v>4308</v>
      </c>
      <c r="B5434" s="430">
        <v>1</v>
      </c>
      <c r="C5434" s="430" t="s">
        <v>4309</v>
      </c>
      <c r="D5434" s="430" t="s">
        <v>3852</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75">
      <c r="A5435" s="430" t="s">
        <v>4308</v>
      </c>
      <c r="B5435" s="430">
        <v>1</v>
      </c>
      <c r="C5435" s="430" t="s">
        <v>4309</v>
      </c>
      <c r="D5435" s="430" t="s">
        <v>4141</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75">
      <c r="A5436" s="430" t="s">
        <v>4308</v>
      </c>
      <c r="B5436" s="430">
        <v>1</v>
      </c>
      <c r="C5436" s="430" t="s">
        <v>4309</v>
      </c>
      <c r="D5436" s="430" t="s">
        <v>3854</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75">
      <c r="A5437" s="430" t="s">
        <v>4308</v>
      </c>
      <c r="B5437" s="430">
        <v>1</v>
      </c>
      <c r="C5437" s="430" t="s">
        <v>4309</v>
      </c>
      <c r="D5437" s="430" t="s">
        <v>3856</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75">
      <c r="A5438" s="430" t="s">
        <v>4308</v>
      </c>
      <c r="B5438" s="430">
        <v>1</v>
      </c>
      <c r="C5438" s="430" t="s">
        <v>4309</v>
      </c>
      <c r="D5438" s="430" t="s">
        <v>3858</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75">
      <c r="A5439" s="430" t="s">
        <v>4308</v>
      </c>
      <c r="B5439" s="430">
        <v>1</v>
      </c>
      <c r="C5439" s="430" t="s">
        <v>4309</v>
      </c>
      <c r="D5439" s="430" t="s">
        <v>3860</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75">
      <c r="A5440" s="430" t="s">
        <v>4308</v>
      </c>
      <c r="B5440" s="430">
        <v>1</v>
      </c>
      <c r="C5440" s="430" t="s">
        <v>4309</v>
      </c>
      <c r="D5440" s="430" t="s">
        <v>3862</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75">
      <c r="A5441" s="430" t="s">
        <v>4310</v>
      </c>
      <c r="B5441" s="430">
        <v>1</v>
      </c>
      <c r="C5441" s="430" t="s">
        <v>4311</v>
      </c>
      <c r="D5441" s="430" t="s">
        <v>3765</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75">
      <c r="A5442" s="430" t="s">
        <v>4310</v>
      </c>
      <c r="B5442" s="430">
        <v>1</v>
      </c>
      <c r="C5442" s="430" t="s">
        <v>4311</v>
      </c>
      <c r="D5442" s="430" t="s">
        <v>3767</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75">
      <c r="A5443" s="430" t="s">
        <v>4310</v>
      </c>
      <c r="B5443" s="430">
        <v>1</v>
      </c>
      <c r="C5443" s="430" t="s">
        <v>4311</v>
      </c>
      <c r="D5443" s="430" t="s">
        <v>3769</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75">
      <c r="A5444" s="430" t="s">
        <v>4310</v>
      </c>
      <c r="B5444" s="430">
        <v>1</v>
      </c>
      <c r="C5444" s="430" t="s">
        <v>4311</v>
      </c>
      <c r="D5444" s="430" t="s">
        <v>4136</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75">
      <c r="A5445" s="430" t="s">
        <v>4310</v>
      </c>
      <c r="B5445" s="430">
        <v>1</v>
      </c>
      <c r="C5445" s="430" t="s">
        <v>4311</v>
      </c>
      <c r="D5445" s="430" t="s">
        <v>3771</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75">
      <c r="A5446" s="430" t="s">
        <v>4310</v>
      </c>
      <c r="B5446" s="430">
        <v>1</v>
      </c>
      <c r="C5446" s="430" t="s">
        <v>4311</v>
      </c>
      <c r="D5446" s="430" t="s">
        <v>3773</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75">
      <c r="A5447" s="430" t="s">
        <v>4310</v>
      </c>
      <c r="B5447" s="430">
        <v>1</v>
      </c>
      <c r="C5447" s="430" t="s">
        <v>4311</v>
      </c>
      <c r="D5447" s="430" t="s">
        <v>485</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75">
      <c r="A5448" s="430" t="s">
        <v>4310</v>
      </c>
      <c r="B5448" s="430">
        <v>1</v>
      </c>
      <c r="C5448" s="430" t="s">
        <v>4311</v>
      </c>
      <c r="D5448" s="430" t="s">
        <v>3776</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75">
      <c r="A5449" s="430" t="s">
        <v>4310</v>
      </c>
      <c r="B5449" s="430">
        <v>1</v>
      </c>
      <c r="C5449" s="430" t="s">
        <v>4311</v>
      </c>
      <c r="D5449" s="430" t="s">
        <v>3778</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75">
      <c r="A5450" s="430" t="s">
        <v>4310</v>
      </c>
      <c r="B5450" s="430">
        <v>1</v>
      </c>
      <c r="C5450" s="430" t="s">
        <v>4311</v>
      </c>
      <c r="D5450" s="430" t="s">
        <v>3779</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75">
      <c r="A5451" s="430" t="s">
        <v>4310</v>
      </c>
      <c r="B5451" s="430">
        <v>1</v>
      </c>
      <c r="C5451" s="430" t="s">
        <v>4311</v>
      </c>
      <c r="D5451" s="430" t="s">
        <v>3781</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75">
      <c r="A5452" s="430" t="s">
        <v>4310</v>
      </c>
      <c r="B5452" s="430">
        <v>1</v>
      </c>
      <c r="C5452" s="430" t="s">
        <v>4311</v>
      </c>
      <c r="D5452" s="430" t="s">
        <v>3783</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75">
      <c r="A5453" s="430" t="s">
        <v>4310</v>
      </c>
      <c r="B5453" s="430">
        <v>1</v>
      </c>
      <c r="C5453" s="430" t="s">
        <v>4311</v>
      </c>
      <c r="D5453" s="430" t="s">
        <v>4137</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75">
      <c r="A5454" s="430" t="s">
        <v>4310</v>
      </c>
      <c r="B5454" s="430">
        <v>1</v>
      </c>
      <c r="C5454" s="430" t="s">
        <v>4311</v>
      </c>
      <c r="D5454" s="430" t="s">
        <v>3785</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75">
      <c r="A5455" s="430" t="s">
        <v>4310</v>
      </c>
      <c r="B5455" s="430">
        <v>1</v>
      </c>
      <c r="C5455" s="430" t="s">
        <v>4311</v>
      </c>
      <c r="D5455" s="430" t="s">
        <v>3787</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75">
      <c r="A5456" s="430" t="s">
        <v>4310</v>
      </c>
      <c r="B5456" s="430">
        <v>1</v>
      </c>
      <c r="C5456" s="430" t="s">
        <v>4311</v>
      </c>
      <c r="D5456" s="430" t="s">
        <v>3789</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75">
      <c r="A5457" s="430" t="s">
        <v>4310</v>
      </c>
      <c r="B5457" s="430">
        <v>1</v>
      </c>
      <c r="C5457" s="430" t="s">
        <v>4311</v>
      </c>
      <c r="D5457" s="430" t="s">
        <v>3791</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75">
      <c r="A5458" s="430" t="s">
        <v>4310</v>
      </c>
      <c r="B5458" s="430">
        <v>1</v>
      </c>
      <c r="C5458" s="430" t="s">
        <v>4311</v>
      </c>
      <c r="D5458" s="430" t="s">
        <v>3793</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75">
      <c r="A5459" s="430" t="s">
        <v>4310</v>
      </c>
      <c r="B5459" s="430">
        <v>1</v>
      </c>
      <c r="C5459" s="430" t="s">
        <v>4311</v>
      </c>
      <c r="D5459" s="430" t="s">
        <v>3795</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75">
      <c r="A5460" s="430" t="s">
        <v>4310</v>
      </c>
      <c r="B5460" s="430">
        <v>1</v>
      </c>
      <c r="C5460" s="430" t="s">
        <v>4311</v>
      </c>
      <c r="D5460" s="430" t="s">
        <v>3797</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75">
      <c r="A5461" s="430" t="s">
        <v>4310</v>
      </c>
      <c r="B5461" s="430">
        <v>1</v>
      </c>
      <c r="C5461" s="430" t="s">
        <v>4311</v>
      </c>
      <c r="D5461" s="430" t="s">
        <v>3799</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75">
      <c r="A5462" s="430" t="s">
        <v>4310</v>
      </c>
      <c r="B5462" s="430">
        <v>1</v>
      </c>
      <c r="C5462" s="430" t="s">
        <v>4311</v>
      </c>
      <c r="D5462" s="430" t="s">
        <v>3801</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75">
      <c r="A5463" s="430" t="s">
        <v>4310</v>
      </c>
      <c r="B5463" s="430">
        <v>1</v>
      </c>
      <c r="C5463" s="430" t="s">
        <v>4311</v>
      </c>
      <c r="D5463" s="430" t="s">
        <v>3803</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75">
      <c r="A5464" s="430" t="s">
        <v>4310</v>
      </c>
      <c r="B5464" s="430">
        <v>1</v>
      </c>
      <c r="C5464" s="430" t="s">
        <v>4311</v>
      </c>
      <c r="D5464" s="430" t="s">
        <v>3805</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75">
      <c r="A5465" s="430" t="s">
        <v>4310</v>
      </c>
      <c r="B5465" s="430">
        <v>1</v>
      </c>
      <c r="C5465" s="430" t="s">
        <v>4311</v>
      </c>
      <c r="D5465" s="430" t="s">
        <v>3807</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75">
      <c r="A5466" s="430" t="s">
        <v>4310</v>
      </c>
      <c r="B5466" s="430">
        <v>1</v>
      </c>
      <c r="C5466" s="430" t="s">
        <v>4311</v>
      </c>
      <c r="D5466" s="430" t="s">
        <v>3809</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75">
      <c r="A5467" s="430" t="s">
        <v>4310</v>
      </c>
      <c r="B5467" s="430">
        <v>1</v>
      </c>
      <c r="C5467" s="430" t="s">
        <v>4311</v>
      </c>
      <c r="D5467" s="430" t="s">
        <v>3811</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75">
      <c r="A5468" s="430" t="s">
        <v>4310</v>
      </c>
      <c r="B5468" s="430">
        <v>1</v>
      </c>
      <c r="C5468" s="430" t="s">
        <v>4311</v>
      </c>
      <c r="D5468" s="430" t="s">
        <v>4138</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75">
      <c r="A5469" s="430" t="s">
        <v>4310</v>
      </c>
      <c r="B5469" s="430">
        <v>1</v>
      </c>
      <c r="C5469" s="430" t="s">
        <v>4311</v>
      </c>
      <c r="D5469" s="430" t="s">
        <v>3813</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75">
      <c r="A5470" s="430" t="s">
        <v>4310</v>
      </c>
      <c r="B5470" s="430">
        <v>1</v>
      </c>
      <c r="C5470" s="430" t="s">
        <v>4311</v>
      </c>
      <c r="D5470" s="430" t="s">
        <v>3815</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75">
      <c r="A5471" s="430" t="s">
        <v>4310</v>
      </c>
      <c r="B5471" s="430">
        <v>1</v>
      </c>
      <c r="C5471" s="430" t="s">
        <v>4311</v>
      </c>
      <c r="D5471" s="430" t="s">
        <v>3817</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75">
      <c r="A5472" s="430" t="s">
        <v>4310</v>
      </c>
      <c r="B5472" s="430">
        <v>1</v>
      </c>
      <c r="C5472" s="430" t="s">
        <v>4311</v>
      </c>
      <c r="D5472" s="430" t="s">
        <v>3819</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75">
      <c r="A5473" s="430" t="s">
        <v>4310</v>
      </c>
      <c r="B5473" s="430">
        <v>1</v>
      </c>
      <c r="C5473" s="430" t="s">
        <v>4311</v>
      </c>
      <c r="D5473" s="430" t="s">
        <v>521</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75">
      <c r="A5474" s="430" t="s">
        <v>4310</v>
      </c>
      <c r="B5474" s="430">
        <v>1</v>
      </c>
      <c r="C5474" s="430" t="s">
        <v>4311</v>
      </c>
      <c r="D5474" s="430" t="s">
        <v>3822</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75">
      <c r="A5475" s="430" t="s">
        <v>4310</v>
      </c>
      <c r="B5475" s="430">
        <v>1</v>
      </c>
      <c r="C5475" s="430" t="s">
        <v>4311</v>
      </c>
      <c r="D5475" s="430" t="s">
        <v>3824</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75">
      <c r="A5476" s="430" t="s">
        <v>4310</v>
      </c>
      <c r="B5476" s="430">
        <v>1</v>
      </c>
      <c r="C5476" s="430" t="s">
        <v>4311</v>
      </c>
      <c r="D5476" s="430" t="s">
        <v>3826</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75">
      <c r="A5477" s="430" t="s">
        <v>4310</v>
      </c>
      <c r="B5477" s="430">
        <v>1</v>
      </c>
      <c r="C5477" s="430" t="s">
        <v>4311</v>
      </c>
      <c r="D5477" s="430" t="s">
        <v>3828</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75">
      <c r="A5478" s="430" t="s">
        <v>4310</v>
      </c>
      <c r="B5478" s="430">
        <v>1</v>
      </c>
      <c r="C5478" s="430" t="s">
        <v>4311</v>
      </c>
      <c r="D5478" s="430" t="s">
        <v>3830</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75">
      <c r="A5479" s="430" t="s">
        <v>4310</v>
      </c>
      <c r="B5479" s="430">
        <v>1</v>
      </c>
      <c r="C5479" s="430" t="s">
        <v>4311</v>
      </c>
      <c r="D5479" s="430" t="s">
        <v>3832</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75">
      <c r="A5480" s="430" t="s">
        <v>4310</v>
      </c>
      <c r="B5480" s="430">
        <v>1</v>
      </c>
      <c r="C5480" s="430" t="s">
        <v>4311</v>
      </c>
      <c r="D5480" s="430" t="s">
        <v>3834</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75">
      <c r="A5481" s="430" t="s">
        <v>4310</v>
      </c>
      <c r="B5481" s="430">
        <v>1</v>
      </c>
      <c r="C5481" s="430" t="s">
        <v>4311</v>
      </c>
      <c r="D5481" s="430" t="s">
        <v>3836</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75">
      <c r="A5482" s="430" t="s">
        <v>4310</v>
      </c>
      <c r="B5482" s="430">
        <v>1</v>
      </c>
      <c r="C5482" s="430" t="s">
        <v>4311</v>
      </c>
      <c r="D5482" s="430" t="s">
        <v>3838</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75">
      <c r="A5483" s="430" t="s">
        <v>4310</v>
      </c>
      <c r="B5483" s="430">
        <v>1</v>
      </c>
      <c r="C5483" s="430" t="s">
        <v>4311</v>
      </c>
      <c r="D5483" s="430" t="s">
        <v>4139</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75">
      <c r="A5484" s="430" t="s">
        <v>4310</v>
      </c>
      <c r="B5484" s="430">
        <v>1</v>
      </c>
      <c r="C5484" s="430" t="s">
        <v>4311</v>
      </c>
      <c r="D5484" s="430" t="s">
        <v>3840</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75">
      <c r="A5485" s="430" t="s">
        <v>4310</v>
      </c>
      <c r="B5485" s="430">
        <v>1</v>
      </c>
      <c r="C5485" s="430" t="s">
        <v>4311</v>
      </c>
      <c r="D5485" s="430" t="s">
        <v>3842</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75">
      <c r="A5486" s="430" t="s">
        <v>4310</v>
      </c>
      <c r="B5486" s="430">
        <v>1</v>
      </c>
      <c r="C5486" s="430" t="s">
        <v>4311</v>
      </c>
      <c r="D5486" s="430" t="s">
        <v>3844</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75">
      <c r="A5487" s="430" t="s">
        <v>4310</v>
      </c>
      <c r="B5487" s="430">
        <v>1</v>
      </c>
      <c r="C5487" s="430" t="s">
        <v>4311</v>
      </c>
      <c r="D5487" s="430" t="s">
        <v>3846</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75">
      <c r="A5488" s="430" t="s">
        <v>4310</v>
      </c>
      <c r="B5488" s="430">
        <v>1</v>
      </c>
      <c r="C5488" s="430" t="s">
        <v>4311</v>
      </c>
      <c r="D5488" s="430" t="s">
        <v>3848</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75">
      <c r="A5489" s="430" t="s">
        <v>4310</v>
      </c>
      <c r="B5489" s="430">
        <v>1</v>
      </c>
      <c r="C5489" s="430" t="s">
        <v>4311</v>
      </c>
      <c r="D5489" s="430" t="s">
        <v>3850</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75">
      <c r="A5490" s="430" t="s">
        <v>4310</v>
      </c>
      <c r="B5490" s="430">
        <v>1</v>
      </c>
      <c r="C5490" s="430" t="s">
        <v>4311</v>
      </c>
      <c r="D5490" s="430" t="s">
        <v>3852</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75">
      <c r="A5491" s="430" t="s">
        <v>4310</v>
      </c>
      <c r="B5491" s="430">
        <v>1</v>
      </c>
      <c r="C5491" s="430" t="s">
        <v>4311</v>
      </c>
      <c r="D5491" s="430" t="s">
        <v>4141</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75">
      <c r="A5492" s="430" t="s">
        <v>4310</v>
      </c>
      <c r="B5492" s="430">
        <v>1</v>
      </c>
      <c r="C5492" s="430" t="s">
        <v>4311</v>
      </c>
      <c r="D5492" s="430" t="s">
        <v>3854</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75">
      <c r="A5493" s="430" t="s">
        <v>4310</v>
      </c>
      <c r="B5493" s="430">
        <v>1</v>
      </c>
      <c r="C5493" s="430" t="s">
        <v>4311</v>
      </c>
      <c r="D5493" s="430" t="s">
        <v>3856</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75">
      <c r="A5494" s="430" t="s">
        <v>4310</v>
      </c>
      <c r="B5494" s="430">
        <v>1</v>
      </c>
      <c r="C5494" s="430" t="s">
        <v>4311</v>
      </c>
      <c r="D5494" s="430" t="s">
        <v>3858</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75">
      <c r="A5495" s="430" t="s">
        <v>4310</v>
      </c>
      <c r="B5495" s="430">
        <v>1</v>
      </c>
      <c r="C5495" s="430" t="s">
        <v>4311</v>
      </c>
      <c r="D5495" s="430" t="s">
        <v>3860</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75">
      <c r="A5496" s="430" t="s">
        <v>4310</v>
      </c>
      <c r="B5496" s="430">
        <v>1</v>
      </c>
      <c r="C5496" s="430" t="s">
        <v>4311</v>
      </c>
      <c r="D5496" s="430" t="s">
        <v>3862</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75">
      <c r="A5497" s="430" t="s">
        <v>4312</v>
      </c>
      <c r="B5497" s="430">
        <v>1</v>
      </c>
      <c r="C5497" s="430" t="s">
        <v>4313</v>
      </c>
      <c r="D5497" s="430" t="s">
        <v>3765</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75">
      <c r="A5498" s="430" t="s">
        <v>4312</v>
      </c>
      <c r="B5498" s="430">
        <v>1</v>
      </c>
      <c r="C5498" s="430" t="s">
        <v>4313</v>
      </c>
      <c r="D5498" s="430" t="s">
        <v>3767</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75">
      <c r="A5499" s="430" t="s">
        <v>4312</v>
      </c>
      <c r="B5499" s="430">
        <v>1</v>
      </c>
      <c r="C5499" s="430" t="s">
        <v>4313</v>
      </c>
      <c r="D5499" s="430" t="s">
        <v>3769</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75">
      <c r="A5500" s="430" t="s">
        <v>4312</v>
      </c>
      <c r="B5500" s="430">
        <v>1</v>
      </c>
      <c r="C5500" s="430" t="s">
        <v>4313</v>
      </c>
      <c r="D5500" s="430" t="s">
        <v>4136</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75">
      <c r="A5501" s="430" t="s">
        <v>4312</v>
      </c>
      <c r="B5501" s="430">
        <v>1</v>
      </c>
      <c r="C5501" s="430" t="s">
        <v>4313</v>
      </c>
      <c r="D5501" s="430" t="s">
        <v>3771</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75">
      <c r="A5502" s="430" t="s">
        <v>4312</v>
      </c>
      <c r="B5502" s="430">
        <v>1</v>
      </c>
      <c r="C5502" s="430" t="s">
        <v>4313</v>
      </c>
      <c r="D5502" s="430" t="s">
        <v>3773</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75">
      <c r="A5503" s="430" t="s">
        <v>4312</v>
      </c>
      <c r="B5503" s="430">
        <v>1</v>
      </c>
      <c r="C5503" s="430" t="s">
        <v>4313</v>
      </c>
      <c r="D5503" s="430" t="s">
        <v>485</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75">
      <c r="A5504" s="430" t="s">
        <v>4312</v>
      </c>
      <c r="B5504" s="430">
        <v>1</v>
      </c>
      <c r="C5504" s="430" t="s">
        <v>4313</v>
      </c>
      <c r="D5504" s="430" t="s">
        <v>3776</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75">
      <c r="A5505" s="430" t="s">
        <v>4312</v>
      </c>
      <c r="B5505" s="430">
        <v>1</v>
      </c>
      <c r="C5505" s="430" t="s">
        <v>4313</v>
      </c>
      <c r="D5505" s="430" t="s">
        <v>3778</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75">
      <c r="A5506" s="430" t="s">
        <v>4312</v>
      </c>
      <c r="B5506" s="430">
        <v>1</v>
      </c>
      <c r="C5506" s="430" t="s">
        <v>4313</v>
      </c>
      <c r="D5506" s="430" t="s">
        <v>3779</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75">
      <c r="A5507" s="430" t="s">
        <v>4312</v>
      </c>
      <c r="B5507" s="430">
        <v>1</v>
      </c>
      <c r="C5507" s="430" t="s">
        <v>4313</v>
      </c>
      <c r="D5507" s="430" t="s">
        <v>3781</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75">
      <c r="A5508" s="430" t="s">
        <v>4312</v>
      </c>
      <c r="B5508" s="430">
        <v>1</v>
      </c>
      <c r="C5508" s="430" t="s">
        <v>4313</v>
      </c>
      <c r="D5508" s="430" t="s">
        <v>4196</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75">
      <c r="A5509" s="430" t="s">
        <v>4312</v>
      </c>
      <c r="B5509" s="430">
        <v>1</v>
      </c>
      <c r="C5509" s="430" t="s">
        <v>4313</v>
      </c>
      <c r="D5509" s="430" t="s">
        <v>3783</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75">
      <c r="A5510" s="430" t="s">
        <v>4312</v>
      </c>
      <c r="B5510" s="430">
        <v>1</v>
      </c>
      <c r="C5510" s="430" t="s">
        <v>4313</v>
      </c>
      <c r="D5510" s="430" t="s">
        <v>4137</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75">
      <c r="A5511" s="430" t="s">
        <v>4312</v>
      </c>
      <c r="B5511" s="430">
        <v>1</v>
      </c>
      <c r="C5511" s="430" t="s">
        <v>4313</v>
      </c>
      <c r="D5511" s="430" t="s">
        <v>3785</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75">
      <c r="A5512" s="430" t="s">
        <v>4312</v>
      </c>
      <c r="B5512" s="430">
        <v>1</v>
      </c>
      <c r="C5512" s="430" t="s">
        <v>4313</v>
      </c>
      <c r="D5512" s="430" t="s">
        <v>3787</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75">
      <c r="A5513" s="430" t="s">
        <v>4312</v>
      </c>
      <c r="B5513" s="430">
        <v>1</v>
      </c>
      <c r="C5513" s="430" t="s">
        <v>4313</v>
      </c>
      <c r="D5513" s="430" t="s">
        <v>3789</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75">
      <c r="A5514" s="430" t="s">
        <v>4312</v>
      </c>
      <c r="B5514" s="430">
        <v>1</v>
      </c>
      <c r="C5514" s="430" t="s">
        <v>4313</v>
      </c>
      <c r="D5514" s="430" t="s">
        <v>3791</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75">
      <c r="A5515" s="430" t="s">
        <v>4312</v>
      </c>
      <c r="B5515" s="430">
        <v>1</v>
      </c>
      <c r="C5515" s="430" t="s">
        <v>4313</v>
      </c>
      <c r="D5515" s="430" t="s">
        <v>3793</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75">
      <c r="A5516" s="430" t="s">
        <v>4312</v>
      </c>
      <c r="B5516" s="430">
        <v>1</v>
      </c>
      <c r="C5516" s="430" t="s">
        <v>4313</v>
      </c>
      <c r="D5516" s="430" t="s">
        <v>3795</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75">
      <c r="A5517" s="430" t="s">
        <v>4312</v>
      </c>
      <c r="B5517" s="430">
        <v>1</v>
      </c>
      <c r="C5517" s="430" t="s">
        <v>4313</v>
      </c>
      <c r="D5517" s="430" t="s">
        <v>3797</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75">
      <c r="A5518" s="430" t="s">
        <v>4312</v>
      </c>
      <c r="B5518" s="430">
        <v>1</v>
      </c>
      <c r="C5518" s="430" t="s">
        <v>4313</v>
      </c>
      <c r="D5518" s="430" t="s">
        <v>3799</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75">
      <c r="A5519" s="430" t="s">
        <v>4312</v>
      </c>
      <c r="B5519" s="430">
        <v>1</v>
      </c>
      <c r="C5519" s="430" t="s">
        <v>4313</v>
      </c>
      <c r="D5519" s="430" t="s">
        <v>3801</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75">
      <c r="A5520" s="430" t="s">
        <v>4312</v>
      </c>
      <c r="B5520" s="430">
        <v>1</v>
      </c>
      <c r="C5520" s="430" t="s">
        <v>4313</v>
      </c>
      <c r="D5520" s="430" t="s">
        <v>3803</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75">
      <c r="A5521" s="430" t="s">
        <v>4312</v>
      </c>
      <c r="B5521" s="430">
        <v>1</v>
      </c>
      <c r="C5521" s="430" t="s">
        <v>4313</v>
      </c>
      <c r="D5521" s="430" t="s">
        <v>3805</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75">
      <c r="A5522" s="430" t="s">
        <v>4312</v>
      </c>
      <c r="B5522" s="430">
        <v>1</v>
      </c>
      <c r="C5522" s="430" t="s">
        <v>4313</v>
      </c>
      <c r="D5522" s="430" t="s">
        <v>4197</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75">
      <c r="A5523" s="430" t="s">
        <v>4312</v>
      </c>
      <c r="B5523" s="430">
        <v>1</v>
      </c>
      <c r="C5523" s="430" t="s">
        <v>4313</v>
      </c>
      <c r="D5523" s="430" t="s">
        <v>3807</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75">
      <c r="A5524" s="430" t="s">
        <v>4312</v>
      </c>
      <c r="B5524" s="430">
        <v>1</v>
      </c>
      <c r="C5524" s="430" t="s">
        <v>4313</v>
      </c>
      <c r="D5524" s="430" t="s">
        <v>3809</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75">
      <c r="A5525" s="430" t="s">
        <v>4312</v>
      </c>
      <c r="B5525" s="430">
        <v>1</v>
      </c>
      <c r="C5525" s="430" t="s">
        <v>4313</v>
      </c>
      <c r="D5525" s="430" t="s">
        <v>3811</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75">
      <c r="A5526" s="430" t="s">
        <v>4312</v>
      </c>
      <c r="B5526" s="430">
        <v>1</v>
      </c>
      <c r="C5526" s="430" t="s">
        <v>4313</v>
      </c>
      <c r="D5526" s="430" t="s">
        <v>4138</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75">
      <c r="A5527" s="430" t="s">
        <v>4312</v>
      </c>
      <c r="B5527" s="430">
        <v>1</v>
      </c>
      <c r="C5527" s="430" t="s">
        <v>4313</v>
      </c>
      <c r="D5527" s="430" t="s">
        <v>3813</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75">
      <c r="A5528" s="430" t="s">
        <v>4312</v>
      </c>
      <c r="B5528" s="430">
        <v>1</v>
      </c>
      <c r="C5528" s="430" t="s">
        <v>4313</v>
      </c>
      <c r="D5528" s="430" t="s">
        <v>3815</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75">
      <c r="A5529" s="430" t="s">
        <v>4312</v>
      </c>
      <c r="B5529" s="430">
        <v>1</v>
      </c>
      <c r="C5529" s="430" t="s">
        <v>4313</v>
      </c>
      <c r="D5529" s="430" t="s">
        <v>3817</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75">
      <c r="A5530" s="430" t="s">
        <v>4312</v>
      </c>
      <c r="B5530" s="430">
        <v>1</v>
      </c>
      <c r="C5530" s="430" t="s">
        <v>4313</v>
      </c>
      <c r="D5530" s="430" t="s">
        <v>3819</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75">
      <c r="A5531" s="430" t="s">
        <v>4312</v>
      </c>
      <c r="B5531" s="430">
        <v>1</v>
      </c>
      <c r="C5531" s="430" t="s">
        <v>4313</v>
      </c>
      <c r="D5531" s="430" t="s">
        <v>521</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75">
      <c r="A5532" s="430" t="s">
        <v>4312</v>
      </c>
      <c r="B5532" s="430">
        <v>1</v>
      </c>
      <c r="C5532" s="430" t="s">
        <v>4313</v>
      </c>
      <c r="D5532" s="430" t="s">
        <v>3822</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75">
      <c r="A5533" s="430" t="s">
        <v>4312</v>
      </c>
      <c r="B5533" s="430">
        <v>1</v>
      </c>
      <c r="C5533" s="430" t="s">
        <v>4313</v>
      </c>
      <c r="D5533" s="430" t="s">
        <v>3824</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75">
      <c r="A5534" s="430" t="s">
        <v>4312</v>
      </c>
      <c r="B5534" s="430">
        <v>1</v>
      </c>
      <c r="C5534" s="430" t="s">
        <v>4313</v>
      </c>
      <c r="D5534" s="430" t="s">
        <v>3826</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75">
      <c r="A5535" s="430" t="s">
        <v>4312</v>
      </c>
      <c r="B5535" s="430">
        <v>1</v>
      </c>
      <c r="C5535" s="430" t="s">
        <v>4313</v>
      </c>
      <c r="D5535" s="430" t="s">
        <v>3828</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75">
      <c r="A5536" s="430" t="s">
        <v>4312</v>
      </c>
      <c r="B5536" s="430">
        <v>1</v>
      </c>
      <c r="C5536" s="430" t="s">
        <v>4313</v>
      </c>
      <c r="D5536" s="430" t="s">
        <v>3830</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75">
      <c r="A5537" s="430" t="s">
        <v>4312</v>
      </c>
      <c r="B5537" s="430">
        <v>1</v>
      </c>
      <c r="C5537" s="430" t="s">
        <v>4313</v>
      </c>
      <c r="D5537" s="430" t="s">
        <v>3832</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75">
      <c r="A5538" s="430" t="s">
        <v>4312</v>
      </c>
      <c r="B5538" s="430">
        <v>1</v>
      </c>
      <c r="C5538" s="430" t="s">
        <v>4313</v>
      </c>
      <c r="D5538" s="430" t="s">
        <v>3834</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75">
      <c r="A5539" s="430" t="s">
        <v>4312</v>
      </c>
      <c r="B5539" s="430">
        <v>1</v>
      </c>
      <c r="C5539" s="430" t="s">
        <v>4313</v>
      </c>
      <c r="D5539" s="430" t="s">
        <v>3836</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75">
      <c r="A5540" s="430" t="s">
        <v>4312</v>
      </c>
      <c r="B5540" s="430">
        <v>1</v>
      </c>
      <c r="C5540" s="430" t="s">
        <v>4313</v>
      </c>
      <c r="D5540" s="430" t="s">
        <v>3838</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75">
      <c r="A5541" s="430" t="s">
        <v>4312</v>
      </c>
      <c r="B5541" s="430">
        <v>1</v>
      </c>
      <c r="C5541" s="430" t="s">
        <v>4313</v>
      </c>
      <c r="D5541" s="430" t="s">
        <v>4139</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75">
      <c r="A5542" s="430" t="s">
        <v>4312</v>
      </c>
      <c r="B5542" s="430">
        <v>1</v>
      </c>
      <c r="C5542" s="430" t="s">
        <v>4313</v>
      </c>
      <c r="D5542" s="430" t="s">
        <v>4198</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75">
      <c r="A5543" s="430" t="s">
        <v>4312</v>
      </c>
      <c r="B5543" s="430">
        <v>1</v>
      </c>
      <c r="C5543" s="430" t="s">
        <v>4313</v>
      </c>
      <c r="D5543" s="430" t="s">
        <v>3840</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75">
      <c r="A5544" s="430" t="s">
        <v>4312</v>
      </c>
      <c r="B5544" s="430">
        <v>1</v>
      </c>
      <c r="C5544" s="430" t="s">
        <v>4313</v>
      </c>
      <c r="D5544" s="430" t="s">
        <v>3842</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75">
      <c r="A5545" s="430" t="s">
        <v>4312</v>
      </c>
      <c r="B5545" s="430">
        <v>1</v>
      </c>
      <c r="C5545" s="430" t="s">
        <v>4313</v>
      </c>
      <c r="D5545" s="430" t="s">
        <v>3844</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75">
      <c r="A5546" s="430" t="s">
        <v>4312</v>
      </c>
      <c r="B5546" s="430">
        <v>1</v>
      </c>
      <c r="C5546" s="430" t="s">
        <v>4313</v>
      </c>
      <c r="D5546" s="430" t="s">
        <v>3846</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75">
      <c r="A5547" s="430" t="s">
        <v>4312</v>
      </c>
      <c r="B5547" s="430">
        <v>1</v>
      </c>
      <c r="C5547" s="430" t="s">
        <v>4313</v>
      </c>
      <c r="D5547" s="430" t="s">
        <v>3848</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75">
      <c r="A5548" s="430" t="s">
        <v>4312</v>
      </c>
      <c r="B5548" s="430">
        <v>1</v>
      </c>
      <c r="C5548" s="430" t="s">
        <v>4313</v>
      </c>
      <c r="D5548" s="430" t="s">
        <v>3850</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75">
      <c r="A5549" s="430" t="s">
        <v>4312</v>
      </c>
      <c r="B5549" s="430">
        <v>1</v>
      </c>
      <c r="C5549" s="430" t="s">
        <v>4313</v>
      </c>
      <c r="D5549" s="430" t="s">
        <v>3852</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75">
      <c r="A5550" s="430" t="s">
        <v>4312</v>
      </c>
      <c r="B5550" s="430">
        <v>1</v>
      </c>
      <c r="C5550" s="430" t="s">
        <v>4313</v>
      </c>
      <c r="D5550" s="430" t="s">
        <v>4141</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75">
      <c r="A5551" s="430" t="s">
        <v>4312</v>
      </c>
      <c r="B5551" s="430">
        <v>1</v>
      </c>
      <c r="C5551" s="430" t="s">
        <v>4313</v>
      </c>
      <c r="D5551" s="430" t="s">
        <v>3854</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75">
      <c r="A5552" s="430" t="s">
        <v>4312</v>
      </c>
      <c r="B5552" s="430">
        <v>1</v>
      </c>
      <c r="C5552" s="430" t="s">
        <v>4313</v>
      </c>
      <c r="D5552" s="430" t="s">
        <v>3856</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75">
      <c r="A5553" s="430" t="s">
        <v>4312</v>
      </c>
      <c r="B5553" s="430">
        <v>1</v>
      </c>
      <c r="C5553" s="430" t="s">
        <v>4313</v>
      </c>
      <c r="D5553" s="430" t="s">
        <v>3858</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75">
      <c r="A5554" s="430" t="s">
        <v>4312</v>
      </c>
      <c r="B5554" s="430">
        <v>1</v>
      </c>
      <c r="C5554" s="430" t="s">
        <v>4313</v>
      </c>
      <c r="D5554" s="430" t="s">
        <v>3860</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75">
      <c r="A5555" s="430" t="s">
        <v>4312</v>
      </c>
      <c r="B5555" s="430">
        <v>1</v>
      </c>
      <c r="C5555" s="430" t="s">
        <v>4313</v>
      </c>
      <c r="D5555" s="430" t="s">
        <v>3862</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75">
      <c r="A5556" s="430" t="s">
        <v>4314</v>
      </c>
      <c r="B5556" s="430">
        <v>1</v>
      </c>
      <c r="C5556" s="430" t="s">
        <v>4315</v>
      </c>
      <c r="D5556" s="430" t="s">
        <v>3765</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75">
      <c r="A5557" s="430" t="s">
        <v>4314</v>
      </c>
      <c r="B5557" s="430">
        <v>1</v>
      </c>
      <c r="C5557" s="430" t="s">
        <v>4315</v>
      </c>
      <c r="D5557" s="430" t="s">
        <v>3767</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75">
      <c r="A5558" s="430" t="s">
        <v>4314</v>
      </c>
      <c r="B5558" s="430">
        <v>1</v>
      </c>
      <c r="C5558" s="430" t="s">
        <v>4315</v>
      </c>
      <c r="D5558" s="430" t="s">
        <v>3769</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75">
      <c r="A5559" s="430" t="s">
        <v>4314</v>
      </c>
      <c r="B5559" s="430">
        <v>1</v>
      </c>
      <c r="C5559" s="430" t="s">
        <v>4315</v>
      </c>
      <c r="D5559" s="430" t="s">
        <v>4136</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75">
      <c r="A5560" s="430" t="s">
        <v>4314</v>
      </c>
      <c r="B5560" s="430">
        <v>1</v>
      </c>
      <c r="C5560" s="430" t="s">
        <v>4315</v>
      </c>
      <c r="D5560" s="430" t="s">
        <v>3771</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75">
      <c r="A5561" s="430" t="s">
        <v>4314</v>
      </c>
      <c r="B5561" s="430">
        <v>1</v>
      </c>
      <c r="C5561" s="430" t="s">
        <v>4315</v>
      </c>
      <c r="D5561" s="430" t="s">
        <v>3773</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75">
      <c r="A5562" s="430" t="s">
        <v>4314</v>
      </c>
      <c r="B5562" s="430">
        <v>1</v>
      </c>
      <c r="C5562" s="430" t="s">
        <v>4315</v>
      </c>
      <c r="D5562" s="430" t="s">
        <v>485</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75">
      <c r="A5563" s="430" t="s">
        <v>4314</v>
      </c>
      <c r="B5563" s="430">
        <v>1</v>
      </c>
      <c r="C5563" s="430" t="s">
        <v>4315</v>
      </c>
      <c r="D5563" s="430" t="s">
        <v>3776</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75">
      <c r="A5564" s="430" t="s">
        <v>4314</v>
      </c>
      <c r="B5564" s="430">
        <v>1</v>
      </c>
      <c r="C5564" s="430" t="s">
        <v>4315</v>
      </c>
      <c r="D5564" s="430" t="s">
        <v>3778</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75">
      <c r="A5565" s="430" t="s">
        <v>4314</v>
      </c>
      <c r="B5565" s="430">
        <v>1</v>
      </c>
      <c r="C5565" s="430" t="s">
        <v>4315</v>
      </c>
      <c r="D5565" s="430" t="s">
        <v>3779</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75">
      <c r="A5566" s="430" t="s">
        <v>4314</v>
      </c>
      <c r="B5566" s="430">
        <v>1</v>
      </c>
      <c r="C5566" s="430" t="s">
        <v>4315</v>
      </c>
      <c r="D5566" s="430" t="s">
        <v>3781</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75">
      <c r="A5567" s="430" t="s">
        <v>4314</v>
      </c>
      <c r="B5567" s="430">
        <v>1</v>
      </c>
      <c r="C5567" s="430" t="s">
        <v>4315</v>
      </c>
      <c r="D5567" s="430" t="s">
        <v>4196</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75">
      <c r="A5568" s="430" t="s">
        <v>4314</v>
      </c>
      <c r="B5568" s="430">
        <v>1</v>
      </c>
      <c r="C5568" s="430" t="s">
        <v>4315</v>
      </c>
      <c r="D5568" s="430" t="s">
        <v>3783</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75">
      <c r="A5569" s="430" t="s">
        <v>4314</v>
      </c>
      <c r="B5569" s="430">
        <v>1</v>
      </c>
      <c r="C5569" s="430" t="s">
        <v>4315</v>
      </c>
      <c r="D5569" s="430" t="s">
        <v>4137</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75">
      <c r="A5570" s="430" t="s">
        <v>4314</v>
      </c>
      <c r="B5570" s="430">
        <v>1</v>
      </c>
      <c r="C5570" s="430" t="s">
        <v>4315</v>
      </c>
      <c r="D5570" s="430" t="s">
        <v>3785</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75">
      <c r="A5571" s="430" t="s">
        <v>4314</v>
      </c>
      <c r="B5571" s="430">
        <v>1</v>
      </c>
      <c r="C5571" s="430" t="s">
        <v>4315</v>
      </c>
      <c r="D5571" s="430" t="s">
        <v>3787</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75">
      <c r="A5572" s="430" t="s">
        <v>4314</v>
      </c>
      <c r="B5572" s="430">
        <v>1</v>
      </c>
      <c r="C5572" s="430" t="s">
        <v>4315</v>
      </c>
      <c r="D5572" s="430" t="s">
        <v>3789</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75">
      <c r="A5573" s="430" t="s">
        <v>4314</v>
      </c>
      <c r="B5573" s="430">
        <v>1</v>
      </c>
      <c r="C5573" s="430" t="s">
        <v>4315</v>
      </c>
      <c r="D5573" s="430" t="s">
        <v>3791</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75">
      <c r="A5574" s="430" t="s">
        <v>4314</v>
      </c>
      <c r="B5574" s="430">
        <v>1</v>
      </c>
      <c r="C5574" s="430" t="s">
        <v>4315</v>
      </c>
      <c r="D5574" s="430" t="s">
        <v>3793</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75">
      <c r="A5575" s="430" t="s">
        <v>4314</v>
      </c>
      <c r="B5575" s="430">
        <v>1</v>
      </c>
      <c r="C5575" s="430" t="s">
        <v>4315</v>
      </c>
      <c r="D5575" s="430" t="s">
        <v>3795</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75">
      <c r="A5576" s="430" t="s">
        <v>4314</v>
      </c>
      <c r="B5576" s="430">
        <v>1</v>
      </c>
      <c r="C5576" s="430" t="s">
        <v>4315</v>
      </c>
      <c r="D5576" s="430" t="s">
        <v>3797</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75">
      <c r="A5577" s="430" t="s">
        <v>4314</v>
      </c>
      <c r="B5577" s="430">
        <v>1</v>
      </c>
      <c r="C5577" s="430" t="s">
        <v>4315</v>
      </c>
      <c r="D5577" s="430" t="s">
        <v>3799</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75">
      <c r="A5578" s="430" t="s">
        <v>4314</v>
      </c>
      <c r="B5578" s="430">
        <v>1</v>
      </c>
      <c r="C5578" s="430" t="s">
        <v>4315</v>
      </c>
      <c r="D5578" s="430" t="s">
        <v>3801</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75">
      <c r="A5579" s="430" t="s">
        <v>4314</v>
      </c>
      <c r="B5579" s="430">
        <v>1</v>
      </c>
      <c r="C5579" s="430" t="s">
        <v>4315</v>
      </c>
      <c r="D5579" s="430" t="s">
        <v>3803</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75">
      <c r="A5580" s="430" t="s">
        <v>4314</v>
      </c>
      <c r="B5580" s="430">
        <v>1</v>
      </c>
      <c r="C5580" s="430" t="s">
        <v>4315</v>
      </c>
      <c r="D5580" s="430" t="s">
        <v>3805</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75">
      <c r="A5581" s="430" t="s">
        <v>4314</v>
      </c>
      <c r="B5581" s="430">
        <v>1</v>
      </c>
      <c r="C5581" s="430" t="s">
        <v>4315</v>
      </c>
      <c r="D5581" s="430" t="s">
        <v>4197</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75">
      <c r="A5582" s="430" t="s">
        <v>4314</v>
      </c>
      <c r="B5582" s="430">
        <v>1</v>
      </c>
      <c r="C5582" s="430" t="s">
        <v>4315</v>
      </c>
      <c r="D5582" s="430" t="s">
        <v>3807</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75">
      <c r="A5583" s="430" t="s">
        <v>4314</v>
      </c>
      <c r="B5583" s="430">
        <v>1</v>
      </c>
      <c r="C5583" s="430" t="s">
        <v>4315</v>
      </c>
      <c r="D5583" s="430" t="s">
        <v>3809</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75">
      <c r="A5584" s="430" t="s">
        <v>4314</v>
      </c>
      <c r="B5584" s="430">
        <v>1</v>
      </c>
      <c r="C5584" s="430" t="s">
        <v>4315</v>
      </c>
      <c r="D5584" s="430" t="s">
        <v>3811</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75">
      <c r="A5585" s="430" t="s">
        <v>4314</v>
      </c>
      <c r="B5585" s="430">
        <v>1</v>
      </c>
      <c r="C5585" s="430" t="s">
        <v>4315</v>
      </c>
      <c r="D5585" s="430" t="s">
        <v>4138</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75">
      <c r="A5586" s="430" t="s">
        <v>4314</v>
      </c>
      <c r="B5586" s="430">
        <v>1</v>
      </c>
      <c r="C5586" s="430" t="s">
        <v>4315</v>
      </c>
      <c r="D5586" s="430" t="s">
        <v>3813</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75">
      <c r="A5587" s="430" t="s">
        <v>4314</v>
      </c>
      <c r="B5587" s="430">
        <v>1</v>
      </c>
      <c r="C5587" s="430" t="s">
        <v>4315</v>
      </c>
      <c r="D5587" s="430" t="s">
        <v>3815</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75">
      <c r="A5588" s="430" t="s">
        <v>4314</v>
      </c>
      <c r="B5588" s="430">
        <v>1</v>
      </c>
      <c r="C5588" s="430" t="s">
        <v>4315</v>
      </c>
      <c r="D5588" s="430" t="s">
        <v>3817</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75">
      <c r="A5589" s="430" t="s">
        <v>4314</v>
      </c>
      <c r="B5589" s="430">
        <v>1</v>
      </c>
      <c r="C5589" s="430" t="s">
        <v>4315</v>
      </c>
      <c r="D5589" s="430" t="s">
        <v>3819</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75">
      <c r="A5590" s="430" t="s">
        <v>4314</v>
      </c>
      <c r="B5590" s="430">
        <v>1</v>
      </c>
      <c r="C5590" s="430" t="s">
        <v>4315</v>
      </c>
      <c r="D5590" s="430" t="s">
        <v>521</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75">
      <c r="A5591" s="430" t="s">
        <v>4314</v>
      </c>
      <c r="B5591" s="430">
        <v>1</v>
      </c>
      <c r="C5591" s="430" t="s">
        <v>4315</v>
      </c>
      <c r="D5591" s="430" t="s">
        <v>3822</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75">
      <c r="A5592" s="430" t="s">
        <v>4314</v>
      </c>
      <c r="B5592" s="430">
        <v>1</v>
      </c>
      <c r="C5592" s="430" t="s">
        <v>4315</v>
      </c>
      <c r="D5592" s="430" t="s">
        <v>3824</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75">
      <c r="A5593" s="430" t="s">
        <v>4314</v>
      </c>
      <c r="B5593" s="430">
        <v>1</v>
      </c>
      <c r="C5593" s="430" t="s">
        <v>4315</v>
      </c>
      <c r="D5593" s="430" t="s">
        <v>3826</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75">
      <c r="A5594" s="430" t="s">
        <v>4314</v>
      </c>
      <c r="B5594" s="430">
        <v>1</v>
      </c>
      <c r="C5594" s="430" t="s">
        <v>4315</v>
      </c>
      <c r="D5594" s="430" t="s">
        <v>3828</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75">
      <c r="A5595" s="430" t="s">
        <v>4314</v>
      </c>
      <c r="B5595" s="430">
        <v>1</v>
      </c>
      <c r="C5595" s="430" t="s">
        <v>4315</v>
      </c>
      <c r="D5595" s="430" t="s">
        <v>3830</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75">
      <c r="A5596" s="430" t="s">
        <v>4314</v>
      </c>
      <c r="B5596" s="430">
        <v>1</v>
      </c>
      <c r="C5596" s="430" t="s">
        <v>4315</v>
      </c>
      <c r="D5596" s="430" t="s">
        <v>3832</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75">
      <c r="A5597" s="430" t="s">
        <v>4314</v>
      </c>
      <c r="B5597" s="430">
        <v>1</v>
      </c>
      <c r="C5597" s="430" t="s">
        <v>4315</v>
      </c>
      <c r="D5597" s="430" t="s">
        <v>3834</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75">
      <c r="A5598" s="430" t="s">
        <v>4314</v>
      </c>
      <c r="B5598" s="430">
        <v>1</v>
      </c>
      <c r="C5598" s="430" t="s">
        <v>4315</v>
      </c>
      <c r="D5598" s="430" t="s">
        <v>3836</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75">
      <c r="A5599" s="430" t="s">
        <v>4314</v>
      </c>
      <c r="B5599" s="430">
        <v>1</v>
      </c>
      <c r="C5599" s="430" t="s">
        <v>4315</v>
      </c>
      <c r="D5599" s="430" t="s">
        <v>3838</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75">
      <c r="A5600" s="430" t="s">
        <v>4314</v>
      </c>
      <c r="B5600" s="430">
        <v>1</v>
      </c>
      <c r="C5600" s="430" t="s">
        <v>4315</v>
      </c>
      <c r="D5600" s="430" t="s">
        <v>4139</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75">
      <c r="A5601" s="430" t="s">
        <v>4314</v>
      </c>
      <c r="B5601" s="430">
        <v>1</v>
      </c>
      <c r="C5601" s="430" t="s">
        <v>4315</v>
      </c>
      <c r="D5601" s="430" t="s">
        <v>4198</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75">
      <c r="A5602" s="430" t="s">
        <v>4314</v>
      </c>
      <c r="B5602" s="430">
        <v>1</v>
      </c>
      <c r="C5602" s="430" t="s">
        <v>4315</v>
      </c>
      <c r="D5602" s="430" t="s">
        <v>3840</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75">
      <c r="A5603" s="430" t="s">
        <v>4314</v>
      </c>
      <c r="B5603" s="430">
        <v>1</v>
      </c>
      <c r="C5603" s="430" t="s">
        <v>4315</v>
      </c>
      <c r="D5603" s="430" t="s">
        <v>3842</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75">
      <c r="A5604" s="430" t="s">
        <v>4314</v>
      </c>
      <c r="B5604" s="430">
        <v>1</v>
      </c>
      <c r="C5604" s="430" t="s">
        <v>4315</v>
      </c>
      <c r="D5604" s="430" t="s">
        <v>3844</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75">
      <c r="A5605" s="430" t="s">
        <v>4314</v>
      </c>
      <c r="B5605" s="430">
        <v>1</v>
      </c>
      <c r="C5605" s="430" t="s">
        <v>4315</v>
      </c>
      <c r="D5605" s="430" t="s">
        <v>3846</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75">
      <c r="A5606" s="430" t="s">
        <v>4314</v>
      </c>
      <c r="B5606" s="430">
        <v>1</v>
      </c>
      <c r="C5606" s="430" t="s">
        <v>4315</v>
      </c>
      <c r="D5606" s="430" t="s">
        <v>3848</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75">
      <c r="A5607" s="430" t="s">
        <v>4314</v>
      </c>
      <c r="B5607" s="430">
        <v>1</v>
      </c>
      <c r="C5607" s="430" t="s">
        <v>4315</v>
      </c>
      <c r="D5607" s="430" t="s">
        <v>3850</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75">
      <c r="A5608" s="430" t="s">
        <v>4314</v>
      </c>
      <c r="B5608" s="430">
        <v>1</v>
      </c>
      <c r="C5608" s="430" t="s">
        <v>4315</v>
      </c>
      <c r="D5608" s="430" t="s">
        <v>3852</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75">
      <c r="A5609" s="430" t="s">
        <v>4314</v>
      </c>
      <c r="B5609" s="430">
        <v>1</v>
      </c>
      <c r="C5609" s="430" t="s">
        <v>4315</v>
      </c>
      <c r="D5609" s="430" t="s">
        <v>4141</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75">
      <c r="A5610" s="430" t="s">
        <v>4314</v>
      </c>
      <c r="B5610" s="430">
        <v>1</v>
      </c>
      <c r="C5610" s="430" t="s">
        <v>4315</v>
      </c>
      <c r="D5610" s="430" t="s">
        <v>3854</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75">
      <c r="A5611" s="430" t="s">
        <v>4314</v>
      </c>
      <c r="B5611" s="430">
        <v>1</v>
      </c>
      <c r="C5611" s="430" t="s">
        <v>4315</v>
      </c>
      <c r="D5611" s="430" t="s">
        <v>3856</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75">
      <c r="A5612" s="430" t="s">
        <v>4314</v>
      </c>
      <c r="B5612" s="430">
        <v>1</v>
      </c>
      <c r="C5612" s="430" t="s">
        <v>4315</v>
      </c>
      <c r="D5612" s="430" t="s">
        <v>3858</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75">
      <c r="A5613" s="430" t="s">
        <v>4314</v>
      </c>
      <c r="B5613" s="430">
        <v>1</v>
      </c>
      <c r="C5613" s="430" t="s">
        <v>4315</v>
      </c>
      <c r="D5613" s="430" t="s">
        <v>3860</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75">
      <c r="A5614" s="430" t="s">
        <v>4314</v>
      </c>
      <c r="B5614" s="430">
        <v>1</v>
      </c>
      <c r="C5614" s="430" t="s">
        <v>4315</v>
      </c>
      <c r="D5614" s="430" t="s">
        <v>3862</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75">
      <c r="A5615" s="430" t="s">
        <v>4316</v>
      </c>
      <c r="B5615" s="430">
        <v>1</v>
      </c>
      <c r="C5615" s="430" t="s">
        <v>4317</v>
      </c>
      <c r="D5615" s="430" t="s">
        <v>3765</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75">
      <c r="A5616" s="430" t="s">
        <v>4316</v>
      </c>
      <c r="B5616" s="430">
        <v>1</v>
      </c>
      <c r="C5616" s="430" t="s">
        <v>4317</v>
      </c>
      <c r="D5616" s="430" t="s">
        <v>3767</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75">
      <c r="A5617" s="430" t="s">
        <v>4316</v>
      </c>
      <c r="B5617" s="430">
        <v>1</v>
      </c>
      <c r="C5617" s="430" t="s">
        <v>4317</v>
      </c>
      <c r="D5617" s="430" t="s">
        <v>3769</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75">
      <c r="A5618" s="430" t="s">
        <v>4316</v>
      </c>
      <c r="B5618" s="430">
        <v>1</v>
      </c>
      <c r="C5618" s="430" t="s">
        <v>4317</v>
      </c>
      <c r="D5618" s="430" t="s">
        <v>4136</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75">
      <c r="A5619" s="430" t="s">
        <v>4316</v>
      </c>
      <c r="B5619" s="430">
        <v>1</v>
      </c>
      <c r="C5619" s="430" t="s">
        <v>4317</v>
      </c>
      <c r="D5619" s="430" t="s">
        <v>3771</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75">
      <c r="A5620" s="430" t="s">
        <v>4316</v>
      </c>
      <c r="B5620" s="430">
        <v>1</v>
      </c>
      <c r="C5620" s="430" t="s">
        <v>4317</v>
      </c>
      <c r="D5620" s="430" t="s">
        <v>3773</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75">
      <c r="A5621" s="430" t="s">
        <v>4316</v>
      </c>
      <c r="B5621" s="430">
        <v>1</v>
      </c>
      <c r="C5621" s="430" t="s">
        <v>4317</v>
      </c>
      <c r="D5621" s="430" t="s">
        <v>485</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75">
      <c r="A5622" s="430" t="s">
        <v>4316</v>
      </c>
      <c r="B5622" s="430">
        <v>1</v>
      </c>
      <c r="C5622" s="430" t="s">
        <v>4317</v>
      </c>
      <c r="D5622" s="430" t="s">
        <v>3776</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75">
      <c r="A5623" s="430" t="s">
        <v>4316</v>
      </c>
      <c r="B5623" s="430">
        <v>1</v>
      </c>
      <c r="C5623" s="430" t="s">
        <v>4317</v>
      </c>
      <c r="D5623" s="430" t="s">
        <v>3778</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75">
      <c r="A5624" s="430" t="s">
        <v>4316</v>
      </c>
      <c r="B5624" s="430">
        <v>1</v>
      </c>
      <c r="C5624" s="430" t="s">
        <v>4317</v>
      </c>
      <c r="D5624" s="430" t="s">
        <v>3779</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75">
      <c r="A5625" s="430" t="s">
        <v>4316</v>
      </c>
      <c r="B5625" s="430">
        <v>1</v>
      </c>
      <c r="C5625" s="430" t="s">
        <v>4317</v>
      </c>
      <c r="D5625" s="430" t="s">
        <v>3781</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75">
      <c r="A5626" s="430" t="s">
        <v>4316</v>
      </c>
      <c r="B5626" s="430">
        <v>1</v>
      </c>
      <c r="C5626" s="430" t="s">
        <v>4317</v>
      </c>
      <c r="D5626" s="430" t="s">
        <v>4196</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75">
      <c r="A5627" s="430" t="s">
        <v>4316</v>
      </c>
      <c r="B5627" s="430">
        <v>1</v>
      </c>
      <c r="C5627" s="430" t="s">
        <v>4317</v>
      </c>
      <c r="D5627" s="430" t="s">
        <v>3783</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75">
      <c r="A5628" s="430" t="s">
        <v>4316</v>
      </c>
      <c r="B5628" s="430">
        <v>1</v>
      </c>
      <c r="C5628" s="430" t="s">
        <v>4317</v>
      </c>
      <c r="D5628" s="430" t="s">
        <v>4137</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75">
      <c r="A5629" s="430" t="s">
        <v>4316</v>
      </c>
      <c r="B5629" s="430">
        <v>1</v>
      </c>
      <c r="C5629" s="430" t="s">
        <v>4317</v>
      </c>
      <c r="D5629" s="430" t="s">
        <v>3785</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75">
      <c r="A5630" s="430" t="s">
        <v>4316</v>
      </c>
      <c r="B5630" s="430">
        <v>1</v>
      </c>
      <c r="C5630" s="430" t="s">
        <v>4317</v>
      </c>
      <c r="D5630" s="430" t="s">
        <v>3787</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75">
      <c r="A5631" s="430" t="s">
        <v>4316</v>
      </c>
      <c r="B5631" s="430">
        <v>1</v>
      </c>
      <c r="C5631" s="430" t="s">
        <v>4317</v>
      </c>
      <c r="D5631" s="430" t="s">
        <v>3789</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75">
      <c r="A5632" s="430" t="s">
        <v>4316</v>
      </c>
      <c r="B5632" s="430">
        <v>1</v>
      </c>
      <c r="C5632" s="430" t="s">
        <v>4317</v>
      </c>
      <c r="D5632" s="430" t="s">
        <v>3791</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75">
      <c r="A5633" s="430" t="s">
        <v>4316</v>
      </c>
      <c r="B5633" s="430">
        <v>1</v>
      </c>
      <c r="C5633" s="430" t="s">
        <v>4317</v>
      </c>
      <c r="D5633" s="430" t="s">
        <v>3793</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75">
      <c r="A5634" s="430" t="s">
        <v>4316</v>
      </c>
      <c r="B5634" s="430">
        <v>1</v>
      </c>
      <c r="C5634" s="430" t="s">
        <v>4317</v>
      </c>
      <c r="D5634" s="430" t="s">
        <v>3795</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75">
      <c r="A5635" s="430" t="s">
        <v>4316</v>
      </c>
      <c r="B5635" s="430">
        <v>1</v>
      </c>
      <c r="C5635" s="430" t="s">
        <v>4317</v>
      </c>
      <c r="D5635" s="430" t="s">
        <v>3797</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75">
      <c r="A5636" s="430" t="s">
        <v>4316</v>
      </c>
      <c r="B5636" s="430">
        <v>1</v>
      </c>
      <c r="C5636" s="430" t="s">
        <v>4317</v>
      </c>
      <c r="D5636" s="430" t="s">
        <v>3799</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75">
      <c r="A5637" s="430" t="s">
        <v>4316</v>
      </c>
      <c r="B5637" s="430">
        <v>1</v>
      </c>
      <c r="C5637" s="430" t="s">
        <v>4317</v>
      </c>
      <c r="D5637" s="430" t="s">
        <v>3801</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75">
      <c r="A5638" s="430" t="s">
        <v>4316</v>
      </c>
      <c r="B5638" s="430">
        <v>1</v>
      </c>
      <c r="C5638" s="430" t="s">
        <v>4317</v>
      </c>
      <c r="D5638" s="430" t="s">
        <v>3803</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75">
      <c r="A5639" s="430" t="s">
        <v>4316</v>
      </c>
      <c r="B5639" s="430">
        <v>1</v>
      </c>
      <c r="C5639" s="430" t="s">
        <v>4317</v>
      </c>
      <c r="D5639" s="430" t="s">
        <v>3805</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75">
      <c r="A5640" s="430" t="s">
        <v>4316</v>
      </c>
      <c r="B5640" s="430">
        <v>1</v>
      </c>
      <c r="C5640" s="430" t="s">
        <v>4317</v>
      </c>
      <c r="D5640" s="430" t="s">
        <v>4197</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75">
      <c r="A5641" s="430" t="s">
        <v>4316</v>
      </c>
      <c r="B5641" s="430">
        <v>1</v>
      </c>
      <c r="C5641" s="430" t="s">
        <v>4317</v>
      </c>
      <c r="D5641" s="430" t="s">
        <v>3807</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75">
      <c r="A5642" s="430" t="s">
        <v>4316</v>
      </c>
      <c r="B5642" s="430">
        <v>1</v>
      </c>
      <c r="C5642" s="430" t="s">
        <v>4317</v>
      </c>
      <c r="D5642" s="430" t="s">
        <v>3809</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75">
      <c r="A5643" s="430" t="s">
        <v>4316</v>
      </c>
      <c r="B5643" s="430">
        <v>1</v>
      </c>
      <c r="C5643" s="430" t="s">
        <v>4317</v>
      </c>
      <c r="D5643" s="430" t="s">
        <v>3811</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75">
      <c r="A5644" s="430" t="s">
        <v>4316</v>
      </c>
      <c r="B5644" s="430">
        <v>1</v>
      </c>
      <c r="C5644" s="430" t="s">
        <v>4317</v>
      </c>
      <c r="D5644" s="430" t="s">
        <v>4138</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75">
      <c r="A5645" s="430" t="s">
        <v>4316</v>
      </c>
      <c r="B5645" s="430">
        <v>1</v>
      </c>
      <c r="C5645" s="430" t="s">
        <v>4317</v>
      </c>
      <c r="D5645" s="430" t="s">
        <v>3813</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75">
      <c r="A5646" s="430" t="s">
        <v>4316</v>
      </c>
      <c r="B5646" s="430">
        <v>1</v>
      </c>
      <c r="C5646" s="430" t="s">
        <v>4317</v>
      </c>
      <c r="D5646" s="430" t="s">
        <v>3815</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75">
      <c r="A5647" s="430" t="s">
        <v>4316</v>
      </c>
      <c r="B5647" s="430">
        <v>1</v>
      </c>
      <c r="C5647" s="430" t="s">
        <v>4317</v>
      </c>
      <c r="D5647" s="430" t="s">
        <v>3817</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75">
      <c r="A5648" s="430" t="s">
        <v>4316</v>
      </c>
      <c r="B5648" s="430">
        <v>1</v>
      </c>
      <c r="C5648" s="430" t="s">
        <v>4317</v>
      </c>
      <c r="D5648" s="430" t="s">
        <v>3819</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75">
      <c r="A5649" s="430" t="s">
        <v>4316</v>
      </c>
      <c r="B5649" s="430">
        <v>1</v>
      </c>
      <c r="C5649" s="430" t="s">
        <v>4317</v>
      </c>
      <c r="D5649" s="430" t="s">
        <v>521</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75">
      <c r="A5650" s="430" t="s">
        <v>4316</v>
      </c>
      <c r="B5650" s="430">
        <v>1</v>
      </c>
      <c r="C5650" s="430" t="s">
        <v>4317</v>
      </c>
      <c r="D5650" s="430" t="s">
        <v>3822</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75">
      <c r="A5651" s="430" t="s">
        <v>4316</v>
      </c>
      <c r="B5651" s="430">
        <v>1</v>
      </c>
      <c r="C5651" s="430" t="s">
        <v>4317</v>
      </c>
      <c r="D5651" s="430" t="s">
        <v>3824</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75">
      <c r="A5652" s="430" t="s">
        <v>4316</v>
      </c>
      <c r="B5652" s="430">
        <v>1</v>
      </c>
      <c r="C5652" s="430" t="s">
        <v>4317</v>
      </c>
      <c r="D5652" s="430" t="s">
        <v>3826</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75">
      <c r="A5653" s="430" t="s">
        <v>4316</v>
      </c>
      <c r="B5653" s="430">
        <v>1</v>
      </c>
      <c r="C5653" s="430" t="s">
        <v>4317</v>
      </c>
      <c r="D5653" s="430" t="s">
        <v>3828</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75">
      <c r="A5654" s="430" t="s">
        <v>4316</v>
      </c>
      <c r="B5654" s="430">
        <v>1</v>
      </c>
      <c r="C5654" s="430" t="s">
        <v>4317</v>
      </c>
      <c r="D5654" s="430" t="s">
        <v>3830</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75">
      <c r="A5655" s="430" t="s">
        <v>4316</v>
      </c>
      <c r="B5655" s="430">
        <v>1</v>
      </c>
      <c r="C5655" s="430" t="s">
        <v>4317</v>
      </c>
      <c r="D5655" s="430" t="s">
        <v>3832</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75">
      <c r="A5656" s="430" t="s">
        <v>4316</v>
      </c>
      <c r="B5656" s="430">
        <v>1</v>
      </c>
      <c r="C5656" s="430" t="s">
        <v>4317</v>
      </c>
      <c r="D5656" s="430" t="s">
        <v>3834</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75">
      <c r="A5657" s="430" t="s">
        <v>4316</v>
      </c>
      <c r="B5657" s="430">
        <v>1</v>
      </c>
      <c r="C5657" s="430" t="s">
        <v>4317</v>
      </c>
      <c r="D5657" s="430" t="s">
        <v>3836</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75">
      <c r="A5658" s="430" t="s">
        <v>4316</v>
      </c>
      <c r="B5658" s="430">
        <v>1</v>
      </c>
      <c r="C5658" s="430" t="s">
        <v>4317</v>
      </c>
      <c r="D5658" s="430" t="s">
        <v>3838</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75">
      <c r="A5659" s="430" t="s">
        <v>4316</v>
      </c>
      <c r="B5659" s="430">
        <v>1</v>
      </c>
      <c r="C5659" s="430" t="s">
        <v>4317</v>
      </c>
      <c r="D5659" s="430" t="s">
        <v>4139</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75">
      <c r="A5660" s="430" t="s">
        <v>4316</v>
      </c>
      <c r="B5660" s="430">
        <v>1</v>
      </c>
      <c r="C5660" s="430" t="s">
        <v>4317</v>
      </c>
      <c r="D5660" s="430" t="s">
        <v>4198</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75">
      <c r="A5661" s="430" t="s">
        <v>4316</v>
      </c>
      <c r="B5661" s="430">
        <v>1</v>
      </c>
      <c r="C5661" s="430" t="s">
        <v>4317</v>
      </c>
      <c r="D5661" s="430" t="s">
        <v>3840</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75">
      <c r="A5662" s="430" t="s">
        <v>4316</v>
      </c>
      <c r="B5662" s="430">
        <v>1</v>
      </c>
      <c r="C5662" s="430" t="s">
        <v>4317</v>
      </c>
      <c r="D5662" s="430" t="s">
        <v>3842</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75">
      <c r="A5663" s="430" t="s">
        <v>4316</v>
      </c>
      <c r="B5663" s="430">
        <v>1</v>
      </c>
      <c r="C5663" s="430" t="s">
        <v>4317</v>
      </c>
      <c r="D5663" s="430" t="s">
        <v>3844</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75">
      <c r="A5664" s="430" t="s">
        <v>4316</v>
      </c>
      <c r="B5664" s="430">
        <v>1</v>
      </c>
      <c r="C5664" s="430" t="s">
        <v>4317</v>
      </c>
      <c r="D5664" s="430" t="s">
        <v>3846</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75">
      <c r="A5665" s="430" t="s">
        <v>4316</v>
      </c>
      <c r="B5665" s="430">
        <v>1</v>
      </c>
      <c r="C5665" s="430" t="s">
        <v>4317</v>
      </c>
      <c r="D5665" s="430" t="s">
        <v>3848</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75">
      <c r="A5666" s="430" t="s">
        <v>4316</v>
      </c>
      <c r="B5666" s="430">
        <v>1</v>
      </c>
      <c r="C5666" s="430" t="s">
        <v>4317</v>
      </c>
      <c r="D5666" s="430" t="s">
        <v>3850</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75">
      <c r="A5667" s="430" t="s">
        <v>4316</v>
      </c>
      <c r="B5667" s="430">
        <v>1</v>
      </c>
      <c r="C5667" s="430" t="s">
        <v>4317</v>
      </c>
      <c r="D5667" s="430" t="s">
        <v>3852</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75">
      <c r="A5668" s="430" t="s">
        <v>4316</v>
      </c>
      <c r="B5668" s="430">
        <v>1</v>
      </c>
      <c r="C5668" s="430" t="s">
        <v>4317</v>
      </c>
      <c r="D5668" s="430" t="s">
        <v>4141</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75">
      <c r="A5669" s="430" t="s">
        <v>4316</v>
      </c>
      <c r="B5669" s="430">
        <v>1</v>
      </c>
      <c r="C5669" s="430" t="s">
        <v>4317</v>
      </c>
      <c r="D5669" s="430" t="s">
        <v>3854</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75">
      <c r="A5670" s="430" t="s">
        <v>4316</v>
      </c>
      <c r="B5670" s="430">
        <v>1</v>
      </c>
      <c r="C5670" s="430" t="s">
        <v>4317</v>
      </c>
      <c r="D5670" s="430" t="s">
        <v>3856</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75">
      <c r="A5671" s="430" t="s">
        <v>4316</v>
      </c>
      <c r="B5671" s="430">
        <v>1</v>
      </c>
      <c r="C5671" s="430" t="s">
        <v>4317</v>
      </c>
      <c r="D5671" s="430" t="s">
        <v>3858</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75">
      <c r="A5672" s="430" t="s">
        <v>4316</v>
      </c>
      <c r="B5672" s="430">
        <v>1</v>
      </c>
      <c r="C5672" s="430" t="s">
        <v>4317</v>
      </c>
      <c r="D5672" s="430" t="s">
        <v>3860</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75">
      <c r="A5673" s="430" t="s">
        <v>4316</v>
      </c>
      <c r="B5673" s="430">
        <v>1</v>
      </c>
      <c r="C5673" s="430" t="s">
        <v>4317</v>
      </c>
      <c r="D5673" s="430" t="s">
        <v>3862</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75">
      <c r="A5674" s="430" t="s">
        <v>4318</v>
      </c>
      <c r="B5674" s="430">
        <v>1</v>
      </c>
      <c r="C5674" s="430" t="s">
        <v>4319</v>
      </c>
      <c r="D5674" s="430" t="s">
        <v>3765</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75">
      <c r="A5675" s="430" t="s">
        <v>4318</v>
      </c>
      <c r="B5675" s="430">
        <v>1</v>
      </c>
      <c r="C5675" s="430" t="s">
        <v>4319</v>
      </c>
      <c r="D5675" s="430" t="s">
        <v>3767</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75">
      <c r="A5676" s="430" t="s">
        <v>4318</v>
      </c>
      <c r="B5676" s="430">
        <v>1</v>
      </c>
      <c r="C5676" s="430" t="s">
        <v>4319</v>
      </c>
      <c r="D5676" s="430" t="s">
        <v>3769</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75">
      <c r="A5677" s="430" t="s">
        <v>4318</v>
      </c>
      <c r="B5677" s="430">
        <v>1</v>
      </c>
      <c r="C5677" s="430" t="s">
        <v>4319</v>
      </c>
      <c r="D5677" s="430" t="s">
        <v>4136</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75">
      <c r="A5678" s="430" t="s">
        <v>4318</v>
      </c>
      <c r="B5678" s="430">
        <v>1</v>
      </c>
      <c r="C5678" s="430" t="s">
        <v>4319</v>
      </c>
      <c r="D5678" s="430" t="s">
        <v>3771</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75">
      <c r="A5679" s="430" t="s">
        <v>4318</v>
      </c>
      <c r="B5679" s="430">
        <v>1</v>
      </c>
      <c r="C5679" s="430" t="s">
        <v>4319</v>
      </c>
      <c r="D5679" s="430" t="s">
        <v>3773</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75">
      <c r="A5680" s="430" t="s">
        <v>4318</v>
      </c>
      <c r="B5680" s="430">
        <v>1</v>
      </c>
      <c r="C5680" s="430" t="s">
        <v>4319</v>
      </c>
      <c r="D5680" s="430" t="s">
        <v>485</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75">
      <c r="A5681" s="430" t="s">
        <v>4318</v>
      </c>
      <c r="B5681" s="430">
        <v>1</v>
      </c>
      <c r="C5681" s="430" t="s">
        <v>4319</v>
      </c>
      <c r="D5681" s="430" t="s">
        <v>3776</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75">
      <c r="A5682" s="430" t="s">
        <v>4318</v>
      </c>
      <c r="B5682" s="430">
        <v>1</v>
      </c>
      <c r="C5682" s="430" t="s">
        <v>4319</v>
      </c>
      <c r="D5682" s="430" t="s">
        <v>3778</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75">
      <c r="A5683" s="430" t="s">
        <v>4318</v>
      </c>
      <c r="B5683" s="430">
        <v>1</v>
      </c>
      <c r="C5683" s="430" t="s">
        <v>4319</v>
      </c>
      <c r="D5683" s="430" t="s">
        <v>3779</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75">
      <c r="A5684" s="430" t="s">
        <v>4318</v>
      </c>
      <c r="B5684" s="430">
        <v>1</v>
      </c>
      <c r="C5684" s="430" t="s">
        <v>4319</v>
      </c>
      <c r="D5684" s="430" t="s">
        <v>3781</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75">
      <c r="A5685" s="430" t="s">
        <v>4318</v>
      </c>
      <c r="B5685" s="430">
        <v>1</v>
      </c>
      <c r="C5685" s="430" t="s">
        <v>4319</v>
      </c>
      <c r="D5685" s="430" t="s">
        <v>4196</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75">
      <c r="A5686" s="430" t="s">
        <v>4318</v>
      </c>
      <c r="B5686" s="430">
        <v>1</v>
      </c>
      <c r="C5686" s="430" t="s">
        <v>4319</v>
      </c>
      <c r="D5686" s="430" t="s">
        <v>3783</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75">
      <c r="A5687" s="430" t="s">
        <v>4318</v>
      </c>
      <c r="B5687" s="430">
        <v>1</v>
      </c>
      <c r="C5687" s="430" t="s">
        <v>4319</v>
      </c>
      <c r="D5687" s="430" t="s">
        <v>4137</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75">
      <c r="A5688" s="430" t="s">
        <v>4318</v>
      </c>
      <c r="B5688" s="430">
        <v>1</v>
      </c>
      <c r="C5688" s="430" t="s">
        <v>4319</v>
      </c>
      <c r="D5688" s="430" t="s">
        <v>3785</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75">
      <c r="A5689" s="430" t="s">
        <v>4318</v>
      </c>
      <c r="B5689" s="430">
        <v>1</v>
      </c>
      <c r="C5689" s="430" t="s">
        <v>4319</v>
      </c>
      <c r="D5689" s="430" t="s">
        <v>3787</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75">
      <c r="A5690" s="430" t="s">
        <v>4318</v>
      </c>
      <c r="B5690" s="430">
        <v>1</v>
      </c>
      <c r="C5690" s="430" t="s">
        <v>4319</v>
      </c>
      <c r="D5690" s="430" t="s">
        <v>3789</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75">
      <c r="A5691" s="430" t="s">
        <v>4318</v>
      </c>
      <c r="B5691" s="430">
        <v>1</v>
      </c>
      <c r="C5691" s="430" t="s">
        <v>4319</v>
      </c>
      <c r="D5691" s="430" t="s">
        <v>3791</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75">
      <c r="A5692" s="430" t="s">
        <v>4318</v>
      </c>
      <c r="B5692" s="430">
        <v>1</v>
      </c>
      <c r="C5692" s="430" t="s">
        <v>4319</v>
      </c>
      <c r="D5692" s="430" t="s">
        <v>3793</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75">
      <c r="A5693" s="430" t="s">
        <v>4318</v>
      </c>
      <c r="B5693" s="430">
        <v>1</v>
      </c>
      <c r="C5693" s="430" t="s">
        <v>4319</v>
      </c>
      <c r="D5693" s="430" t="s">
        <v>3795</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75">
      <c r="A5694" s="430" t="s">
        <v>4318</v>
      </c>
      <c r="B5694" s="430">
        <v>1</v>
      </c>
      <c r="C5694" s="430" t="s">
        <v>4319</v>
      </c>
      <c r="D5694" s="430" t="s">
        <v>3797</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75">
      <c r="A5695" s="430" t="s">
        <v>4318</v>
      </c>
      <c r="B5695" s="430">
        <v>1</v>
      </c>
      <c r="C5695" s="430" t="s">
        <v>4319</v>
      </c>
      <c r="D5695" s="430" t="s">
        <v>3799</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75">
      <c r="A5696" s="430" t="s">
        <v>4318</v>
      </c>
      <c r="B5696" s="430">
        <v>1</v>
      </c>
      <c r="C5696" s="430" t="s">
        <v>4319</v>
      </c>
      <c r="D5696" s="430" t="s">
        <v>3801</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75">
      <c r="A5697" s="430" t="s">
        <v>4318</v>
      </c>
      <c r="B5697" s="430">
        <v>1</v>
      </c>
      <c r="C5697" s="430" t="s">
        <v>4319</v>
      </c>
      <c r="D5697" s="430" t="s">
        <v>3803</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75">
      <c r="A5698" s="430" t="s">
        <v>4318</v>
      </c>
      <c r="B5698" s="430">
        <v>1</v>
      </c>
      <c r="C5698" s="430" t="s">
        <v>4319</v>
      </c>
      <c r="D5698" s="430" t="s">
        <v>3805</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75">
      <c r="A5699" s="430" t="s">
        <v>4318</v>
      </c>
      <c r="B5699" s="430">
        <v>1</v>
      </c>
      <c r="C5699" s="430" t="s">
        <v>4319</v>
      </c>
      <c r="D5699" s="430" t="s">
        <v>4197</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75">
      <c r="A5700" s="430" t="s">
        <v>4318</v>
      </c>
      <c r="B5700" s="430">
        <v>1</v>
      </c>
      <c r="C5700" s="430" t="s">
        <v>4319</v>
      </c>
      <c r="D5700" s="430" t="s">
        <v>3807</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75">
      <c r="A5701" s="430" t="s">
        <v>4318</v>
      </c>
      <c r="B5701" s="430">
        <v>1</v>
      </c>
      <c r="C5701" s="430" t="s">
        <v>4319</v>
      </c>
      <c r="D5701" s="430" t="s">
        <v>3809</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75">
      <c r="A5702" s="430" t="s">
        <v>4318</v>
      </c>
      <c r="B5702" s="430">
        <v>1</v>
      </c>
      <c r="C5702" s="430" t="s">
        <v>4319</v>
      </c>
      <c r="D5702" s="430" t="s">
        <v>3811</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75">
      <c r="A5703" s="430" t="s">
        <v>4318</v>
      </c>
      <c r="B5703" s="430">
        <v>1</v>
      </c>
      <c r="C5703" s="430" t="s">
        <v>4319</v>
      </c>
      <c r="D5703" s="430" t="s">
        <v>4138</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75">
      <c r="A5704" s="430" t="s">
        <v>4318</v>
      </c>
      <c r="B5704" s="430">
        <v>1</v>
      </c>
      <c r="C5704" s="430" t="s">
        <v>4319</v>
      </c>
      <c r="D5704" s="430" t="s">
        <v>3813</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75">
      <c r="A5705" s="430" t="s">
        <v>4318</v>
      </c>
      <c r="B5705" s="430">
        <v>1</v>
      </c>
      <c r="C5705" s="430" t="s">
        <v>4319</v>
      </c>
      <c r="D5705" s="430" t="s">
        <v>3815</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75">
      <c r="A5706" s="430" t="s">
        <v>4318</v>
      </c>
      <c r="B5706" s="430">
        <v>1</v>
      </c>
      <c r="C5706" s="430" t="s">
        <v>4319</v>
      </c>
      <c r="D5706" s="430" t="s">
        <v>3817</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75">
      <c r="A5707" s="430" t="s">
        <v>4318</v>
      </c>
      <c r="B5707" s="430">
        <v>1</v>
      </c>
      <c r="C5707" s="430" t="s">
        <v>4319</v>
      </c>
      <c r="D5707" s="430" t="s">
        <v>3819</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75">
      <c r="A5708" s="430" t="s">
        <v>4318</v>
      </c>
      <c r="B5708" s="430">
        <v>1</v>
      </c>
      <c r="C5708" s="430" t="s">
        <v>4319</v>
      </c>
      <c r="D5708" s="430" t="s">
        <v>521</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75">
      <c r="A5709" s="430" t="s">
        <v>4318</v>
      </c>
      <c r="B5709" s="430">
        <v>1</v>
      </c>
      <c r="C5709" s="430" t="s">
        <v>4319</v>
      </c>
      <c r="D5709" s="430" t="s">
        <v>3822</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75">
      <c r="A5710" s="430" t="s">
        <v>4318</v>
      </c>
      <c r="B5710" s="430">
        <v>1</v>
      </c>
      <c r="C5710" s="430" t="s">
        <v>4319</v>
      </c>
      <c r="D5710" s="430" t="s">
        <v>3824</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75">
      <c r="A5711" s="430" t="s">
        <v>4318</v>
      </c>
      <c r="B5711" s="430">
        <v>1</v>
      </c>
      <c r="C5711" s="430" t="s">
        <v>4319</v>
      </c>
      <c r="D5711" s="430" t="s">
        <v>3826</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75">
      <c r="A5712" s="430" t="s">
        <v>4318</v>
      </c>
      <c r="B5712" s="430">
        <v>1</v>
      </c>
      <c r="C5712" s="430" t="s">
        <v>4319</v>
      </c>
      <c r="D5712" s="430" t="s">
        <v>3828</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75">
      <c r="A5713" s="430" t="s">
        <v>4318</v>
      </c>
      <c r="B5713" s="430">
        <v>1</v>
      </c>
      <c r="C5713" s="430" t="s">
        <v>4319</v>
      </c>
      <c r="D5713" s="430" t="s">
        <v>3830</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75">
      <c r="A5714" s="430" t="s">
        <v>4318</v>
      </c>
      <c r="B5714" s="430">
        <v>1</v>
      </c>
      <c r="C5714" s="430" t="s">
        <v>4319</v>
      </c>
      <c r="D5714" s="430" t="s">
        <v>3832</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75">
      <c r="A5715" s="430" t="s">
        <v>4318</v>
      </c>
      <c r="B5715" s="430">
        <v>1</v>
      </c>
      <c r="C5715" s="430" t="s">
        <v>4319</v>
      </c>
      <c r="D5715" s="430" t="s">
        <v>3834</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75">
      <c r="A5716" s="430" t="s">
        <v>4318</v>
      </c>
      <c r="B5716" s="430">
        <v>1</v>
      </c>
      <c r="C5716" s="430" t="s">
        <v>4319</v>
      </c>
      <c r="D5716" s="430" t="s">
        <v>3836</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75">
      <c r="A5717" s="430" t="s">
        <v>4318</v>
      </c>
      <c r="B5717" s="430">
        <v>1</v>
      </c>
      <c r="C5717" s="430" t="s">
        <v>4319</v>
      </c>
      <c r="D5717" s="430" t="s">
        <v>3838</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75">
      <c r="A5718" s="430" t="s">
        <v>4318</v>
      </c>
      <c r="B5718" s="430">
        <v>1</v>
      </c>
      <c r="C5718" s="430" t="s">
        <v>4319</v>
      </c>
      <c r="D5718" s="430" t="s">
        <v>4139</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75">
      <c r="A5719" s="430" t="s">
        <v>4318</v>
      </c>
      <c r="B5719" s="430">
        <v>1</v>
      </c>
      <c r="C5719" s="430" t="s">
        <v>4319</v>
      </c>
      <c r="D5719" s="430" t="s">
        <v>4198</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75">
      <c r="A5720" s="430" t="s">
        <v>4318</v>
      </c>
      <c r="B5720" s="430">
        <v>1</v>
      </c>
      <c r="C5720" s="430" t="s">
        <v>4319</v>
      </c>
      <c r="D5720" s="430" t="s">
        <v>3840</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75">
      <c r="A5721" s="430" t="s">
        <v>4318</v>
      </c>
      <c r="B5721" s="430">
        <v>1</v>
      </c>
      <c r="C5721" s="430" t="s">
        <v>4319</v>
      </c>
      <c r="D5721" s="430" t="s">
        <v>3842</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75">
      <c r="A5722" s="430" t="s">
        <v>4318</v>
      </c>
      <c r="B5722" s="430">
        <v>1</v>
      </c>
      <c r="C5722" s="430" t="s">
        <v>4319</v>
      </c>
      <c r="D5722" s="430" t="s">
        <v>3844</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75">
      <c r="A5723" s="430" t="s">
        <v>4318</v>
      </c>
      <c r="B5723" s="430">
        <v>1</v>
      </c>
      <c r="C5723" s="430" t="s">
        <v>4319</v>
      </c>
      <c r="D5723" s="430" t="s">
        <v>3846</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75">
      <c r="A5724" s="430" t="s">
        <v>4318</v>
      </c>
      <c r="B5724" s="430">
        <v>1</v>
      </c>
      <c r="C5724" s="430" t="s">
        <v>4319</v>
      </c>
      <c r="D5724" s="430" t="s">
        <v>3848</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75">
      <c r="A5725" s="430" t="s">
        <v>4318</v>
      </c>
      <c r="B5725" s="430">
        <v>1</v>
      </c>
      <c r="C5725" s="430" t="s">
        <v>4319</v>
      </c>
      <c r="D5725" s="430" t="s">
        <v>3850</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75">
      <c r="A5726" s="430" t="s">
        <v>4318</v>
      </c>
      <c r="B5726" s="430">
        <v>1</v>
      </c>
      <c r="C5726" s="430" t="s">
        <v>4319</v>
      </c>
      <c r="D5726" s="430" t="s">
        <v>3852</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75">
      <c r="A5727" s="430" t="s">
        <v>4318</v>
      </c>
      <c r="B5727" s="430">
        <v>1</v>
      </c>
      <c r="C5727" s="430" t="s">
        <v>4319</v>
      </c>
      <c r="D5727" s="430" t="s">
        <v>4141</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75">
      <c r="A5728" s="430" t="s">
        <v>4318</v>
      </c>
      <c r="B5728" s="430">
        <v>1</v>
      </c>
      <c r="C5728" s="430" t="s">
        <v>4319</v>
      </c>
      <c r="D5728" s="430" t="s">
        <v>3854</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75">
      <c r="A5729" s="430" t="s">
        <v>4318</v>
      </c>
      <c r="B5729" s="430">
        <v>1</v>
      </c>
      <c r="C5729" s="430" t="s">
        <v>4319</v>
      </c>
      <c r="D5729" s="430" t="s">
        <v>3856</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75">
      <c r="A5730" s="430" t="s">
        <v>4318</v>
      </c>
      <c r="B5730" s="430">
        <v>1</v>
      </c>
      <c r="C5730" s="430" t="s">
        <v>4319</v>
      </c>
      <c r="D5730" s="430" t="s">
        <v>3858</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75">
      <c r="A5731" s="430" t="s">
        <v>4318</v>
      </c>
      <c r="B5731" s="430">
        <v>1</v>
      </c>
      <c r="C5731" s="430" t="s">
        <v>4319</v>
      </c>
      <c r="D5731" s="430" t="s">
        <v>3860</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75">
      <c r="A5732" s="430" t="s">
        <v>4318</v>
      </c>
      <c r="B5732" s="430">
        <v>1</v>
      </c>
      <c r="C5732" s="430" t="s">
        <v>4319</v>
      </c>
      <c r="D5732" s="430" t="s">
        <v>3862</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75">
      <c r="A5733" s="430" t="s">
        <v>4320</v>
      </c>
      <c r="B5733" s="430">
        <v>1</v>
      </c>
      <c r="C5733" s="430" t="s">
        <v>4321</v>
      </c>
      <c r="D5733" s="430" t="s">
        <v>3765</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75">
      <c r="A5734" s="430" t="s">
        <v>4320</v>
      </c>
      <c r="B5734" s="430">
        <v>1</v>
      </c>
      <c r="C5734" s="430" t="s">
        <v>4321</v>
      </c>
      <c r="D5734" s="430" t="s">
        <v>3767</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75">
      <c r="A5735" s="430" t="s">
        <v>4320</v>
      </c>
      <c r="B5735" s="430">
        <v>1</v>
      </c>
      <c r="C5735" s="430" t="s">
        <v>4321</v>
      </c>
      <c r="D5735" s="430" t="s">
        <v>3769</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75">
      <c r="A5736" s="430" t="s">
        <v>4320</v>
      </c>
      <c r="B5736" s="430">
        <v>1</v>
      </c>
      <c r="C5736" s="430" t="s">
        <v>4321</v>
      </c>
      <c r="D5736" s="430" t="s">
        <v>4136</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75">
      <c r="A5737" s="430" t="s">
        <v>4320</v>
      </c>
      <c r="B5737" s="430">
        <v>1</v>
      </c>
      <c r="C5737" s="430" t="s">
        <v>4321</v>
      </c>
      <c r="D5737" s="430" t="s">
        <v>3771</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75">
      <c r="A5738" s="430" t="s">
        <v>4320</v>
      </c>
      <c r="B5738" s="430">
        <v>1</v>
      </c>
      <c r="C5738" s="430" t="s">
        <v>4321</v>
      </c>
      <c r="D5738" s="430" t="s">
        <v>3773</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75">
      <c r="A5739" s="430" t="s">
        <v>4320</v>
      </c>
      <c r="B5739" s="430">
        <v>1</v>
      </c>
      <c r="C5739" s="430" t="s">
        <v>4321</v>
      </c>
      <c r="D5739" s="430" t="s">
        <v>485</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75">
      <c r="A5740" s="430" t="s">
        <v>4320</v>
      </c>
      <c r="B5740" s="430">
        <v>1</v>
      </c>
      <c r="C5740" s="430" t="s">
        <v>4321</v>
      </c>
      <c r="D5740" s="430" t="s">
        <v>3776</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75">
      <c r="A5741" s="430" t="s">
        <v>4320</v>
      </c>
      <c r="B5741" s="430">
        <v>1</v>
      </c>
      <c r="C5741" s="430" t="s">
        <v>4321</v>
      </c>
      <c r="D5741" s="430" t="s">
        <v>3778</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75">
      <c r="A5742" s="430" t="s">
        <v>4320</v>
      </c>
      <c r="B5742" s="430">
        <v>1</v>
      </c>
      <c r="C5742" s="430" t="s">
        <v>4321</v>
      </c>
      <c r="D5742" s="430" t="s">
        <v>3779</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75">
      <c r="A5743" s="430" t="s">
        <v>4320</v>
      </c>
      <c r="B5743" s="430">
        <v>1</v>
      </c>
      <c r="C5743" s="430" t="s">
        <v>4321</v>
      </c>
      <c r="D5743" s="430" t="s">
        <v>3781</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75">
      <c r="A5744" s="430" t="s">
        <v>4320</v>
      </c>
      <c r="B5744" s="430">
        <v>1</v>
      </c>
      <c r="C5744" s="430" t="s">
        <v>4321</v>
      </c>
      <c r="D5744" s="430" t="s">
        <v>3783</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75">
      <c r="A5745" s="430" t="s">
        <v>4320</v>
      </c>
      <c r="B5745" s="430">
        <v>1</v>
      </c>
      <c r="C5745" s="430" t="s">
        <v>4321</v>
      </c>
      <c r="D5745" s="430" t="s">
        <v>4137</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75">
      <c r="A5746" s="430" t="s">
        <v>4320</v>
      </c>
      <c r="B5746" s="430">
        <v>1</v>
      </c>
      <c r="C5746" s="430" t="s">
        <v>4321</v>
      </c>
      <c r="D5746" s="430" t="s">
        <v>3785</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75">
      <c r="A5747" s="430" t="s">
        <v>4320</v>
      </c>
      <c r="B5747" s="430">
        <v>1</v>
      </c>
      <c r="C5747" s="430" t="s">
        <v>4321</v>
      </c>
      <c r="D5747" s="430" t="s">
        <v>3787</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75">
      <c r="A5748" s="430" t="s">
        <v>4320</v>
      </c>
      <c r="B5748" s="430">
        <v>1</v>
      </c>
      <c r="C5748" s="430" t="s">
        <v>4321</v>
      </c>
      <c r="D5748" s="430" t="s">
        <v>3789</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75">
      <c r="A5749" s="430" t="s">
        <v>4320</v>
      </c>
      <c r="B5749" s="430">
        <v>1</v>
      </c>
      <c r="C5749" s="430" t="s">
        <v>4321</v>
      </c>
      <c r="D5749" s="430" t="s">
        <v>3791</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75">
      <c r="A5750" s="430" t="s">
        <v>4320</v>
      </c>
      <c r="B5750" s="430">
        <v>1</v>
      </c>
      <c r="C5750" s="430" t="s">
        <v>4321</v>
      </c>
      <c r="D5750" s="430" t="s">
        <v>3793</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75">
      <c r="A5751" s="430" t="s">
        <v>4320</v>
      </c>
      <c r="B5751" s="430">
        <v>1</v>
      </c>
      <c r="C5751" s="430" t="s">
        <v>4321</v>
      </c>
      <c r="D5751" s="430" t="s">
        <v>3795</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75">
      <c r="A5752" s="430" t="s">
        <v>4320</v>
      </c>
      <c r="B5752" s="430">
        <v>1</v>
      </c>
      <c r="C5752" s="430" t="s">
        <v>4321</v>
      </c>
      <c r="D5752" s="430" t="s">
        <v>3797</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75">
      <c r="A5753" s="430" t="s">
        <v>4320</v>
      </c>
      <c r="B5753" s="430">
        <v>1</v>
      </c>
      <c r="C5753" s="430" t="s">
        <v>4321</v>
      </c>
      <c r="D5753" s="430" t="s">
        <v>3799</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75">
      <c r="A5754" s="430" t="s">
        <v>4320</v>
      </c>
      <c r="B5754" s="430">
        <v>1</v>
      </c>
      <c r="C5754" s="430" t="s">
        <v>4321</v>
      </c>
      <c r="D5754" s="430" t="s">
        <v>3801</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75">
      <c r="A5755" s="430" t="s">
        <v>4320</v>
      </c>
      <c r="B5755" s="430">
        <v>1</v>
      </c>
      <c r="C5755" s="430" t="s">
        <v>4321</v>
      </c>
      <c r="D5755" s="430" t="s">
        <v>3803</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75">
      <c r="A5756" s="430" t="s">
        <v>4320</v>
      </c>
      <c r="B5756" s="430">
        <v>1</v>
      </c>
      <c r="C5756" s="430" t="s">
        <v>4321</v>
      </c>
      <c r="D5756" s="430" t="s">
        <v>3805</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75">
      <c r="A5757" s="430" t="s">
        <v>4320</v>
      </c>
      <c r="B5757" s="430">
        <v>1</v>
      </c>
      <c r="C5757" s="430" t="s">
        <v>4321</v>
      </c>
      <c r="D5757" s="430" t="s">
        <v>3807</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75">
      <c r="A5758" s="430" t="s">
        <v>4320</v>
      </c>
      <c r="B5758" s="430">
        <v>1</v>
      </c>
      <c r="C5758" s="430" t="s">
        <v>4321</v>
      </c>
      <c r="D5758" s="430" t="s">
        <v>3809</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75">
      <c r="A5759" s="430" t="s">
        <v>4320</v>
      </c>
      <c r="B5759" s="430">
        <v>1</v>
      </c>
      <c r="C5759" s="430" t="s">
        <v>4321</v>
      </c>
      <c r="D5759" s="430" t="s">
        <v>3811</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75">
      <c r="A5760" s="430" t="s">
        <v>4320</v>
      </c>
      <c r="B5760" s="430">
        <v>1</v>
      </c>
      <c r="C5760" s="430" t="s">
        <v>4321</v>
      </c>
      <c r="D5760" s="430" t="s">
        <v>4138</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75">
      <c r="A5761" s="430" t="s">
        <v>4320</v>
      </c>
      <c r="B5761" s="430">
        <v>1</v>
      </c>
      <c r="C5761" s="430" t="s">
        <v>4321</v>
      </c>
      <c r="D5761" s="430" t="s">
        <v>3813</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75">
      <c r="A5762" s="430" t="s">
        <v>4320</v>
      </c>
      <c r="B5762" s="430">
        <v>1</v>
      </c>
      <c r="C5762" s="430" t="s">
        <v>4321</v>
      </c>
      <c r="D5762" s="430" t="s">
        <v>3815</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75">
      <c r="A5763" s="430" t="s">
        <v>4320</v>
      </c>
      <c r="B5763" s="430">
        <v>1</v>
      </c>
      <c r="C5763" s="430" t="s">
        <v>4321</v>
      </c>
      <c r="D5763" s="430" t="s">
        <v>3817</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75">
      <c r="A5764" s="430" t="s">
        <v>4320</v>
      </c>
      <c r="B5764" s="430">
        <v>1</v>
      </c>
      <c r="C5764" s="430" t="s">
        <v>4321</v>
      </c>
      <c r="D5764" s="430" t="s">
        <v>3819</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75">
      <c r="A5765" s="430" t="s">
        <v>4320</v>
      </c>
      <c r="B5765" s="430">
        <v>1</v>
      </c>
      <c r="C5765" s="430" t="s">
        <v>4321</v>
      </c>
      <c r="D5765" s="430" t="s">
        <v>521</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75">
      <c r="A5766" s="430" t="s">
        <v>4320</v>
      </c>
      <c r="B5766" s="430">
        <v>1</v>
      </c>
      <c r="C5766" s="430" t="s">
        <v>4321</v>
      </c>
      <c r="D5766" s="430" t="s">
        <v>3822</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75">
      <c r="A5767" s="430" t="s">
        <v>4320</v>
      </c>
      <c r="B5767" s="430">
        <v>1</v>
      </c>
      <c r="C5767" s="430" t="s">
        <v>4321</v>
      </c>
      <c r="D5767" s="430" t="s">
        <v>3824</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75">
      <c r="A5768" s="430" t="s">
        <v>4320</v>
      </c>
      <c r="B5768" s="430">
        <v>1</v>
      </c>
      <c r="C5768" s="430" t="s">
        <v>4321</v>
      </c>
      <c r="D5768" s="430" t="s">
        <v>3826</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75">
      <c r="A5769" s="430" t="s">
        <v>4320</v>
      </c>
      <c r="B5769" s="430">
        <v>1</v>
      </c>
      <c r="C5769" s="430" t="s">
        <v>4321</v>
      </c>
      <c r="D5769" s="430" t="s">
        <v>3828</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75">
      <c r="A5770" s="430" t="s">
        <v>4320</v>
      </c>
      <c r="B5770" s="430">
        <v>1</v>
      </c>
      <c r="C5770" s="430" t="s">
        <v>4321</v>
      </c>
      <c r="D5770" s="430" t="s">
        <v>3830</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75">
      <c r="A5771" s="430" t="s">
        <v>4320</v>
      </c>
      <c r="B5771" s="430">
        <v>1</v>
      </c>
      <c r="C5771" s="430" t="s">
        <v>4321</v>
      </c>
      <c r="D5771" s="430" t="s">
        <v>4191</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75">
      <c r="A5772" s="430" t="s">
        <v>4320</v>
      </c>
      <c r="B5772" s="430">
        <v>1</v>
      </c>
      <c r="C5772" s="430" t="s">
        <v>4321</v>
      </c>
      <c r="D5772" s="430" t="s">
        <v>3832</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75">
      <c r="A5773" s="430" t="s">
        <v>4320</v>
      </c>
      <c r="B5773" s="430">
        <v>1</v>
      </c>
      <c r="C5773" s="430" t="s">
        <v>4321</v>
      </c>
      <c r="D5773" s="430" t="s">
        <v>3834</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75">
      <c r="A5774" s="430" t="s">
        <v>4320</v>
      </c>
      <c r="B5774" s="430">
        <v>1</v>
      </c>
      <c r="C5774" s="430" t="s">
        <v>4321</v>
      </c>
      <c r="D5774" s="430" t="s">
        <v>3836</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75">
      <c r="A5775" s="430" t="s">
        <v>4320</v>
      </c>
      <c r="B5775" s="430">
        <v>1</v>
      </c>
      <c r="C5775" s="430" t="s">
        <v>4321</v>
      </c>
      <c r="D5775" s="430" t="s">
        <v>3838</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75">
      <c r="A5776" s="430" t="s">
        <v>4320</v>
      </c>
      <c r="B5776" s="430">
        <v>1</v>
      </c>
      <c r="C5776" s="430" t="s">
        <v>4321</v>
      </c>
      <c r="D5776" s="430" t="s">
        <v>4139</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75">
      <c r="A5777" s="430" t="s">
        <v>4320</v>
      </c>
      <c r="B5777" s="430">
        <v>1</v>
      </c>
      <c r="C5777" s="430" t="s">
        <v>4321</v>
      </c>
      <c r="D5777" s="430" t="s">
        <v>3840</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75">
      <c r="A5778" s="430" t="s">
        <v>4320</v>
      </c>
      <c r="B5778" s="430">
        <v>1</v>
      </c>
      <c r="C5778" s="430" t="s">
        <v>4321</v>
      </c>
      <c r="D5778" s="430" t="s">
        <v>3842</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75">
      <c r="A5779" s="430" t="s">
        <v>4320</v>
      </c>
      <c r="B5779" s="430">
        <v>1</v>
      </c>
      <c r="C5779" s="430" t="s">
        <v>4321</v>
      </c>
      <c r="D5779" s="430" t="s">
        <v>3844</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75">
      <c r="A5780" s="430" t="s">
        <v>4320</v>
      </c>
      <c r="B5780" s="430">
        <v>1</v>
      </c>
      <c r="C5780" s="430" t="s">
        <v>4321</v>
      </c>
      <c r="D5780" s="430" t="s">
        <v>3846</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75">
      <c r="A5781" s="430" t="s">
        <v>4320</v>
      </c>
      <c r="B5781" s="430">
        <v>1</v>
      </c>
      <c r="C5781" s="430" t="s">
        <v>4321</v>
      </c>
      <c r="D5781" s="430" t="s">
        <v>3848</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75">
      <c r="A5782" s="430" t="s">
        <v>4320</v>
      </c>
      <c r="B5782" s="430">
        <v>1</v>
      </c>
      <c r="C5782" s="430" t="s">
        <v>4321</v>
      </c>
      <c r="D5782" s="430" t="s">
        <v>4322</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75">
      <c r="A5783" s="430" t="s">
        <v>4320</v>
      </c>
      <c r="B5783" s="430">
        <v>1</v>
      </c>
      <c r="C5783" s="430" t="s">
        <v>4321</v>
      </c>
      <c r="D5783" s="430" t="s">
        <v>4140</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75">
      <c r="A5784" s="430" t="s">
        <v>4320</v>
      </c>
      <c r="B5784" s="430">
        <v>1</v>
      </c>
      <c r="C5784" s="430" t="s">
        <v>4321</v>
      </c>
      <c r="D5784" s="430" t="s">
        <v>4323</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75">
      <c r="A5785" s="430" t="s">
        <v>4320</v>
      </c>
      <c r="B5785" s="430">
        <v>1</v>
      </c>
      <c r="C5785" s="430" t="s">
        <v>4321</v>
      </c>
      <c r="D5785" s="430" t="s">
        <v>3850</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75">
      <c r="A5786" s="430" t="s">
        <v>4320</v>
      </c>
      <c r="B5786" s="430">
        <v>1</v>
      </c>
      <c r="C5786" s="430" t="s">
        <v>4321</v>
      </c>
      <c r="D5786" s="430" t="s">
        <v>3852</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75">
      <c r="A5787" s="430" t="s">
        <v>4320</v>
      </c>
      <c r="B5787" s="430">
        <v>1</v>
      </c>
      <c r="C5787" s="430" t="s">
        <v>4321</v>
      </c>
      <c r="D5787" s="430" t="s">
        <v>4141</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75">
      <c r="A5788" s="430" t="s">
        <v>4320</v>
      </c>
      <c r="B5788" s="430">
        <v>1</v>
      </c>
      <c r="C5788" s="430" t="s">
        <v>4321</v>
      </c>
      <c r="D5788" s="430" t="s">
        <v>3854</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75">
      <c r="A5789" s="430" t="s">
        <v>4320</v>
      </c>
      <c r="B5789" s="430">
        <v>1</v>
      </c>
      <c r="C5789" s="430" t="s">
        <v>4321</v>
      </c>
      <c r="D5789" s="430" t="s">
        <v>3856</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75">
      <c r="A5790" s="430" t="s">
        <v>4320</v>
      </c>
      <c r="B5790" s="430">
        <v>1</v>
      </c>
      <c r="C5790" s="430" t="s">
        <v>4321</v>
      </c>
      <c r="D5790" s="430" t="s">
        <v>3858</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75">
      <c r="A5791" s="430" t="s">
        <v>4320</v>
      </c>
      <c r="B5791" s="430">
        <v>1</v>
      </c>
      <c r="C5791" s="430" t="s">
        <v>4321</v>
      </c>
      <c r="D5791" s="430" t="s">
        <v>3860</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75">
      <c r="A5792" s="430" t="s">
        <v>4320</v>
      </c>
      <c r="B5792" s="430">
        <v>1</v>
      </c>
      <c r="C5792" s="430" t="s">
        <v>4321</v>
      </c>
      <c r="D5792" s="430" t="s">
        <v>3862</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75">
      <c r="A5793" s="430" t="s">
        <v>4324</v>
      </c>
      <c r="B5793" s="430">
        <v>1</v>
      </c>
      <c r="C5793" s="430" t="s">
        <v>4325</v>
      </c>
      <c r="D5793" s="430" t="s">
        <v>3765</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75">
      <c r="A5794" s="430" t="s">
        <v>4324</v>
      </c>
      <c r="B5794" s="430">
        <v>1</v>
      </c>
      <c r="C5794" s="430" t="s">
        <v>4325</v>
      </c>
      <c r="D5794" s="430" t="s">
        <v>3767</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75">
      <c r="A5795" s="430" t="s">
        <v>4324</v>
      </c>
      <c r="B5795" s="430">
        <v>1</v>
      </c>
      <c r="C5795" s="430" t="s">
        <v>4325</v>
      </c>
      <c r="D5795" s="430" t="s">
        <v>3769</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75">
      <c r="A5796" s="430" t="s">
        <v>4324</v>
      </c>
      <c r="B5796" s="430">
        <v>1</v>
      </c>
      <c r="C5796" s="430" t="s">
        <v>4325</v>
      </c>
      <c r="D5796" s="430" t="s">
        <v>4136</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75">
      <c r="A5797" s="430" t="s">
        <v>4324</v>
      </c>
      <c r="B5797" s="430">
        <v>1</v>
      </c>
      <c r="C5797" s="430" t="s">
        <v>4325</v>
      </c>
      <c r="D5797" s="430" t="s">
        <v>3771</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75">
      <c r="A5798" s="430" t="s">
        <v>4324</v>
      </c>
      <c r="B5798" s="430">
        <v>1</v>
      </c>
      <c r="C5798" s="430" t="s">
        <v>4325</v>
      </c>
      <c r="D5798" s="430" t="s">
        <v>3773</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75">
      <c r="A5799" s="430" t="s">
        <v>4324</v>
      </c>
      <c r="B5799" s="430">
        <v>1</v>
      </c>
      <c r="C5799" s="430" t="s">
        <v>4325</v>
      </c>
      <c r="D5799" s="430" t="s">
        <v>485</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75">
      <c r="A5800" s="430" t="s">
        <v>4324</v>
      </c>
      <c r="B5800" s="430">
        <v>1</v>
      </c>
      <c r="C5800" s="430" t="s">
        <v>4325</v>
      </c>
      <c r="D5800" s="430" t="s">
        <v>3776</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75">
      <c r="A5801" s="430" t="s">
        <v>4324</v>
      </c>
      <c r="B5801" s="430">
        <v>1</v>
      </c>
      <c r="C5801" s="430" t="s">
        <v>4325</v>
      </c>
      <c r="D5801" s="430" t="s">
        <v>3778</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75">
      <c r="A5802" s="430" t="s">
        <v>4324</v>
      </c>
      <c r="B5802" s="430">
        <v>1</v>
      </c>
      <c r="C5802" s="430" t="s">
        <v>4325</v>
      </c>
      <c r="D5802" s="430" t="s">
        <v>3779</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75">
      <c r="A5803" s="430" t="s">
        <v>4324</v>
      </c>
      <c r="B5803" s="430">
        <v>1</v>
      </c>
      <c r="C5803" s="430" t="s">
        <v>4325</v>
      </c>
      <c r="D5803" s="430" t="s">
        <v>3781</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75">
      <c r="A5804" s="430" t="s">
        <v>4324</v>
      </c>
      <c r="B5804" s="430">
        <v>1</v>
      </c>
      <c r="C5804" s="430" t="s">
        <v>4325</v>
      </c>
      <c r="D5804" s="430" t="s">
        <v>3783</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75">
      <c r="A5805" s="430" t="s">
        <v>4324</v>
      </c>
      <c r="B5805" s="430">
        <v>1</v>
      </c>
      <c r="C5805" s="430" t="s">
        <v>4325</v>
      </c>
      <c r="D5805" s="430" t="s">
        <v>4137</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75">
      <c r="A5806" s="430" t="s">
        <v>4324</v>
      </c>
      <c r="B5806" s="430">
        <v>1</v>
      </c>
      <c r="C5806" s="430" t="s">
        <v>4325</v>
      </c>
      <c r="D5806" s="430" t="s">
        <v>3785</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75">
      <c r="A5807" s="430" t="s">
        <v>4324</v>
      </c>
      <c r="B5807" s="430">
        <v>1</v>
      </c>
      <c r="C5807" s="430" t="s">
        <v>4325</v>
      </c>
      <c r="D5807" s="430" t="s">
        <v>3787</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75">
      <c r="A5808" s="430" t="s">
        <v>4324</v>
      </c>
      <c r="B5808" s="430">
        <v>1</v>
      </c>
      <c r="C5808" s="430" t="s">
        <v>4325</v>
      </c>
      <c r="D5808" s="430" t="s">
        <v>3789</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75">
      <c r="A5809" s="430" t="s">
        <v>4324</v>
      </c>
      <c r="B5809" s="430">
        <v>1</v>
      </c>
      <c r="C5809" s="430" t="s">
        <v>4325</v>
      </c>
      <c r="D5809" s="430" t="s">
        <v>3791</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75">
      <c r="A5810" s="430" t="s">
        <v>4324</v>
      </c>
      <c r="B5810" s="430">
        <v>1</v>
      </c>
      <c r="C5810" s="430" t="s">
        <v>4325</v>
      </c>
      <c r="D5810" s="430" t="s">
        <v>3793</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75">
      <c r="A5811" s="430" t="s">
        <v>4324</v>
      </c>
      <c r="B5811" s="430">
        <v>1</v>
      </c>
      <c r="C5811" s="430" t="s">
        <v>4325</v>
      </c>
      <c r="D5811" s="430" t="s">
        <v>3795</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75">
      <c r="A5812" s="430" t="s">
        <v>4324</v>
      </c>
      <c r="B5812" s="430">
        <v>1</v>
      </c>
      <c r="C5812" s="430" t="s">
        <v>4325</v>
      </c>
      <c r="D5812" s="430" t="s">
        <v>3797</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75">
      <c r="A5813" s="430" t="s">
        <v>4324</v>
      </c>
      <c r="B5813" s="430">
        <v>1</v>
      </c>
      <c r="C5813" s="430" t="s">
        <v>4325</v>
      </c>
      <c r="D5813" s="430" t="s">
        <v>3799</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75">
      <c r="A5814" s="430" t="s">
        <v>4324</v>
      </c>
      <c r="B5814" s="430">
        <v>1</v>
      </c>
      <c r="C5814" s="430" t="s">
        <v>4325</v>
      </c>
      <c r="D5814" s="430" t="s">
        <v>3801</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75">
      <c r="A5815" s="430" t="s">
        <v>4324</v>
      </c>
      <c r="B5815" s="430">
        <v>1</v>
      </c>
      <c r="C5815" s="430" t="s">
        <v>4325</v>
      </c>
      <c r="D5815" s="430" t="s">
        <v>3803</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75">
      <c r="A5816" s="430" t="s">
        <v>4324</v>
      </c>
      <c r="B5816" s="430">
        <v>1</v>
      </c>
      <c r="C5816" s="430" t="s">
        <v>4325</v>
      </c>
      <c r="D5816" s="430" t="s">
        <v>3805</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75">
      <c r="A5817" s="430" t="s">
        <v>4324</v>
      </c>
      <c r="B5817" s="430">
        <v>1</v>
      </c>
      <c r="C5817" s="430" t="s">
        <v>4325</v>
      </c>
      <c r="D5817" s="430" t="s">
        <v>3807</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75">
      <c r="A5818" s="430" t="s">
        <v>4324</v>
      </c>
      <c r="B5818" s="430">
        <v>1</v>
      </c>
      <c r="C5818" s="430" t="s">
        <v>4325</v>
      </c>
      <c r="D5818" s="430" t="s">
        <v>3809</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75">
      <c r="A5819" s="430" t="s">
        <v>4324</v>
      </c>
      <c r="B5819" s="430">
        <v>1</v>
      </c>
      <c r="C5819" s="430" t="s">
        <v>4325</v>
      </c>
      <c r="D5819" s="430" t="s">
        <v>3811</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75">
      <c r="A5820" s="430" t="s">
        <v>4324</v>
      </c>
      <c r="B5820" s="430">
        <v>1</v>
      </c>
      <c r="C5820" s="430" t="s">
        <v>4325</v>
      </c>
      <c r="D5820" s="430" t="s">
        <v>4138</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75">
      <c r="A5821" s="430" t="s">
        <v>4324</v>
      </c>
      <c r="B5821" s="430">
        <v>1</v>
      </c>
      <c r="C5821" s="430" t="s">
        <v>4325</v>
      </c>
      <c r="D5821" s="430" t="s">
        <v>3813</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75">
      <c r="A5822" s="430" t="s">
        <v>4324</v>
      </c>
      <c r="B5822" s="430">
        <v>1</v>
      </c>
      <c r="C5822" s="430" t="s">
        <v>4325</v>
      </c>
      <c r="D5822" s="430" t="s">
        <v>3815</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75">
      <c r="A5823" s="430" t="s">
        <v>4324</v>
      </c>
      <c r="B5823" s="430">
        <v>1</v>
      </c>
      <c r="C5823" s="430" t="s">
        <v>4325</v>
      </c>
      <c r="D5823" s="430" t="s">
        <v>3817</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75">
      <c r="A5824" s="430" t="s">
        <v>4324</v>
      </c>
      <c r="B5824" s="430">
        <v>1</v>
      </c>
      <c r="C5824" s="430" t="s">
        <v>4325</v>
      </c>
      <c r="D5824" s="430" t="s">
        <v>3819</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75">
      <c r="A5825" s="430" t="s">
        <v>4324</v>
      </c>
      <c r="B5825" s="430">
        <v>1</v>
      </c>
      <c r="C5825" s="430" t="s">
        <v>4325</v>
      </c>
      <c r="D5825" s="430" t="s">
        <v>521</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75">
      <c r="A5826" s="430" t="s">
        <v>4324</v>
      </c>
      <c r="B5826" s="430">
        <v>1</v>
      </c>
      <c r="C5826" s="430" t="s">
        <v>4325</v>
      </c>
      <c r="D5826" s="430" t="s">
        <v>3822</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75">
      <c r="A5827" s="430" t="s">
        <v>4324</v>
      </c>
      <c r="B5827" s="430">
        <v>1</v>
      </c>
      <c r="C5827" s="430" t="s">
        <v>4325</v>
      </c>
      <c r="D5827" s="430" t="s">
        <v>3824</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75">
      <c r="A5828" s="430" t="s">
        <v>4324</v>
      </c>
      <c r="B5828" s="430">
        <v>1</v>
      </c>
      <c r="C5828" s="430" t="s">
        <v>4325</v>
      </c>
      <c r="D5828" s="430" t="s">
        <v>3826</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75">
      <c r="A5829" s="430" t="s">
        <v>4324</v>
      </c>
      <c r="B5829" s="430">
        <v>1</v>
      </c>
      <c r="C5829" s="430" t="s">
        <v>4325</v>
      </c>
      <c r="D5829" s="430" t="s">
        <v>3828</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75">
      <c r="A5830" s="430" t="s">
        <v>4324</v>
      </c>
      <c r="B5830" s="430">
        <v>1</v>
      </c>
      <c r="C5830" s="430" t="s">
        <v>4325</v>
      </c>
      <c r="D5830" s="430" t="s">
        <v>3830</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75">
      <c r="A5831" s="430" t="s">
        <v>4324</v>
      </c>
      <c r="B5831" s="430">
        <v>1</v>
      </c>
      <c r="C5831" s="430" t="s">
        <v>4325</v>
      </c>
      <c r="D5831" s="430" t="s">
        <v>4191</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75">
      <c r="A5832" s="430" t="s">
        <v>4324</v>
      </c>
      <c r="B5832" s="430">
        <v>1</v>
      </c>
      <c r="C5832" s="430" t="s">
        <v>4325</v>
      </c>
      <c r="D5832" s="430" t="s">
        <v>3832</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75">
      <c r="A5833" s="430" t="s">
        <v>4324</v>
      </c>
      <c r="B5833" s="430">
        <v>1</v>
      </c>
      <c r="C5833" s="430" t="s">
        <v>4325</v>
      </c>
      <c r="D5833" s="430" t="s">
        <v>3834</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75">
      <c r="A5834" s="430" t="s">
        <v>4324</v>
      </c>
      <c r="B5834" s="430">
        <v>1</v>
      </c>
      <c r="C5834" s="430" t="s">
        <v>4325</v>
      </c>
      <c r="D5834" s="430" t="s">
        <v>3836</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75">
      <c r="A5835" s="430" t="s">
        <v>4324</v>
      </c>
      <c r="B5835" s="430">
        <v>1</v>
      </c>
      <c r="C5835" s="430" t="s">
        <v>4325</v>
      </c>
      <c r="D5835" s="430" t="s">
        <v>3838</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75">
      <c r="A5836" s="430" t="s">
        <v>4324</v>
      </c>
      <c r="B5836" s="430">
        <v>1</v>
      </c>
      <c r="C5836" s="430" t="s">
        <v>4325</v>
      </c>
      <c r="D5836" s="430" t="s">
        <v>4139</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75">
      <c r="A5837" s="430" t="s">
        <v>4324</v>
      </c>
      <c r="B5837" s="430">
        <v>1</v>
      </c>
      <c r="C5837" s="430" t="s">
        <v>4325</v>
      </c>
      <c r="D5837" s="430" t="s">
        <v>3840</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75">
      <c r="A5838" s="430" t="s">
        <v>4324</v>
      </c>
      <c r="B5838" s="430">
        <v>1</v>
      </c>
      <c r="C5838" s="430" t="s">
        <v>4325</v>
      </c>
      <c r="D5838" s="430" t="s">
        <v>3842</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75">
      <c r="A5839" s="430" t="s">
        <v>4324</v>
      </c>
      <c r="B5839" s="430">
        <v>1</v>
      </c>
      <c r="C5839" s="430" t="s">
        <v>4325</v>
      </c>
      <c r="D5839" s="430" t="s">
        <v>3844</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75">
      <c r="A5840" s="430" t="s">
        <v>4324</v>
      </c>
      <c r="B5840" s="430">
        <v>1</v>
      </c>
      <c r="C5840" s="430" t="s">
        <v>4325</v>
      </c>
      <c r="D5840" s="430" t="s">
        <v>3846</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75">
      <c r="A5841" s="430" t="s">
        <v>4324</v>
      </c>
      <c r="B5841" s="430">
        <v>1</v>
      </c>
      <c r="C5841" s="430" t="s">
        <v>4325</v>
      </c>
      <c r="D5841" s="430" t="s">
        <v>3848</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75">
      <c r="A5842" s="430" t="s">
        <v>4324</v>
      </c>
      <c r="B5842" s="430">
        <v>1</v>
      </c>
      <c r="C5842" s="430" t="s">
        <v>4325</v>
      </c>
      <c r="D5842" s="430" t="s">
        <v>4140</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75">
      <c r="A5843" s="430" t="s">
        <v>4324</v>
      </c>
      <c r="B5843" s="430">
        <v>1</v>
      </c>
      <c r="C5843" s="430" t="s">
        <v>4325</v>
      </c>
      <c r="D5843" s="430" t="s">
        <v>4323</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75">
      <c r="A5844" s="430" t="s">
        <v>4324</v>
      </c>
      <c r="B5844" s="430">
        <v>1</v>
      </c>
      <c r="C5844" s="430" t="s">
        <v>4325</v>
      </c>
      <c r="D5844" s="430" t="s">
        <v>3850</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75">
      <c r="A5845" s="430" t="s">
        <v>4324</v>
      </c>
      <c r="B5845" s="430">
        <v>1</v>
      </c>
      <c r="C5845" s="430" t="s">
        <v>4325</v>
      </c>
      <c r="D5845" s="430" t="s">
        <v>3852</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75">
      <c r="A5846" s="430" t="s">
        <v>4324</v>
      </c>
      <c r="B5846" s="430">
        <v>1</v>
      </c>
      <c r="C5846" s="430" t="s">
        <v>4325</v>
      </c>
      <c r="D5846" s="430" t="s">
        <v>4141</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75">
      <c r="A5847" s="430" t="s">
        <v>4324</v>
      </c>
      <c r="B5847" s="430">
        <v>1</v>
      </c>
      <c r="C5847" s="430" t="s">
        <v>4325</v>
      </c>
      <c r="D5847" s="430" t="s">
        <v>3854</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75">
      <c r="A5848" s="430" t="s">
        <v>4324</v>
      </c>
      <c r="B5848" s="430">
        <v>1</v>
      </c>
      <c r="C5848" s="430" t="s">
        <v>4325</v>
      </c>
      <c r="D5848" s="430" t="s">
        <v>3856</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75">
      <c r="A5849" s="430" t="s">
        <v>4324</v>
      </c>
      <c r="B5849" s="430">
        <v>1</v>
      </c>
      <c r="C5849" s="430" t="s">
        <v>4325</v>
      </c>
      <c r="D5849" s="430" t="s">
        <v>3858</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75">
      <c r="A5850" s="430" t="s">
        <v>4324</v>
      </c>
      <c r="B5850" s="430">
        <v>1</v>
      </c>
      <c r="C5850" s="430" t="s">
        <v>4325</v>
      </c>
      <c r="D5850" s="430" t="s">
        <v>3860</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75">
      <c r="A5851" s="430" t="s">
        <v>4324</v>
      </c>
      <c r="B5851" s="430">
        <v>1</v>
      </c>
      <c r="C5851" s="430" t="s">
        <v>4325</v>
      </c>
      <c r="D5851" s="430" t="s">
        <v>3862</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75">
      <c r="A5852" s="430" t="s">
        <v>4326</v>
      </c>
      <c r="B5852" s="430">
        <v>1</v>
      </c>
      <c r="C5852" s="430" t="s">
        <v>4327</v>
      </c>
      <c r="D5852" s="430" t="s">
        <v>3765</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75">
      <c r="A5853" s="430" t="s">
        <v>4326</v>
      </c>
      <c r="B5853" s="430">
        <v>1</v>
      </c>
      <c r="C5853" s="430" t="s">
        <v>4327</v>
      </c>
      <c r="D5853" s="430" t="s">
        <v>3767</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75">
      <c r="A5854" s="430" t="s">
        <v>4326</v>
      </c>
      <c r="B5854" s="430">
        <v>1</v>
      </c>
      <c r="C5854" s="430" t="s">
        <v>4327</v>
      </c>
      <c r="D5854" s="430" t="s">
        <v>3769</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75">
      <c r="A5855" s="430" t="s">
        <v>4326</v>
      </c>
      <c r="B5855" s="430">
        <v>1</v>
      </c>
      <c r="C5855" s="430" t="s">
        <v>4327</v>
      </c>
      <c r="D5855" s="430" t="s">
        <v>4136</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75">
      <c r="A5856" s="430" t="s">
        <v>4326</v>
      </c>
      <c r="B5856" s="430">
        <v>1</v>
      </c>
      <c r="C5856" s="430" t="s">
        <v>4327</v>
      </c>
      <c r="D5856" s="430" t="s">
        <v>3771</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75">
      <c r="A5857" s="430" t="s">
        <v>4326</v>
      </c>
      <c r="B5857" s="430">
        <v>1</v>
      </c>
      <c r="C5857" s="430" t="s">
        <v>4327</v>
      </c>
      <c r="D5857" s="430" t="s">
        <v>3773</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75">
      <c r="A5858" s="430" t="s">
        <v>4326</v>
      </c>
      <c r="B5858" s="430">
        <v>1</v>
      </c>
      <c r="C5858" s="430" t="s">
        <v>4327</v>
      </c>
      <c r="D5858" s="430" t="s">
        <v>485</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75">
      <c r="A5859" s="430" t="s">
        <v>4326</v>
      </c>
      <c r="B5859" s="430">
        <v>1</v>
      </c>
      <c r="C5859" s="430" t="s">
        <v>4327</v>
      </c>
      <c r="D5859" s="430" t="s">
        <v>3776</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75">
      <c r="A5860" s="430" t="s">
        <v>4326</v>
      </c>
      <c r="B5860" s="430">
        <v>1</v>
      </c>
      <c r="C5860" s="430" t="s">
        <v>4327</v>
      </c>
      <c r="D5860" s="430" t="s">
        <v>3778</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75">
      <c r="A5861" s="430" t="s">
        <v>4326</v>
      </c>
      <c r="B5861" s="430">
        <v>1</v>
      </c>
      <c r="C5861" s="430" t="s">
        <v>4327</v>
      </c>
      <c r="D5861" s="430" t="s">
        <v>3779</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75">
      <c r="A5862" s="430" t="s">
        <v>4326</v>
      </c>
      <c r="B5862" s="430">
        <v>1</v>
      </c>
      <c r="C5862" s="430" t="s">
        <v>4327</v>
      </c>
      <c r="D5862" s="430" t="s">
        <v>3781</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75">
      <c r="A5863" s="430" t="s">
        <v>4326</v>
      </c>
      <c r="B5863" s="430">
        <v>1</v>
      </c>
      <c r="C5863" s="430" t="s">
        <v>4327</v>
      </c>
      <c r="D5863" s="430" t="s">
        <v>3783</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75">
      <c r="A5864" s="430" t="s">
        <v>4326</v>
      </c>
      <c r="B5864" s="430">
        <v>1</v>
      </c>
      <c r="C5864" s="430" t="s">
        <v>4327</v>
      </c>
      <c r="D5864" s="430" t="s">
        <v>4137</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75">
      <c r="A5865" s="430" t="s">
        <v>4326</v>
      </c>
      <c r="B5865" s="430">
        <v>1</v>
      </c>
      <c r="C5865" s="430" t="s">
        <v>4327</v>
      </c>
      <c r="D5865" s="430" t="s">
        <v>3785</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75">
      <c r="A5866" s="430" t="s">
        <v>4326</v>
      </c>
      <c r="B5866" s="430">
        <v>1</v>
      </c>
      <c r="C5866" s="430" t="s">
        <v>4327</v>
      </c>
      <c r="D5866" s="430" t="s">
        <v>3787</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75">
      <c r="A5867" s="430" t="s">
        <v>4326</v>
      </c>
      <c r="B5867" s="430">
        <v>1</v>
      </c>
      <c r="C5867" s="430" t="s">
        <v>4327</v>
      </c>
      <c r="D5867" s="430" t="s">
        <v>3789</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75">
      <c r="A5868" s="430" t="s">
        <v>4326</v>
      </c>
      <c r="B5868" s="430">
        <v>1</v>
      </c>
      <c r="C5868" s="430" t="s">
        <v>4327</v>
      </c>
      <c r="D5868" s="430" t="s">
        <v>3791</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75">
      <c r="A5869" s="430" t="s">
        <v>4326</v>
      </c>
      <c r="B5869" s="430">
        <v>1</v>
      </c>
      <c r="C5869" s="430" t="s">
        <v>4327</v>
      </c>
      <c r="D5869" s="430" t="s">
        <v>3793</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75">
      <c r="A5870" s="430" t="s">
        <v>4326</v>
      </c>
      <c r="B5870" s="430">
        <v>1</v>
      </c>
      <c r="C5870" s="430" t="s">
        <v>4327</v>
      </c>
      <c r="D5870" s="430" t="s">
        <v>3795</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75">
      <c r="A5871" s="430" t="s">
        <v>4326</v>
      </c>
      <c r="B5871" s="430">
        <v>1</v>
      </c>
      <c r="C5871" s="430" t="s">
        <v>4327</v>
      </c>
      <c r="D5871" s="430" t="s">
        <v>3797</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75">
      <c r="A5872" s="430" t="s">
        <v>4326</v>
      </c>
      <c r="B5872" s="430">
        <v>1</v>
      </c>
      <c r="C5872" s="430" t="s">
        <v>4327</v>
      </c>
      <c r="D5872" s="430" t="s">
        <v>3799</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75">
      <c r="A5873" s="430" t="s">
        <v>4326</v>
      </c>
      <c r="B5873" s="430">
        <v>1</v>
      </c>
      <c r="C5873" s="430" t="s">
        <v>4327</v>
      </c>
      <c r="D5873" s="430" t="s">
        <v>3801</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75">
      <c r="A5874" s="430" t="s">
        <v>4326</v>
      </c>
      <c r="B5874" s="430">
        <v>1</v>
      </c>
      <c r="C5874" s="430" t="s">
        <v>4327</v>
      </c>
      <c r="D5874" s="430" t="s">
        <v>3803</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75">
      <c r="A5875" s="430" t="s">
        <v>4326</v>
      </c>
      <c r="B5875" s="430">
        <v>1</v>
      </c>
      <c r="C5875" s="430" t="s">
        <v>4327</v>
      </c>
      <c r="D5875" s="430" t="s">
        <v>3805</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75">
      <c r="A5876" s="430" t="s">
        <v>4326</v>
      </c>
      <c r="B5876" s="430">
        <v>1</v>
      </c>
      <c r="C5876" s="430" t="s">
        <v>4327</v>
      </c>
      <c r="D5876" s="430" t="s">
        <v>3807</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75">
      <c r="A5877" s="430" t="s">
        <v>4326</v>
      </c>
      <c r="B5877" s="430">
        <v>1</v>
      </c>
      <c r="C5877" s="430" t="s">
        <v>4327</v>
      </c>
      <c r="D5877" s="430" t="s">
        <v>3809</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75">
      <c r="A5878" s="430" t="s">
        <v>4326</v>
      </c>
      <c r="B5878" s="430">
        <v>1</v>
      </c>
      <c r="C5878" s="430" t="s">
        <v>4327</v>
      </c>
      <c r="D5878" s="430" t="s">
        <v>3811</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75">
      <c r="A5879" s="430" t="s">
        <v>4326</v>
      </c>
      <c r="B5879" s="430">
        <v>1</v>
      </c>
      <c r="C5879" s="430" t="s">
        <v>4327</v>
      </c>
      <c r="D5879" s="430" t="s">
        <v>4138</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75">
      <c r="A5880" s="430" t="s">
        <v>4326</v>
      </c>
      <c r="B5880" s="430">
        <v>1</v>
      </c>
      <c r="C5880" s="430" t="s">
        <v>4327</v>
      </c>
      <c r="D5880" s="430" t="s">
        <v>3813</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75">
      <c r="A5881" s="430" t="s">
        <v>4326</v>
      </c>
      <c r="B5881" s="430">
        <v>1</v>
      </c>
      <c r="C5881" s="430" t="s">
        <v>4327</v>
      </c>
      <c r="D5881" s="430" t="s">
        <v>3815</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75">
      <c r="A5882" s="430" t="s">
        <v>4326</v>
      </c>
      <c r="B5882" s="430">
        <v>1</v>
      </c>
      <c r="C5882" s="430" t="s">
        <v>4327</v>
      </c>
      <c r="D5882" s="430" t="s">
        <v>3817</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75">
      <c r="A5883" s="430" t="s">
        <v>4326</v>
      </c>
      <c r="B5883" s="430">
        <v>1</v>
      </c>
      <c r="C5883" s="430" t="s">
        <v>4327</v>
      </c>
      <c r="D5883" s="430" t="s">
        <v>3819</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75">
      <c r="A5884" s="430" t="s">
        <v>4326</v>
      </c>
      <c r="B5884" s="430">
        <v>1</v>
      </c>
      <c r="C5884" s="430" t="s">
        <v>4327</v>
      </c>
      <c r="D5884" s="430" t="s">
        <v>521</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75">
      <c r="A5885" s="430" t="s">
        <v>4326</v>
      </c>
      <c r="B5885" s="430">
        <v>1</v>
      </c>
      <c r="C5885" s="430" t="s">
        <v>4327</v>
      </c>
      <c r="D5885" s="430" t="s">
        <v>3822</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75">
      <c r="A5886" s="430" t="s">
        <v>4326</v>
      </c>
      <c r="B5886" s="430">
        <v>1</v>
      </c>
      <c r="C5886" s="430" t="s">
        <v>4327</v>
      </c>
      <c r="D5886" s="430" t="s">
        <v>3824</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75">
      <c r="A5887" s="430" t="s">
        <v>4326</v>
      </c>
      <c r="B5887" s="430">
        <v>1</v>
      </c>
      <c r="C5887" s="430" t="s">
        <v>4327</v>
      </c>
      <c r="D5887" s="430" t="s">
        <v>3826</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75">
      <c r="A5888" s="430" t="s">
        <v>4326</v>
      </c>
      <c r="B5888" s="430">
        <v>1</v>
      </c>
      <c r="C5888" s="430" t="s">
        <v>4327</v>
      </c>
      <c r="D5888" s="430" t="s">
        <v>3828</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75">
      <c r="A5889" s="430" t="s">
        <v>4326</v>
      </c>
      <c r="B5889" s="430">
        <v>1</v>
      </c>
      <c r="C5889" s="430" t="s">
        <v>4327</v>
      </c>
      <c r="D5889" s="430" t="s">
        <v>3830</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75">
      <c r="A5890" s="430" t="s">
        <v>4326</v>
      </c>
      <c r="B5890" s="430">
        <v>1</v>
      </c>
      <c r="C5890" s="430" t="s">
        <v>4327</v>
      </c>
      <c r="D5890" s="430" t="s">
        <v>4191</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75">
      <c r="A5891" s="430" t="s">
        <v>4326</v>
      </c>
      <c r="B5891" s="430">
        <v>1</v>
      </c>
      <c r="C5891" s="430" t="s">
        <v>4327</v>
      </c>
      <c r="D5891" s="430" t="s">
        <v>3832</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75">
      <c r="A5892" s="430" t="s">
        <v>4326</v>
      </c>
      <c r="B5892" s="430">
        <v>1</v>
      </c>
      <c r="C5892" s="430" t="s">
        <v>4327</v>
      </c>
      <c r="D5892" s="430" t="s">
        <v>3834</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75">
      <c r="A5893" s="430" t="s">
        <v>4326</v>
      </c>
      <c r="B5893" s="430">
        <v>1</v>
      </c>
      <c r="C5893" s="430" t="s">
        <v>4327</v>
      </c>
      <c r="D5893" s="430" t="s">
        <v>3836</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75">
      <c r="A5894" s="430" t="s">
        <v>4326</v>
      </c>
      <c r="B5894" s="430">
        <v>1</v>
      </c>
      <c r="C5894" s="430" t="s">
        <v>4327</v>
      </c>
      <c r="D5894" s="430" t="s">
        <v>3838</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75">
      <c r="A5895" s="430" t="s">
        <v>4326</v>
      </c>
      <c r="B5895" s="430">
        <v>1</v>
      </c>
      <c r="C5895" s="430" t="s">
        <v>4327</v>
      </c>
      <c r="D5895" s="430" t="s">
        <v>4139</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75">
      <c r="A5896" s="430" t="s">
        <v>4326</v>
      </c>
      <c r="B5896" s="430">
        <v>1</v>
      </c>
      <c r="C5896" s="430" t="s">
        <v>4327</v>
      </c>
      <c r="D5896" s="430" t="s">
        <v>3840</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75">
      <c r="A5897" s="430" t="s">
        <v>4326</v>
      </c>
      <c r="B5897" s="430">
        <v>1</v>
      </c>
      <c r="C5897" s="430" t="s">
        <v>4327</v>
      </c>
      <c r="D5897" s="430" t="s">
        <v>3842</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75">
      <c r="A5898" s="430" t="s">
        <v>4326</v>
      </c>
      <c r="B5898" s="430">
        <v>1</v>
      </c>
      <c r="C5898" s="430" t="s">
        <v>4327</v>
      </c>
      <c r="D5898" s="430" t="s">
        <v>3844</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75">
      <c r="A5899" s="430" t="s">
        <v>4326</v>
      </c>
      <c r="B5899" s="430">
        <v>1</v>
      </c>
      <c r="C5899" s="430" t="s">
        <v>4327</v>
      </c>
      <c r="D5899" s="430" t="s">
        <v>3846</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75">
      <c r="A5900" s="430" t="s">
        <v>4326</v>
      </c>
      <c r="B5900" s="430">
        <v>1</v>
      </c>
      <c r="C5900" s="430" t="s">
        <v>4327</v>
      </c>
      <c r="D5900" s="430" t="s">
        <v>3848</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75">
      <c r="A5901" s="430" t="s">
        <v>4326</v>
      </c>
      <c r="B5901" s="430">
        <v>1</v>
      </c>
      <c r="C5901" s="430" t="s">
        <v>4327</v>
      </c>
      <c r="D5901" s="430" t="s">
        <v>4322</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75">
      <c r="A5902" s="430" t="s">
        <v>4326</v>
      </c>
      <c r="B5902" s="430">
        <v>1</v>
      </c>
      <c r="C5902" s="430" t="s">
        <v>4327</v>
      </c>
      <c r="D5902" s="430" t="s">
        <v>4140</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75">
      <c r="A5903" s="430" t="s">
        <v>4326</v>
      </c>
      <c r="B5903" s="430">
        <v>1</v>
      </c>
      <c r="C5903" s="430" t="s">
        <v>4327</v>
      </c>
      <c r="D5903" s="430" t="s">
        <v>4323</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75">
      <c r="A5904" s="430" t="s">
        <v>4326</v>
      </c>
      <c r="B5904" s="430">
        <v>1</v>
      </c>
      <c r="C5904" s="430" t="s">
        <v>4327</v>
      </c>
      <c r="D5904" s="430" t="s">
        <v>3850</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75">
      <c r="A5905" s="430" t="s">
        <v>4326</v>
      </c>
      <c r="B5905" s="430">
        <v>1</v>
      </c>
      <c r="C5905" s="430" t="s">
        <v>4327</v>
      </c>
      <c r="D5905" s="430" t="s">
        <v>3852</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75">
      <c r="A5906" s="430" t="s">
        <v>4326</v>
      </c>
      <c r="B5906" s="430">
        <v>1</v>
      </c>
      <c r="C5906" s="430" t="s">
        <v>4327</v>
      </c>
      <c r="D5906" s="430" t="s">
        <v>4141</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75">
      <c r="A5907" s="430" t="s">
        <v>4326</v>
      </c>
      <c r="B5907" s="430">
        <v>1</v>
      </c>
      <c r="C5907" s="430" t="s">
        <v>4327</v>
      </c>
      <c r="D5907" s="430" t="s">
        <v>3854</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75">
      <c r="A5908" s="430" t="s">
        <v>4326</v>
      </c>
      <c r="B5908" s="430">
        <v>1</v>
      </c>
      <c r="C5908" s="430" t="s">
        <v>4327</v>
      </c>
      <c r="D5908" s="430" t="s">
        <v>3856</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75">
      <c r="A5909" s="430" t="s">
        <v>4326</v>
      </c>
      <c r="B5909" s="430">
        <v>1</v>
      </c>
      <c r="C5909" s="430" t="s">
        <v>4327</v>
      </c>
      <c r="D5909" s="430" t="s">
        <v>3858</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75">
      <c r="A5910" s="430" t="s">
        <v>4326</v>
      </c>
      <c r="B5910" s="430">
        <v>1</v>
      </c>
      <c r="C5910" s="430" t="s">
        <v>4327</v>
      </c>
      <c r="D5910" s="430" t="s">
        <v>3860</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75">
      <c r="A5911" s="430" t="s">
        <v>4326</v>
      </c>
      <c r="B5911" s="430">
        <v>1</v>
      </c>
      <c r="C5911" s="430" t="s">
        <v>4327</v>
      </c>
      <c r="D5911" s="430" t="s">
        <v>3862</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4.75" x14ac:dyDescent="0.75"/>
  <sheetData>
    <row r="1" spans="1:35" x14ac:dyDescent="0.75">
      <c r="A1" t="s">
        <v>3735</v>
      </c>
    </row>
    <row r="2" spans="1:35" x14ac:dyDescent="0.75">
      <c r="A2" t="s">
        <v>3736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3747</v>
      </c>
    </row>
    <row r="3" spans="1:35" x14ac:dyDescent="0.7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3748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3749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3737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3738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3750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3751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3752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3753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3741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3754</v>
      </c>
    </row>
    <row r="18" spans="1:1" x14ac:dyDescent="0.75">
      <c r="A18" t="s">
        <v>3755</v>
      </c>
    </row>
    <row r="19" spans="1:1" x14ac:dyDescent="0.75">
      <c r="A19" t="s">
        <v>3756</v>
      </c>
    </row>
    <row r="20" spans="1:1" x14ac:dyDescent="0.75">
      <c r="A20" t="s">
        <v>3757</v>
      </c>
    </row>
    <row r="21" spans="1:1" x14ac:dyDescent="0.75">
      <c r="A21" t="s">
        <v>3742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AH2" sqref="AH2"/>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8" t="str">
        <f>About!$B$2</f>
        <v>NE</v>
      </c>
      <c r="C1" s="431">
        <f>SUM(C4:C87)</f>
        <v>33.124798398529506</v>
      </c>
      <c r="D1" s="431">
        <f t="shared" ref="D1:AG1" si="0">SUM(D4:D87)</f>
        <v>34.233438547039995</v>
      </c>
      <c r="E1" s="431">
        <f t="shared" si="0"/>
        <v>32.999469890539096</v>
      </c>
      <c r="F1" s="431">
        <f t="shared" si="0"/>
        <v>36.512686403319897</v>
      </c>
      <c r="G1" s="431">
        <f t="shared" si="0"/>
        <v>36.646440905284415</v>
      </c>
      <c r="H1" s="431">
        <f t="shared" si="0"/>
        <v>39.5466187650633</v>
      </c>
      <c r="I1" s="431">
        <f t="shared" si="0"/>
        <v>40.071163897278709</v>
      </c>
      <c r="J1" s="431">
        <f t="shared" si="0"/>
        <v>41.022669240458306</v>
      </c>
      <c r="K1" s="431">
        <f t="shared" si="0"/>
        <v>43.318304666512802</v>
      </c>
      <c r="L1" s="431">
        <f t="shared" si="0"/>
        <v>41.913256980046896</v>
      </c>
      <c r="M1" s="431">
        <f t="shared" si="0"/>
        <v>43.386028975658206</v>
      </c>
      <c r="N1" s="431">
        <f t="shared" si="0"/>
        <v>45.420089707226794</v>
      </c>
      <c r="O1" s="431">
        <f t="shared" si="0"/>
        <v>44.790923563110894</v>
      </c>
      <c r="P1" s="431">
        <f t="shared" si="0"/>
        <v>45.948449619135786</v>
      </c>
      <c r="Q1" s="431">
        <f t="shared" si="0"/>
        <v>45.568263062624503</v>
      </c>
      <c r="R1" s="431">
        <f t="shared" si="0"/>
        <v>45.755999727921498</v>
      </c>
      <c r="S1" s="431">
        <f t="shared" si="0"/>
        <v>46.605020382577301</v>
      </c>
      <c r="T1" s="431">
        <f t="shared" si="0"/>
        <v>47.091075456611598</v>
      </c>
      <c r="U1" s="431">
        <f t="shared" si="0"/>
        <v>48.751501990975804</v>
      </c>
      <c r="V1" s="431">
        <f t="shared" si="0"/>
        <v>49.320737359907582</v>
      </c>
      <c r="W1" s="431">
        <f t="shared" si="0"/>
        <v>49.908370927341196</v>
      </c>
      <c r="X1" s="431">
        <f t="shared" si="0"/>
        <v>52.833502428675203</v>
      </c>
      <c r="Y1" s="431">
        <f t="shared" si="0"/>
        <v>50.964629551672019</v>
      </c>
      <c r="Z1" s="431">
        <f t="shared" si="0"/>
        <v>54.015953399241013</v>
      </c>
      <c r="AA1" s="431">
        <f t="shared" si="0"/>
        <v>52.68192671385119</v>
      </c>
      <c r="AB1" s="431">
        <f t="shared" si="0"/>
        <v>51.1593983241982</v>
      </c>
      <c r="AC1" s="431">
        <f t="shared" si="0"/>
        <v>49.117933055170383</v>
      </c>
      <c r="AD1" s="431">
        <f t="shared" si="0"/>
        <v>48.185367056155307</v>
      </c>
      <c r="AE1" s="431">
        <f t="shared" si="0"/>
        <v>52.407850372858888</v>
      </c>
      <c r="AF1" s="431">
        <f t="shared" si="0"/>
        <v>50.513811431373199</v>
      </c>
      <c r="AG1" s="431">
        <f t="shared" si="0"/>
        <v>46.752873161672007</v>
      </c>
      <c r="AH1" s="431">
        <f>SUM(AH4:AH87)</f>
        <v>47.675334816415003</v>
      </c>
    </row>
    <row r="2" spans="1:34" x14ac:dyDescent="0.75">
      <c r="B2" s="432"/>
    </row>
    <row r="3" spans="1:34" s="433" customFormat="1" x14ac:dyDescent="0.75">
      <c r="B3" s="434" t="s">
        <v>4328</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75">
      <c r="A4" s="435" t="s">
        <v>2220</v>
      </c>
      <c r="B4" s="408" t="s">
        <v>4126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35" t="s">
        <v>2220</v>
      </c>
      <c r="B5" s="408" t="s">
        <v>4124</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35" t="s">
        <v>2220</v>
      </c>
      <c r="B6" s="408" t="s">
        <v>4128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35" t="s">
        <v>2220</v>
      </c>
      <c r="B7" s="408" t="s">
        <v>4130</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35" t="s">
        <v>2220</v>
      </c>
      <c r="B8" s="408" t="s">
        <v>4132</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35" t="s">
        <v>2220</v>
      </c>
      <c r="B9" s="408" t="s">
        <v>4142</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35" t="s">
        <v>2220</v>
      </c>
      <c r="B10" s="408" t="s">
        <v>4151</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35" t="s">
        <v>2220</v>
      </c>
      <c r="B11" s="408" t="s">
        <v>4146</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35" t="s">
        <v>2220</v>
      </c>
      <c r="B12" s="408" t="s">
        <v>4157</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35" t="s">
        <v>2220</v>
      </c>
      <c r="B13" s="408" t="s">
        <v>4161</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35" t="s">
        <v>2220</v>
      </c>
      <c r="B14" s="408" t="s">
        <v>4179</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35" t="s">
        <v>2220</v>
      </c>
      <c r="B15" s="408" t="s">
        <v>4173</v>
      </c>
      <c r="C15" s="436">
        <f>SUMIFS('EPA Export Aggregation'!F:F,'EPA Export Aggregation'!$A:$A,$B15,'EPA Export Aggregation'!$D:$D,$A$1)*IF($A15="CH4",About!$D$58,IF($A15="N2O",About!$D$59,1))</f>
        <v>0</v>
      </c>
      <c r="D15" s="436">
        <f>SUMIFS('EPA Export Aggregation'!G:G,'EPA Export Aggregation'!$A:$A,$B15,'EPA Export Aggregation'!$D:$D,$A$1)*IF($A15="CH4",About!$D$58,IF($A15="N2O",About!$D$59,1))</f>
        <v>0</v>
      </c>
      <c r="E15" s="436">
        <f>SUMIFS('EPA Export Aggregation'!H:H,'EPA Export Aggregation'!$A:$A,$B15,'EPA Export Aggregation'!$D:$D,$A$1)*IF($A15="CH4",About!$D$58,IF($A15="N2O",About!$D$59,1))</f>
        <v>0</v>
      </c>
      <c r="F15" s="436">
        <f>SUMIFS('EPA Export Aggregation'!I:I,'EPA Export Aggregation'!$A:$A,$B15,'EPA Export Aggregation'!$D:$D,$A$1)*IF($A15="CH4",About!$D$58,IF($A15="N2O",About!$D$59,1))</f>
        <v>0</v>
      </c>
      <c r="G15" s="436">
        <f>SUMIFS('EPA Export Aggregation'!J:J,'EPA Export Aggregation'!$A:$A,$B15,'EPA Export Aggregation'!$D:$D,$A$1)*IF($A15="CH4",About!$D$58,IF($A15="N2O",About!$D$59,1))</f>
        <v>0</v>
      </c>
      <c r="H15" s="436">
        <f>SUMIFS('EPA Export Aggregation'!K:K,'EPA Export Aggregation'!$A:$A,$B15,'EPA Export Aggregation'!$D:$D,$A$1)*IF($A15="CH4",About!$D$58,IF($A15="N2O",About!$D$59,1))</f>
        <v>0</v>
      </c>
      <c r="I15" s="436">
        <f>SUMIFS('EPA Export Aggregation'!L:L,'EPA Export Aggregation'!$A:$A,$B15,'EPA Export Aggregation'!$D:$D,$A$1)*IF($A15="CH4",About!$D$58,IF($A15="N2O",About!$D$59,1))</f>
        <v>0</v>
      </c>
      <c r="J15" s="436">
        <f>SUMIFS('EPA Export Aggregation'!M:M,'EPA Export Aggregation'!$A:$A,$B15,'EPA Export Aggregation'!$D:$D,$A$1)*IF($A15="CH4",About!$D$58,IF($A15="N2O",About!$D$59,1))</f>
        <v>0</v>
      </c>
      <c r="K15" s="436">
        <f>SUMIFS('EPA Export Aggregation'!N:N,'EPA Export Aggregation'!$A:$A,$B15,'EPA Export Aggregation'!$D:$D,$A$1)*IF($A15="CH4",About!$D$58,IF($A15="N2O",About!$D$59,1))</f>
        <v>0</v>
      </c>
      <c r="L15" s="436">
        <f>SUMIFS('EPA Export Aggregation'!O:O,'EPA Export Aggregation'!$A:$A,$B15,'EPA Export Aggregation'!$D:$D,$A$1)*IF($A15="CH4",About!$D$58,IF($A15="N2O",About!$D$59,1))</f>
        <v>0</v>
      </c>
      <c r="M15" s="436">
        <f>SUMIFS('EPA Export Aggregation'!P:P,'EPA Export Aggregation'!$A:$A,$B15,'EPA Export Aggregation'!$D:$D,$A$1)*IF($A15="CH4",About!$D$58,IF($A15="N2O",About!$D$59,1))</f>
        <v>0</v>
      </c>
      <c r="N15" s="436">
        <f>SUMIFS('EPA Export Aggregation'!Q:Q,'EPA Export Aggregation'!$A:$A,$B15,'EPA Export Aggregation'!$D:$D,$A$1)*IF($A15="CH4",About!$D$58,IF($A15="N2O",About!$D$59,1))</f>
        <v>0</v>
      </c>
      <c r="O15" s="436">
        <f>SUMIFS('EPA Export Aggregation'!R:R,'EPA Export Aggregation'!$A:$A,$B15,'EPA Export Aggregation'!$D:$D,$A$1)*IF($A15="CH4",About!$D$58,IF($A15="N2O",About!$D$59,1))</f>
        <v>0</v>
      </c>
      <c r="P15" s="436">
        <f>SUMIFS('EPA Export Aggregation'!S:S,'EPA Export Aggregation'!$A:$A,$B15,'EPA Export Aggregation'!$D:$D,$A$1)*IF($A15="CH4",About!$D$58,IF($A15="N2O",About!$D$59,1))</f>
        <v>0</v>
      </c>
      <c r="Q15" s="436">
        <f>SUMIFS('EPA Export Aggregation'!T:T,'EPA Export Aggregation'!$A:$A,$B15,'EPA Export Aggregation'!$D:$D,$A$1)*IF($A15="CH4",About!$D$58,IF($A15="N2O",About!$D$59,1))</f>
        <v>0</v>
      </c>
      <c r="R15" s="436">
        <f>SUMIFS('EPA Export Aggregation'!U:U,'EPA Export Aggregation'!$A:$A,$B15,'EPA Export Aggregation'!$D:$D,$A$1)*IF($A15="CH4",About!$D$58,IF($A15="N2O",About!$D$59,1))</f>
        <v>0</v>
      </c>
      <c r="S15" s="436">
        <f>SUMIFS('EPA Export Aggregation'!V:V,'EPA Export Aggregation'!$A:$A,$B15,'EPA Export Aggregation'!$D:$D,$A$1)*IF($A15="CH4",About!$D$58,IF($A15="N2O",About!$D$59,1))</f>
        <v>0</v>
      </c>
      <c r="T15" s="436">
        <f>SUMIFS('EPA Export Aggregation'!W:W,'EPA Export Aggregation'!$A:$A,$B15,'EPA Export Aggregation'!$D:$D,$A$1)*IF($A15="CH4",About!$D$58,IF($A15="N2O",About!$D$59,1))</f>
        <v>0</v>
      </c>
      <c r="U15" s="436">
        <f>SUMIFS('EPA Export Aggregation'!X:X,'EPA Export Aggregation'!$A:$A,$B15,'EPA Export Aggregation'!$D:$D,$A$1)*IF($A15="CH4",About!$D$58,IF($A15="N2O",About!$D$59,1))</f>
        <v>0</v>
      </c>
      <c r="V15" s="436">
        <f>SUMIFS('EPA Export Aggregation'!Y:Y,'EPA Export Aggregation'!$A:$A,$B15,'EPA Export Aggregation'!$D:$D,$A$1)*IF($A15="CH4",About!$D$58,IF($A15="N2O",About!$D$59,1))</f>
        <v>0</v>
      </c>
      <c r="W15" s="436">
        <f>SUMIFS('EPA Export Aggregation'!Z:Z,'EPA Export Aggregation'!$A:$A,$B15,'EPA Export Aggregation'!$D:$D,$A$1)*IF($A15="CH4",About!$D$58,IF($A15="N2O",About!$D$59,1))</f>
        <v>0</v>
      </c>
      <c r="X15" s="436">
        <f>SUMIFS('EPA Export Aggregation'!AA:AA,'EPA Export Aggregation'!$A:$A,$B15,'EPA Export Aggregation'!$D:$D,$A$1)*IF($A15="CH4",About!$D$58,IF($A15="N2O",About!$D$59,1))</f>
        <v>0</v>
      </c>
      <c r="Y15" s="436">
        <f>SUMIFS('EPA Export Aggregation'!AB:AB,'EPA Export Aggregation'!$A:$A,$B15,'EPA Export Aggregation'!$D:$D,$A$1)*IF($A15="CH4",About!$D$58,IF($A15="N2O",About!$D$59,1))</f>
        <v>0</v>
      </c>
      <c r="Z15" s="436">
        <f>SUMIFS('EPA Export Aggregation'!AC:AC,'EPA Export Aggregation'!$A:$A,$B15,'EPA Export Aggregation'!$D:$D,$A$1)*IF($A15="CH4",About!$D$58,IF($A15="N2O",About!$D$59,1))</f>
        <v>0</v>
      </c>
      <c r="AA15" s="436">
        <f>SUMIFS('EPA Export Aggregation'!AD:AD,'EPA Export Aggregation'!$A:$A,$B15,'EPA Export Aggregation'!$D:$D,$A$1)*IF($A15="CH4",About!$D$58,IF($A15="N2O",About!$D$59,1))</f>
        <v>0</v>
      </c>
      <c r="AB15" s="436">
        <f>SUMIFS('EPA Export Aggregation'!AE:AE,'EPA Export Aggregation'!$A:$A,$B15,'EPA Export Aggregation'!$D:$D,$A$1)*IF($A15="CH4",About!$D$58,IF($A15="N2O",About!$D$59,1))</f>
        <v>0</v>
      </c>
      <c r="AC15" s="436">
        <f>SUMIFS('EPA Export Aggregation'!AF:AF,'EPA Export Aggregation'!$A:$A,$B15,'EPA Export Aggregation'!$D:$D,$A$1)*IF($A15="CH4",About!$D$58,IF($A15="N2O",About!$D$59,1))</f>
        <v>0</v>
      </c>
      <c r="AD15" s="436">
        <f>SUMIFS('EPA Export Aggregation'!AG:AG,'EPA Export Aggregation'!$A:$A,$B15,'EPA Export Aggregation'!$D:$D,$A$1)*IF($A15="CH4",About!$D$58,IF($A15="N2O",About!$D$59,1))</f>
        <v>0</v>
      </c>
      <c r="AE15" s="436">
        <f>SUMIFS('EPA Export Aggregation'!AH:AH,'EPA Export Aggregation'!$A:$A,$B15,'EPA Export Aggregation'!$D:$D,$A$1)*IF($A15="CH4",About!$D$58,IF($A15="N2O",About!$D$59,1))</f>
        <v>0</v>
      </c>
      <c r="AF15" s="436">
        <f>SUMIFS('EPA Export Aggregation'!AI:AI,'EPA Export Aggregation'!$A:$A,$B15,'EPA Export Aggregation'!$D:$D,$A$1)*IF($A15="CH4",About!$D$58,IF($A15="N2O",About!$D$59,1))</f>
        <v>0</v>
      </c>
      <c r="AG15" s="436">
        <f>SUMIFS('EPA Export Aggregation'!AJ:AJ,'EPA Export Aggregation'!$A:$A,$B15,'EPA Export Aggregation'!$D:$D,$A$1)*IF($A15="CH4",About!$D$58,IF($A15="N2O",About!$D$59,1))</f>
        <v>0</v>
      </c>
      <c r="AH15" s="436">
        <f>SUMIFS('EPA Export Aggregation'!AK:AK,'EPA Export Aggregation'!$A:$A,$B15,'EPA Export Aggregation'!$D:$D,$A$1)*IF($A15="CH4",About!$D$58,IF($A15="N2O",About!$D$59,1))</f>
        <v>0</v>
      </c>
    </row>
    <row r="16" spans="1:34" x14ac:dyDescent="0.75">
      <c r="A16" s="435" t="s">
        <v>2220</v>
      </c>
      <c r="B16" s="408" t="s">
        <v>4165</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35" t="s">
        <v>2220</v>
      </c>
      <c r="B17" s="408" t="s">
        <v>4159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35" t="s">
        <v>2220</v>
      </c>
      <c r="B18" s="408" t="s">
        <v>4175</v>
      </c>
      <c r="C18" s="436">
        <f>SUMIFS('EPA Export Aggregation'!F:F,'EPA Export Aggregation'!$A:$A,$B18,'EPA Export Aggregation'!$D:$D,$A$1)*IF($A18="CH4",About!$D$58,IF($A18="N2O",About!$D$59,1))</f>
        <v>0</v>
      </c>
      <c r="D18" s="436">
        <f>SUMIFS('EPA Export Aggregation'!G:G,'EPA Export Aggregation'!$A:$A,$B18,'EPA Export Aggregation'!$D:$D,$A$1)*IF($A18="CH4",About!$D$58,IF($A18="N2O",About!$D$59,1))</f>
        <v>0</v>
      </c>
      <c r="E18" s="436">
        <f>SUMIFS('EPA Export Aggregation'!H:H,'EPA Export Aggregation'!$A:$A,$B18,'EPA Export Aggregation'!$D:$D,$A$1)*IF($A18="CH4",About!$D$58,IF($A18="N2O",About!$D$59,1))</f>
        <v>0</v>
      </c>
      <c r="F18" s="436">
        <f>SUMIFS('EPA Export Aggregation'!I:I,'EPA Export Aggregation'!$A:$A,$B18,'EPA Export Aggregation'!$D:$D,$A$1)*IF($A18="CH4",About!$D$58,IF($A18="N2O",About!$D$59,1))</f>
        <v>0</v>
      </c>
      <c r="G18" s="436">
        <f>SUMIFS('EPA Export Aggregation'!J:J,'EPA Export Aggregation'!$A:$A,$B18,'EPA Export Aggregation'!$D:$D,$A$1)*IF($A18="CH4",About!$D$58,IF($A18="N2O",About!$D$59,1))</f>
        <v>0</v>
      </c>
      <c r="H18" s="436">
        <f>SUMIFS('EPA Export Aggregation'!K:K,'EPA Export Aggregation'!$A:$A,$B18,'EPA Export Aggregation'!$D:$D,$A$1)*IF($A18="CH4",About!$D$58,IF($A18="N2O",About!$D$59,1))</f>
        <v>0</v>
      </c>
      <c r="I18" s="436">
        <f>SUMIFS('EPA Export Aggregation'!L:L,'EPA Export Aggregation'!$A:$A,$B18,'EPA Export Aggregation'!$D:$D,$A$1)*IF($A18="CH4",About!$D$58,IF($A18="N2O",About!$D$59,1))</f>
        <v>0</v>
      </c>
      <c r="J18" s="436">
        <f>SUMIFS('EPA Export Aggregation'!M:M,'EPA Export Aggregation'!$A:$A,$B18,'EPA Export Aggregation'!$D:$D,$A$1)*IF($A18="CH4",About!$D$58,IF($A18="N2O",About!$D$59,1))</f>
        <v>0</v>
      </c>
      <c r="K18" s="436">
        <f>SUMIFS('EPA Export Aggregation'!N:N,'EPA Export Aggregation'!$A:$A,$B18,'EPA Export Aggregation'!$D:$D,$A$1)*IF($A18="CH4",About!$D$58,IF($A18="N2O",About!$D$59,1))</f>
        <v>0</v>
      </c>
      <c r="L18" s="436">
        <f>SUMIFS('EPA Export Aggregation'!O:O,'EPA Export Aggregation'!$A:$A,$B18,'EPA Export Aggregation'!$D:$D,$A$1)*IF($A18="CH4",About!$D$58,IF($A18="N2O",About!$D$59,1))</f>
        <v>0</v>
      </c>
      <c r="M18" s="436">
        <f>SUMIFS('EPA Export Aggregation'!P:P,'EPA Export Aggregation'!$A:$A,$B18,'EPA Export Aggregation'!$D:$D,$A$1)*IF($A18="CH4",About!$D$58,IF($A18="N2O",About!$D$59,1))</f>
        <v>0</v>
      </c>
      <c r="N18" s="436">
        <f>SUMIFS('EPA Export Aggregation'!Q:Q,'EPA Export Aggregation'!$A:$A,$B18,'EPA Export Aggregation'!$D:$D,$A$1)*IF($A18="CH4",About!$D$58,IF($A18="N2O",About!$D$59,1))</f>
        <v>0</v>
      </c>
      <c r="O18" s="436">
        <f>SUMIFS('EPA Export Aggregation'!R:R,'EPA Export Aggregation'!$A:$A,$B18,'EPA Export Aggregation'!$D:$D,$A$1)*IF($A18="CH4",About!$D$58,IF($A18="N2O",About!$D$59,1))</f>
        <v>0</v>
      </c>
      <c r="P18" s="436">
        <f>SUMIFS('EPA Export Aggregation'!S:S,'EPA Export Aggregation'!$A:$A,$B18,'EPA Export Aggregation'!$D:$D,$A$1)*IF($A18="CH4",About!$D$58,IF($A18="N2O",About!$D$59,1))</f>
        <v>0</v>
      </c>
      <c r="Q18" s="436">
        <f>SUMIFS('EPA Export Aggregation'!T:T,'EPA Export Aggregation'!$A:$A,$B18,'EPA Export Aggregation'!$D:$D,$A$1)*IF($A18="CH4",About!$D$58,IF($A18="N2O",About!$D$59,1))</f>
        <v>0</v>
      </c>
      <c r="R18" s="436">
        <f>SUMIFS('EPA Export Aggregation'!U:U,'EPA Export Aggregation'!$A:$A,$B18,'EPA Export Aggregation'!$D:$D,$A$1)*IF($A18="CH4",About!$D$58,IF($A18="N2O",About!$D$59,1))</f>
        <v>0</v>
      </c>
      <c r="S18" s="436">
        <f>SUMIFS('EPA Export Aggregation'!V:V,'EPA Export Aggregation'!$A:$A,$B18,'EPA Export Aggregation'!$D:$D,$A$1)*IF($A18="CH4",About!$D$58,IF($A18="N2O",About!$D$59,1))</f>
        <v>0</v>
      </c>
      <c r="T18" s="436">
        <f>SUMIFS('EPA Export Aggregation'!W:W,'EPA Export Aggregation'!$A:$A,$B18,'EPA Export Aggregation'!$D:$D,$A$1)*IF($A18="CH4",About!$D$58,IF($A18="N2O",About!$D$59,1))</f>
        <v>0</v>
      </c>
      <c r="U18" s="436">
        <f>SUMIFS('EPA Export Aggregation'!X:X,'EPA Export Aggregation'!$A:$A,$B18,'EPA Export Aggregation'!$D:$D,$A$1)*IF($A18="CH4",About!$D$58,IF($A18="N2O",About!$D$59,1))</f>
        <v>0</v>
      </c>
      <c r="V18" s="436">
        <f>SUMIFS('EPA Export Aggregation'!Y:Y,'EPA Export Aggregation'!$A:$A,$B18,'EPA Export Aggregation'!$D:$D,$A$1)*IF($A18="CH4",About!$D$58,IF($A18="N2O",About!$D$59,1))</f>
        <v>0</v>
      </c>
      <c r="W18" s="436">
        <f>SUMIFS('EPA Export Aggregation'!Z:Z,'EPA Export Aggregation'!$A:$A,$B18,'EPA Export Aggregation'!$D:$D,$A$1)*IF($A18="CH4",About!$D$58,IF($A18="N2O",About!$D$59,1))</f>
        <v>0</v>
      </c>
      <c r="X18" s="436">
        <f>SUMIFS('EPA Export Aggregation'!AA:AA,'EPA Export Aggregation'!$A:$A,$B18,'EPA Export Aggregation'!$D:$D,$A$1)*IF($A18="CH4",About!$D$58,IF($A18="N2O",About!$D$59,1))</f>
        <v>0</v>
      </c>
      <c r="Y18" s="436">
        <f>SUMIFS('EPA Export Aggregation'!AB:AB,'EPA Export Aggregation'!$A:$A,$B18,'EPA Export Aggregation'!$D:$D,$A$1)*IF($A18="CH4",About!$D$58,IF($A18="N2O",About!$D$59,1))</f>
        <v>0</v>
      </c>
      <c r="Z18" s="436">
        <f>SUMIFS('EPA Export Aggregation'!AC:AC,'EPA Export Aggregation'!$A:$A,$B18,'EPA Export Aggregation'!$D:$D,$A$1)*IF($A18="CH4",About!$D$58,IF($A18="N2O",About!$D$59,1))</f>
        <v>0</v>
      </c>
      <c r="AA18" s="436">
        <f>SUMIFS('EPA Export Aggregation'!AD:AD,'EPA Export Aggregation'!$A:$A,$B18,'EPA Export Aggregation'!$D:$D,$A$1)*IF($A18="CH4",About!$D$58,IF($A18="N2O",About!$D$59,1))</f>
        <v>0</v>
      </c>
      <c r="AB18" s="436">
        <f>SUMIFS('EPA Export Aggregation'!AE:AE,'EPA Export Aggregation'!$A:$A,$B18,'EPA Export Aggregation'!$D:$D,$A$1)*IF($A18="CH4",About!$D$58,IF($A18="N2O",About!$D$59,1))</f>
        <v>0</v>
      </c>
      <c r="AC18" s="436">
        <f>SUMIFS('EPA Export Aggregation'!AF:AF,'EPA Export Aggregation'!$A:$A,$B18,'EPA Export Aggregation'!$D:$D,$A$1)*IF($A18="CH4",About!$D$58,IF($A18="N2O",About!$D$59,1))</f>
        <v>0</v>
      </c>
      <c r="AD18" s="436">
        <f>SUMIFS('EPA Export Aggregation'!AG:AG,'EPA Export Aggregation'!$A:$A,$B18,'EPA Export Aggregation'!$D:$D,$A$1)*IF($A18="CH4",About!$D$58,IF($A18="N2O",About!$D$59,1))</f>
        <v>0</v>
      </c>
      <c r="AE18" s="436">
        <f>SUMIFS('EPA Export Aggregation'!AH:AH,'EPA Export Aggregation'!$A:$A,$B18,'EPA Export Aggregation'!$D:$D,$A$1)*IF($A18="CH4",About!$D$58,IF($A18="N2O",About!$D$59,1))</f>
        <v>0</v>
      </c>
      <c r="AF18" s="436">
        <f>SUMIFS('EPA Export Aggregation'!AI:AI,'EPA Export Aggregation'!$A:$A,$B18,'EPA Export Aggregation'!$D:$D,$A$1)*IF($A18="CH4",About!$D$58,IF($A18="N2O",About!$D$59,1))</f>
        <v>0</v>
      </c>
      <c r="AG18" s="436">
        <f>SUMIFS('EPA Export Aggregation'!AJ:AJ,'EPA Export Aggregation'!$A:$A,$B18,'EPA Export Aggregation'!$D:$D,$A$1)*IF($A18="CH4",About!$D$58,IF($A18="N2O",About!$D$59,1))</f>
        <v>0</v>
      </c>
      <c r="AH18" s="436">
        <f>SUMIFS('EPA Export Aggregation'!AK:AK,'EPA Export Aggregation'!$A:$A,$B18,'EPA Export Aggregation'!$D:$D,$A$1)*IF($A18="CH4",About!$D$58,IF($A18="N2O",About!$D$59,1))</f>
        <v>0</v>
      </c>
    </row>
    <row r="19" spans="1:34" x14ac:dyDescent="0.75">
      <c r="A19" s="435" t="s">
        <v>2220</v>
      </c>
      <c r="B19" s="408" t="s">
        <v>4177</v>
      </c>
      <c r="C19" s="436">
        <f>SUMIFS('EPA Export Aggregation'!F:F,'EPA Export Aggregation'!$A:$A,$B19,'EPA Export Aggregation'!$D:$D,$A$1)*IF($A19="CH4",About!$D$58,IF($A19="N2O",About!$D$59,1))</f>
        <v>0</v>
      </c>
      <c r="D19" s="436">
        <f>SUMIFS('EPA Export Aggregation'!G:G,'EPA Export Aggregation'!$A:$A,$B19,'EPA Export Aggregation'!$D:$D,$A$1)*IF($A19="CH4",About!$D$58,IF($A19="N2O",About!$D$59,1))</f>
        <v>0</v>
      </c>
      <c r="E19" s="436">
        <f>SUMIFS('EPA Export Aggregation'!H:H,'EPA Export Aggregation'!$A:$A,$B19,'EPA Export Aggregation'!$D:$D,$A$1)*IF($A19="CH4",About!$D$58,IF($A19="N2O",About!$D$59,1))</f>
        <v>0</v>
      </c>
      <c r="F19" s="436">
        <f>SUMIFS('EPA Export Aggregation'!I:I,'EPA Export Aggregation'!$A:$A,$B19,'EPA Export Aggregation'!$D:$D,$A$1)*IF($A19="CH4",About!$D$58,IF($A19="N2O",About!$D$59,1))</f>
        <v>0</v>
      </c>
      <c r="G19" s="436">
        <f>SUMIFS('EPA Export Aggregation'!J:J,'EPA Export Aggregation'!$A:$A,$B19,'EPA Export Aggregation'!$D:$D,$A$1)*IF($A19="CH4",About!$D$58,IF($A19="N2O",About!$D$59,1))</f>
        <v>0</v>
      </c>
      <c r="H19" s="436">
        <f>SUMIFS('EPA Export Aggregation'!K:K,'EPA Export Aggregation'!$A:$A,$B19,'EPA Export Aggregation'!$D:$D,$A$1)*IF($A19="CH4",About!$D$58,IF($A19="N2O",About!$D$59,1))</f>
        <v>0</v>
      </c>
      <c r="I19" s="436">
        <f>SUMIFS('EPA Export Aggregation'!L:L,'EPA Export Aggregation'!$A:$A,$B19,'EPA Export Aggregation'!$D:$D,$A$1)*IF($A19="CH4",About!$D$58,IF($A19="N2O",About!$D$59,1))</f>
        <v>0</v>
      </c>
      <c r="J19" s="436">
        <f>SUMIFS('EPA Export Aggregation'!M:M,'EPA Export Aggregation'!$A:$A,$B19,'EPA Export Aggregation'!$D:$D,$A$1)*IF($A19="CH4",About!$D$58,IF($A19="N2O",About!$D$59,1))</f>
        <v>0</v>
      </c>
      <c r="K19" s="436">
        <f>SUMIFS('EPA Export Aggregation'!N:N,'EPA Export Aggregation'!$A:$A,$B19,'EPA Export Aggregation'!$D:$D,$A$1)*IF($A19="CH4",About!$D$58,IF($A19="N2O",About!$D$59,1))</f>
        <v>0</v>
      </c>
      <c r="L19" s="436">
        <f>SUMIFS('EPA Export Aggregation'!O:O,'EPA Export Aggregation'!$A:$A,$B19,'EPA Export Aggregation'!$D:$D,$A$1)*IF($A19="CH4",About!$D$58,IF($A19="N2O",About!$D$59,1))</f>
        <v>0</v>
      </c>
      <c r="M19" s="436">
        <f>SUMIFS('EPA Export Aggregation'!P:P,'EPA Export Aggregation'!$A:$A,$B19,'EPA Export Aggregation'!$D:$D,$A$1)*IF($A19="CH4",About!$D$58,IF($A19="N2O",About!$D$59,1))</f>
        <v>0</v>
      </c>
      <c r="N19" s="436">
        <f>SUMIFS('EPA Export Aggregation'!Q:Q,'EPA Export Aggregation'!$A:$A,$B19,'EPA Export Aggregation'!$D:$D,$A$1)*IF($A19="CH4",About!$D$58,IF($A19="N2O",About!$D$59,1))</f>
        <v>0</v>
      </c>
      <c r="O19" s="436">
        <f>SUMIFS('EPA Export Aggregation'!R:R,'EPA Export Aggregation'!$A:$A,$B19,'EPA Export Aggregation'!$D:$D,$A$1)*IF($A19="CH4",About!$D$58,IF($A19="N2O",About!$D$59,1))</f>
        <v>0</v>
      </c>
      <c r="P19" s="436">
        <f>SUMIFS('EPA Export Aggregation'!S:S,'EPA Export Aggregation'!$A:$A,$B19,'EPA Export Aggregation'!$D:$D,$A$1)*IF($A19="CH4",About!$D$58,IF($A19="N2O",About!$D$59,1))</f>
        <v>0</v>
      </c>
      <c r="Q19" s="436">
        <f>SUMIFS('EPA Export Aggregation'!T:T,'EPA Export Aggregation'!$A:$A,$B19,'EPA Export Aggregation'!$D:$D,$A$1)*IF($A19="CH4",About!$D$58,IF($A19="N2O",About!$D$59,1))</f>
        <v>0</v>
      </c>
      <c r="R19" s="436">
        <f>SUMIFS('EPA Export Aggregation'!U:U,'EPA Export Aggregation'!$A:$A,$B19,'EPA Export Aggregation'!$D:$D,$A$1)*IF($A19="CH4",About!$D$58,IF($A19="N2O",About!$D$59,1))</f>
        <v>0</v>
      </c>
      <c r="S19" s="436">
        <f>SUMIFS('EPA Export Aggregation'!V:V,'EPA Export Aggregation'!$A:$A,$B19,'EPA Export Aggregation'!$D:$D,$A$1)*IF($A19="CH4",About!$D$58,IF($A19="N2O",About!$D$59,1))</f>
        <v>0</v>
      </c>
      <c r="T19" s="436">
        <f>SUMIFS('EPA Export Aggregation'!W:W,'EPA Export Aggregation'!$A:$A,$B19,'EPA Export Aggregation'!$D:$D,$A$1)*IF($A19="CH4",About!$D$58,IF($A19="N2O",About!$D$59,1))</f>
        <v>0</v>
      </c>
      <c r="U19" s="436">
        <f>SUMIFS('EPA Export Aggregation'!X:X,'EPA Export Aggregation'!$A:$A,$B19,'EPA Export Aggregation'!$D:$D,$A$1)*IF($A19="CH4",About!$D$58,IF($A19="N2O",About!$D$59,1))</f>
        <v>0</v>
      </c>
      <c r="V19" s="436">
        <f>SUMIFS('EPA Export Aggregation'!Y:Y,'EPA Export Aggregation'!$A:$A,$B19,'EPA Export Aggregation'!$D:$D,$A$1)*IF($A19="CH4",About!$D$58,IF($A19="N2O",About!$D$59,1))</f>
        <v>0</v>
      </c>
      <c r="W19" s="436">
        <f>SUMIFS('EPA Export Aggregation'!Z:Z,'EPA Export Aggregation'!$A:$A,$B19,'EPA Export Aggregation'!$D:$D,$A$1)*IF($A19="CH4",About!$D$58,IF($A19="N2O",About!$D$59,1))</f>
        <v>0</v>
      </c>
      <c r="X19" s="436">
        <f>SUMIFS('EPA Export Aggregation'!AA:AA,'EPA Export Aggregation'!$A:$A,$B19,'EPA Export Aggregation'!$D:$D,$A$1)*IF($A19="CH4",About!$D$58,IF($A19="N2O",About!$D$59,1))</f>
        <v>0</v>
      </c>
      <c r="Y19" s="436">
        <f>SUMIFS('EPA Export Aggregation'!AB:AB,'EPA Export Aggregation'!$A:$A,$B19,'EPA Export Aggregation'!$D:$D,$A$1)*IF($A19="CH4",About!$D$58,IF($A19="N2O",About!$D$59,1))</f>
        <v>0</v>
      </c>
      <c r="Z19" s="436">
        <f>SUMIFS('EPA Export Aggregation'!AC:AC,'EPA Export Aggregation'!$A:$A,$B19,'EPA Export Aggregation'!$D:$D,$A$1)*IF($A19="CH4",About!$D$58,IF($A19="N2O",About!$D$59,1))</f>
        <v>0</v>
      </c>
      <c r="AA19" s="436">
        <f>SUMIFS('EPA Export Aggregation'!AD:AD,'EPA Export Aggregation'!$A:$A,$B19,'EPA Export Aggregation'!$D:$D,$A$1)*IF($A19="CH4",About!$D$58,IF($A19="N2O",About!$D$59,1))</f>
        <v>0</v>
      </c>
      <c r="AB19" s="436">
        <f>SUMIFS('EPA Export Aggregation'!AE:AE,'EPA Export Aggregation'!$A:$A,$B19,'EPA Export Aggregation'!$D:$D,$A$1)*IF($A19="CH4",About!$D$58,IF($A19="N2O",About!$D$59,1))</f>
        <v>0</v>
      </c>
      <c r="AC19" s="436">
        <f>SUMIFS('EPA Export Aggregation'!AF:AF,'EPA Export Aggregation'!$A:$A,$B19,'EPA Export Aggregation'!$D:$D,$A$1)*IF($A19="CH4",About!$D$58,IF($A19="N2O",About!$D$59,1))</f>
        <v>0</v>
      </c>
      <c r="AD19" s="436">
        <f>SUMIFS('EPA Export Aggregation'!AG:AG,'EPA Export Aggregation'!$A:$A,$B19,'EPA Export Aggregation'!$D:$D,$A$1)*IF($A19="CH4",About!$D$58,IF($A19="N2O",About!$D$59,1))</f>
        <v>0</v>
      </c>
      <c r="AE19" s="436">
        <f>SUMIFS('EPA Export Aggregation'!AH:AH,'EPA Export Aggregation'!$A:$A,$B19,'EPA Export Aggregation'!$D:$D,$A$1)*IF($A19="CH4",About!$D$58,IF($A19="N2O",About!$D$59,1))</f>
        <v>0</v>
      </c>
      <c r="AF19" s="436">
        <f>SUMIFS('EPA Export Aggregation'!AI:AI,'EPA Export Aggregation'!$A:$A,$B19,'EPA Export Aggregation'!$D:$D,$A$1)*IF($A19="CH4",About!$D$58,IF($A19="N2O",About!$D$59,1))</f>
        <v>0</v>
      </c>
      <c r="AG19" s="436">
        <f>SUMIFS('EPA Export Aggregation'!AJ:AJ,'EPA Export Aggregation'!$A:$A,$B19,'EPA Export Aggregation'!$D:$D,$A$1)*IF($A19="CH4",About!$D$58,IF($A19="N2O",About!$D$59,1))</f>
        <v>0</v>
      </c>
      <c r="AH19" s="436">
        <f>SUMIFS('EPA Export Aggregation'!AK:AK,'EPA Export Aggregation'!$A:$A,$B19,'EPA Export Aggregation'!$D:$D,$A$1)*IF($A19="CH4",About!$D$58,IF($A19="N2O",About!$D$59,1))</f>
        <v>0</v>
      </c>
    </row>
    <row r="20" spans="1:34" x14ac:dyDescent="0.75">
      <c r="A20" s="435" t="s">
        <v>2220</v>
      </c>
      <c r="B20" s="408" t="s">
        <v>4144</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35" t="s">
        <v>2220</v>
      </c>
      <c r="B21" s="408" t="s">
        <v>4171</v>
      </c>
      <c r="C21" s="436">
        <f>SUMIFS('EPA Export Aggregation'!F:F,'EPA Export Aggregation'!$A:$A,$B21,'EPA Export Aggregation'!$D:$D,$A$1)*IF($A21="CH4",About!$D$58,IF($A21="N2O",About!$D$59,1))</f>
        <v>0</v>
      </c>
      <c r="D21" s="436">
        <f>SUMIFS('EPA Export Aggregation'!G:G,'EPA Export Aggregation'!$A:$A,$B21,'EPA Export Aggregation'!$D:$D,$A$1)*IF($A21="CH4",About!$D$58,IF($A21="N2O",About!$D$59,1))</f>
        <v>0</v>
      </c>
      <c r="E21" s="436">
        <f>SUMIFS('EPA Export Aggregation'!H:H,'EPA Export Aggregation'!$A:$A,$B21,'EPA Export Aggregation'!$D:$D,$A$1)*IF($A21="CH4",About!$D$58,IF($A21="N2O",About!$D$59,1))</f>
        <v>0</v>
      </c>
      <c r="F21" s="436">
        <f>SUMIFS('EPA Export Aggregation'!I:I,'EPA Export Aggregation'!$A:$A,$B21,'EPA Export Aggregation'!$D:$D,$A$1)*IF($A21="CH4",About!$D$58,IF($A21="N2O",About!$D$59,1))</f>
        <v>0</v>
      </c>
      <c r="G21" s="436">
        <f>SUMIFS('EPA Export Aggregation'!J:J,'EPA Export Aggregation'!$A:$A,$B21,'EPA Export Aggregation'!$D:$D,$A$1)*IF($A21="CH4",About!$D$58,IF($A21="N2O",About!$D$59,1))</f>
        <v>0</v>
      </c>
      <c r="H21" s="436">
        <f>SUMIFS('EPA Export Aggregation'!K:K,'EPA Export Aggregation'!$A:$A,$B21,'EPA Export Aggregation'!$D:$D,$A$1)*IF($A21="CH4",About!$D$58,IF($A21="N2O",About!$D$59,1))</f>
        <v>0</v>
      </c>
      <c r="I21" s="436">
        <f>SUMIFS('EPA Export Aggregation'!L:L,'EPA Export Aggregation'!$A:$A,$B21,'EPA Export Aggregation'!$D:$D,$A$1)*IF($A21="CH4",About!$D$58,IF($A21="N2O",About!$D$59,1))</f>
        <v>0</v>
      </c>
      <c r="J21" s="436">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35" t="s">
        <v>2220</v>
      </c>
      <c r="B22" s="408" t="s">
        <v>4155</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35" t="s">
        <v>2220</v>
      </c>
      <c r="B23" s="408" t="s">
        <v>4167</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35" t="s">
        <v>2220</v>
      </c>
      <c r="B24" s="408" t="s">
        <v>4183</v>
      </c>
      <c r="C24" s="436">
        <f>SUMIFS('EPA Export Aggregation'!F:F,'EPA Export Aggregation'!$A:$A,$B24,'EPA Export Aggregation'!$D:$D,$A$1)*IF($A24="CH4",About!$D$58,IF($A24="N2O",About!$D$59,1))</f>
        <v>0</v>
      </c>
      <c r="D24" s="436">
        <f>SUMIFS('EPA Export Aggregation'!G:G,'EPA Export Aggregation'!$A:$A,$B24,'EPA Export Aggregation'!$D:$D,$A$1)*IF($A24="CH4",About!$D$58,IF($A24="N2O",About!$D$59,1))</f>
        <v>0</v>
      </c>
      <c r="E24" s="436">
        <f>SUMIFS('EPA Export Aggregation'!H:H,'EPA Export Aggregation'!$A:$A,$B24,'EPA Export Aggregation'!$D:$D,$A$1)*IF($A24="CH4",About!$D$58,IF($A24="N2O",About!$D$59,1))</f>
        <v>0</v>
      </c>
      <c r="F24" s="436">
        <f>SUMIFS('EPA Export Aggregation'!I:I,'EPA Export Aggregation'!$A:$A,$B24,'EPA Export Aggregation'!$D:$D,$A$1)*IF($A24="CH4",About!$D$58,IF($A24="N2O",About!$D$59,1))</f>
        <v>0</v>
      </c>
      <c r="G24" s="436">
        <f>SUMIFS('EPA Export Aggregation'!J:J,'EPA Export Aggregation'!$A:$A,$B24,'EPA Export Aggregation'!$D:$D,$A$1)*IF($A24="CH4",About!$D$58,IF($A24="N2O",About!$D$59,1))</f>
        <v>0</v>
      </c>
      <c r="H24" s="436">
        <f>SUMIFS('EPA Export Aggregation'!K:K,'EPA Export Aggregation'!$A:$A,$B24,'EPA Export Aggregation'!$D:$D,$A$1)*IF($A24="CH4",About!$D$58,IF($A24="N2O",About!$D$59,1))</f>
        <v>0</v>
      </c>
      <c r="I24" s="436">
        <f>SUMIFS('EPA Export Aggregation'!L:L,'EPA Export Aggregation'!$A:$A,$B24,'EPA Export Aggregation'!$D:$D,$A$1)*IF($A24="CH4",About!$D$58,IF($A24="N2O",About!$D$59,1))</f>
        <v>0</v>
      </c>
      <c r="J24" s="436">
        <f>SUMIFS('EPA Export Aggregation'!M:M,'EPA Export Aggregation'!$A:$A,$B24,'EPA Export Aggregation'!$D:$D,$A$1)*IF($A24="CH4",About!$D$58,IF($A24="N2O",About!$D$59,1))</f>
        <v>0</v>
      </c>
      <c r="K24" s="436">
        <f>SUMIFS('EPA Export Aggregation'!N:N,'EPA Export Aggregation'!$A:$A,$B24,'EPA Export Aggregation'!$D:$D,$A$1)*IF($A24="CH4",About!$D$58,IF($A24="N2O",About!$D$59,1))</f>
        <v>0</v>
      </c>
      <c r="L24" s="436">
        <f>SUMIFS('EPA Export Aggregation'!O:O,'EPA Export Aggregation'!$A:$A,$B24,'EPA Export Aggregation'!$D:$D,$A$1)*IF($A24="CH4",About!$D$58,IF($A24="N2O",About!$D$59,1))</f>
        <v>0</v>
      </c>
      <c r="M24" s="436">
        <f>SUMIFS('EPA Export Aggregation'!P:P,'EPA Export Aggregation'!$A:$A,$B24,'EPA Export Aggregation'!$D:$D,$A$1)*IF($A24="CH4",About!$D$58,IF($A24="N2O",About!$D$59,1))</f>
        <v>0</v>
      </c>
      <c r="N24" s="436">
        <f>SUMIFS('EPA Export Aggregation'!Q:Q,'EPA Export Aggregation'!$A:$A,$B24,'EPA Export Aggregation'!$D:$D,$A$1)*IF($A24="CH4",About!$D$58,IF($A24="N2O",About!$D$59,1))</f>
        <v>0</v>
      </c>
      <c r="O24" s="436">
        <f>SUMIFS('EPA Export Aggregation'!R:R,'EPA Export Aggregation'!$A:$A,$B24,'EPA Export Aggregation'!$D:$D,$A$1)*IF($A24="CH4",About!$D$58,IF($A24="N2O",About!$D$59,1))</f>
        <v>0</v>
      </c>
      <c r="P24" s="436">
        <f>SUMIFS('EPA Export Aggregation'!S:S,'EPA Export Aggregation'!$A:$A,$B24,'EPA Export Aggregation'!$D:$D,$A$1)*IF($A24="CH4",About!$D$58,IF($A24="N2O",About!$D$59,1))</f>
        <v>0</v>
      </c>
      <c r="Q24" s="436">
        <f>SUMIFS('EPA Export Aggregation'!T:T,'EPA Export Aggregation'!$A:$A,$B24,'EPA Export Aggregation'!$D:$D,$A$1)*IF($A24="CH4",About!$D$58,IF($A24="N2O",About!$D$59,1))</f>
        <v>0</v>
      </c>
      <c r="R24" s="436">
        <f>SUMIFS('EPA Export Aggregation'!U:U,'EPA Export Aggregation'!$A:$A,$B24,'EPA Export Aggregation'!$D:$D,$A$1)*IF($A24="CH4",About!$D$58,IF($A24="N2O",About!$D$59,1))</f>
        <v>0</v>
      </c>
      <c r="S24" s="436">
        <f>SUMIFS('EPA Export Aggregation'!V:V,'EPA Export Aggregation'!$A:$A,$B24,'EPA Export Aggregation'!$D:$D,$A$1)*IF($A24="CH4",About!$D$58,IF($A24="N2O",About!$D$59,1))</f>
        <v>0</v>
      </c>
      <c r="T24" s="436">
        <f>SUMIFS('EPA Export Aggregation'!W:W,'EPA Export Aggregation'!$A:$A,$B24,'EPA Export Aggregation'!$D:$D,$A$1)*IF($A24="CH4",About!$D$58,IF($A24="N2O",About!$D$59,1))</f>
        <v>0</v>
      </c>
      <c r="U24" s="436">
        <f>SUMIFS('EPA Export Aggregation'!X:X,'EPA Export Aggregation'!$A:$A,$B24,'EPA Export Aggregation'!$D:$D,$A$1)*IF($A24="CH4",About!$D$58,IF($A24="N2O",About!$D$59,1))</f>
        <v>0</v>
      </c>
      <c r="V24" s="436">
        <f>SUMIFS('EPA Export Aggregation'!Y:Y,'EPA Export Aggregation'!$A:$A,$B24,'EPA Export Aggregation'!$D:$D,$A$1)*IF($A24="CH4",About!$D$58,IF($A24="N2O",About!$D$59,1))</f>
        <v>0</v>
      </c>
      <c r="W24" s="436">
        <f>SUMIFS('EPA Export Aggregation'!Z:Z,'EPA Export Aggregation'!$A:$A,$B24,'EPA Export Aggregation'!$D:$D,$A$1)*IF($A24="CH4",About!$D$58,IF($A24="N2O",About!$D$59,1))</f>
        <v>0</v>
      </c>
      <c r="X24" s="436">
        <f>SUMIFS('EPA Export Aggregation'!AA:AA,'EPA Export Aggregation'!$A:$A,$B24,'EPA Export Aggregation'!$D:$D,$A$1)*IF($A24="CH4",About!$D$58,IF($A24="N2O",About!$D$59,1))</f>
        <v>0</v>
      </c>
      <c r="Y24" s="436">
        <f>SUMIFS('EPA Export Aggregation'!AB:AB,'EPA Export Aggregation'!$A:$A,$B24,'EPA Export Aggregation'!$D:$D,$A$1)*IF($A24="CH4",About!$D$58,IF($A24="N2O",About!$D$59,1))</f>
        <v>0</v>
      </c>
      <c r="Z24" s="436">
        <f>SUMIFS('EPA Export Aggregation'!AC:AC,'EPA Export Aggregation'!$A:$A,$B24,'EPA Export Aggregation'!$D:$D,$A$1)*IF($A24="CH4",About!$D$58,IF($A24="N2O",About!$D$59,1))</f>
        <v>0</v>
      </c>
      <c r="AA24" s="436">
        <f>SUMIFS('EPA Export Aggregation'!AD:AD,'EPA Export Aggregation'!$A:$A,$B24,'EPA Export Aggregation'!$D:$D,$A$1)*IF($A24="CH4",About!$D$58,IF($A24="N2O",About!$D$59,1))</f>
        <v>0</v>
      </c>
      <c r="AB24" s="436">
        <f>SUMIFS('EPA Export Aggregation'!AE:AE,'EPA Export Aggregation'!$A:$A,$B24,'EPA Export Aggregation'!$D:$D,$A$1)*IF($A24="CH4",About!$D$58,IF($A24="N2O",About!$D$59,1))</f>
        <v>0</v>
      </c>
      <c r="AC24" s="436">
        <f>SUMIFS('EPA Export Aggregation'!AF:AF,'EPA Export Aggregation'!$A:$A,$B24,'EPA Export Aggregation'!$D:$D,$A$1)*IF($A24="CH4",About!$D$58,IF($A24="N2O",About!$D$59,1))</f>
        <v>0</v>
      </c>
      <c r="AD24" s="436">
        <f>SUMIFS('EPA Export Aggregation'!AG:AG,'EPA Export Aggregation'!$A:$A,$B24,'EPA Export Aggregation'!$D:$D,$A$1)*IF($A24="CH4",About!$D$58,IF($A24="N2O",About!$D$59,1))</f>
        <v>0</v>
      </c>
      <c r="AE24" s="436">
        <f>SUMIFS('EPA Export Aggregation'!AH:AH,'EPA Export Aggregation'!$A:$A,$B24,'EPA Export Aggregation'!$D:$D,$A$1)*IF($A24="CH4",About!$D$58,IF($A24="N2O",About!$D$59,1))</f>
        <v>0</v>
      </c>
      <c r="AF24" s="436">
        <f>SUMIFS('EPA Export Aggregation'!AI:AI,'EPA Export Aggregation'!$A:$A,$B24,'EPA Export Aggregation'!$D:$D,$A$1)*IF($A24="CH4",About!$D$58,IF($A24="N2O",About!$D$59,1))</f>
        <v>0</v>
      </c>
      <c r="AG24" s="436">
        <f>SUMIFS('EPA Export Aggregation'!AJ:AJ,'EPA Export Aggregation'!$A:$A,$B24,'EPA Export Aggregation'!$D:$D,$A$1)*IF($A24="CH4",About!$D$58,IF($A24="N2O",About!$D$59,1))</f>
        <v>0</v>
      </c>
      <c r="AH24" s="436">
        <f>SUMIFS('EPA Export Aggregation'!AK:AK,'EPA Export Aggregation'!$A:$A,$B24,'EPA Export Aggregation'!$D:$D,$A$1)*IF($A24="CH4",About!$D$58,IF($A24="N2O",About!$D$59,1))</f>
        <v>0</v>
      </c>
    </row>
    <row r="25" spans="1:34" x14ac:dyDescent="0.75">
      <c r="A25" s="435" t="s">
        <v>2220</v>
      </c>
      <c r="B25" s="408" t="s">
        <v>4153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35" t="s">
        <v>2220</v>
      </c>
      <c r="B26" s="408" t="s">
        <v>4187</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35" t="s">
        <v>2220</v>
      </c>
      <c r="B27" s="408" t="s">
        <v>4185</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35" t="s">
        <v>2220</v>
      </c>
      <c r="B28" s="408" t="s">
        <v>4181</v>
      </c>
      <c r="C28" s="436">
        <f>SUMIFS('EPA Export Aggregation'!F:F,'EPA Export Aggregation'!$A:$A,$B28,'EPA Export Aggregation'!$D:$D,$A$1)*IF($A28="CH4",About!$D$58,IF($A28="N2O",About!$D$59,1))</f>
        <v>0</v>
      </c>
      <c r="D28" s="436">
        <f>SUMIFS('EPA Export Aggregation'!G:G,'EPA Export Aggregation'!$A:$A,$B28,'EPA Export Aggregation'!$D:$D,$A$1)*IF($A28="CH4",About!$D$58,IF($A28="N2O",About!$D$59,1))</f>
        <v>0</v>
      </c>
      <c r="E28" s="436">
        <f>SUMIFS('EPA Export Aggregation'!H:H,'EPA Export Aggregation'!$A:$A,$B28,'EPA Export Aggregation'!$D:$D,$A$1)*IF($A28="CH4",About!$D$58,IF($A28="N2O",About!$D$59,1))</f>
        <v>0</v>
      </c>
      <c r="F28" s="436">
        <f>SUMIFS('EPA Export Aggregation'!I:I,'EPA Export Aggregation'!$A:$A,$B28,'EPA Export Aggregation'!$D:$D,$A$1)*IF($A28="CH4",About!$D$58,IF($A28="N2O",About!$D$59,1))</f>
        <v>0</v>
      </c>
      <c r="G28" s="436">
        <f>SUMIFS('EPA Export Aggregation'!J:J,'EPA Export Aggregation'!$A:$A,$B28,'EPA Export Aggregation'!$D:$D,$A$1)*IF($A28="CH4",About!$D$58,IF($A28="N2O",About!$D$59,1))</f>
        <v>0</v>
      </c>
      <c r="H28" s="436">
        <f>SUMIFS('EPA Export Aggregation'!K:K,'EPA Export Aggregation'!$A:$A,$B28,'EPA Export Aggregation'!$D:$D,$A$1)*IF($A28="CH4",About!$D$58,IF($A28="N2O",About!$D$59,1))</f>
        <v>0</v>
      </c>
      <c r="I28" s="436">
        <f>SUMIFS('EPA Export Aggregation'!L:L,'EPA Export Aggregation'!$A:$A,$B28,'EPA Export Aggregation'!$D:$D,$A$1)*IF($A28="CH4",About!$D$58,IF($A28="N2O",About!$D$59,1))</f>
        <v>0</v>
      </c>
      <c r="J28" s="436">
        <f>SUMIFS('EPA Export Aggregation'!M:M,'EPA Export Aggregation'!$A:$A,$B28,'EPA Export Aggregation'!$D:$D,$A$1)*IF($A28="CH4",About!$D$58,IF($A28="N2O",About!$D$59,1))</f>
        <v>0</v>
      </c>
      <c r="K28" s="436">
        <f>SUMIFS('EPA Export Aggregation'!N:N,'EPA Export Aggregation'!$A:$A,$B28,'EPA Export Aggregation'!$D:$D,$A$1)*IF($A28="CH4",About!$D$58,IF($A28="N2O",About!$D$59,1))</f>
        <v>0</v>
      </c>
      <c r="L28" s="436">
        <f>SUMIFS('EPA Export Aggregation'!O:O,'EPA Export Aggregation'!$A:$A,$B28,'EPA Export Aggregation'!$D:$D,$A$1)*IF($A28="CH4",About!$D$58,IF($A28="N2O",About!$D$59,1))</f>
        <v>0</v>
      </c>
      <c r="M28" s="436">
        <f>SUMIFS('EPA Export Aggregation'!P:P,'EPA Export Aggregation'!$A:$A,$B28,'EPA Export Aggregation'!$D:$D,$A$1)*IF($A28="CH4",About!$D$58,IF($A28="N2O",About!$D$59,1))</f>
        <v>0</v>
      </c>
      <c r="N28" s="436">
        <f>SUMIFS('EPA Export Aggregation'!Q:Q,'EPA Export Aggregation'!$A:$A,$B28,'EPA Export Aggregation'!$D:$D,$A$1)*IF($A28="CH4",About!$D$58,IF($A28="N2O",About!$D$59,1))</f>
        <v>0</v>
      </c>
      <c r="O28" s="436">
        <f>SUMIFS('EPA Export Aggregation'!R:R,'EPA Export Aggregation'!$A:$A,$B28,'EPA Export Aggregation'!$D:$D,$A$1)*IF($A28="CH4",About!$D$58,IF($A28="N2O",About!$D$59,1))</f>
        <v>0</v>
      </c>
      <c r="P28" s="436">
        <f>SUMIFS('EPA Export Aggregation'!S:S,'EPA Export Aggregation'!$A:$A,$B28,'EPA Export Aggregation'!$D:$D,$A$1)*IF($A28="CH4",About!$D$58,IF($A28="N2O",About!$D$59,1))</f>
        <v>0</v>
      </c>
      <c r="Q28" s="436">
        <f>SUMIFS('EPA Export Aggregation'!T:T,'EPA Export Aggregation'!$A:$A,$B28,'EPA Export Aggregation'!$D:$D,$A$1)*IF($A28="CH4",About!$D$58,IF($A28="N2O",About!$D$59,1))</f>
        <v>0</v>
      </c>
      <c r="R28" s="436">
        <f>SUMIFS('EPA Export Aggregation'!U:U,'EPA Export Aggregation'!$A:$A,$B28,'EPA Export Aggregation'!$D:$D,$A$1)*IF($A28="CH4",About!$D$58,IF($A28="N2O",About!$D$59,1))</f>
        <v>0</v>
      </c>
      <c r="S28" s="436">
        <f>SUMIFS('EPA Export Aggregation'!V:V,'EPA Export Aggregation'!$A:$A,$B28,'EPA Export Aggregation'!$D:$D,$A$1)*IF($A28="CH4",About!$D$58,IF($A28="N2O",About!$D$59,1))</f>
        <v>0</v>
      </c>
      <c r="T28" s="436">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35" t="s">
        <v>2220</v>
      </c>
      <c r="B29" s="408" t="s">
        <v>4148</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35" t="s">
        <v>2220</v>
      </c>
      <c r="B30" s="408" t="s">
        <v>4192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35" t="s">
        <v>2220</v>
      </c>
      <c r="B31" s="408" t="s">
        <v>4329</v>
      </c>
      <c r="C31" s="436">
        <f>SUMIFS('EPA Export Aggregation'!F:F,'EPA Export Aggregation'!$A:$A,$B31,'EPA Export Aggregation'!$D:$D,$A$1)*IF($A31="CH4",About!$D$58,IF($A31="N2O",About!$D$59,1))</f>
        <v>0</v>
      </c>
      <c r="D31" s="436">
        <f>SUMIFS('EPA Export Aggregation'!G:G,'EPA Export Aggregation'!$A:$A,$B31,'EPA Export Aggregation'!$D:$D,$A$1)*IF($A31="CH4",About!$D$58,IF($A31="N2O",About!$D$59,1))</f>
        <v>0</v>
      </c>
      <c r="E31" s="436">
        <f>SUMIFS('EPA Export Aggregation'!H:H,'EPA Export Aggregation'!$A:$A,$B31,'EPA Export Aggregation'!$D:$D,$A$1)*IF($A31="CH4",About!$D$58,IF($A31="N2O",About!$D$59,1))</f>
        <v>0</v>
      </c>
      <c r="F31" s="436">
        <f>SUMIFS('EPA Export Aggregation'!I:I,'EPA Export Aggregation'!$A:$A,$B31,'EPA Export Aggregation'!$D:$D,$A$1)*IF($A31="CH4",About!$D$58,IF($A31="N2O",About!$D$59,1))</f>
        <v>0</v>
      </c>
      <c r="G31" s="436">
        <f>SUMIFS('EPA Export Aggregation'!J:J,'EPA Export Aggregation'!$A:$A,$B31,'EPA Export Aggregation'!$D:$D,$A$1)*IF($A31="CH4",About!$D$58,IF($A31="N2O",About!$D$59,1))</f>
        <v>0</v>
      </c>
      <c r="H31" s="436">
        <f>SUMIFS('EPA Export Aggregation'!K:K,'EPA Export Aggregation'!$A:$A,$B31,'EPA Export Aggregation'!$D:$D,$A$1)*IF($A31="CH4",About!$D$58,IF($A31="N2O",About!$D$59,1))</f>
        <v>0</v>
      </c>
      <c r="I31" s="436">
        <f>SUMIFS('EPA Export Aggregation'!L:L,'EPA Export Aggregation'!$A:$A,$B31,'EPA Export Aggregation'!$D:$D,$A$1)*IF($A31="CH4",About!$D$58,IF($A31="N2O",About!$D$59,1))</f>
        <v>0</v>
      </c>
      <c r="J31" s="436">
        <f>SUMIFS('EPA Export Aggregation'!M:M,'EPA Export Aggregation'!$A:$A,$B31,'EPA Export Aggregation'!$D:$D,$A$1)*IF($A31="CH4",About!$D$58,IF($A31="N2O",About!$D$59,1))</f>
        <v>0</v>
      </c>
      <c r="K31" s="436">
        <f>SUMIFS('EPA Export Aggregation'!N:N,'EPA Export Aggregation'!$A:$A,$B31,'EPA Export Aggregation'!$D:$D,$A$1)*IF($A31="CH4",About!$D$58,IF($A31="N2O",About!$D$59,1))</f>
        <v>0</v>
      </c>
      <c r="L31" s="436">
        <f>SUMIFS('EPA Export Aggregation'!O:O,'EPA Export Aggregation'!$A:$A,$B31,'EPA Export Aggregation'!$D:$D,$A$1)*IF($A31="CH4",About!$D$58,IF($A31="N2O",About!$D$59,1))</f>
        <v>0</v>
      </c>
      <c r="M31" s="436">
        <f>SUMIFS('EPA Export Aggregation'!P:P,'EPA Export Aggregation'!$A:$A,$B31,'EPA Export Aggregation'!$D:$D,$A$1)*IF($A31="CH4",About!$D$58,IF($A31="N2O",About!$D$59,1))</f>
        <v>0</v>
      </c>
      <c r="N31" s="436">
        <f>SUMIFS('EPA Export Aggregation'!Q:Q,'EPA Export Aggregation'!$A:$A,$B31,'EPA Export Aggregation'!$D:$D,$A$1)*IF($A31="CH4",About!$D$58,IF($A31="N2O",About!$D$59,1))</f>
        <v>0</v>
      </c>
      <c r="O31" s="436">
        <f>SUMIFS('EPA Export Aggregation'!R:R,'EPA Export Aggregation'!$A:$A,$B31,'EPA Export Aggregation'!$D:$D,$A$1)*IF($A31="CH4",About!$D$58,IF($A31="N2O",About!$D$59,1))</f>
        <v>0</v>
      </c>
      <c r="P31" s="436">
        <f>SUMIFS('EPA Export Aggregation'!S:S,'EPA Export Aggregation'!$A:$A,$B31,'EPA Export Aggregation'!$D:$D,$A$1)*IF($A31="CH4",About!$D$58,IF($A31="N2O",About!$D$59,1))</f>
        <v>0</v>
      </c>
      <c r="Q31" s="436">
        <f>SUMIFS('EPA Export Aggregation'!T:T,'EPA Export Aggregation'!$A:$A,$B31,'EPA Export Aggregation'!$D:$D,$A$1)*IF($A31="CH4",About!$D$58,IF($A31="N2O",About!$D$59,1))</f>
        <v>0</v>
      </c>
      <c r="R31" s="436">
        <f>SUMIFS('EPA Export Aggregation'!U:U,'EPA Export Aggregation'!$A:$A,$B31,'EPA Export Aggregation'!$D:$D,$A$1)*IF($A31="CH4",About!$D$58,IF($A31="N2O",About!$D$59,1))</f>
        <v>0</v>
      </c>
      <c r="S31" s="436">
        <f>SUMIFS('EPA Export Aggregation'!V:V,'EPA Export Aggregation'!$A:$A,$B31,'EPA Export Aggregation'!$D:$D,$A$1)*IF($A31="CH4",About!$D$58,IF($A31="N2O",About!$D$59,1))</f>
        <v>0</v>
      </c>
      <c r="T31" s="436">
        <f>SUMIFS('EPA Export Aggregation'!W:W,'EPA Export Aggregation'!$A:$A,$B31,'EPA Export Aggregation'!$D:$D,$A$1)*IF($A31="CH4",About!$D$58,IF($A31="N2O",About!$D$59,1))</f>
        <v>0</v>
      </c>
      <c r="U31" s="436">
        <f>SUMIFS('EPA Export Aggregation'!X:X,'EPA Export Aggregation'!$A:$A,$B31,'EPA Export Aggregation'!$D:$D,$A$1)*IF($A31="CH4",About!$D$58,IF($A31="N2O",About!$D$59,1))</f>
        <v>0</v>
      </c>
      <c r="V31" s="436">
        <f>SUMIFS('EPA Export Aggregation'!Y:Y,'EPA Export Aggregation'!$A:$A,$B31,'EPA Export Aggregation'!$D:$D,$A$1)*IF($A31="CH4",About!$D$58,IF($A31="N2O",About!$D$59,1))</f>
        <v>0</v>
      </c>
      <c r="W31" s="436">
        <f>SUMIFS('EPA Export Aggregation'!Z:Z,'EPA Export Aggregation'!$A:$A,$B31,'EPA Export Aggregation'!$D:$D,$A$1)*IF($A31="CH4",About!$D$58,IF($A31="N2O",About!$D$59,1))</f>
        <v>0</v>
      </c>
      <c r="X31" s="436">
        <f>SUMIFS('EPA Export Aggregation'!AA:AA,'EPA Export Aggregation'!$A:$A,$B31,'EPA Export Aggregation'!$D:$D,$A$1)*IF($A31="CH4",About!$D$58,IF($A31="N2O",About!$D$59,1))</f>
        <v>0</v>
      </c>
      <c r="Y31" s="436">
        <f>SUMIFS('EPA Export Aggregation'!AB:AB,'EPA Export Aggregation'!$A:$A,$B31,'EPA Export Aggregation'!$D:$D,$A$1)*IF($A31="CH4",About!$D$58,IF($A31="N2O",About!$D$59,1))</f>
        <v>0</v>
      </c>
      <c r="Z31" s="436">
        <f>SUMIFS('EPA Export Aggregation'!AC:AC,'EPA Export Aggregation'!$A:$A,$B31,'EPA Export Aggregation'!$D:$D,$A$1)*IF($A31="CH4",About!$D$58,IF($A31="N2O",About!$D$59,1))</f>
        <v>0</v>
      </c>
      <c r="AA31" s="436">
        <f>SUMIFS('EPA Export Aggregation'!AD:AD,'EPA Export Aggregation'!$A:$A,$B31,'EPA Export Aggregation'!$D:$D,$A$1)*IF($A31="CH4",About!$D$58,IF($A31="N2O",About!$D$59,1))</f>
        <v>0</v>
      </c>
      <c r="AB31" s="436">
        <f>SUMIFS('EPA Export Aggregation'!AE:AE,'EPA Export Aggregation'!$A:$A,$B31,'EPA Export Aggregation'!$D:$D,$A$1)*IF($A31="CH4",About!$D$58,IF($A31="N2O",About!$D$59,1))</f>
        <v>0</v>
      </c>
      <c r="AC31" s="436">
        <f>SUMIFS('EPA Export Aggregation'!AF:AF,'EPA Export Aggregation'!$A:$A,$B31,'EPA Export Aggregation'!$D:$D,$A$1)*IF($A31="CH4",About!$D$58,IF($A31="N2O",About!$D$59,1))</f>
        <v>0</v>
      </c>
      <c r="AD31" s="436">
        <f>SUMIFS('EPA Export Aggregation'!AG:AG,'EPA Export Aggregation'!$A:$A,$B31,'EPA Export Aggregation'!$D:$D,$A$1)*IF($A31="CH4",About!$D$58,IF($A31="N2O",About!$D$59,1))</f>
        <v>0</v>
      </c>
      <c r="AE31" s="436">
        <f>SUMIFS('EPA Export Aggregation'!AH:AH,'EPA Export Aggregation'!$A:$A,$B31,'EPA Export Aggregation'!$D:$D,$A$1)*IF($A31="CH4",About!$D$58,IF($A31="N2O",About!$D$59,1))</f>
        <v>0</v>
      </c>
      <c r="AF31" s="436">
        <f>SUMIFS('EPA Export Aggregation'!AI:AI,'EPA Export Aggregation'!$A:$A,$B31,'EPA Export Aggregation'!$D:$D,$A$1)*IF($A31="CH4",About!$D$58,IF($A31="N2O",About!$D$59,1))</f>
        <v>0</v>
      </c>
      <c r="AG31" s="436">
        <f>SUMIFS('EPA Export Aggregation'!AJ:AJ,'EPA Export Aggregation'!$A:$A,$B31,'EPA Export Aggregation'!$D:$D,$A$1)*IF($A31="CH4",About!$D$58,IF($A31="N2O",About!$D$59,1))</f>
        <v>0</v>
      </c>
      <c r="AH31" s="436">
        <f>SUMIFS('EPA Export Aggregation'!AK:AK,'EPA Export Aggregation'!$A:$A,$B31,'EPA Export Aggregation'!$D:$D,$A$1)*IF($A31="CH4",About!$D$58,IF($A31="N2O",About!$D$59,1))</f>
        <v>0</v>
      </c>
    </row>
    <row r="32" spans="1:34" x14ac:dyDescent="0.75">
      <c r="A32" s="435" t="s">
        <v>2220</v>
      </c>
      <c r="B32" s="408" t="s">
        <v>4189</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35" t="s">
        <v>2220</v>
      </c>
      <c r="B33" s="408" t="s">
        <v>4169</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6">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6">
        <f>SUMIFS('EPA Export Aggregation'!R:R,'EPA Export Aggregation'!$A:$A,$B33,'EPA Export Aggregation'!$D:$D,$A$1)*IF($A33="CH4",About!$D$58,IF($A33="N2O",About!$D$59,1))</f>
        <v>0.1466403333163</v>
      </c>
      <c r="P33" s="436">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6">
        <f>SUMIFS('EPA Export Aggregation'!U:U,'EPA Export Aggregation'!$A:$A,$B33,'EPA Export Aggregation'!$D:$D,$A$1)*IF($A33="CH4",About!$D$58,IF($A33="N2O",About!$D$59,1))</f>
        <v>0</v>
      </c>
      <c r="S33" s="436">
        <f>SUMIFS('EPA Export Aggregation'!V:V,'EPA Export Aggregation'!$A:$A,$B33,'EPA Export Aggregation'!$D:$D,$A$1)*IF($A33="CH4",About!$D$58,IF($A33="N2O",About!$D$59,1))</f>
        <v>0</v>
      </c>
      <c r="T33" s="436">
        <f>SUMIFS('EPA Export Aggregation'!W:W,'EPA Export Aggregation'!$A:$A,$B33,'EPA Export Aggregation'!$D:$D,$A$1)*IF($A33="CH4",About!$D$58,IF($A33="N2O",About!$D$59,1))</f>
        <v>0</v>
      </c>
      <c r="U33">
        <f>SUMIFS('EPA Export Aggregation'!X:X,'EPA Export Aggregation'!$A:$A,$B33,'EPA Export Aggregation'!$D:$D,$A$1)*IF($A33="CH4",About!$D$58,IF($A33="N2O",About!$D$59,1))</f>
        <v>0</v>
      </c>
      <c r="V33" s="436">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6">
        <f>SUMIFS('EPA Export Aggregation'!AB:AB,'EPA Export Aggregation'!$A:$A,$B33,'EPA Export Aggregation'!$D:$D,$A$1)*IF($A33="CH4",About!$D$58,IF($A33="N2O",About!$D$59,1))</f>
        <v>0</v>
      </c>
      <c r="Z33">
        <f>SUMIFS('EPA Export Aggregation'!AC:AC,'EPA Export Aggregation'!$A:$A,$B33,'EPA Export Aggregation'!$D:$D,$A$1)*IF($A33="CH4",About!$D$58,IF($A33="N2O",About!$D$59,1))</f>
        <v>0</v>
      </c>
      <c r="AA33" s="436">
        <f>SUMIFS('EPA Export Aggregation'!AD:AD,'EPA Export Aggregation'!$A:$A,$B33,'EPA Export Aggregation'!$D:$D,$A$1)*IF($A33="CH4",About!$D$58,IF($A33="N2O",About!$D$59,1))</f>
        <v>8.2021489394299998E-2</v>
      </c>
      <c r="AB33" s="436">
        <f>SUMIFS('EPA Export Aggregation'!AE:AE,'EPA Export Aggregation'!$A:$A,$B33,'EPA Export Aggregation'!$D:$D,$A$1)*IF($A33="CH4",About!$D$58,IF($A33="N2O",About!$D$59,1))</f>
        <v>0</v>
      </c>
      <c r="AC33" s="436">
        <f>SUMIFS('EPA Export Aggregation'!AF:AF,'EPA Export Aggregation'!$A:$A,$B33,'EPA Export Aggregation'!$D:$D,$A$1)*IF($A33="CH4",About!$D$58,IF($A33="N2O",About!$D$59,1))</f>
        <v>0.27991124355930003</v>
      </c>
      <c r="AD33" s="436">
        <f>SUMIFS('EPA Export Aggregation'!AG:AG,'EPA Export Aggregation'!$A:$A,$B33,'EPA Export Aggregation'!$D:$D,$A$1)*IF($A33="CH4",About!$D$58,IF($A33="N2O",About!$D$59,1))</f>
        <v>0</v>
      </c>
      <c r="AE33" s="436">
        <f>SUMIFS('EPA Export Aggregation'!AH:AH,'EPA Export Aggregation'!$A:$A,$B33,'EPA Export Aggregation'!$D:$D,$A$1)*IF($A33="CH4",About!$D$58,IF($A33="N2O",About!$D$59,1))</f>
        <v>1.16990677831E-2</v>
      </c>
      <c r="AF33" s="436">
        <f>SUMIFS('EPA Export Aggregation'!AI:AI,'EPA Export Aggregation'!$A:$A,$B33,'EPA Export Aggregation'!$D:$D,$A$1)*IF($A33="CH4",About!$D$58,IF($A33="N2O",About!$D$59,1))</f>
        <v>0</v>
      </c>
      <c r="AG33" s="436">
        <f>SUMIFS('EPA Export Aggregation'!AJ:AJ,'EPA Export Aggregation'!$A:$A,$B33,'EPA Export Aggregation'!$D:$D,$A$1)*IF($A33="CH4",About!$D$58,IF($A33="N2O",About!$D$59,1))</f>
        <v>0</v>
      </c>
      <c r="AH33" s="436">
        <f>SUMIFS('EPA Export Aggregation'!AK:AK,'EPA Export Aggregation'!$A:$A,$B33,'EPA Export Aggregation'!$D:$D,$A$1)*IF($A33="CH4",About!$D$58,IF($A33="N2O",About!$D$59,1))</f>
        <v>0</v>
      </c>
    </row>
    <row r="34" spans="1:34" x14ac:dyDescent="0.75">
      <c r="A34" s="435" t="s">
        <v>2220</v>
      </c>
      <c r="B34" s="408" t="s">
        <v>4163</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35"/>
      <c r="B35" s="408" t="s">
        <v>4330</v>
      </c>
      <c r="C35" s="436">
        <f>SUMIFS('EPA Export Aggregation'!F:F,'EPA Export Aggregation'!$A:$A,$B35,'EPA Export Aggregation'!$D:$D,$A$1)*IF($A35="CH4",About!$D$58,IF($A35="N2O",About!$D$59,1))</f>
        <v>0</v>
      </c>
      <c r="D35" s="436">
        <f>SUMIFS('EPA Export Aggregation'!G:G,'EPA Export Aggregation'!$A:$A,$B35,'EPA Export Aggregation'!$D:$D,$A$1)*IF($A35="CH4",About!$D$58,IF($A35="N2O",About!$D$59,1))</f>
        <v>0</v>
      </c>
      <c r="E35" s="436">
        <f>SUMIFS('EPA Export Aggregation'!H:H,'EPA Export Aggregation'!$A:$A,$B35,'EPA Export Aggregation'!$D:$D,$A$1)*IF($A35="CH4",About!$D$58,IF($A35="N2O",About!$D$59,1))</f>
        <v>0</v>
      </c>
      <c r="F35" s="436">
        <f>SUMIFS('EPA Export Aggregation'!I:I,'EPA Export Aggregation'!$A:$A,$B35,'EPA Export Aggregation'!$D:$D,$A$1)*IF($A35="CH4",About!$D$58,IF($A35="N2O",About!$D$59,1))</f>
        <v>0</v>
      </c>
      <c r="G35" s="436">
        <f>SUMIFS('EPA Export Aggregation'!J:J,'EPA Export Aggregation'!$A:$A,$B35,'EPA Export Aggregation'!$D:$D,$A$1)*IF($A35="CH4",About!$D$58,IF($A35="N2O",About!$D$59,1))</f>
        <v>0</v>
      </c>
      <c r="H35" s="436">
        <f>SUMIFS('EPA Export Aggregation'!K:K,'EPA Export Aggregation'!$A:$A,$B35,'EPA Export Aggregation'!$D:$D,$A$1)*IF($A35="CH4",About!$D$58,IF($A35="N2O",About!$D$59,1))</f>
        <v>0</v>
      </c>
      <c r="I35" s="436">
        <f>SUMIFS('EPA Export Aggregation'!L:L,'EPA Export Aggregation'!$A:$A,$B35,'EPA Export Aggregation'!$D:$D,$A$1)*IF($A35="CH4",About!$D$58,IF($A35="N2O",About!$D$59,1))</f>
        <v>0</v>
      </c>
      <c r="J35" s="436">
        <f>SUMIFS('EPA Export Aggregation'!M:M,'EPA Export Aggregation'!$A:$A,$B35,'EPA Export Aggregation'!$D:$D,$A$1)*IF($A35="CH4",About!$D$58,IF($A35="N2O",About!$D$59,1))</f>
        <v>0</v>
      </c>
      <c r="K35" s="436">
        <f>SUMIFS('EPA Export Aggregation'!N:N,'EPA Export Aggregation'!$A:$A,$B35,'EPA Export Aggregation'!$D:$D,$A$1)*IF($A35="CH4",About!$D$58,IF($A35="N2O",About!$D$59,1))</f>
        <v>0</v>
      </c>
      <c r="L35" s="436">
        <f>SUMIFS('EPA Export Aggregation'!O:O,'EPA Export Aggregation'!$A:$A,$B35,'EPA Export Aggregation'!$D:$D,$A$1)*IF($A35="CH4",About!$D$58,IF($A35="N2O",About!$D$59,1))</f>
        <v>0</v>
      </c>
      <c r="M35" s="436">
        <f>SUMIFS('EPA Export Aggregation'!P:P,'EPA Export Aggregation'!$A:$A,$B35,'EPA Export Aggregation'!$D:$D,$A$1)*IF($A35="CH4",About!$D$58,IF($A35="N2O",About!$D$59,1))</f>
        <v>0</v>
      </c>
      <c r="N35" s="436">
        <f>SUMIFS('EPA Export Aggregation'!Q:Q,'EPA Export Aggregation'!$A:$A,$B35,'EPA Export Aggregation'!$D:$D,$A$1)*IF($A35="CH4",About!$D$58,IF($A35="N2O",About!$D$59,1))</f>
        <v>0</v>
      </c>
      <c r="O35" s="436">
        <f>SUMIFS('EPA Export Aggregation'!R:R,'EPA Export Aggregation'!$A:$A,$B35,'EPA Export Aggregation'!$D:$D,$A$1)*IF($A35="CH4",About!$D$58,IF($A35="N2O",About!$D$59,1))</f>
        <v>0</v>
      </c>
      <c r="P35" s="436">
        <f>SUMIFS('EPA Export Aggregation'!S:S,'EPA Export Aggregation'!$A:$A,$B35,'EPA Export Aggregation'!$D:$D,$A$1)*IF($A35="CH4",About!$D$58,IF($A35="N2O",About!$D$59,1))</f>
        <v>0</v>
      </c>
      <c r="Q35" s="436">
        <f>SUMIFS('EPA Export Aggregation'!T:T,'EPA Export Aggregation'!$A:$A,$B35,'EPA Export Aggregation'!$D:$D,$A$1)*IF($A35="CH4",About!$D$58,IF($A35="N2O",About!$D$59,1))</f>
        <v>0</v>
      </c>
      <c r="R35" s="436">
        <f>SUMIFS('EPA Export Aggregation'!U:U,'EPA Export Aggregation'!$A:$A,$B35,'EPA Export Aggregation'!$D:$D,$A$1)*IF($A35="CH4",About!$D$58,IF($A35="N2O",About!$D$59,1))</f>
        <v>0</v>
      </c>
      <c r="S35" s="436">
        <f>SUMIFS('EPA Export Aggregation'!V:V,'EPA Export Aggregation'!$A:$A,$B35,'EPA Export Aggregation'!$D:$D,$A$1)*IF($A35="CH4",About!$D$58,IF($A35="N2O",About!$D$59,1))</f>
        <v>0</v>
      </c>
      <c r="T35" s="436">
        <f>SUMIFS('EPA Export Aggregation'!W:W,'EPA Export Aggregation'!$A:$A,$B35,'EPA Export Aggregation'!$D:$D,$A$1)*IF($A35="CH4",About!$D$58,IF($A35="N2O",About!$D$59,1))</f>
        <v>0</v>
      </c>
      <c r="U35" s="436">
        <f>SUMIFS('EPA Export Aggregation'!X:X,'EPA Export Aggregation'!$A:$A,$B35,'EPA Export Aggregation'!$D:$D,$A$1)*IF($A35="CH4",About!$D$58,IF($A35="N2O",About!$D$59,1))</f>
        <v>0</v>
      </c>
      <c r="V35" s="436">
        <f>SUMIFS('EPA Export Aggregation'!Y:Y,'EPA Export Aggregation'!$A:$A,$B35,'EPA Export Aggregation'!$D:$D,$A$1)*IF($A35="CH4",About!$D$58,IF($A35="N2O",About!$D$59,1))</f>
        <v>0</v>
      </c>
      <c r="W35" s="436">
        <f>SUMIFS('EPA Export Aggregation'!Z:Z,'EPA Export Aggregation'!$A:$A,$B35,'EPA Export Aggregation'!$D:$D,$A$1)*IF($A35="CH4",About!$D$58,IF($A35="N2O",About!$D$59,1))</f>
        <v>0</v>
      </c>
      <c r="X35" s="436">
        <f>SUMIFS('EPA Export Aggregation'!AA:AA,'EPA Export Aggregation'!$A:$A,$B35,'EPA Export Aggregation'!$D:$D,$A$1)*IF($A35="CH4",About!$D$58,IF($A35="N2O",About!$D$59,1))</f>
        <v>0</v>
      </c>
      <c r="Y35" s="436">
        <f>SUMIFS('EPA Export Aggregation'!AB:AB,'EPA Export Aggregation'!$A:$A,$B35,'EPA Export Aggregation'!$D:$D,$A$1)*IF($A35="CH4",About!$D$58,IF($A35="N2O",About!$D$59,1))</f>
        <v>0</v>
      </c>
      <c r="Z35" s="436">
        <f>SUMIFS('EPA Export Aggregation'!AC:AC,'EPA Export Aggregation'!$A:$A,$B35,'EPA Export Aggregation'!$D:$D,$A$1)*IF($A35="CH4",About!$D$58,IF($A35="N2O",About!$D$59,1))</f>
        <v>0</v>
      </c>
      <c r="AA35" s="436">
        <f>SUMIFS('EPA Export Aggregation'!AD:AD,'EPA Export Aggregation'!$A:$A,$B35,'EPA Export Aggregation'!$D:$D,$A$1)*IF($A35="CH4",About!$D$58,IF($A35="N2O",About!$D$59,1))</f>
        <v>0</v>
      </c>
      <c r="AB35" s="436">
        <f>SUMIFS('EPA Export Aggregation'!AE:AE,'EPA Export Aggregation'!$A:$A,$B35,'EPA Export Aggregation'!$D:$D,$A$1)*IF($A35="CH4",About!$D$58,IF($A35="N2O",About!$D$59,1))</f>
        <v>0</v>
      </c>
      <c r="AC35" s="436">
        <f>SUMIFS('EPA Export Aggregation'!AF:AF,'EPA Export Aggregation'!$A:$A,$B35,'EPA Export Aggregation'!$D:$D,$A$1)*IF($A35="CH4",About!$D$58,IF($A35="N2O",About!$D$59,1))</f>
        <v>0</v>
      </c>
      <c r="AD35" s="436">
        <f>SUMIFS('EPA Export Aggregation'!AG:AG,'EPA Export Aggregation'!$A:$A,$B35,'EPA Export Aggregation'!$D:$D,$A$1)*IF($A35="CH4",About!$D$58,IF($A35="N2O",About!$D$59,1))</f>
        <v>0</v>
      </c>
      <c r="AE35" s="436">
        <f>SUMIFS('EPA Export Aggregation'!AH:AH,'EPA Export Aggregation'!$A:$A,$B35,'EPA Export Aggregation'!$D:$D,$A$1)*IF($A35="CH4",About!$D$58,IF($A35="N2O",About!$D$59,1))</f>
        <v>0</v>
      </c>
      <c r="AF35" s="436">
        <f>SUMIFS('EPA Export Aggregation'!AI:AI,'EPA Export Aggregation'!$A:$A,$B35,'EPA Export Aggregation'!$D:$D,$A$1)*IF($A35="CH4",About!$D$58,IF($A35="N2O",About!$D$59,1))</f>
        <v>0</v>
      </c>
      <c r="AG35" s="436">
        <f>SUMIFS('EPA Export Aggregation'!AJ:AJ,'EPA Export Aggregation'!$A:$A,$B35,'EPA Export Aggregation'!$D:$D,$A$1)*IF($A35="CH4",About!$D$58,IF($A35="N2O",About!$D$59,1))</f>
        <v>0</v>
      </c>
      <c r="AH35" s="436">
        <f>SUMIFS('EPA Export Aggregation'!AK:AK,'EPA Export Aggregation'!$A:$A,$B35,'EPA Export Aggregation'!$D:$D,$A$1)*IF($A35="CH4",About!$D$58,IF($A35="N2O",About!$D$59,1))</f>
        <v>0</v>
      </c>
    </row>
    <row r="36" spans="1:34" x14ac:dyDescent="0.75">
      <c r="A36" s="435" t="s">
        <v>2236</v>
      </c>
      <c r="B36" s="408" t="s">
        <v>4221</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35" t="s">
        <v>2236</v>
      </c>
      <c r="B37" s="408" t="s">
        <v>4228</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35" t="s">
        <v>2236</v>
      </c>
      <c r="B38" s="408" t="s">
        <v>4213</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35" t="s">
        <v>2236</v>
      </c>
      <c r="B39" s="408" t="s">
        <v>4226</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35" t="s">
        <v>2236</v>
      </c>
      <c r="B40" s="408" t="s">
        <v>4207</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35" t="s">
        <v>2236</v>
      </c>
      <c r="B41" s="408" t="s">
        <v>4215</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35" t="s">
        <v>2236</v>
      </c>
      <c r="B42" s="408" t="s">
        <v>4224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35" t="s">
        <v>2236</v>
      </c>
      <c r="B43" s="408" t="s">
        <v>4233</v>
      </c>
      <c r="C43" s="436">
        <f>SUMIFS('EPA Export Aggregation'!F:F,'EPA Export Aggregation'!$A:$A,$B43,'EPA Export Aggregation'!$D:$D,$A$1)*IF($A43="CH4",About!$D$58,IF($A43="N2O",About!$D$59,1))</f>
        <v>0</v>
      </c>
      <c r="D43" s="436">
        <f>SUMIFS('EPA Export Aggregation'!G:G,'EPA Export Aggregation'!$A:$A,$B43,'EPA Export Aggregation'!$D:$D,$A$1)*IF($A43="CH4",About!$D$58,IF($A43="N2O",About!$D$59,1))</f>
        <v>0</v>
      </c>
      <c r="E43" s="436">
        <f>SUMIFS('EPA Export Aggregation'!H:H,'EPA Export Aggregation'!$A:$A,$B43,'EPA Export Aggregation'!$D:$D,$A$1)*IF($A43="CH4",About!$D$58,IF($A43="N2O",About!$D$59,1))</f>
        <v>0</v>
      </c>
      <c r="F43" s="436">
        <f>SUMIFS('EPA Export Aggregation'!I:I,'EPA Export Aggregation'!$A:$A,$B43,'EPA Export Aggregation'!$D:$D,$A$1)*IF($A43="CH4",About!$D$58,IF($A43="N2O",About!$D$59,1))</f>
        <v>0</v>
      </c>
      <c r="G43" s="436">
        <f>SUMIFS('EPA Export Aggregation'!J:J,'EPA Export Aggregation'!$A:$A,$B43,'EPA Export Aggregation'!$D:$D,$A$1)*IF($A43="CH4",About!$D$58,IF($A43="N2O",About!$D$59,1))</f>
        <v>0</v>
      </c>
      <c r="H43" s="436">
        <f>SUMIFS('EPA Export Aggregation'!K:K,'EPA Export Aggregation'!$A:$A,$B43,'EPA Export Aggregation'!$D:$D,$A$1)*IF($A43="CH4",About!$D$58,IF($A43="N2O",About!$D$59,1))</f>
        <v>0</v>
      </c>
      <c r="I43" s="436">
        <f>SUMIFS('EPA Export Aggregation'!L:L,'EPA Export Aggregation'!$A:$A,$B43,'EPA Export Aggregation'!$D:$D,$A$1)*IF($A43="CH4",About!$D$58,IF($A43="N2O",About!$D$59,1))</f>
        <v>0</v>
      </c>
      <c r="J43" s="436">
        <f>SUMIFS('EPA Export Aggregation'!M:M,'EPA Export Aggregation'!$A:$A,$B43,'EPA Export Aggregation'!$D:$D,$A$1)*IF($A43="CH4",About!$D$58,IF($A43="N2O",About!$D$59,1))</f>
        <v>0</v>
      </c>
      <c r="K43" s="436">
        <f>SUMIFS('EPA Export Aggregation'!N:N,'EPA Export Aggregation'!$A:$A,$B43,'EPA Export Aggregation'!$D:$D,$A$1)*IF($A43="CH4",About!$D$58,IF($A43="N2O",About!$D$59,1))</f>
        <v>0</v>
      </c>
      <c r="L43" s="436">
        <f>SUMIFS('EPA Export Aggregation'!O:O,'EPA Export Aggregation'!$A:$A,$B43,'EPA Export Aggregation'!$D:$D,$A$1)*IF($A43="CH4",About!$D$58,IF($A43="N2O",About!$D$59,1))</f>
        <v>0</v>
      </c>
      <c r="M43" s="436">
        <f>SUMIFS('EPA Export Aggregation'!P:P,'EPA Export Aggregation'!$A:$A,$B43,'EPA Export Aggregation'!$D:$D,$A$1)*IF($A43="CH4",About!$D$58,IF($A43="N2O",About!$D$59,1))</f>
        <v>0</v>
      </c>
      <c r="N43" s="436">
        <f>SUMIFS('EPA Export Aggregation'!Q:Q,'EPA Export Aggregation'!$A:$A,$B43,'EPA Export Aggregation'!$D:$D,$A$1)*IF($A43="CH4",About!$D$58,IF($A43="N2O",About!$D$59,1))</f>
        <v>0</v>
      </c>
      <c r="O43" s="436">
        <f>SUMIFS('EPA Export Aggregation'!R:R,'EPA Export Aggregation'!$A:$A,$B43,'EPA Export Aggregation'!$D:$D,$A$1)*IF($A43="CH4",About!$D$58,IF($A43="N2O",About!$D$59,1))</f>
        <v>0</v>
      </c>
      <c r="P43" s="436">
        <f>SUMIFS('EPA Export Aggregation'!S:S,'EPA Export Aggregation'!$A:$A,$B43,'EPA Export Aggregation'!$D:$D,$A$1)*IF($A43="CH4",About!$D$58,IF($A43="N2O",About!$D$59,1))</f>
        <v>0</v>
      </c>
      <c r="Q43" s="436">
        <f>SUMIFS('EPA Export Aggregation'!T:T,'EPA Export Aggregation'!$A:$A,$B43,'EPA Export Aggregation'!$D:$D,$A$1)*IF($A43="CH4",About!$D$58,IF($A43="N2O",About!$D$59,1))</f>
        <v>0</v>
      </c>
      <c r="R43" s="436">
        <f>SUMIFS('EPA Export Aggregation'!U:U,'EPA Export Aggregation'!$A:$A,$B43,'EPA Export Aggregation'!$D:$D,$A$1)*IF($A43="CH4",About!$D$58,IF($A43="N2O",About!$D$59,1))</f>
        <v>0</v>
      </c>
      <c r="S43" s="436">
        <f>SUMIFS('EPA Export Aggregation'!V:V,'EPA Export Aggregation'!$A:$A,$B43,'EPA Export Aggregation'!$D:$D,$A$1)*IF($A43="CH4",About!$D$58,IF($A43="N2O",About!$D$59,1))</f>
        <v>0</v>
      </c>
      <c r="T43" s="436">
        <f>SUMIFS('EPA Export Aggregation'!W:W,'EPA Export Aggregation'!$A:$A,$B43,'EPA Export Aggregation'!$D:$D,$A$1)*IF($A43="CH4",About!$D$58,IF($A43="N2O",About!$D$59,1))</f>
        <v>0</v>
      </c>
      <c r="U43" s="436">
        <f>SUMIFS('EPA Export Aggregation'!X:X,'EPA Export Aggregation'!$A:$A,$B43,'EPA Export Aggregation'!$D:$D,$A$1)*IF($A43="CH4",About!$D$58,IF($A43="N2O",About!$D$59,1))</f>
        <v>0</v>
      </c>
      <c r="V43" s="436">
        <f>SUMIFS('EPA Export Aggregation'!Y:Y,'EPA Export Aggregation'!$A:$A,$B43,'EPA Export Aggregation'!$D:$D,$A$1)*IF($A43="CH4",About!$D$58,IF($A43="N2O",About!$D$59,1))</f>
        <v>0</v>
      </c>
      <c r="W43" s="436">
        <f>SUMIFS('EPA Export Aggregation'!Z:Z,'EPA Export Aggregation'!$A:$A,$B43,'EPA Export Aggregation'!$D:$D,$A$1)*IF($A43="CH4",About!$D$58,IF($A43="N2O",About!$D$59,1))</f>
        <v>0</v>
      </c>
      <c r="X43" s="436">
        <f>SUMIFS('EPA Export Aggregation'!AA:AA,'EPA Export Aggregation'!$A:$A,$B43,'EPA Export Aggregation'!$D:$D,$A$1)*IF($A43="CH4",About!$D$58,IF($A43="N2O",About!$D$59,1))</f>
        <v>0</v>
      </c>
      <c r="Y43" s="436">
        <f>SUMIFS('EPA Export Aggregation'!AB:AB,'EPA Export Aggregation'!$A:$A,$B43,'EPA Export Aggregation'!$D:$D,$A$1)*IF($A43="CH4",About!$D$58,IF($A43="N2O",About!$D$59,1))</f>
        <v>0</v>
      </c>
      <c r="Z43" s="436">
        <f>SUMIFS('EPA Export Aggregation'!AC:AC,'EPA Export Aggregation'!$A:$A,$B43,'EPA Export Aggregation'!$D:$D,$A$1)*IF($A43="CH4",About!$D$58,IF($A43="N2O",About!$D$59,1))</f>
        <v>0</v>
      </c>
      <c r="AA43" s="436">
        <f>SUMIFS('EPA Export Aggregation'!AD:AD,'EPA Export Aggregation'!$A:$A,$B43,'EPA Export Aggregation'!$D:$D,$A$1)*IF($A43="CH4",About!$D$58,IF($A43="N2O",About!$D$59,1))</f>
        <v>0</v>
      </c>
      <c r="AB43" s="436">
        <f>SUMIFS('EPA Export Aggregation'!AE:AE,'EPA Export Aggregation'!$A:$A,$B43,'EPA Export Aggregation'!$D:$D,$A$1)*IF($A43="CH4",About!$D$58,IF($A43="N2O",About!$D$59,1))</f>
        <v>0</v>
      </c>
      <c r="AC43" s="436">
        <f>SUMIFS('EPA Export Aggregation'!AF:AF,'EPA Export Aggregation'!$A:$A,$B43,'EPA Export Aggregation'!$D:$D,$A$1)*IF($A43="CH4",About!$D$58,IF($A43="N2O",About!$D$59,1))</f>
        <v>0</v>
      </c>
      <c r="AD43" s="436">
        <f>SUMIFS('EPA Export Aggregation'!AG:AG,'EPA Export Aggregation'!$A:$A,$B43,'EPA Export Aggregation'!$D:$D,$A$1)*IF($A43="CH4",About!$D$58,IF($A43="N2O",About!$D$59,1))</f>
        <v>0</v>
      </c>
      <c r="AE43" s="436">
        <f>SUMIFS('EPA Export Aggregation'!AH:AH,'EPA Export Aggregation'!$A:$A,$B43,'EPA Export Aggregation'!$D:$D,$A$1)*IF($A43="CH4",About!$D$58,IF($A43="N2O",About!$D$59,1))</f>
        <v>0</v>
      </c>
      <c r="AF43" s="436">
        <f>SUMIFS('EPA Export Aggregation'!AI:AI,'EPA Export Aggregation'!$A:$A,$B43,'EPA Export Aggregation'!$D:$D,$A$1)*IF($A43="CH4",About!$D$58,IF($A43="N2O",About!$D$59,1))</f>
        <v>0</v>
      </c>
      <c r="AG43" s="436">
        <f>SUMIFS('EPA Export Aggregation'!AJ:AJ,'EPA Export Aggregation'!$A:$A,$B43,'EPA Export Aggregation'!$D:$D,$A$1)*IF($A43="CH4",About!$D$58,IF($A43="N2O",About!$D$59,1))</f>
        <v>0</v>
      </c>
      <c r="AH43" s="436">
        <f>SUMIFS('EPA Export Aggregation'!AK:AK,'EPA Export Aggregation'!$A:$A,$B43,'EPA Export Aggregation'!$D:$D,$A$1)*IF($A43="CH4",About!$D$58,IF($A43="N2O",About!$D$59,1))</f>
        <v>0</v>
      </c>
    </row>
    <row r="44" spans="1:34" x14ac:dyDescent="0.75">
      <c r="A44" s="435" t="s">
        <v>2236</v>
      </c>
      <c r="B44" s="408" t="s">
        <v>4237</v>
      </c>
      <c r="C44" s="436">
        <f>SUMIFS('EPA Export Aggregation'!F:F,'EPA Export Aggregation'!$A:$A,$B44,'EPA Export Aggregation'!$D:$D,$A$1)*IF($A44="CH4",About!$D$58,IF($A44="N2O",About!$D$59,1))</f>
        <v>0</v>
      </c>
      <c r="D44" s="436">
        <f>SUMIFS('EPA Export Aggregation'!G:G,'EPA Export Aggregation'!$A:$A,$B44,'EPA Export Aggregation'!$D:$D,$A$1)*IF($A44="CH4",About!$D$58,IF($A44="N2O",About!$D$59,1))</f>
        <v>0</v>
      </c>
      <c r="E44" s="436">
        <f>SUMIFS('EPA Export Aggregation'!H:H,'EPA Export Aggregation'!$A:$A,$B44,'EPA Export Aggregation'!$D:$D,$A$1)*IF($A44="CH4",About!$D$58,IF($A44="N2O",About!$D$59,1))</f>
        <v>0</v>
      </c>
      <c r="F44" s="436">
        <f>SUMIFS('EPA Export Aggregation'!I:I,'EPA Export Aggregation'!$A:$A,$B44,'EPA Export Aggregation'!$D:$D,$A$1)*IF($A44="CH4",About!$D$58,IF($A44="N2O",About!$D$59,1))</f>
        <v>0</v>
      </c>
      <c r="G44" s="436">
        <f>SUMIFS('EPA Export Aggregation'!J:J,'EPA Export Aggregation'!$A:$A,$B44,'EPA Export Aggregation'!$D:$D,$A$1)*IF($A44="CH4",About!$D$58,IF($A44="N2O",About!$D$59,1))</f>
        <v>0</v>
      </c>
      <c r="H44" s="436">
        <f>SUMIFS('EPA Export Aggregation'!K:K,'EPA Export Aggregation'!$A:$A,$B44,'EPA Export Aggregation'!$D:$D,$A$1)*IF($A44="CH4",About!$D$58,IF($A44="N2O",About!$D$59,1))</f>
        <v>0</v>
      </c>
      <c r="I44" s="436">
        <f>SUMIFS('EPA Export Aggregation'!L:L,'EPA Export Aggregation'!$A:$A,$B44,'EPA Export Aggregation'!$D:$D,$A$1)*IF($A44="CH4",About!$D$58,IF($A44="N2O",About!$D$59,1))</f>
        <v>0</v>
      </c>
      <c r="J44" s="436">
        <f>SUMIFS('EPA Export Aggregation'!M:M,'EPA Export Aggregation'!$A:$A,$B44,'EPA Export Aggregation'!$D:$D,$A$1)*IF($A44="CH4",About!$D$58,IF($A44="N2O",About!$D$59,1))</f>
        <v>0</v>
      </c>
      <c r="K44" s="436">
        <f>SUMIFS('EPA Export Aggregation'!N:N,'EPA Export Aggregation'!$A:$A,$B44,'EPA Export Aggregation'!$D:$D,$A$1)*IF($A44="CH4",About!$D$58,IF($A44="N2O",About!$D$59,1))</f>
        <v>0</v>
      </c>
      <c r="L44" s="436">
        <f>SUMIFS('EPA Export Aggregation'!O:O,'EPA Export Aggregation'!$A:$A,$B44,'EPA Export Aggregation'!$D:$D,$A$1)*IF($A44="CH4",About!$D$58,IF($A44="N2O",About!$D$59,1))</f>
        <v>0</v>
      </c>
      <c r="M44" s="436">
        <f>SUMIFS('EPA Export Aggregation'!P:P,'EPA Export Aggregation'!$A:$A,$B44,'EPA Export Aggregation'!$D:$D,$A$1)*IF($A44="CH4",About!$D$58,IF($A44="N2O",About!$D$59,1))</f>
        <v>0</v>
      </c>
      <c r="N44" s="436">
        <f>SUMIFS('EPA Export Aggregation'!Q:Q,'EPA Export Aggregation'!$A:$A,$B44,'EPA Export Aggregation'!$D:$D,$A$1)*IF($A44="CH4",About!$D$58,IF($A44="N2O",About!$D$59,1))</f>
        <v>0</v>
      </c>
      <c r="O44" s="436">
        <f>SUMIFS('EPA Export Aggregation'!R:R,'EPA Export Aggregation'!$A:$A,$B44,'EPA Export Aggregation'!$D:$D,$A$1)*IF($A44="CH4",About!$D$58,IF($A44="N2O",About!$D$59,1))</f>
        <v>0</v>
      </c>
      <c r="P44" s="436">
        <f>SUMIFS('EPA Export Aggregation'!S:S,'EPA Export Aggregation'!$A:$A,$B44,'EPA Export Aggregation'!$D:$D,$A$1)*IF($A44="CH4",About!$D$58,IF($A44="N2O",About!$D$59,1))</f>
        <v>0</v>
      </c>
      <c r="Q44" s="436">
        <f>SUMIFS('EPA Export Aggregation'!T:T,'EPA Export Aggregation'!$A:$A,$B44,'EPA Export Aggregation'!$D:$D,$A$1)*IF($A44="CH4",About!$D$58,IF($A44="N2O",About!$D$59,1))</f>
        <v>0</v>
      </c>
      <c r="R44" s="436">
        <f>SUMIFS('EPA Export Aggregation'!U:U,'EPA Export Aggregation'!$A:$A,$B44,'EPA Export Aggregation'!$D:$D,$A$1)*IF($A44="CH4",About!$D$58,IF($A44="N2O",About!$D$59,1))</f>
        <v>0</v>
      </c>
      <c r="S44" s="436">
        <f>SUMIFS('EPA Export Aggregation'!V:V,'EPA Export Aggregation'!$A:$A,$B44,'EPA Export Aggregation'!$D:$D,$A$1)*IF($A44="CH4",About!$D$58,IF($A44="N2O",About!$D$59,1))</f>
        <v>0</v>
      </c>
      <c r="T44" s="436">
        <f>SUMIFS('EPA Export Aggregation'!W:W,'EPA Export Aggregation'!$A:$A,$B44,'EPA Export Aggregation'!$D:$D,$A$1)*IF($A44="CH4",About!$D$58,IF($A44="N2O",About!$D$59,1))</f>
        <v>0</v>
      </c>
      <c r="U44" s="436">
        <f>SUMIFS('EPA Export Aggregation'!X:X,'EPA Export Aggregation'!$A:$A,$B44,'EPA Export Aggregation'!$D:$D,$A$1)*IF($A44="CH4",About!$D$58,IF($A44="N2O",About!$D$59,1))</f>
        <v>0</v>
      </c>
      <c r="V44" s="436">
        <f>SUMIFS('EPA Export Aggregation'!Y:Y,'EPA Export Aggregation'!$A:$A,$B44,'EPA Export Aggregation'!$D:$D,$A$1)*IF($A44="CH4",About!$D$58,IF($A44="N2O",About!$D$59,1))</f>
        <v>0</v>
      </c>
      <c r="W44" s="436">
        <f>SUMIFS('EPA Export Aggregation'!Z:Z,'EPA Export Aggregation'!$A:$A,$B44,'EPA Export Aggregation'!$D:$D,$A$1)*IF($A44="CH4",About!$D$58,IF($A44="N2O",About!$D$59,1))</f>
        <v>0</v>
      </c>
      <c r="X44" s="436">
        <f>SUMIFS('EPA Export Aggregation'!AA:AA,'EPA Export Aggregation'!$A:$A,$B44,'EPA Export Aggregation'!$D:$D,$A$1)*IF($A44="CH4",About!$D$58,IF($A44="N2O",About!$D$59,1))</f>
        <v>0</v>
      </c>
      <c r="Y44" s="436">
        <f>SUMIFS('EPA Export Aggregation'!AB:AB,'EPA Export Aggregation'!$A:$A,$B44,'EPA Export Aggregation'!$D:$D,$A$1)*IF($A44="CH4",About!$D$58,IF($A44="N2O",About!$D$59,1))</f>
        <v>0</v>
      </c>
      <c r="Z44" s="436">
        <f>SUMIFS('EPA Export Aggregation'!AC:AC,'EPA Export Aggregation'!$A:$A,$B44,'EPA Export Aggregation'!$D:$D,$A$1)*IF($A44="CH4",About!$D$58,IF($A44="N2O",About!$D$59,1))</f>
        <v>0</v>
      </c>
      <c r="AA44" s="436">
        <f>SUMIFS('EPA Export Aggregation'!AD:AD,'EPA Export Aggregation'!$A:$A,$B44,'EPA Export Aggregation'!$D:$D,$A$1)*IF($A44="CH4",About!$D$58,IF($A44="N2O",About!$D$59,1))</f>
        <v>0</v>
      </c>
      <c r="AB44" s="436">
        <f>SUMIFS('EPA Export Aggregation'!AE:AE,'EPA Export Aggregation'!$A:$A,$B44,'EPA Export Aggregation'!$D:$D,$A$1)*IF($A44="CH4",About!$D$58,IF($A44="N2O",About!$D$59,1))</f>
        <v>0</v>
      </c>
      <c r="AC44" s="436">
        <f>SUMIFS('EPA Export Aggregation'!AF:AF,'EPA Export Aggregation'!$A:$A,$B44,'EPA Export Aggregation'!$D:$D,$A$1)*IF($A44="CH4",About!$D$58,IF($A44="N2O",About!$D$59,1))</f>
        <v>0</v>
      </c>
      <c r="AD44" s="436">
        <f>SUMIFS('EPA Export Aggregation'!AG:AG,'EPA Export Aggregation'!$A:$A,$B44,'EPA Export Aggregation'!$D:$D,$A$1)*IF($A44="CH4",About!$D$58,IF($A44="N2O",About!$D$59,1))</f>
        <v>0</v>
      </c>
      <c r="AE44" s="436">
        <f>SUMIFS('EPA Export Aggregation'!AH:AH,'EPA Export Aggregation'!$A:$A,$B44,'EPA Export Aggregation'!$D:$D,$A$1)*IF($A44="CH4",About!$D$58,IF($A44="N2O",About!$D$59,1))</f>
        <v>0</v>
      </c>
      <c r="AF44" s="436">
        <f>SUMIFS('EPA Export Aggregation'!AI:AI,'EPA Export Aggregation'!$A:$A,$B44,'EPA Export Aggregation'!$D:$D,$A$1)*IF($A44="CH4",About!$D$58,IF($A44="N2O",About!$D$59,1))</f>
        <v>0</v>
      </c>
      <c r="AG44" s="436">
        <f>SUMIFS('EPA Export Aggregation'!AJ:AJ,'EPA Export Aggregation'!$A:$A,$B44,'EPA Export Aggregation'!$D:$D,$A$1)*IF($A44="CH4",About!$D$58,IF($A44="N2O",About!$D$59,1))</f>
        <v>0</v>
      </c>
      <c r="AH44" s="436">
        <f>SUMIFS('EPA Export Aggregation'!AK:AK,'EPA Export Aggregation'!$A:$A,$B44,'EPA Export Aggregation'!$D:$D,$A$1)*IF($A44="CH4",About!$D$58,IF($A44="N2O",About!$D$59,1))</f>
        <v>0</v>
      </c>
    </row>
    <row r="45" spans="1:34" x14ac:dyDescent="0.75">
      <c r="A45" s="435" t="s">
        <v>2236</v>
      </c>
      <c r="B45" s="408" t="s">
        <v>4239</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6">
        <f>SUMIFS('EPA Export Aggregation'!Z:Z,'EPA Export Aggregation'!$A:$A,$B45,'EPA Export Aggregation'!$D:$D,$A$1)*IF($A45="CH4",About!$D$58,IF($A45="N2O",About!$D$59,1))</f>
        <v>0</v>
      </c>
      <c r="X45" s="436">
        <f>SUMIFS('EPA Export Aggregation'!AA:AA,'EPA Export Aggregation'!$A:$A,$B45,'EPA Export Aggregation'!$D:$D,$A$1)*IF($A45="CH4",About!$D$58,IF($A45="N2O",About!$D$59,1))</f>
        <v>0</v>
      </c>
      <c r="Y45" s="436">
        <f>SUMIFS('EPA Export Aggregation'!AB:AB,'EPA Export Aggregation'!$A:$A,$B45,'EPA Export Aggregation'!$D:$D,$A$1)*IF($A45="CH4",About!$D$58,IF($A45="N2O",About!$D$59,1))</f>
        <v>0</v>
      </c>
      <c r="Z45" s="436">
        <f>SUMIFS('EPA Export Aggregation'!AC:AC,'EPA Export Aggregation'!$A:$A,$B45,'EPA Export Aggregation'!$D:$D,$A$1)*IF($A45="CH4",About!$D$58,IF($A45="N2O",About!$D$59,1))</f>
        <v>0</v>
      </c>
      <c r="AA45" s="436">
        <f>SUMIFS('EPA Export Aggregation'!AD:AD,'EPA Export Aggregation'!$A:$A,$B45,'EPA Export Aggregation'!$D:$D,$A$1)*IF($A45="CH4",About!$D$58,IF($A45="N2O",About!$D$59,1))</f>
        <v>0</v>
      </c>
      <c r="AB45" s="436">
        <f>SUMIFS('EPA Export Aggregation'!AE:AE,'EPA Export Aggregation'!$A:$A,$B45,'EPA Export Aggregation'!$D:$D,$A$1)*IF($A45="CH4",About!$D$58,IF($A45="N2O",About!$D$59,1))</f>
        <v>0</v>
      </c>
      <c r="AC45" s="436">
        <f>SUMIFS('EPA Export Aggregation'!AF:AF,'EPA Export Aggregation'!$A:$A,$B45,'EPA Export Aggregation'!$D:$D,$A$1)*IF($A45="CH4",About!$D$58,IF($A45="N2O",About!$D$59,1))</f>
        <v>0</v>
      </c>
      <c r="AD45" s="436">
        <f>SUMIFS('EPA Export Aggregation'!AG:AG,'EPA Export Aggregation'!$A:$A,$B45,'EPA Export Aggregation'!$D:$D,$A$1)*IF($A45="CH4",About!$D$58,IF($A45="N2O",About!$D$59,1))</f>
        <v>0</v>
      </c>
      <c r="AE45" s="436">
        <f>SUMIFS('EPA Export Aggregation'!AH:AH,'EPA Export Aggregation'!$A:$A,$B45,'EPA Export Aggregation'!$D:$D,$A$1)*IF($A45="CH4",About!$D$58,IF($A45="N2O",About!$D$59,1))</f>
        <v>0</v>
      </c>
      <c r="AF45" s="436">
        <f>SUMIFS('EPA Export Aggregation'!AI:AI,'EPA Export Aggregation'!$A:$A,$B45,'EPA Export Aggregation'!$D:$D,$A$1)*IF($A45="CH4",About!$D$58,IF($A45="N2O",About!$D$59,1))</f>
        <v>0</v>
      </c>
      <c r="AG45" s="436">
        <f>SUMIFS('EPA Export Aggregation'!AJ:AJ,'EPA Export Aggregation'!$A:$A,$B45,'EPA Export Aggregation'!$D:$D,$A$1)*IF($A45="CH4",About!$D$58,IF($A45="N2O",About!$D$59,1))</f>
        <v>0</v>
      </c>
      <c r="AH45" s="436">
        <f>SUMIFS('EPA Export Aggregation'!AK:AK,'EPA Export Aggregation'!$A:$A,$B45,'EPA Export Aggregation'!$D:$D,$A$1)*IF($A45="CH4",About!$D$58,IF($A45="N2O",About!$D$59,1))</f>
        <v>0</v>
      </c>
    </row>
    <row r="46" spans="1:34" x14ac:dyDescent="0.75">
      <c r="A46" s="435" t="s">
        <v>2236</v>
      </c>
      <c r="B46" s="408" t="s">
        <v>4235</v>
      </c>
      <c r="C46" s="436">
        <f>SUMIFS('EPA Export Aggregation'!F:F,'EPA Export Aggregation'!$A:$A,$B46,'EPA Export Aggregation'!$D:$D,$A$1)*IF($A46="CH4",About!$D$58,IF($A46="N2O",About!$D$59,1))</f>
        <v>0</v>
      </c>
      <c r="D46" s="436">
        <f>SUMIFS('EPA Export Aggregation'!G:G,'EPA Export Aggregation'!$A:$A,$B46,'EPA Export Aggregation'!$D:$D,$A$1)*IF($A46="CH4",About!$D$58,IF($A46="N2O",About!$D$59,1))</f>
        <v>0</v>
      </c>
      <c r="E46" s="436">
        <f>SUMIFS('EPA Export Aggregation'!H:H,'EPA Export Aggregation'!$A:$A,$B46,'EPA Export Aggregation'!$D:$D,$A$1)*IF($A46="CH4",About!$D$58,IF($A46="N2O",About!$D$59,1))</f>
        <v>0</v>
      </c>
      <c r="F46" s="436">
        <f>SUMIFS('EPA Export Aggregation'!I:I,'EPA Export Aggregation'!$A:$A,$B46,'EPA Export Aggregation'!$D:$D,$A$1)*IF($A46="CH4",About!$D$58,IF($A46="N2O",About!$D$59,1))</f>
        <v>0</v>
      </c>
      <c r="G46" s="436">
        <f>SUMIFS('EPA Export Aggregation'!J:J,'EPA Export Aggregation'!$A:$A,$B46,'EPA Export Aggregation'!$D:$D,$A$1)*IF($A46="CH4",About!$D$58,IF($A46="N2O",About!$D$59,1))</f>
        <v>0</v>
      </c>
      <c r="H46" s="436">
        <f>SUMIFS('EPA Export Aggregation'!K:K,'EPA Export Aggregation'!$A:$A,$B46,'EPA Export Aggregation'!$D:$D,$A$1)*IF($A46="CH4",About!$D$58,IF($A46="N2O",About!$D$59,1))</f>
        <v>0</v>
      </c>
      <c r="I46" s="436">
        <f>SUMIFS('EPA Export Aggregation'!L:L,'EPA Export Aggregation'!$A:$A,$B46,'EPA Export Aggregation'!$D:$D,$A$1)*IF($A46="CH4",About!$D$58,IF($A46="N2O",About!$D$59,1))</f>
        <v>0</v>
      </c>
      <c r="J46" s="436">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35" t="s">
        <v>2236</v>
      </c>
      <c r="B47" s="408" t="s">
        <v>4205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35" t="s">
        <v>2236</v>
      </c>
      <c r="B48" s="408" t="s">
        <v>4211</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35" t="s">
        <v>2236</v>
      </c>
      <c r="B49" s="408" t="s">
        <v>4219</v>
      </c>
      <c r="C49" s="436">
        <f>SUMIFS('EPA Export Aggregation'!F:F,'EPA Export Aggregation'!$A:$A,$B49,'EPA Export Aggregation'!$D:$D,$A$1)*IF($A49="CH4",About!$D$58,IF($A49="N2O",About!$D$59,1))</f>
        <v>0</v>
      </c>
      <c r="D49" s="436">
        <f>SUMIFS('EPA Export Aggregation'!G:G,'EPA Export Aggregation'!$A:$A,$B49,'EPA Export Aggregation'!$D:$D,$A$1)*IF($A49="CH4",About!$D$58,IF($A49="N2O",About!$D$59,1))</f>
        <v>0</v>
      </c>
      <c r="E49" s="436">
        <f>SUMIFS('EPA Export Aggregation'!H:H,'EPA Export Aggregation'!$A:$A,$B49,'EPA Export Aggregation'!$D:$D,$A$1)*IF($A49="CH4",About!$D$58,IF($A49="N2O",About!$D$59,1))</f>
        <v>0</v>
      </c>
      <c r="F49" s="436">
        <f>SUMIFS('EPA Export Aggregation'!I:I,'EPA Export Aggregation'!$A:$A,$B49,'EPA Export Aggregation'!$D:$D,$A$1)*IF($A49="CH4",About!$D$58,IF($A49="N2O",About!$D$59,1))</f>
        <v>0</v>
      </c>
      <c r="G49" s="436">
        <f>SUMIFS('EPA Export Aggregation'!J:J,'EPA Export Aggregation'!$A:$A,$B49,'EPA Export Aggregation'!$D:$D,$A$1)*IF($A49="CH4",About!$D$58,IF($A49="N2O",About!$D$59,1))</f>
        <v>0</v>
      </c>
      <c r="H49" s="436">
        <f>SUMIFS('EPA Export Aggregation'!K:K,'EPA Export Aggregation'!$A:$A,$B49,'EPA Export Aggregation'!$D:$D,$A$1)*IF($A49="CH4",About!$D$58,IF($A49="N2O",About!$D$59,1))</f>
        <v>0</v>
      </c>
      <c r="I49" s="436">
        <f>SUMIFS('EPA Export Aggregation'!L:L,'EPA Export Aggregation'!$A:$A,$B49,'EPA Export Aggregation'!$D:$D,$A$1)*IF($A49="CH4",About!$D$58,IF($A49="N2O",About!$D$59,1))</f>
        <v>0</v>
      </c>
      <c r="J49" s="436">
        <f>SUMIFS('EPA Export Aggregation'!M:M,'EPA Export Aggregation'!$A:$A,$B49,'EPA Export Aggregation'!$D:$D,$A$1)*IF($A49="CH4",About!$D$58,IF($A49="N2O",About!$D$59,1))</f>
        <v>0</v>
      </c>
      <c r="K49" s="436">
        <f>SUMIFS('EPA Export Aggregation'!N:N,'EPA Export Aggregation'!$A:$A,$B49,'EPA Export Aggregation'!$D:$D,$A$1)*IF($A49="CH4",About!$D$58,IF($A49="N2O",About!$D$59,1))</f>
        <v>0</v>
      </c>
      <c r="L49" s="436">
        <f>SUMIFS('EPA Export Aggregation'!O:O,'EPA Export Aggregation'!$A:$A,$B49,'EPA Export Aggregation'!$D:$D,$A$1)*IF($A49="CH4",About!$D$58,IF($A49="N2O",About!$D$59,1))</f>
        <v>0</v>
      </c>
      <c r="M49" s="436">
        <f>SUMIFS('EPA Export Aggregation'!P:P,'EPA Export Aggregation'!$A:$A,$B49,'EPA Export Aggregation'!$D:$D,$A$1)*IF($A49="CH4",About!$D$58,IF($A49="N2O",About!$D$59,1))</f>
        <v>0</v>
      </c>
      <c r="N49" s="436">
        <f>SUMIFS('EPA Export Aggregation'!Q:Q,'EPA Export Aggregation'!$A:$A,$B49,'EPA Export Aggregation'!$D:$D,$A$1)*IF($A49="CH4",About!$D$58,IF($A49="N2O",About!$D$59,1))</f>
        <v>0</v>
      </c>
      <c r="O49" s="436">
        <f>SUMIFS('EPA Export Aggregation'!R:R,'EPA Export Aggregation'!$A:$A,$B49,'EPA Export Aggregation'!$D:$D,$A$1)*IF($A49="CH4",About!$D$58,IF($A49="N2O",About!$D$59,1))</f>
        <v>0</v>
      </c>
      <c r="P49" s="436">
        <f>SUMIFS('EPA Export Aggregation'!S:S,'EPA Export Aggregation'!$A:$A,$B49,'EPA Export Aggregation'!$D:$D,$A$1)*IF($A49="CH4",About!$D$58,IF($A49="N2O",About!$D$59,1))</f>
        <v>0</v>
      </c>
      <c r="Q49" s="436">
        <f>SUMIFS('EPA Export Aggregation'!T:T,'EPA Export Aggregation'!$A:$A,$B49,'EPA Export Aggregation'!$D:$D,$A$1)*IF($A49="CH4",About!$D$58,IF($A49="N2O",About!$D$59,1))</f>
        <v>0</v>
      </c>
      <c r="R49" s="436">
        <f>SUMIFS('EPA Export Aggregation'!U:U,'EPA Export Aggregation'!$A:$A,$B49,'EPA Export Aggregation'!$D:$D,$A$1)*IF($A49="CH4",About!$D$58,IF($A49="N2O",About!$D$59,1))</f>
        <v>0</v>
      </c>
      <c r="S49" s="436">
        <f>SUMIFS('EPA Export Aggregation'!V:V,'EPA Export Aggregation'!$A:$A,$B49,'EPA Export Aggregation'!$D:$D,$A$1)*IF($A49="CH4",About!$D$58,IF($A49="N2O",About!$D$59,1))</f>
        <v>0</v>
      </c>
      <c r="T49" s="436">
        <f>SUMIFS('EPA Export Aggregation'!W:W,'EPA Export Aggregation'!$A:$A,$B49,'EPA Export Aggregation'!$D:$D,$A$1)*IF($A49="CH4",About!$D$58,IF($A49="N2O",About!$D$59,1))</f>
        <v>0</v>
      </c>
      <c r="U49" s="436">
        <f>SUMIFS('EPA Export Aggregation'!X:X,'EPA Export Aggregation'!$A:$A,$B49,'EPA Export Aggregation'!$D:$D,$A$1)*IF($A49="CH4",About!$D$58,IF($A49="N2O",About!$D$59,1))</f>
        <v>0</v>
      </c>
      <c r="V49" s="436">
        <f>SUMIFS('EPA Export Aggregation'!Y:Y,'EPA Export Aggregation'!$A:$A,$B49,'EPA Export Aggregation'!$D:$D,$A$1)*IF($A49="CH4",About!$D$58,IF($A49="N2O",About!$D$59,1))</f>
        <v>0</v>
      </c>
      <c r="W49" s="436">
        <f>SUMIFS('EPA Export Aggregation'!Z:Z,'EPA Export Aggregation'!$A:$A,$B49,'EPA Export Aggregation'!$D:$D,$A$1)*IF($A49="CH4",About!$D$58,IF($A49="N2O",About!$D$59,1))</f>
        <v>0</v>
      </c>
      <c r="X49" s="436">
        <f>SUMIFS('EPA Export Aggregation'!AA:AA,'EPA Export Aggregation'!$A:$A,$B49,'EPA Export Aggregation'!$D:$D,$A$1)*IF($A49="CH4",About!$D$58,IF($A49="N2O",About!$D$59,1))</f>
        <v>0</v>
      </c>
      <c r="Y49" s="436">
        <f>SUMIFS('EPA Export Aggregation'!AB:AB,'EPA Export Aggregation'!$A:$A,$B49,'EPA Export Aggregation'!$D:$D,$A$1)*IF($A49="CH4",About!$D$58,IF($A49="N2O",About!$D$59,1))</f>
        <v>0</v>
      </c>
      <c r="Z49" s="436">
        <f>SUMIFS('EPA Export Aggregation'!AC:AC,'EPA Export Aggregation'!$A:$A,$B49,'EPA Export Aggregation'!$D:$D,$A$1)*IF($A49="CH4",About!$D$58,IF($A49="N2O",About!$D$59,1))</f>
        <v>0</v>
      </c>
      <c r="AA49" s="436">
        <f>SUMIFS('EPA Export Aggregation'!AD:AD,'EPA Export Aggregation'!$A:$A,$B49,'EPA Export Aggregation'!$D:$D,$A$1)*IF($A49="CH4",About!$D$58,IF($A49="N2O",About!$D$59,1))</f>
        <v>0</v>
      </c>
      <c r="AB49" s="436">
        <f>SUMIFS('EPA Export Aggregation'!AE:AE,'EPA Export Aggregation'!$A:$A,$B49,'EPA Export Aggregation'!$D:$D,$A$1)*IF($A49="CH4",About!$D$58,IF($A49="N2O",About!$D$59,1))</f>
        <v>0</v>
      </c>
      <c r="AC49" s="436">
        <f>SUMIFS('EPA Export Aggregation'!AF:AF,'EPA Export Aggregation'!$A:$A,$B49,'EPA Export Aggregation'!$D:$D,$A$1)*IF($A49="CH4",About!$D$58,IF($A49="N2O",About!$D$59,1))</f>
        <v>0</v>
      </c>
      <c r="AD49" s="436">
        <f>SUMIFS('EPA Export Aggregation'!AG:AG,'EPA Export Aggregation'!$A:$A,$B49,'EPA Export Aggregation'!$D:$D,$A$1)*IF($A49="CH4",About!$D$58,IF($A49="N2O",About!$D$59,1))</f>
        <v>0</v>
      </c>
      <c r="AE49" s="436">
        <f>SUMIFS('EPA Export Aggregation'!AH:AH,'EPA Export Aggregation'!$A:$A,$B49,'EPA Export Aggregation'!$D:$D,$A$1)*IF($A49="CH4",About!$D$58,IF($A49="N2O",About!$D$59,1))</f>
        <v>0</v>
      </c>
      <c r="AF49" s="436">
        <f>SUMIFS('EPA Export Aggregation'!AI:AI,'EPA Export Aggregation'!$A:$A,$B49,'EPA Export Aggregation'!$D:$D,$A$1)*IF($A49="CH4",About!$D$58,IF($A49="N2O",About!$D$59,1))</f>
        <v>0</v>
      </c>
      <c r="AG49" s="436">
        <f>SUMIFS('EPA Export Aggregation'!AJ:AJ,'EPA Export Aggregation'!$A:$A,$B49,'EPA Export Aggregation'!$D:$D,$A$1)*IF($A49="CH4",About!$D$58,IF($A49="N2O",About!$D$59,1))</f>
        <v>0</v>
      </c>
      <c r="AH49" s="436">
        <f>SUMIFS('EPA Export Aggregation'!AK:AK,'EPA Export Aggregation'!$A:$A,$B49,'EPA Export Aggregation'!$D:$D,$A$1)*IF($A49="CH4",About!$D$58,IF($A49="N2O",About!$D$59,1))</f>
        <v>0</v>
      </c>
    </row>
    <row r="50" spans="1:34" x14ac:dyDescent="0.75">
      <c r="A50" s="435" t="s">
        <v>2236</v>
      </c>
      <c r="B50" s="408" t="s">
        <v>4231</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35" t="s">
        <v>2236</v>
      </c>
      <c r="B51" s="408" t="s">
        <v>4209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35" t="s">
        <v>2236</v>
      </c>
      <c r="B52" s="408" t="s">
        <v>4217</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35" t="s">
        <v>2236</v>
      </c>
      <c r="B53" s="408" t="s">
        <v>4229</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35" t="s">
        <v>2236</v>
      </c>
      <c r="B54" s="408" t="s">
        <v>4241</v>
      </c>
      <c r="C54" s="436">
        <f>SUMIFS('EPA Export Aggregation'!F:F,'EPA Export Aggregation'!$A:$A,$B54,'EPA Export Aggregation'!$D:$D,$A$1)*IF($A54="CH4",About!$D$58,IF($A54="N2O",About!$D$59,1))</f>
        <v>0</v>
      </c>
      <c r="D54" s="436">
        <f>SUMIFS('EPA Export Aggregation'!G:G,'EPA Export Aggregation'!$A:$A,$B54,'EPA Export Aggregation'!$D:$D,$A$1)*IF($A54="CH4",About!$D$58,IF($A54="N2O",About!$D$59,1))</f>
        <v>0</v>
      </c>
      <c r="E54" s="436">
        <f>SUMIFS('EPA Export Aggregation'!H:H,'EPA Export Aggregation'!$A:$A,$B54,'EPA Export Aggregation'!$D:$D,$A$1)*IF($A54="CH4",About!$D$58,IF($A54="N2O",About!$D$59,1))</f>
        <v>0</v>
      </c>
      <c r="F54" s="436">
        <f>SUMIFS('EPA Export Aggregation'!I:I,'EPA Export Aggregation'!$A:$A,$B54,'EPA Export Aggregation'!$D:$D,$A$1)*IF($A54="CH4",About!$D$58,IF($A54="N2O",About!$D$59,1))</f>
        <v>0</v>
      </c>
      <c r="G54" s="436">
        <f>SUMIFS('EPA Export Aggregation'!J:J,'EPA Export Aggregation'!$A:$A,$B54,'EPA Export Aggregation'!$D:$D,$A$1)*IF($A54="CH4",About!$D$58,IF($A54="N2O",About!$D$59,1))</f>
        <v>0</v>
      </c>
      <c r="H54" s="436">
        <f>SUMIFS('EPA Export Aggregation'!K:K,'EPA Export Aggregation'!$A:$A,$B54,'EPA Export Aggregation'!$D:$D,$A$1)*IF($A54="CH4",About!$D$58,IF($A54="N2O",About!$D$59,1))</f>
        <v>0</v>
      </c>
      <c r="I54" s="436">
        <f>SUMIFS('EPA Export Aggregation'!L:L,'EPA Export Aggregation'!$A:$A,$B54,'EPA Export Aggregation'!$D:$D,$A$1)*IF($A54="CH4",About!$D$58,IF($A54="N2O",About!$D$59,1))</f>
        <v>0</v>
      </c>
      <c r="J54" s="436">
        <f>SUMIFS('EPA Export Aggregation'!M:M,'EPA Export Aggregation'!$A:$A,$B54,'EPA Export Aggregation'!$D:$D,$A$1)*IF($A54="CH4",About!$D$58,IF($A54="N2O",About!$D$59,1))</f>
        <v>0</v>
      </c>
      <c r="K54" s="436">
        <f>SUMIFS('EPA Export Aggregation'!N:N,'EPA Export Aggregation'!$A:$A,$B54,'EPA Export Aggregation'!$D:$D,$A$1)*IF($A54="CH4",About!$D$58,IF($A54="N2O",About!$D$59,1))</f>
        <v>0</v>
      </c>
      <c r="L54" s="436">
        <f>SUMIFS('EPA Export Aggregation'!O:O,'EPA Export Aggregation'!$A:$A,$B54,'EPA Export Aggregation'!$D:$D,$A$1)*IF($A54="CH4",About!$D$58,IF($A54="N2O",About!$D$59,1))</f>
        <v>0</v>
      </c>
      <c r="M54" s="436">
        <f>SUMIFS('EPA Export Aggregation'!P:P,'EPA Export Aggregation'!$A:$A,$B54,'EPA Export Aggregation'!$D:$D,$A$1)*IF($A54="CH4",About!$D$58,IF($A54="N2O",About!$D$59,1))</f>
        <v>0</v>
      </c>
      <c r="N54" s="436">
        <f>SUMIFS('EPA Export Aggregation'!Q:Q,'EPA Export Aggregation'!$A:$A,$B54,'EPA Export Aggregation'!$D:$D,$A$1)*IF($A54="CH4",About!$D$58,IF($A54="N2O",About!$D$59,1))</f>
        <v>0</v>
      </c>
      <c r="O54" s="436">
        <f>SUMIFS('EPA Export Aggregation'!R:R,'EPA Export Aggregation'!$A:$A,$B54,'EPA Export Aggregation'!$D:$D,$A$1)*IF($A54="CH4",About!$D$58,IF($A54="N2O",About!$D$59,1))</f>
        <v>0</v>
      </c>
      <c r="P54" s="436">
        <f>SUMIFS('EPA Export Aggregation'!S:S,'EPA Export Aggregation'!$A:$A,$B54,'EPA Export Aggregation'!$D:$D,$A$1)*IF($A54="CH4",About!$D$58,IF($A54="N2O",About!$D$59,1))</f>
        <v>0</v>
      </c>
      <c r="Q54" s="436">
        <f>SUMIFS('EPA Export Aggregation'!T:T,'EPA Export Aggregation'!$A:$A,$B54,'EPA Export Aggregation'!$D:$D,$A$1)*IF($A54="CH4",About!$D$58,IF($A54="N2O",About!$D$59,1))</f>
        <v>0</v>
      </c>
      <c r="R54" s="436">
        <f>SUMIFS('EPA Export Aggregation'!U:U,'EPA Export Aggregation'!$A:$A,$B54,'EPA Export Aggregation'!$D:$D,$A$1)*IF($A54="CH4",About!$D$58,IF($A54="N2O",About!$D$59,1))</f>
        <v>0</v>
      </c>
      <c r="S54" s="436">
        <f>SUMIFS('EPA Export Aggregation'!V:V,'EPA Export Aggregation'!$A:$A,$B54,'EPA Export Aggregation'!$D:$D,$A$1)*IF($A54="CH4",About!$D$58,IF($A54="N2O",About!$D$59,1))</f>
        <v>0</v>
      </c>
      <c r="T54" s="436">
        <f>SUMIFS('EPA Export Aggregation'!W:W,'EPA Export Aggregation'!$A:$A,$B54,'EPA Export Aggregation'!$D:$D,$A$1)*IF($A54="CH4",About!$D$58,IF($A54="N2O",About!$D$59,1))</f>
        <v>0</v>
      </c>
      <c r="U54" s="436">
        <f>SUMIFS('EPA Export Aggregation'!X:X,'EPA Export Aggregation'!$A:$A,$B54,'EPA Export Aggregation'!$D:$D,$A$1)*IF($A54="CH4",About!$D$58,IF($A54="N2O",About!$D$59,1))</f>
        <v>0</v>
      </c>
      <c r="V54" s="436">
        <f>SUMIFS('EPA Export Aggregation'!Y:Y,'EPA Export Aggregation'!$A:$A,$B54,'EPA Export Aggregation'!$D:$D,$A$1)*IF($A54="CH4",About!$D$58,IF($A54="N2O",About!$D$59,1))</f>
        <v>0</v>
      </c>
      <c r="W54" s="436">
        <f>SUMIFS('EPA Export Aggregation'!Z:Z,'EPA Export Aggregation'!$A:$A,$B54,'EPA Export Aggregation'!$D:$D,$A$1)*IF($A54="CH4",About!$D$58,IF($A54="N2O",About!$D$59,1))</f>
        <v>0</v>
      </c>
      <c r="X54" s="436">
        <f>SUMIFS('EPA Export Aggregation'!AA:AA,'EPA Export Aggregation'!$A:$A,$B54,'EPA Export Aggregation'!$D:$D,$A$1)*IF($A54="CH4",About!$D$58,IF($A54="N2O",About!$D$59,1))</f>
        <v>0</v>
      </c>
      <c r="Y54" s="436">
        <f>SUMIFS('EPA Export Aggregation'!AB:AB,'EPA Export Aggregation'!$A:$A,$B54,'EPA Export Aggregation'!$D:$D,$A$1)*IF($A54="CH4",About!$D$58,IF($A54="N2O",About!$D$59,1))</f>
        <v>0</v>
      </c>
      <c r="Z54" s="436">
        <f>SUMIFS('EPA Export Aggregation'!AC:AC,'EPA Export Aggregation'!$A:$A,$B54,'EPA Export Aggregation'!$D:$D,$A$1)*IF($A54="CH4",About!$D$58,IF($A54="N2O",About!$D$59,1))</f>
        <v>0</v>
      </c>
      <c r="AA54" s="436">
        <f>SUMIFS('EPA Export Aggregation'!AD:AD,'EPA Export Aggregation'!$A:$A,$B54,'EPA Export Aggregation'!$D:$D,$A$1)*IF($A54="CH4",About!$D$58,IF($A54="N2O",About!$D$59,1))</f>
        <v>0</v>
      </c>
      <c r="AB54" s="436">
        <f>SUMIFS('EPA Export Aggregation'!AE:AE,'EPA Export Aggregation'!$A:$A,$B54,'EPA Export Aggregation'!$D:$D,$A$1)*IF($A54="CH4",About!$D$58,IF($A54="N2O",About!$D$59,1))</f>
        <v>0</v>
      </c>
      <c r="AC54" s="436">
        <f>SUMIFS('EPA Export Aggregation'!AF:AF,'EPA Export Aggregation'!$A:$A,$B54,'EPA Export Aggregation'!$D:$D,$A$1)*IF($A54="CH4",About!$D$58,IF($A54="N2O",About!$D$59,1))</f>
        <v>0</v>
      </c>
      <c r="AD54" s="436">
        <f>SUMIFS('EPA Export Aggregation'!AG:AG,'EPA Export Aggregation'!$A:$A,$B54,'EPA Export Aggregation'!$D:$D,$A$1)*IF($A54="CH4",About!$D$58,IF($A54="N2O",About!$D$59,1))</f>
        <v>0</v>
      </c>
      <c r="AE54" s="436">
        <f>SUMIFS('EPA Export Aggregation'!AH:AH,'EPA Export Aggregation'!$A:$A,$B54,'EPA Export Aggregation'!$D:$D,$A$1)*IF($A54="CH4",About!$D$58,IF($A54="N2O",About!$D$59,1))</f>
        <v>0</v>
      </c>
      <c r="AF54" s="436">
        <f>SUMIFS('EPA Export Aggregation'!AI:AI,'EPA Export Aggregation'!$A:$A,$B54,'EPA Export Aggregation'!$D:$D,$A$1)*IF($A54="CH4",About!$D$58,IF($A54="N2O",About!$D$59,1))</f>
        <v>0</v>
      </c>
      <c r="AG54" s="436">
        <f>SUMIFS('EPA Export Aggregation'!AJ:AJ,'EPA Export Aggregation'!$A:$A,$B54,'EPA Export Aggregation'!$D:$D,$A$1)*IF($A54="CH4",About!$D$58,IF($A54="N2O",About!$D$59,1))</f>
        <v>0</v>
      </c>
      <c r="AH54" s="436">
        <f>SUMIFS('EPA Export Aggregation'!AK:AK,'EPA Export Aggregation'!$A:$A,$B54,'EPA Export Aggregation'!$D:$D,$A$1)*IF($A54="CH4",About!$D$58,IF($A54="N2O",About!$D$59,1))</f>
        <v>0</v>
      </c>
    </row>
    <row r="55" spans="1:34" x14ac:dyDescent="0.75">
      <c r="A55" s="435" t="s">
        <v>2236</v>
      </c>
      <c r="B55" s="408" t="s">
        <v>4243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35"/>
      <c r="B56" s="408" t="s">
        <v>4331</v>
      </c>
      <c r="C56" s="436">
        <f>SUMIFS('EPA Export Aggregation'!F:F,'EPA Export Aggregation'!$A:$A,$B56,'EPA Export Aggregation'!$D:$D,$A$1)*IF($A56="CH4",About!$D$58,IF($A56="N2O",About!$D$59,1))</f>
        <v>0</v>
      </c>
      <c r="D56" s="436">
        <f>SUMIFS('EPA Export Aggregation'!G:G,'EPA Export Aggregation'!$A:$A,$B56,'EPA Export Aggregation'!$D:$D,$A$1)*IF($A56="CH4",About!$D$58,IF($A56="N2O",About!$D$59,1))</f>
        <v>0</v>
      </c>
      <c r="E56" s="436">
        <f>SUMIFS('EPA Export Aggregation'!H:H,'EPA Export Aggregation'!$A:$A,$B56,'EPA Export Aggregation'!$D:$D,$A$1)*IF($A56="CH4",About!$D$58,IF($A56="N2O",About!$D$59,1))</f>
        <v>0</v>
      </c>
      <c r="F56" s="436">
        <f>SUMIFS('EPA Export Aggregation'!I:I,'EPA Export Aggregation'!$A:$A,$B56,'EPA Export Aggregation'!$D:$D,$A$1)*IF($A56="CH4",About!$D$58,IF($A56="N2O",About!$D$59,1))</f>
        <v>0</v>
      </c>
      <c r="G56" s="436">
        <f>SUMIFS('EPA Export Aggregation'!J:J,'EPA Export Aggregation'!$A:$A,$B56,'EPA Export Aggregation'!$D:$D,$A$1)*IF($A56="CH4",About!$D$58,IF($A56="N2O",About!$D$59,1))</f>
        <v>0</v>
      </c>
      <c r="H56" s="436">
        <f>SUMIFS('EPA Export Aggregation'!K:K,'EPA Export Aggregation'!$A:$A,$B56,'EPA Export Aggregation'!$D:$D,$A$1)*IF($A56="CH4",About!$D$58,IF($A56="N2O",About!$D$59,1))</f>
        <v>0</v>
      </c>
      <c r="I56" s="436">
        <f>SUMIFS('EPA Export Aggregation'!L:L,'EPA Export Aggregation'!$A:$A,$B56,'EPA Export Aggregation'!$D:$D,$A$1)*IF($A56="CH4",About!$D$58,IF($A56="N2O",About!$D$59,1))</f>
        <v>0</v>
      </c>
      <c r="J56" s="436">
        <f>SUMIFS('EPA Export Aggregation'!M:M,'EPA Export Aggregation'!$A:$A,$B56,'EPA Export Aggregation'!$D:$D,$A$1)*IF($A56="CH4",About!$D$58,IF($A56="N2O",About!$D$59,1))</f>
        <v>0</v>
      </c>
      <c r="K56" s="436">
        <f>SUMIFS('EPA Export Aggregation'!N:N,'EPA Export Aggregation'!$A:$A,$B56,'EPA Export Aggregation'!$D:$D,$A$1)*IF($A56="CH4",About!$D$58,IF($A56="N2O",About!$D$59,1))</f>
        <v>0</v>
      </c>
      <c r="L56" s="436">
        <f>SUMIFS('EPA Export Aggregation'!O:O,'EPA Export Aggregation'!$A:$A,$B56,'EPA Export Aggregation'!$D:$D,$A$1)*IF($A56="CH4",About!$D$58,IF($A56="N2O",About!$D$59,1))</f>
        <v>0</v>
      </c>
      <c r="M56" s="436">
        <f>SUMIFS('EPA Export Aggregation'!P:P,'EPA Export Aggregation'!$A:$A,$B56,'EPA Export Aggregation'!$D:$D,$A$1)*IF($A56="CH4",About!$D$58,IF($A56="N2O",About!$D$59,1))</f>
        <v>0</v>
      </c>
      <c r="N56" s="436">
        <f>SUMIFS('EPA Export Aggregation'!Q:Q,'EPA Export Aggregation'!$A:$A,$B56,'EPA Export Aggregation'!$D:$D,$A$1)*IF($A56="CH4",About!$D$58,IF($A56="N2O",About!$D$59,1))</f>
        <v>0</v>
      </c>
      <c r="O56" s="436">
        <f>SUMIFS('EPA Export Aggregation'!R:R,'EPA Export Aggregation'!$A:$A,$B56,'EPA Export Aggregation'!$D:$D,$A$1)*IF($A56="CH4",About!$D$58,IF($A56="N2O",About!$D$59,1))</f>
        <v>0</v>
      </c>
      <c r="P56" s="436">
        <f>SUMIFS('EPA Export Aggregation'!S:S,'EPA Export Aggregation'!$A:$A,$B56,'EPA Export Aggregation'!$D:$D,$A$1)*IF($A56="CH4",About!$D$58,IF($A56="N2O",About!$D$59,1))</f>
        <v>0</v>
      </c>
      <c r="Q56" s="436">
        <f>SUMIFS('EPA Export Aggregation'!T:T,'EPA Export Aggregation'!$A:$A,$B56,'EPA Export Aggregation'!$D:$D,$A$1)*IF($A56="CH4",About!$D$58,IF($A56="N2O",About!$D$59,1))</f>
        <v>0</v>
      </c>
      <c r="R56" s="436">
        <f>SUMIFS('EPA Export Aggregation'!U:U,'EPA Export Aggregation'!$A:$A,$B56,'EPA Export Aggregation'!$D:$D,$A$1)*IF($A56="CH4",About!$D$58,IF($A56="N2O",About!$D$59,1))</f>
        <v>0</v>
      </c>
      <c r="S56" s="436">
        <f>SUMIFS('EPA Export Aggregation'!V:V,'EPA Export Aggregation'!$A:$A,$B56,'EPA Export Aggregation'!$D:$D,$A$1)*IF($A56="CH4",About!$D$58,IF($A56="N2O",About!$D$59,1))</f>
        <v>0</v>
      </c>
      <c r="T56" s="436">
        <f>SUMIFS('EPA Export Aggregation'!W:W,'EPA Export Aggregation'!$A:$A,$B56,'EPA Export Aggregation'!$D:$D,$A$1)*IF($A56="CH4",About!$D$58,IF($A56="N2O",About!$D$59,1))</f>
        <v>0</v>
      </c>
      <c r="U56" s="436">
        <f>SUMIFS('EPA Export Aggregation'!X:X,'EPA Export Aggregation'!$A:$A,$B56,'EPA Export Aggregation'!$D:$D,$A$1)*IF($A56="CH4",About!$D$58,IF($A56="N2O",About!$D$59,1))</f>
        <v>0</v>
      </c>
      <c r="V56" s="436">
        <f>SUMIFS('EPA Export Aggregation'!Y:Y,'EPA Export Aggregation'!$A:$A,$B56,'EPA Export Aggregation'!$D:$D,$A$1)*IF($A56="CH4",About!$D$58,IF($A56="N2O",About!$D$59,1))</f>
        <v>0</v>
      </c>
      <c r="W56" s="436">
        <f>SUMIFS('EPA Export Aggregation'!Z:Z,'EPA Export Aggregation'!$A:$A,$B56,'EPA Export Aggregation'!$D:$D,$A$1)*IF($A56="CH4",About!$D$58,IF($A56="N2O",About!$D$59,1))</f>
        <v>0</v>
      </c>
      <c r="X56" s="436">
        <f>SUMIFS('EPA Export Aggregation'!AA:AA,'EPA Export Aggregation'!$A:$A,$B56,'EPA Export Aggregation'!$D:$D,$A$1)*IF($A56="CH4",About!$D$58,IF($A56="N2O",About!$D$59,1))</f>
        <v>0</v>
      </c>
      <c r="Y56" s="436">
        <f>SUMIFS('EPA Export Aggregation'!AB:AB,'EPA Export Aggregation'!$A:$A,$B56,'EPA Export Aggregation'!$D:$D,$A$1)*IF($A56="CH4",About!$D$58,IF($A56="N2O",About!$D$59,1))</f>
        <v>0</v>
      </c>
      <c r="Z56" s="436">
        <f>SUMIFS('EPA Export Aggregation'!AC:AC,'EPA Export Aggregation'!$A:$A,$B56,'EPA Export Aggregation'!$D:$D,$A$1)*IF($A56="CH4",About!$D$58,IF($A56="N2O",About!$D$59,1))</f>
        <v>0</v>
      </c>
      <c r="AA56" s="436">
        <f>SUMIFS('EPA Export Aggregation'!AD:AD,'EPA Export Aggregation'!$A:$A,$B56,'EPA Export Aggregation'!$D:$D,$A$1)*IF($A56="CH4",About!$D$58,IF($A56="N2O",About!$D$59,1))</f>
        <v>0</v>
      </c>
      <c r="AB56" s="436">
        <f>SUMIFS('EPA Export Aggregation'!AE:AE,'EPA Export Aggregation'!$A:$A,$B56,'EPA Export Aggregation'!$D:$D,$A$1)*IF($A56="CH4",About!$D$58,IF($A56="N2O",About!$D$59,1))</f>
        <v>0</v>
      </c>
      <c r="AC56" s="436">
        <f>SUMIFS('EPA Export Aggregation'!AF:AF,'EPA Export Aggregation'!$A:$A,$B56,'EPA Export Aggregation'!$D:$D,$A$1)*IF($A56="CH4",About!$D$58,IF($A56="N2O",About!$D$59,1))</f>
        <v>0</v>
      </c>
      <c r="AD56" s="436">
        <f>SUMIFS('EPA Export Aggregation'!AG:AG,'EPA Export Aggregation'!$A:$A,$B56,'EPA Export Aggregation'!$D:$D,$A$1)*IF($A56="CH4",About!$D$58,IF($A56="N2O",About!$D$59,1))</f>
        <v>0</v>
      </c>
      <c r="AE56" s="436">
        <f>SUMIFS('EPA Export Aggregation'!AH:AH,'EPA Export Aggregation'!$A:$A,$B56,'EPA Export Aggregation'!$D:$D,$A$1)*IF($A56="CH4",About!$D$58,IF($A56="N2O",About!$D$59,1))</f>
        <v>0</v>
      </c>
      <c r="AF56" s="436">
        <f>SUMIFS('EPA Export Aggregation'!AI:AI,'EPA Export Aggregation'!$A:$A,$B56,'EPA Export Aggregation'!$D:$D,$A$1)*IF($A56="CH4",About!$D$58,IF($A56="N2O",About!$D$59,1))</f>
        <v>0</v>
      </c>
      <c r="AG56" s="436">
        <f>SUMIFS('EPA Export Aggregation'!AJ:AJ,'EPA Export Aggregation'!$A:$A,$B56,'EPA Export Aggregation'!$D:$D,$A$1)*IF($A56="CH4",About!$D$58,IF($A56="N2O",About!$D$59,1))</f>
        <v>0</v>
      </c>
      <c r="AH56" s="436">
        <f>SUMIFS('EPA Export Aggregation'!AK:AK,'EPA Export Aggregation'!$A:$A,$B56,'EPA Export Aggregation'!$D:$D,$A$1)*IF($A56="CH4",About!$D$58,IF($A56="N2O",About!$D$59,1))</f>
        <v>0</v>
      </c>
    </row>
    <row r="57" spans="1:34" x14ac:dyDescent="0.75">
      <c r="A57" s="435" t="s">
        <v>2238</v>
      </c>
      <c r="B57" s="408" t="s">
        <v>4249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35" t="s">
        <v>2238</v>
      </c>
      <c r="B58" s="408" t="s">
        <v>4254</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35" t="s">
        <v>2238</v>
      </c>
      <c r="B59" s="408" t="s">
        <v>4255</v>
      </c>
      <c r="C59" s="436">
        <f>SUMIFS('EPA Export Aggregation'!F:F,'EPA Export Aggregation'!$A:$A,$B59,'EPA Export Aggregation'!$D:$D,$A$1)*IF($A59="CH4",About!$D$58,IF($A59="N2O",About!$D$59,1))</f>
        <v>0</v>
      </c>
      <c r="D59" s="436">
        <f>SUMIFS('EPA Export Aggregation'!G:G,'EPA Export Aggregation'!$A:$A,$B59,'EPA Export Aggregation'!$D:$D,$A$1)*IF($A59="CH4",About!$D$58,IF($A59="N2O",About!$D$59,1))</f>
        <v>0</v>
      </c>
      <c r="E59" s="436">
        <f>SUMIFS('EPA Export Aggregation'!H:H,'EPA Export Aggregation'!$A:$A,$B59,'EPA Export Aggregation'!$D:$D,$A$1)*IF($A59="CH4",About!$D$58,IF($A59="N2O",About!$D$59,1))</f>
        <v>0</v>
      </c>
      <c r="F59" s="436">
        <f>SUMIFS('EPA Export Aggregation'!I:I,'EPA Export Aggregation'!$A:$A,$B59,'EPA Export Aggregation'!$D:$D,$A$1)*IF($A59="CH4",About!$D$58,IF($A59="N2O",About!$D$59,1))</f>
        <v>0</v>
      </c>
      <c r="G59" s="436">
        <f>SUMIFS('EPA Export Aggregation'!J:J,'EPA Export Aggregation'!$A:$A,$B59,'EPA Export Aggregation'!$D:$D,$A$1)*IF($A59="CH4",About!$D$58,IF($A59="N2O",About!$D$59,1))</f>
        <v>0</v>
      </c>
      <c r="H59" s="436">
        <f>SUMIFS('EPA Export Aggregation'!K:K,'EPA Export Aggregation'!$A:$A,$B59,'EPA Export Aggregation'!$D:$D,$A$1)*IF($A59="CH4",About!$D$58,IF($A59="N2O",About!$D$59,1))</f>
        <v>0</v>
      </c>
      <c r="I59" s="436">
        <f>SUMIFS('EPA Export Aggregation'!L:L,'EPA Export Aggregation'!$A:$A,$B59,'EPA Export Aggregation'!$D:$D,$A$1)*IF($A59="CH4",About!$D$58,IF($A59="N2O",About!$D$59,1))</f>
        <v>0</v>
      </c>
      <c r="J59" s="436">
        <f>SUMIFS('EPA Export Aggregation'!M:M,'EPA Export Aggregation'!$A:$A,$B59,'EPA Export Aggregation'!$D:$D,$A$1)*IF($A59="CH4",About!$D$58,IF($A59="N2O",About!$D$59,1))</f>
        <v>0</v>
      </c>
      <c r="K59" s="436">
        <f>SUMIFS('EPA Export Aggregation'!N:N,'EPA Export Aggregation'!$A:$A,$B59,'EPA Export Aggregation'!$D:$D,$A$1)*IF($A59="CH4",About!$D$58,IF($A59="N2O",About!$D$59,1))</f>
        <v>0</v>
      </c>
      <c r="L59" s="436">
        <f>SUMIFS('EPA Export Aggregation'!O:O,'EPA Export Aggregation'!$A:$A,$B59,'EPA Export Aggregation'!$D:$D,$A$1)*IF($A59="CH4",About!$D$58,IF($A59="N2O",About!$D$59,1))</f>
        <v>0</v>
      </c>
      <c r="M59" s="436">
        <f>SUMIFS('EPA Export Aggregation'!P:P,'EPA Export Aggregation'!$A:$A,$B59,'EPA Export Aggregation'!$D:$D,$A$1)*IF($A59="CH4",About!$D$58,IF($A59="N2O",About!$D$59,1))</f>
        <v>0</v>
      </c>
      <c r="N59" s="436">
        <f>SUMIFS('EPA Export Aggregation'!Q:Q,'EPA Export Aggregation'!$A:$A,$B59,'EPA Export Aggregation'!$D:$D,$A$1)*IF($A59="CH4",About!$D$58,IF($A59="N2O",About!$D$59,1))</f>
        <v>0</v>
      </c>
      <c r="O59" s="436">
        <f>SUMIFS('EPA Export Aggregation'!R:R,'EPA Export Aggregation'!$A:$A,$B59,'EPA Export Aggregation'!$D:$D,$A$1)*IF($A59="CH4",About!$D$58,IF($A59="N2O",About!$D$59,1))</f>
        <v>0</v>
      </c>
      <c r="P59" s="436">
        <f>SUMIFS('EPA Export Aggregation'!S:S,'EPA Export Aggregation'!$A:$A,$B59,'EPA Export Aggregation'!$D:$D,$A$1)*IF($A59="CH4",About!$D$58,IF($A59="N2O",About!$D$59,1))</f>
        <v>0</v>
      </c>
      <c r="Q59" s="436">
        <f>SUMIFS('EPA Export Aggregation'!T:T,'EPA Export Aggregation'!$A:$A,$B59,'EPA Export Aggregation'!$D:$D,$A$1)*IF($A59="CH4",About!$D$58,IF($A59="N2O",About!$D$59,1))</f>
        <v>0</v>
      </c>
      <c r="R59" s="436">
        <f>SUMIFS('EPA Export Aggregation'!U:U,'EPA Export Aggregation'!$A:$A,$B59,'EPA Export Aggregation'!$D:$D,$A$1)*IF($A59="CH4",About!$D$58,IF($A59="N2O",About!$D$59,1))</f>
        <v>0</v>
      </c>
      <c r="S59" s="436">
        <f>SUMIFS('EPA Export Aggregation'!V:V,'EPA Export Aggregation'!$A:$A,$B59,'EPA Export Aggregation'!$D:$D,$A$1)*IF($A59="CH4",About!$D$58,IF($A59="N2O",About!$D$59,1))</f>
        <v>0</v>
      </c>
      <c r="T59" s="436">
        <f>SUMIFS('EPA Export Aggregation'!W:W,'EPA Export Aggregation'!$A:$A,$B59,'EPA Export Aggregation'!$D:$D,$A$1)*IF($A59="CH4",About!$D$58,IF($A59="N2O",About!$D$59,1))</f>
        <v>0</v>
      </c>
      <c r="U59" s="436">
        <f>SUMIFS('EPA Export Aggregation'!X:X,'EPA Export Aggregation'!$A:$A,$B59,'EPA Export Aggregation'!$D:$D,$A$1)*IF($A59="CH4",About!$D$58,IF($A59="N2O",About!$D$59,1))</f>
        <v>0</v>
      </c>
      <c r="V59" s="436">
        <f>SUMIFS('EPA Export Aggregation'!Y:Y,'EPA Export Aggregation'!$A:$A,$B59,'EPA Export Aggregation'!$D:$D,$A$1)*IF($A59="CH4",About!$D$58,IF($A59="N2O",About!$D$59,1))</f>
        <v>0</v>
      </c>
      <c r="W59" s="436">
        <f>SUMIFS('EPA Export Aggregation'!Z:Z,'EPA Export Aggregation'!$A:$A,$B59,'EPA Export Aggregation'!$D:$D,$A$1)*IF($A59="CH4",About!$D$58,IF($A59="N2O",About!$D$59,1))</f>
        <v>0</v>
      </c>
      <c r="X59" s="436">
        <f>SUMIFS('EPA Export Aggregation'!AA:AA,'EPA Export Aggregation'!$A:$A,$B59,'EPA Export Aggregation'!$D:$D,$A$1)*IF($A59="CH4",About!$D$58,IF($A59="N2O",About!$D$59,1))</f>
        <v>0</v>
      </c>
      <c r="Y59" s="436">
        <f>SUMIFS('EPA Export Aggregation'!AB:AB,'EPA Export Aggregation'!$A:$A,$B59,'EPA Export Aggregation'!$D:$D,$A$1)*IF($A59="CH4",About!$D$58,IF($A59="N2O",About!$D$59,1))</f>
        <v>0</v>
      </c>
      <c r="Z59" s="436">
        <f>SUMIFS('EPA Export Aggregation'!AC:AC,'EPA Export Aggregation'!$A:$A,$B59,'EPA Export Aggregation'!$D:$D,$A$1)*IF($A59="CH4",About!$D$58,IF($A59="N2O",About!$D$59,1))</f>
        <v>0</v>
      </c>
      <c r="AA59" s="436">
        <f>SUMIFS('EPA Export Aggregation'!AD:AD,'EPA Export Aggregation'!$A:$A,$B59,'EPA Export Aggregation'!$D:$D,$A$1)*IF($A59="CH4",About!$D$58,IF($A59="N2O",About!$D$59,1))</f>
        <v>0</v>
      </c>
      <c r="AB59" s="436">
        <f>SUMIFS('EPA Export Aggregation'!AE:AE,'EPA Export Aggregation'!$A:$A,$B59,'EPA Export Aggregation'!$D:$D,$A$1)*IF($A59="CH4",About!$D$58,IF($A59="N2O",About!$D$59,1))</f>
        <v>0</v>
      </c>
      <c r="AC59" s="436">
        <f>SUMIFS('EPA Export Aggregation'!AF:AF,'EPA Export Aggregation'!$A:$A,$B59,'EPA Export Aggregation'!$D:$D,$A$1)*IF($A59="CH4",About!$D$58,IF($A59="N2O",About!$D$59,1))</f>
        <v>0</v>
      </c>
      <c r="AD59" s="436">
        <f>SUMIFS('EPA Export Aggregation'!AG:AG,'EPA Export Aggregation'!$A:$A,$B59,'EPA Export Aggregation'!$D:$D,$A$1)*IF($A59="CH4",About!$D$58,IF($A59="N2O",About!$D$59,1))</f>
        <v>0</v>
      </c>
      <c r="AE59" s="436">
        <f>SUMIFS('EPA Export Aggregation'!AH:AH,'EPA Export Aggregation'!$A:$A,$B59,'EPA Export Aggregation'!$D:$D,$A$1)*IF($A59="CH4",About!$D$58,IF($A59="N2O",About!$D$59,1))</f>
        <v>0</v>
      </c>
      <c r="AF59" s="436">
        <f>SUMIFS('EPA Export Aggregation'!AI:AI,'EPA Export Aggregation'!$A:$A,$B59,'EPA Export Aggregation'!$D:$D,$A$1)*IF($A59="CH4",About!$D$58,IF($A59="N2O",About!$D$59,1))</f>
        <v>0</v>
      </c>
      <c r="AG59" s="436">
        <f>SUMIFS('EPA Export Aggregation'!AJ:AJ,'EPA Export Aggregation'!$A:$A,$B59,'EPA Export Aggregation'!$D:$D,$A$1)*IF($A59="CH4",About!$D$58,IF($A59="N2O",About!$D$59,1))</f>
        <v>0</v>
      </c>
      <c r="AH59" s="436">
        <f>SUMIFS('EPA Export Aggregation'!AK:AK,'EPA Export Aggregation'!$A:$A,$B59,'EPA Export Aggregation'!$D:$D,$A$1)*IF($A59="CH4",About!$D$58,IF($A59="N2O",About!$D$59,1))</f>
        <v>0</v>
      </c>
    </row>
    <row r="60" spans="1:34" x14ac:dyDescent="0.75">
      <c r="A60" s="435" t="s">
        <v>2238</v>
      </c>
      <c r="B60" s="408" t="s">
        <v>4257</v>
      </c>
      <c r="C60" s="436">
        <f>SUMIFS('EPA Export Aggregation'!F:F,'EPA Export Aggregation'!$A:$A,$B60,'EPA Export Aggregation'!$D:$D,$A$1)*IF($A60="CH4",About!$D$58,IF($A60="N2O",About!$D$59,1))</f>
        <v>0</v>
      </c>
      <c r="D60" s="436">
        <f>SUMIFS('EPA Export Aggregation'!G:G,'EPA Export Aggregation'!$A:$A,$B60,'EPA Export Aggregation'!$D:$D,$A$1)*IF($A60="CH4",About!$D$58,IF($A60="N2O",About!$D$59,1))</f>
        <v>0</v>
      </c>
      <c r="E60" s="436">
        <f>SUMIFS('EPA Export Aggregation'!H:H,'EPA Export Aggregation'!$A:$A,$B60,'EPA Export Aggregation'!$D:$D,$A$1)*IF($A60="CH4",About!$D$58,IF($A60="N2O",About!$D$59,1))</f>
        <v>0</v>
      </c>
      <c r="F60" s="436">
        <f>SUMIFS('EPA Export Aggregation'!I:I,'EPA Export Aggregation'!$A:$A,$B60,'EPA Export Aggregation'!$D:$D,$A$1)*IF($A60="CH4",About!$D$58,IF($A60="N2O",About!$D$59,1))</f>
        <v>0</v>
      </c>
      <c r="G60" s="436">
        <f>SUMIFS('EPA Export Aggregation'!J:J,'EPA Export Aggregation'!$A:$A,$B60,'EPA Export Aggregation'!$D:$D,$A$1)*IF($A60="CH4",About!$D$58,IF($A60="N2O",About!$D$59,1))</f>
        <v>0</v>
      </c>
      <c r="H60" s="436">
        <f>SUMIFS('EPA Export Aggregation'!K:K,'EPA Export Aggregation'!$A:$A,$B60,'EPA Export Aggregation'!$D:$D,$A$1)*IF($A60="CH4",About!$D$58,IF($A60="N2O",About!$D$59,1))</f>
        <v>0</v>
      </c>
      <c r="I60" s="436">
        <f>SUMIFS('EPA Export Aggregation'!L:L,'EPA Export Aggregation'!$A:$A,$B60,'EPA Export Aggregation'!$D:$D,$A$1)*IF($A60="CH4",About!$D$58,IF($A60="N2O",About!$D$59,1))</f>
        <v>0</v>
      </c>
      <c r="J60" s="436">
        <f>SUMIFS('EPA Export Aggregation'!M:M,'EPA Export Aggregation'!$A:$A,$B60,'EPA Export Aggregation'!$D:$D,$A$1)*IF($A60="CH4",About!$D$58,IF($A60="N2O",About!$D$59,1))</f>
        <v>0</v>
      </c>
      <c r="K60" s="436">
        <f>SUMIFS('EPA Export Aggregation'!N:N,'EPA Export Aggregation'!$A:$A,$B60,'EPA Export Aggregation'!$D:$D,$A$1)*IF($A60="CH4",About!$D$58,IF($A60="N2O",About!$D$59,1))</f>
        <v>0</v>
      </c>
      <c r="L60" s="436">
        <f>SUMIFS('EPA Export Aggregation'!O:O,'EPA Export Aggregation'!$A:$A,$B60,'EPA Export Aggregation'!$D:$D,$A$1)*IF($A60="CH4",About!$D$58,IF($A60="N2O",About!$D$59,1))</f>
        <v>0</v>
      </c>
      <c r="M60" s="436">
        <f>SUMIFS('EPA Export Aggregation'!P:P,'EPA Export Aggregation'!$A:$A,$B60,'EPA Export Aggregation'!$D:$D,$A$1)*IF($A60="CH4",About!$D$58,IF($A60="N2O",About!$D$59,1))</f>
        <v>0</v>
      </c>
      <c r="N60" s="436">
        <f>SUMIFS('EPA Export Aggregation'!Q:Q,'EPA Export Aggregation'!$A:$A,$B60,'EPA Export Aggregation'!$D:$D,$A$1)*IF($A60="CH4",About!$D$58,IF($A60="N2O",About!$D$59,1))</f>
        <v>0</v>
      </c>
      <c r="O60" s="436">
        <f>SUMIFS('EPA Export Aggregation'!R:R,'EPA Export Aggregation'!$A:$A,$B60,'EPA Export Aggregation'!$D:$D,$A$1)*IF($A60="CH4",About!$D$58,IF($A60="N2O",About!$D$59,1))</f>
        <v>0</v>
      </c>
      <c r="P60" s="436">
        <f>SUMIFS('EPA Export Aggregation'!S:S,'EPA Export Aggregation'!$A:$A,$B60,'EPA Export Aggregation'!$D:$D,$A$1)*IF($A60="CH4",About!$D$58,IF($A60="N2O",About!$D$59,1))</f>
        <v>0</v>
      </c>
      <c r="Q60" s="436">
        <f>SUMIFS('EPA Export Aggregation'!T:T,'EPA Export Aggregation'!$A:$A,$B60,'EPA Export Aggregation'!$D:$D,$A$1)*IF($A60="CH4",About!$D$58,IF($A60="N2O",About!$D$59,1))</f>
        <v>0</v>
      </c>
      <c r="R60" s="436">
        <f>SUMIFS('EPA Export Aggregation'!U:U,'EPA Export Aggregation'!$A:$A,$B60,'EPA Export Aggregation'!$D:$D,$A$1)*IF($A60="CH4",About!$D$58,IF($A60="N2O",About!$D$59,1))</f>
        <v>0</v>
      </c>
      <c r="S60" s="436">
        <f>SUMIFS('EPA Export Aggregation'!V:V,'EPA Export Aggregation'!$A:$A,$B60,'EPA Export Aggregation'!$D:$D,$A$1)*IF($A60="CH4",About!$D$58,IF($A60="N2O",About!$D$59,1))</f>
        <v>0</v>
      </c>
      <c r="T60" s="436">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35" t="s">
        <v>2238</v>
      </c>
      <c r="B61" s="408" t="s">
        <v>4252</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35" t="s">
        <v>2238</v>
      </c>
      <c r="B62" s="408" t="s">
        <v>4247</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35" t="s">
        <v>2238</v>
      </c>
      <c r="B63" s="408" t="s">
        <v>4271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35" t="s">
        <v>2238</v>
      </c>
      <c r="B64" s="408" t="s">
        <v>4259</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35" t="s">
        <v>2238</v>
      </c>
      <c r="B65" s="408" t="s">
        <v>4332</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35" t="s">
        <v>2238</v>
      </c>
      <c r="B66" s="408" t="s">
        <v>4265</v>
      </c>
      <c r="C66" s="436">
        <f>SUMIFS('EPA Export Aggregation'!F:F,'EPA Export Aggregation'!$A:$A,$B66,'EPA Export Aggregation'!$D:$D,$A$1)*IF($A66="CH4",About!$D$58,IF($A66="N2O",About!$D$59,1))</f>
        <v>0</v>
      </c>
      <c r="D66" s="436">
        <f>SUMIFS('EPA Export Aggregation'!G:G,'EPA Export Aggregation'!$A:$A,$B66,'EPA Export Aggregation'!$D:$D,$A$1)*IF($A66="CH4",About!$D$58,IF($A66="N2O",About!$D$59,1))</f>
        <v>0</v>
      </c>
      <c r="E66" s="436">
        <f>SUMIFS('EPA Export Aggregation'!H:H,'EPA Export Aggregation'!$A:$A,$B66,'EPA Export Aggregation'!$D:$D,$A$1)*IF($A66="CH4",About!$D$58,IF($A66="N2O",About!$D$59,1))</f>
        <v>0</v>
      </c>
      <c r="F66" s="436">
        <f>SUMIFS('EPA Export Aggregation'!I:I,'EPA Export Aggregation'!$A:$A,$B66,'EPA Export Aggregation'!$D:$D,$A$1)*IF($A66="CH4",About!$D$58,IF($A66="N2O",About!$D$59,1))</f>
        <v>0</v>
      </c>
      <c r="G66" s="436">
        <f>SUMIFS('EPA Export Aggregation'!J:J,'EPA Export Aggregation'!$A:$A,$B66,'EPA Export Aggregation'!$D:$D,$A$1)*IF($A66="CH4",About!$D$58,IF($A66="N2O",About!$D$59,1))</f>
        <v>0</v>
      </c>
      <c r="H66" s="436">
        <f>SUMIFS('EPA Export Aggregation'!K:K,'EPA Export Aggregation'!$A:$A,$B66,'EPA Export Aggregation'!$D:$D,$A$1)*IF($A66="CH4",About!$D$58,IF($A66="N2O",About!$D$59,1))</f>
        <v>0</v>
      </c>
      <c r="I66" s="436">
        <f>SUMIFS('EPA Export Aggregation'!L:L,'EPA Export Aggregation'!$A:$A,$B66,'EPA Export Aggregation'!$D:$D,$A$1)*IF($A66="CH4",About!$D$58,IF($A66="N2O",About!$D$59,1))</f>
        <v>0</v>
      </c>
      <c r="J66" s="436">
        <f>SUMIFS('EPA Export Aggregation'!M:M,'EPA Export Aggregation'!$A:$A,$B66,'EPA Export Aggregation'!$D:$D,$A$1)*IF($A66="CH4",About!$D$58,IF($A66="N2O",About!$D$59,1))</f>
        <v>0</v>
      </c>
      <c r="K66" s="436">
        <f>SUMIFS('EPA Export Aggregation'!N:N,'EPA Export Aggregation'!$A:$A,$B66,'EPA Export Aggregation'!$D:$D,$A$1)*IF($A66="CH4",About!$D$58,IF($A66="N2O",About!$D$59,1))</f>
        <v>0</v>
      </c>
      <c r="L66" s="436">
        <f>SUMIFS('EPA Export Aggregation'!O:O,'EPA Export Aggregation'!$A:$A,$B66,'EPA Export Aggregation'!$D:$D,$A$1)*IF($A66="CH4",About!$D$58,IF($A66="N2O",About!$D$59,1))</f>
        <v>0</v>
      </c>
      <c r="M66" s="436">
        <f>SUMIFS('EPA Export Aggregation'!P:P,'EPA Export Aggregation'!$A:$A,$B66,'EPA Export Aggregation'!$D:$D,$A$1)*IF($A66="CH4",About!$D$58,IF($A66="N2O",About!$D$59,1))</f>
        <v>0</v>
      </c>
      <c r="N66" s="436">
        <f>SUMIFS('EPA Export Aggregation'!Q:Q,'EPA Export Aggregation'!$A:$A,$B66,'EPA Export Aggregation'!$D:$D,$A$1)*IF($A66="CH4",About!$D$58,IF($A66="N2O",About!$D$59,1))</f>
        <v>0</v>
      </c>
      <c r="O66" s="436">
        <f>SUMIFS('EPA Export Aggregation'!R:R,'EPA Export Aggregation'!$A:$A,$B66,'EPA Export Aggregation'!$D:$D,$A$1)*IF($A66="CH4",About!$D$58,IF($A66="N2O",About!$D$59,1))</f>
        <v>0</v>
      </c>
      <c r="P66" s="436">
        <f>SUMIFS('EPA Export Aggregation'!S:S,'EPA Export Aggregation'!$A:$A,$B66,'EPA Export Aggregation'!$D:$D,$A$1)*IF($A66="CH4",About!$D$58,IF($A66="N2O",About!$D$59,1))</f>
        <v>0</v>
      </c>
      <c r="Q66" s="436">
        <f>SUMIFS('EPA Export Aggregation'!T:T,'EPA Export Aggregation'!$A:$A,$B66,'EPA Export Aggregation'!$D:$D,$A$1)*IF($A66="CH4",About!$D$58,IF($A66="N2O",About!$D$59,1))</f>
        <v>0</v>
      </c>
      <c r="R66" s="436">
        <f>SUMIFS('EPA Export Aggregation'!U:U,'EPA Export Aggregation'!$A:$A,$B66,'EPA Export Aggregation'!$D:$D,$A$1)*IF($A66="CH4",About!$D$58,IF($A66="N2O",About!$D$59,1))</f>
        <v>0</v>
      </c>
      <c r="S66" s="436">
        <f>SUMIFS('EPA Export Aggregation'!V:V,'EPA Export Aggregation'!$A:$A,$B66,'EPA Export Aggregation'!$D:$D,$A$1)*IF($A66="CH4",About!$D$58,IF($A66="N2O",About!$D$59,1))</f>
        <v>0</v>
      </c>
      <c r="T66" s="436">
        <f>SUMIFS('EPA Export Aggregation'!W:W,'EPA Export Aggregation'!$A:$A,$B66,'EPA Export Aggregation'!$D:$D,$A$1)*IF($A66="CH4",About!$D$58,IF($A66="N2O",About!$D$59,1))</f>
        <v>0</v>
      </c>
      <c r="U66" s="436">
        <f>SUMIFS('EPA Export Aggregation'!X:X,'EPA Export Aggregation'!$A:$A,$B66,'EPA Export Aggregation'!$D:$D,$A$1)*IF($A66="CH4",About!$D$58,IF($A66="N2O",About!$D$59,1))</f>
        <v>0</v>
      </c>
      <c r="V66" s="436">
        <f>SUMIFS('EPA Export Aggregation'!Y:Y,'EPA Export Aggregation'!$A:$A,$B66,'EPA Export Aggregation'!$D:$D,$A$1)*IF($A66="CH4",About!$D$58,IF($A66="N2O",About!$D$59,1))</f>
        <v>0</v>
      </c>
      <c r="W66" s="436">
        <f>SUMIFS('EPA Export Aggregation'!Z:Z,'EPA Export Aggregation'!$A:$A,$B66,'EPA Export Aggregation'!$D:$D,$A$1)*IF($A66="CH4",About!$D$58,IF($A66="N2O",About!$D$59,1))</f>
        <v>0</v>
      </c>
      <c r="X66" s="436">
        <f>SUMIFS('EPA Export Aggregation'!AA:AA,'EPA Export Aggregation'!$A:$A,$B66,'EPA Export Aggregation'!$D:$D,$A$1)*IF($A66="CH4",About!$D$58,IF($A66="N2O",About!$D$59,1))</f>
        <v>0</v>
      </c>
      <c r="Y66" s="436">
        <f>SUMIFS('EPA Export Aggregation'!AB:AB,'EPA Export Aggregation'!$A:$A,$B66,'EPA Export Aggregation'!$D:$D,$A$1)*IF($A66="CH4",About!$D$58,IF($A66="N2O",About!$D$59,1))</f>
        <v>0</v>
      </c>
      <c r="Z66" s="436">
        <f>SUMIFS('EPA Export Aggregation'!AC:AC,'EPA Export Aggregation'!$A:$A,$B66,'EPA Export Aggregation'!$D:$D,$A$1)*IF($A66="CH4",About!$D$58,IF($A66="N2O",About!$D$59,1))</f>
        <v>0</v>
      </c>
      <c r="AA66" s="436">
        <f>SUMIFS('EPA Export Aggregation'!AD:AD,'EPA Export Aggregation'!$A:$A,$B66,'EPA Export Aggregation'!$D:$D,$A$1)*IF($A66="CH4",About!$D$58,IF($A66="N2O",About!$D$59,1))</f>
        <v>0</v>
      </c>
      <c r="AB66" s="436">
        <f>SUMIFS('EPA Export Aggregation'!AE:AE,'EPA Export Aggregation'!$A:$A,$B66,'EPA Export Aggregation'!$D:$D,$A$1)*IF($A66="CH4",About!$D$58,IF($A66="N2O",About!$D$59,1))</f>
        <v>0</v>
      </c>
      <c r="AC66" s="436">
        <f>SUMIFS('EPA Export Aggregation'!AF:AF,'EPA Export Aggregation'!$A:$A,$B66,'EPA Export Aggregation'!$D:$D,$A$1)*IF($A66="CH4",About!$D$58,IF($A66="N2O",About!$D$59,1))</f>
        <v>0</v>
      </c>
      <c r="AD66" s="436">
        <f>SUMIFS('EPA Export Aggregation'!AG:AG,'EPA Export Aggregation'!$A:$A,$B66,'EPA Export Aggregation'!$D:$D,$A$1)*IF($A66="CH4",About!$D$58,IF($A66="N2O",About!$D$59,1))</f>
        <v>0</v>
      </c>
      <c r="AE66" s="436">
        <f>SUMIFS('EPA Export Aggregation'!AH:AH,'EPA Export Aggregation'!$A:$A,$B66,'EPA Export Aggregation'!$D:$D,$A$1)*IF($A66="CH4",About!$D$58,IF($A66="N2O",About!$D$59,1))</f>
        <v>0</v>
      </c>
      <c r="AF66" s="436">
        <f>SUMIFS('EPA Export Aggregation'!AI:AI,'EPA Export Aggregation'!$A:$A,$B66,'EPA Export Aggregation'!$D:$D,$A$1)*IF($A66="CH4",About!$D$58,IF($A66="N2O",About!$D$59,1))</f>
        <v>0</v>
      </c>
      <c r="AG66" s="436">
        <f>SUMIFS('EPA Export Aggregation'!AJ:AJ,'EPA Export Aggregation'!$A:$A,$B66,'EPA Export Aggregation'!$D:$D,$A$1)*IF($A66="CH4",About!$D$58,IF($A66="N2O",About!$D$59,1))</f>
        <v>0</v>
      </c>
      <c r="AH66" s="436">
        <f>SUMIFS('EPA Export Aggregation'!AK:AK,'EPA Export Aggregation'!$A:$A,$B66,'EPA Export Aggregation'!$D:$D,$A$1)*IF($A66="CH4",About!$D$58,IF($A66="N2O",About!$D$59,1))</f>
        <v>0</v>
      </c>
    </row>
    <row r="67" spans="1:34" x14ac:dyDescent="0.75">
      <c r="A67" s="435" t="s">
        <v>2238</v>
      </c>
      <c r="B67" s="408" t="s">
        <v>4267</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35" t="s">
        <v>2238</v>
      </c>
      <c r="B68" s="408" t="s">
        <v>4263</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35" t="s">
        <v>2238</v>
      </c>
      <c r="B69" s="408" t="s">
        <v>4269</v>
      </c>
      <c r="C69" s="436">
        <f>SUMIFS('EPA Export Aggregation'!F:F,'EPA Export Aggregation'!$A:$A,$B69,'EPA Export Aggregation'!$D:$D,$A$1)*IF($A69="CH4",About!$D$58,IF($A69="N2O",About!$D$59,1))</f>
        <v>0</v>
      </c>
      <c r="D69" s="436">
        <f>SUMIFS('EPA Export Aggregation'!G:G,'EPA Export Aggregation'!$A:$A,$B69,'EPA Export Aggregation'!$D:$D,$A$1)*IF($A69="CH4",About!$D$58,IF($A69="N2O",About!$D$59,1))</f>
        <v>0</v>
      </c>
      <c r="E69" s="436">
        <f>SUMIFS('EPA Export Aggregation'!H:H,'EPA Export Aggregation'!$A:$A,$B69,'EPA Export Aggregation'!$D:$D,$A$1)*IF($A69="CH4",About!$D$58,IF($A69="N2O",About!$D$59,1))</f>
        <v>0</v>
      </c>
      <c r="F69" s="436">
        <f>SUMIFS('EPA Export Aggregation'!I:I,'EPA Export Aggregation'!$A:$A,$B69,'EPA Export Aggregation'!$D:$D,$A$1)*IF($A69="CH4",About!$D$58,IF($A69="N2O",About!$D$59,1))</f>
        <v>0</v>
      </c>
      <c r="G69" s="436">
        <f>SUMIFS('EPA Export Aggregation'!J:J,'EPA Export Aggregation'!$A:$A,$B69,'EPA Export Aggregation'!$D:$D,$A$1)*IF($A69="CH4",About!$D$58,IF($A69="N2O",About!$D$59,1))</f>
        <v>0</v>
      </c>
      <c r="H69" s="436">
        <f>SUMIFS('EPA Export Aggregation'!K:K,'EPA Export Aggregation'!$A:$A,$B69,'EPA Export Aggregation'!$D:$D,$A$1)*IF($A69="CH4",About!$D$58,IF($A69="N2O",About!$D$59,1))</f>
        <v>0</v>
      </c>
      <c r="I69" s="436">
        <f>SUMIFS('EPA Export Aggregation'!L:L,'EPA Export Aggregation'!$A:$A,$B69,'EPA Export Aggregation'!$D:$D,$A$1)*IF($A69="CH4",About!$D$58,IF($A69="N2O",About!$D$59,1))</f>
        <v>0</v>
      </c>
      <c r="J69" s="436">
        <f>SUMIFS('EPA Export Aggregation'!M:M,'EPA Export Aggregation'!$A:$A,$B69,'EPA Export Aggregation'!$D:$D,$A$1)*IF($A69="CH4",About!$D$58,IF($A69="N2O",About!$D$59,1))</f>
        <v>0</v>
      </c>
      <c r="K69" s="436">
        <f>SUMIFS('EPA Export Aggregation'!N:N,'EPA Export Aggregation'!$A:$A,$B69,'EPA Export Aggregation'!$D:$D,$A$1)*IF($A69="CH4",About!$D$58,IF($A69="N2O",About!$D$59,1))</f>
        <v>0</v>
      </c>
      <c r="L69" s="436">
        <f>SUMIFS('EPA Export Aggregation'!O:O,'EPA Export Aggregation'!$A:$A,$B69,'EPA Export Aggregation'!$D:$D,$A$1)*IF($A69="CH4",About!$D$58,IF($A69="N2O",About!$D$59,1))</f>
        <v>0</v>
      </c>
      <c r="M69" s="436">
        <f>SUMIFS('EPA Export Aggregation'!P:P,'EPA Export Aggregation'!$A:$A,$B69,'EPA Export Aggregation'!$D:$D,$A$1)*IF($A69="CH4",About!$D$58,IF($A69="N2O",About!$D$59,1))</f>
        <v>0</v>
      </c>
      <c r="N69" s="436">
        <f>SUMIFS('EPA Export Aggregation'!Q:Q,'EPA Export Aggregation'!$A:$A,$B69,'EPA Export Aggregation'!$D:$D,$A$1)*IF($A69="CH4",About!$D$58,IF($A69="N2O",About!$D$59,1))</f>
        <v>0</v>
      </c>
      <c r="O69" s="436">
        <f>SUMIFS('EPA Export Aggregation'!R:R,'EPA Export Aggregation'!$A:$A,$B69,'EPA Export Aggregation'!$D:$D,$A$1)*IF($A69="CH4",About!$D$58,IF($A69="N2O",About!$D$59,1))</f>
        <v>0</v>
      </c>
      <c r="P69" s="436">
        <f>SUMIFS('EPA Export Aggregation'!S:S,'EPA Export Aggregation'!$A:$A,$B69,'EPA Export Aggregation'!$D:$D,$A$1)*IF($A69="CH4",About!$D$58,IF($A69="N2O",About!$D$59,1))</f>
        <v>0</v>
      </c>
      <c r="Q69" s="436">
        <f>SUMIFS('EPA Export Aggregation'!T:T,'EPA Export Aggregation'!$A:$A,$B69,'EPA Export Aggregation'!$D:$D,$A$1)*IF($A69="CH4",About!$D$58,IF($A69="N2O",About!$D$59,1))</f>
        <v>0</v>
      </c>
      <c r="R69" s="436">
        <f>SUMIFS('EPA Export Aggregation'!U:U,'EPA Export Aggregation'!$A:$A,$B69,'EPA Export Aggregation'!$D:$D,$A$1)*IF($A69="CH4",About!$D$58,IF($A69="N2O",About!$D$59,1))</f>
        <v>0</v>
      </c>
      <c r="S69" s="436">
        <f>SUMIFS('EPA Export Aggregation'!V:V,'EPA Export Aggregation'!$A:$A,$B69,'EPA Export Aggregation'!$D:$D,$A$1)*IF($A69="CH4",About!$D$58,IF($A69="N2O",About!$D$59,1))</f>
        <v>0</v>
      </c>
      <c r="T69" s="436">
        <f>SUMIFS('EPA Export Aggregation'!W:W,'EPA Export Aggregation'!$A:$A,$B69,'EPA Export Aggregation'!$D:$D,$A$1)*IF($A69="CH4",About!$D$58,IF($A69="N2O",About!$D$59,1))</f>
        <v>0</v>
      </c>
      <c r="U69" s="436">
        <f>SUMIFS('EPA Export Aggregation'!X:X,'EPA Export Aggregation'!$A:$A,$B69,'EPA Export Aggregation'!$D:$D,$A$1)*IF($A69="CH4",About!$D$58,IF($A69="N2O",About!$D$59,1))</f>
        <v>0</v>
      </c>
      <c r="V69" s="436">
        <f>SUMIFS('EPA Export Aggregation'!Y:Y,'EPA Export Aggregation'!$A:$A,$B69,'EPA Export Aggregation'!$D:$D,$A$1)*IF($A69="CH4",About!$D$58,IF($A69="N2O",About!$D$59,1))</f>
        <v>0</v>
      </c>
      <c r="W69" s="436">
        <f>SUMIFS('EPA Export Aggregation'!Z:Z,'EPA Export Aggregation'!$A:$A,$B69,'EPA Export Aggregation'!$D:$D,$A$1)*IF($A69="CH4",About!$D$58,IF($A69="N2O",About!$D$59,1))</f>
        <v>0</v>
      </c>
      <c r="X69" s="436">
        <f>SUMIFS('EPA Export Aggregation'!AA:AA,'EPA Export Aggregation'!$A:$A,$B69,'EPA Export Aggregation'!$D:$D,$A$1)*IF($A69="CH4",About!$D$58,IF($A69="N2O",About!$D$59,1))</f>
        <v>0</v>
      </c>
      <c r="Y69" s="436">
        <f>SUMIFS('EPA Export Aggregation'!AB:AB,'EPA Export Aggregation'!$A:$A,$B69,'EPA Export Aggregation'!$D:$D,$A$1)*IF($A69="CH4",About!$D$58,IF($A69="N2O",About!$D$59,1))</f>
        <v>0</v>
      </c>
      <c r="Z69" s="436">
        <f>SUMIFS('EPA Export Aggregation'!AC:AC,'EPA Export Aggregation'!$A:$A,$B69,'EPA Export Aggregation'!$D:$D,$A$1)*IF($A69="CH4",About!$D$58,IF($A69="N2O",About!$D$59,1))</f>
        <v>0</v>
      </c>
      <c r="AA69" s="436">
        <f>SUMIFS('EPA Export Aggregation'!AD:AD,'EPA Export Aggregation'!$A:$A,$B69,'EPA Export Aggregation'!$D:$D,$A$1)*IF($A69="CH4",About!$D$58,IF($A69="N2O",About!$D$59,1))</f>
        <v>0</v>
      </c>
      <c r="AB69" s="436">
        <f>SUMIFS('EPA Export Aggregation'!AE:AE,'EPA Export Aggregation'!$A:$A,$B69,'EPA Export Aggregation'!$D:$D,$A$1)*IF($A69="CH4",About!$D$58,IF($A69="N2O",About!$D$59,1))</f>
        <v>0</v>
      </c>
      <c r="AC69" s="436">
        <f>SUMIFS('EPA Export Aggregation'!AF:AF,'EPA Export Aggregation'!$A:$A,$B69,'EPA Export Aggregation'!$D:$D,$A$1)*IF($A69="CH4",About!$D$58,IF($A69="N2O",About!$D$59,1))</f>
        <v>0</v>
      </c>
      <c r="AD69" s="436">
        <f>SUMIFS('EPA Export Aggregation'!AG:AG,'EPA Export Aggregation'!$A:$A,$B69,'EPA Export Aggregation'!$D:$D,$A$1)*IF($A69="CH4",About!$D$58,IF($A69="N2O",About!$D$59,1))</f>
        <v>0</v>
      </c>
      <c r="AE69" s="436">
        <f>SUMIFS('EPA Export Aggregation'!AH:AH,'EPA Export Aggregation'!$A:$A,$B69,'EPA Export Aggregation'!$D:$D,$A$1)*IF($A69="CH4",About!$D$58,IF($A69="N2O",About!$D$59,1))</f>
        <v>0</v>
      </c>
      <c r="AF69" s="436">
        <f>SUMIFS('EPA Export Aggregation'!AI:AI,'EPA Export Aggregation'!$A:$A,$B69,'EPA Export Aggregation'!$D:$D,$A$1)*IF($A69="CH4",About!$D$58,IF($A69="N2O",About!$D$59,1))</f>
        <v>0</v>
      </c>
      <c r="AG69" s="436">
        <f>SUMIFS('EPA Export Aggregation'!AJ:AJ,'EPA Export Aggregation'!$A:$A,$B69,'EPA Export Aggregation'!$D:$D,$A$1)*IF($A69="CH4",About!$D$58,IF($A69="N2O",About!$D$59,1))</f>
        <v>0</v>
      </c>
      <c r="AH69" s="436">
        <f>SUMIFS('EPA Export Aggregation'!AK:AK,'EPA Export Aggregation'!$A:$A,$B69,'EPA Export Aggregation'!$D:$D,$A$1)*IF($A69="CH4",About!$D$58,IF($A69="N2O",About!$D$59,1))</f>
        <v>0</v>
      </c>
    </row>
    <row r="70" spans="1:34" x14ac:dyDescent="0.75">
      <c r="A70" s="435" t="s">
        <v>2238</v>
      </c>
      <c r="B70" s="408" t="s">
        <v>4275</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35" t="s">
        <v>2238</v>
      </c>
      <c r="B71" s="408" t="s">
        <v>4273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35"/>
      <c r="B72" s="408" t="s">
        <v>4333</v>
      </c>
      <c r="C72" s="436">
        <f>SUMIFS('EPA Export Aggregation'!F:F,'EPA Export Aggregation'!$A:$A,$B72,'EPA Export Aggregation'!$D:$D,$A$1)*IF($A72="CH4",About!$D$58,IF($A72="N2O",About!$D$59,1))</f>
        <v>0</v>
      </c>
      <c r="D72" s="436">
        <f>SUMIFS('EPA Export Aggregation'!G:G,'EPA Export Aggregation'!$A:$A,$B72,'EPA Export Aggregation'!$D:$D,$A$1)*IF($A72="CH4",About!$D$58,IF($A72="N2O",About!$D$59,1))</f>
        <v>0</v>
      </c>
      <c r="E72" s="436">
        <f>SUMIFS('EPA Export Aggregation'!H:H,'EPA Export Aggregation'!$A:$A,$B72,'EPA Export Aggregation'!$D:$D,$A$1)*IF($A72="CH4",About!$D$58,IF($A72="N2O",About!$D$59,1))</f>
        <v>0</v>
      </c>
      <c r="F72" s="436">
        <f>SUMIFS('EPA Export Aggregation'!I:I,'EPA Export Aggregation'!$A:$A,$B72,'EPA Export Aggregation'!$D:$D,$A$1)*IF($A72="CH4",About!$D$58,IF($A72="N2O",About!$D$59,1))</f>
        <v>0</v>
      </c>
      <c r="G72" s="436">
        <f>SUMIFS('EPA Export Aggregation'!J:J,'EPA Export Aggregation'!$A:$A,$B72,'EPA Export Aggregation'!$D:$D,$A$1)*IF($A72="CH4",About!$D$58,IF($A72="N2O",About!$D$59,1))</f>
        <v>0</v>
      </c>
      <c r="H72" s="436">
        <f>SUMIFS('EPA Export Aggregation'!K:K,'EPA Export Aggregation'!$A:$A,$B72,'EPA Export Aggregation'!$D:$D,$A$1)*IF($A72="CH4",About!$D$58,IF($A72="N2O",About!$D$59,1))</f>
        <v>0</v>
      </c>
      <c r="I72" s="436">
        <f>SUMIFS('EPA Export Aggregation'!L:L,'EPA Export Aggregation'!$A:$A,$B72,'EPA Export Aggregation'!$D:$D,$A$1)*IF($A72="CH4",About!$D$58,IF($A72="N2O",About!$D$59,1))</f>
        <v>0</v>
      </c>
      <c r="J72" s="436">
        <f>SUMIFS('EPA Export Aggregation'!M:M,'EPA Export Aggregation'!$A:$A,$B72,'EPA Export Aggregation'!$D:$D,$A$1)*IF($A72="CH4",About!$D$58,IF($A72="N2O",About!$D$59,1))</f>
        <v>0</v>
      </c>
      <c r="K72" s="436">
        <f>SUMIFS('EPA Export Aggregation'!N:N,'EPA Export Aggregation'!$A:$A,$B72,'EPA Export Aggregation'!$D:$D,$A$1)*IF($A72="CH4",About!$D$58,IF($A72="N2O",About!$D$59,1))</f>
        <v>0</v>
      </c>
      <c r="L72" s="436">
        <f>SUMIFS('EPA Export Aggregation'!O:O,'EPA Export Aggregation'!$A:$A,$B72,'EPA Export Aggregation'!$D:$D,$A$1)*IF($A72="CH4",About!$D$58,IF($A72="N2O",About!$D$59,1))</f>
        <v>0</v>
      </c>
      <c r="M72" s="436">
        <f>SUMIFS('EPA Export Aggregation'!P:P,'EPA Export Aggregation'!$A:$A,$B72,'EPA Export Aggregation'!$D:$D,$A$1)*IF($A72="CH4",About!$D$58,IF($A72="N2O",About!$D$59,1))</f>
        <v>0</v>
      </c>
      <c r="N72" s="436">
        <f>SUMIFS('EPA Export Aggregation'!Q:Q,'EPA Export Aggregation'!$A:$A,$B72,'EPA Export Aggregation'!$D:$D,$A$1)*IF($A72="CH4",About!$D$58,IF($A72="N2O",About!$D$59,1))</f>
        <v>0</v>
      </c>
      <c r="O72" s="436">
        <f>SUMIFS('EPA Export Aggregation'!R:R,'EPA Export Aggregation'!$A:$A,$B72,'EPA Export Aggregation'!$D:$D,$A$1)*IF($A72="CH4",About!$D$58,IF($A72="N2O",About!$D$59,1))</f>
        <v>0</v>
      </c>
      <c r="P72" s="436">
        <f>SUMIFS('EPA Export Aggregation'!S:S,'EPA Export Aggregation'!$A:$A,$B72,'EPA Export Aggregation'!$D:$D,$A$1)*IF($A72="CH4",About!$D$58,IF($A72="N2O",About!$D$59,1))</f>
        <v>0</v>
      </c>
      <c r="Q72" s="436">
        <f>SUMIFS('EPA Export Aggregation'!T:T,'EPA Export Aggregation'!$A:$A,$B72,'EPA Export Aggregation'!$D:$D,$A$1)*IF($A72="CH4",About!$D$58,IF($A72="N2O",About!$D$59,1))</f>
        <v>0</v>
      </c>
      <c r="R72" s="436">
        <f>SUMIFS('EPA Export Aggregation'!U:U,'EPA Export Aggregation'!$A:$A,$B72,'EPA Export Aggregation'!$D:$D,$A$1)*IF($A72="CH4",About!$D$58,IF($A72="N2O",About!$D$59,1))</f>
        <v>0</v>
      </c>
      <c r="S72" s="436">
        <f>SUMIFS('EPA Export Aggregation'!V:V,'EPA Export Aggregation'!$A:$A,$B72,'EPA Export Aggregation'!$D:$D,$A$1)*IF($A72="CH4",About!$D$58,IF($A72="N2O",About!$D$59,1))</f>
        <v>0</v>
      </c>
      <c r="T72" s="436">
        <f>SUMIFS('EPA Export Aggregation'!W:W,'EPA Export Aggregation'!$A:$A,$B72,'EPA Export Aggregation'!$D:$D,$A$1)*IF($A72="CH4",About!$D$58,IF($A72="N2O",About!$D$59,1))</f>
        <v>0</v>
      </c>
      <c r="U72" s="436">
        <f>SUMIFS('EPA Export Aggregation'!X:X,'EPA Export Aggregation'!$A:$A,$B72,'EPA Export Aggregation'!$D:$D,$A$1)*IF($A72="CH4",About!$D$58,IF($A72="N2O",About!$D$59,1))</f>
        <v>0</v>
      </c>
      <c r="V72" s="436">
        <f>SUMIFS('EPA Export Aggregation'!Y:Y,'EPA Export Aggregation'!$A:$A,$B72,'EPA Export Aggregation'!$D:$D,$A$1)*IF($A72="CH4",About!$D$58,IF($A72="N2O",About!$D$59,1))</f>
        <v>0</v>
      </c>
      <c r="W72" s="436">
        <f>SUMIFS('EPA Export Aggregation'!Z:Z,'EPA Export Aggregation'!$A:$A,$B72,'EPA Export Aggregation'!$D:$D,$A$1)*IF($A72="CH4",About!$D$58,IF($A72="N2O",About!$D$59,1))</f>
        <v>0</v>
      </c>
      <c r="X72" s="436">
        <f>SUMIFS('EPA Export Aggregation'!AA:AA,'EPA Export Aggregation'!$A:$A,$B72,'EPA Export Aggregation'!$D:$D,$A$1)*IF($A72="CH4",About!$D$58,IF($A72="N2O",About!$D$59,1))</f>
        <v>0</v>
      </c>
      <c r="Y72" s="436">
        <f>SUMIFS('EPA Export Aggregation'!AB:AB,'EPA Export Aggregation'!$A:$A,$B72,'EPA Export Aggregation'!$D:$D,$A$1)*IF($A72="CH4",About!$D$58,IF($A72="N2O",About!$D$59,1))</f>
        <v>0</v>
      </c>
      <c r="Z72" s="436">
        <f>SUMIFS('EPA Export Aggregation'!AC:AC,'EPA Export Aggregation'!$A:$A,$B72,'EPA Export Aggregation'!$D:$D,$A$1)*IF($A72="CH4",About!$D$58,IF($A72="N2O",About!$D$59,1))</f>
        <v>0</v>
      </c>
      <c r="AA72" s="436">
        <f>SUMIFS('EPA Export Aggregation'!AD:AD,'EPA Export Aggregation'!$A:$A,$B72,'EPA Export Aggregation'!$D:$D,$A$1)*IF($A72="CH4",About!$D$58,IF($A72="N2O",About!$D$59,1))</f>
        <v>0</v>
      </c>
      <c r="AB72" s="436">
        <f>SUMIFS('EPA Export Aggregation'!AE:AE,'EPA Export Aggregation'!$A:$A,$B72,'EPA Export Aggregation'!$D:$D,$A$1)*IF($A72="CH4",About!$D$58,IF($A72="N2O",About!$D$59,1))</f>
        <v>0</v>
      </c>
      <c r="AC72" s="436">
        <f>SUMIFS('EPA Export Aggregation'!AF:AF,'EPA Export Aggregation'!$A:$A,$B72,'EPA Export Aggregation'!$D:$D,$A$1)*IF($A72="CH4",About!$D$58,IF($A72="N2O",About!$D$59,1))</f>
        <v>0</v>
      </c>
      <c r="AD72" s="436">
        <f>SUMIFS('EPA Export Aggregation'!AG:AG,'EPA Export Aggregation'!$A:$A,$B72,'EPA Export Aggregation'!$D:$D,$A$1)*IF($A72="CH4",About!$D$58,IF($A72="N2O",About!$D$59,1))</f>
        <v>0</v>
      </c>
      <c r="AE72" s="436">
        <f>SUMIFS('EPA Export Aggregation'!AH:AH,'EPA Export Aggregation'!$A:$A,$B72,'EPA Export Aggregation'!$D:$D,$A$1)*IF($A72="CH4",About!$D$58,IF($A72="N2O",About!$D$59,1))</f>
        <v>0</v>
      </c>
      <c r="AF72" s="436">
        <f>SUMIFS('EPA Export Aggregation'!AI:AI,'EPA Export Aggregation'!$A:$A,$B72,'EPA Export Aggregation'!$D:$D,$A$1)*IF($A72="CH4",About!$D$58,IF($A72="N2O",About!$D$59,1))</f>
        <v>0</v>
      </c>
      <c r="AG72" s="436">
        <f>SUMIFS('EPA Export Aggregation'!AJ:AJ,'EPA Export Aggregation'!$A:$A,$B72,'EPA Export Aggregation'!$D:$D,$A$1)*IF($A72="CH4",About!$D$58,IF($A72="N2O",About!$D$59,1))</f>
        <v>0</v>
      </c>
      <c r="AH72" s="436">
        <f>SUMIFS('EPA Export Aggregation'!AK:AK,'EPA Export Aggregation'!$A:$A,$B72,'EPA Export Aggregation'!$D:$D,$A$1)*IF($A72="CH4",About!$D$58,IF($A72="N2O",About!$D$59,1))</f>
        <v>0</v>
      </c>
    </row>
    <row r="73" spans="1:34" x14ac:dyDescent="0.75">
      <c r="A73" s="435"/>
      <c r="B73" s="408" t="s">
        <v>4334</v>
      </c>
      <c r="C73" s="436">
        <f>SUMIFS('EPA Export Aggregation'!F:F,'EPA Export Aggregation'!$A:$A,$B73,'EPA Export Aggregation'!$D:$D,$A$1)*IF($A73="CH4",About!$D$58,IF($A73="N2O",About!$D$59,1))</f>
        <v>0</v>
      </c>
      <c r="D73" s="436">
        <f>SUMIFS('EPA Export Aggregation'!G:G,'EPA Export Aggregation'!$A:$A,$B73,'EPA Export Aggregation'!$D:$D,$A$1)*IF($A73="CH4",About!$D$58,IF($A73="N2O",About!$D$59,1))</f>
        <v>0</v>
      </c>
      <c r="E73" s="436">
        <f>SUMIFS('EPA Export Aggregation'!H:H,'EPA Export Aggregation'!$A:$A,$B73,'EPA Export Aggregation'!$D:$D,$A$1)*IF($A73="CH4",About!$D$58,IF($A73="N2O",About!$D$59,1))</f>
        <v>0</v>
      </c>
      <c r="F73" s="436">
        <f>SUMIFS('EPA Export Aggregation'!I:I,'EPA Export Aggregation'!$A:$A,$B73,'EPA Export Aggregation'!$D:$D,$A$1)*IF($A73="CH4",About!$D$58,IF($A73="N2O",About!$D$59,1))</f>
        <v>0</v>
      </c>
      <c r="G73" s="436">
        <f>SUMIFS('EPA Export Aggregation'!J:J,'EPA Export Aggregation'!$A:$A,$B73,'EPA Export Aggregation'!$D:$D,$A$1)*IF($A73="CH4",About!$D$58,IF($A73="N2O",About!$D$59,1))</f>
        <v>0</v>
      </c>
      <c r="H73" s="436">
        <f>SUMIFS('EPA Export Aggregation'!K:K,'EPA Export Aggregation'!$A:$A,$B73,'EPA Export Aggregation'!$D:$D,$A$1)*IF($A73="CH4",About!$D$58,IF($A73="N2O",About!$D$59,1))</f>
        <v>0</v>
      </c>
      <c r="I73" s="436">
        <f>SUMIFS('EPA Export Aggregation'!L:L,'EPA Export Aggregation'!$A:$A,$B73,'EPA Export Aggregation'!$D:$D,$A$1)*IF($A73="CH4",About!$D$58,IF($A73="N2O",About!$D$59,1))</f>
        <v>0</v>
      </c>
      <c r="J73" s="436">
        <f>SUMIFS('EPA Export Aggregation'!M:M,'EPA Export Aggregation'!$A:$A,$B73,'EPA Export Aggregation'!$D:$D,$A$1)*IF($A73="CH4",About!$D$58,IF($A73="N2O",About!$D$59,1))</f>
        <v>0</v>
      </c>
      <c r="K73" s="436">
        <f>SUMIFS('EPA Export Aggregation'!N:N,'EPA Export Aggregation'!$A:$A,$B73,'EPA Export Aggregation'!$D:$D,$A$1)*IF($A73="CH4",About!$D$58,IF($A73="N2O",About!$D$59,1))</f>
        <v>0</v>
      </c>
      <c r="L73" s="436">
        <f>SUMIFS('EPA Export Aggregation'!O:O,'EPA Export Aggregation'!$A:$A,$B73,'EPA Export Aggregation'!$D:$D,$A$1)*IF($A73="CH4",About!$D$58,IF($A73="N2O",About!$D$59,1))</f>
        <v>0</v>
      </c>
      <c r="M73" s="436">
        <f>SUMIFS('EPA Export Aggregation'!P:P,'EPA Export Aggregation'!$A:$A,$B73,'EPA Export Aggregation'!$D:$D,$A$1)*IF($A73="CH4",About!$D$58,IF($A73="N2O",About!$D$59,1))</f>
        <v>0</v>
      </c>
      <c r="N73" s="436">
        <f>SUMIFS('EPA Export Aggregation'!Q:Q,'EPA Export Aggregation'!$A:$A,$B73,'EPA Export Aggregation'!$D:$D,$A$1)*IF($A73="CH4",About!$D$58,IF($A73="N2O",About!$D$59,1))</f>
        <v>0</v>
      </c>
      <c r="O73" s="436">
        <f>SUMIFS('EPA Export Aggregation'!R:R,'EPA Export Aggregation'!$A:$A,$B73,'EPA Export Aggregation'!$D:$D,$A$1)*IF($A73="CH4",About!$D$58,IF($A73="N2O",About!$D$59,1))</f>
        <v>0</v>
      </c>
      <c r="P73" s="436">
        <f>SUMIFS('EPA Export Aggregation'!S:S,'EPA Export Aggregation'!$A:$A,$B73,'EPA Export Aggregation'!$D:$D,$A$1)*IF($A73="CH4",About!$D$58,IF($A73="N2O",About!$D$59,1))</f>
        <v>0</v>
      </c>
      <c r="Q73" s="436">
        <f>SUMIFS('EPA Export Aggregation'!T:T,'EPA Export Aggregation'!$A:$A,$B73,'EPA Export Aggregation'!$D:$D,$A$1)*IF($A73="CH4",About!$D$58,IF($A73="N2O",About!$D$59,1))</f>
        <v>0</v>
      </c>
      <c r="R73" s="436">
        <f>SUMIFS('EPA Export Aggregation'!U:U,'EPA Export Aggregation'!$A:$A,$B73,'EPA Export Aggregation'!$D:$D,$A$1)*IF($A73="CH4",About!$D$58,IF($A73="N2O",About!$D$59,1))</f>
        <v>0</v>
      </c>
      <c r="S73" s="436">
        <f>SUMIFS('EPA Export Aggregation'!V:V,'EPA Export Aggregation'!$A:$A,$B73,'EPA Export Aggregation'!$D:$D,$A$1)*IF($A73="CH4",About!$D$58,IF($A73="N2O",About!$D$59,1))</f>
        <v>0</v>
      </c>
      <c r="T73" s="436">
        <f>SUMIFS('EPA Export Aggregation'!W:W,'EPA Export Aggregation'!$A:$A,$B73,'EPA Export Aggregation'!$D:$D,$A$1)*IF($A73="CH4",About!$D$58,IF($A73="N2O",About!$D$59,1))</f>
        <v>0</v>
      </c>
      <c r="U73" s="436">
        <f>SUMIFS('EPA Export Aggregation'!X:X,'EPA Export Aggregation'!$A:$A,$B73,'EPA Export Aggregation'!$D:$D,$A$1)*IF($A73="CH4",About!$D$58,IF($A73="N2O",About!$D$59,1))</f>
        <v>0</v>
      </c>
      <c r="V73" s="436">
        <f>SUMIFS('EPA Export Aggregation'!Y:Y,'EPA Export Aggregation'!$A:$A,$B73,'EPA Export Aggregation'!$D:$D,$A$1)*IF($A73="CH4",About!$D$58,IF($A73="N2O",About!$D$59,1))</f>
        <v>0</v>
      </c>
      <c r="W73" s="436">
        <f>SUMIFS('EPA Export Aggregation'!Z:Z,'EPA Export Aggregation'!$A:$A,$B73,'EPA Export Aggregation'!$D:$D,$A$1)*IF($A73="CH4",About!$D$58,IF($A73="N2O",About!$D$59,1))</f>
        <v>0</v>
      </c>
      <c r="X73" s="436">
        <f>SUMIFS('EPA Export Aggregation'!AA:AA,'EPA Export Aggregation'!$A:$A,$B73,'EPA Export Aggregation'!$D:$D,$A$1)*IF($A73="CH4",About!$D$58,IF($A73="N2O",About!$D$59,1))</f>
        <v>0</v>
      </c>
      <c r="Y73" s="436">
        <f>SUMIFS('EPA Export Aggregation'!AB:AB,'EPA Export Aggregation'!$A:$A,$B73,'EPA Export Aggregation'!$D:$D,$A$1)*IF($A73="CH4",About!$D$58,IF($A73="N2O",About!$D$59,1))</f>
        <v>0</v>
      </c>
      <c r="Z73" s="436">
        <f>SUMIFS('EPA Export Aggregation'!AC:AC,'EPA Export Aggregation'!$A:$A,$B73,'EPA Export Aggregation'!$D:$D,$A$1)*IF($A73="CH4",About!$D$58,IF($A73="N2O",About!$D$59,1))</f>
        <v>0</v>
      </c>
      <c r="AA73" s="436">
        <f>SUMIFS('EPA Export Aggregation'!AD:AD,'EPA Export Aggregation'!$A:$A,$B73,'EPA Export Aggregation'!$D:$D,$A$1)*IF($A73="CH4",About!$D$58,IF($A73="N2O",About!$D$59,1))</f>
        <v>0</v>
      </c>
      <c r="AB73" s="436">
        <f>SUMIFS('EPA Export Aggregation'!AE:AE,'EPA Export Aggregation'!$A:$A,$B73,'EPA Export Aggregation'!$D:$D,$A$1)*IF($A73="CH4",About!$D$58,IF($A73="N2O",About!$D$59,1))</f>
        <v>0</v>
      </c>
      <c r="AC73" s="436">
        <f>SUMIFS('EPA Export Aggregation'!AF:AF,'EPA Export Aggregation'!$A:$A,$B73,'EPA Export Aggregation'!$D:$D,$A$1)*IF($A73="CH4",About!$D$58,IF($A73="N2O",About!$D$59,1))</f>
        <v>0</v>
      </c>
      <c r="AD73" s="436">
        <f>SUMIFS('EPA Export Aggregation'!AG:AG,'EPA Export Aggregation'!$A:$A,$B73,'EPA Export Aggregation'!$D:$D,$A$1)*IF($A73="CH4",About!$D$58,IF($A73="N2O",About!$D$59,1))</f>
        <v>0</v>
      </c>
      <c r="AE73" s="436">
        <f>SUMIFS('EPA Export Aggregation'!AH:AH,'EPA Export Aggregation'!$A:$A,$B73,'EPA Export Aggregation'!$D:$D,$A$1)*IF($A73="CH4",About!$D$58,IF($A73="N2O",About!$D$59,1))</f>
        <v>0</v>
      </c>
      <c r="AF73" s="436">
        <f>SUMIFS('EPA Export Aggregation'!AI:AI,'EPA Export Aggregation'!$A:$A,$B73,'EPA Export Aggregation'!$D:$D,$A$1)*IF($A73="CH4",About!$D$58,IF($A73="N2O",About!$D$59,1))</f>
        <v>0</v>
      </c>
      <c r="AG73" s="436">
        <f>SUMIFS('EPA Export Aggregation'!AJ:AJ,'EPA Export Aggregation'!$A:$A,$B73,'EPA Export Aggregation'!$D:$D,$A$1)*IF($A73="CH4",About!$D$58,IF($A73="N2O",About!$D$59,1))</f>
        <v>0</v>
      </c>
      <c r="AH73" s="436">
        <f>SUMIFS('EPA Export Aggregation'!AK:AK,'EPA Export Aggregation'!$A:$A,$B73,'EPA Export Aggregation'!$D:$D,$A$1)*IF($A73="CH4",About!$D$58,IF($A73="N2O",About!$D$59,1))</f>
        <v>0</v>
      </c>
    </row>
    <row r="74" spans="1:34" x14ac:dyDescent="0.75">
      <c r="A74" s="435" t="s">
        <v>4335</v>
      </c>
      <c r="B74" s="408" t="s">
        <v>4279</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35" t="s">
        <v>4335</v>
      </c>
      <c r="B75" s="408" t="s">
        <v>4336</v>
      </c>
      <c r="C75" s="436">
        <f>SUMIFS('EPA Export Aggregation'!F:F,'EPA Export Aggregation'!$A:$A,$B75,'EPA Export Aggregation'!$D:$D,$A$1)*IF($A75="CH4",About!$D$58,IF($A75="N2O",About!$D$59,1))</f>
        <v>0</v>
      </c>
      <c r="D75" s="436">
        <f>SUMIFS('EPA Export Aggregation'!G:G,'EPA Export Aggregation'!$A:$A,$B75,'EPA Export Aggregation'!$D:$D,$A$1)*IF($A75="CH4",About!$D$58,IF($A75="N2O",About!$D$59,1))</f>
        <v>0</v>
      </c>
      <c r="E75" s="436">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35" t="s">
        <v>4335</v>
      </c>
      <c r="B76" s="408" t="s">
        <v>4300</v>
      </c>
      <c r="C76" s="436">
        <f>SUMIFS('EPA Export Aggregation'!F:F,'EPA Export Aggregation'!$A:$A,$B76,'EPA Export Aggregation'!$D:$D,$A$1)*IF($A76="CH4",About!$D$58,IF($A76="N2O",About!$D$59,1))</f>
        <v>0</v>
      </c>
      <c r="D76" s="436">
        <f>SUMIFS('EPA Export Aggregation'!G:G,'EPA Export Aggregation'!$A:$A,$B76,'EPA Export Aggregation'!$D:$D,$A$1)*IF($A76="CH4",About!$D$58,IF($A76="N2O",About!$D$59,1))</f>
        <v>0</v>
      </c>
      <c r="E76" s="436">
        <f>SUMIFS('EPA Export Aggregation'!H:H,'EPA Export Aggregation'!$A:$A,$B76,'EPA Export Aggregation'!$D:$D,$A$1)*IF($A76="CH4",About!$D$58,IF($A76="N2O",About!$D$59,1))</f>
        <v>0</v>
      </c>
      <c r="F76" s="436">
        <f>SUMIFS('EPA Export Aggregation'!I:I,'EPA Export Aggregation'!$A:$A,$B76,'EPA Export Aggregation'!$D:$D,$A$1)*IF($A76="CH4",About!$D$58,IF($A76="N2O",About!$D$59,1))</f>
        <v>0</v>
      </c>
      <c r="G76" s="436">
        <f>SUMIFS('EPA Export Aggregation'!J:J,'EPA Export Aggregation'!$A:$A,$B76,'EPA Export Aggregation'!$D:$D,$A$1)*IF($A76="CH4",About!$D$58,IF($A76="N2O",About!$D$59,1))</f>
        <v>0</v>
      </c>
      <c r="H76" s="436">
        <f>SUMIFS('EPA Export Aggregation'!K:K,'EPA Export Aggregation'!$A:$A,$B76,'EPA Export Aggregation'!$D:$D,$A$1)*IF($A76="CH4",About!$D$58,IF($A76="N2O",About!$D$59,1))</f>
        <v>0</v>
      </c>
      <c r="I76" s="436">
        <f>SUMIFS('EPA Export Aggregation'!L:L,'EPA Export Aggregation'!$A:$A,$B76,'EPA Export Aggregation'!$D:$D,$A$1)*IF($A76="CH4",About!$D$58,IF($A76="N2O",About!$D$59,1))</f>
        <v>0</v>
      </c>
      <c r="J76" s="436">
        <f>SUMIFS('EPA Export Aggregation'!M:M,'EPA Export Aggregation'!$A:$A,$B76,'EPA Export Aggregation'!$D:$D,$A$1)*IF($A76="CH4",About!$D$58,IF($A76="N2O",About!$D$59,1))</f>
        <v>0</v>
      </c>
      <c r="K76" s="436">
        <f>SUMIFS('EPA Export Aggregation'!N:N,'EPA Export Aggregation'!$A:$A,$B76,'EPA Export Aggregation'!$D:$D,$A$1)*IF($A76="CH4",About!$D$58,IF($A76="N2O",About!$D$59,1))</f>
        <v>0</v>
      </c>
      <c r="L76" s="436">
        <f>SUMIFS('EPA Export Aggregation'!O:O,'EPA Export Aggregation'!$A:$A,$B76,'EPA Export Aggregation'!$D:$D,$A$1)*IF($A76="CH4",About!$D$58,IF($A76="N2O",About!$D$59,1))</f>
        <v>0</v>
      </c>
      <c r="M76" s="436">
        <f>SUMIFS('EPA Export Aggregation'!P:P,'EPA Export Aggregation'!$A:$A,$B76,'EPA Export Aggregation'!$D:$D,$A$1)*IF($A76="CH4",About!$D$58,IF($A76="N2O",About!$D$59,1))</f>
        <v>0</v>
      </c>
      <c r="N76" s="436">
        <f>SUMIFS('EPA Export Aggregation'!Q:Q,'EPA Export Aggregation'!$A:$A,$B76,'EPA Export Aggregation'!$D:$D,$A$1)*IF($A76="CH4",About!$D$58,IF($A76="N2O",About!$D$59,1))</f>
        <v>0</v>
      </c>
      <c r="O76" s="436">
        <f>SUMIFS('EPA Export Aggregation'!R:R,'EPA Export Aggregation'!$A:$A,$B76,'EPA Export Aggregation'!$D:$D,$A$1)*IF($A76="CH4",About!$D$58,IF($A76="N2O",About!$D$59,1))</f>
        <v>0</v>
      </c>
      <c r="P76" s="436">
        <f>SUMIFS('EPA Export Aggregation'!S:S,'EPA Export Aggregation'!$A:$A,$B76,'EPA Export Aggregation'!$D:$D,$A$1)*IF($A76="CH4",About!$D$58,IF($A76="N2O",About!$D$59,1))</f>
        <v>0</v>
      </c>
      <c r="Q76" s="436">
        <f>SUMIFS('EPA Export Aggregation'!T:T,'EPA Export Aggregation'!$A:$A,$B76,'EPA Export Aggregation'!$D:$D,$A$1)*IF($A76="CH4",About!$D$58,IF($A76="N2O",About!$D$59,1))</f>
        <v>0</v>
      </c>
      <c r="R76" s="436">
        <f>SUMIFS('EPA Export Aggregation'!U:U,'EPA Export Aggregation'!$A:$A,$B76,'EPA Export Aggregation'!$D:$D,$A$1)*IF($A76="CH4",About!$D$58,IF($A76="N2O",About!$D$59,1))</f>
        <v>0</v>
      </c>
      <c r="S76" s="436">
        <f>SUMIFS('EPA Export Aggregation'!V:V,'EPA Export Aggregation'!$A:$A,$B76,'EPA Export Aggregation'!$D:$D,$A$1)*IF($A76="CH4",About!$D$58,IF($A76="N2O",About!$D$59,1))</f>
        <v>0</v>
      </c>
      <c r="T76" s="436">
        <f>SUMIFS('EPA Export Aggregation'!W:W,'EPA Export Aggregation'!$A:$A,$B76,'EPA Export Aggregation'!$D:$D,$A$1)*IF($A76="CH4",About!$D$58,IF($A76="N2O",About!$D$59,1))</f>
        <v>0</v>
      </c>
      <c r="U76" s="436">
        <f>SUMIFS('EPA Export Aggregation'!X:X,'EPA Export Aggregation'!$A:$A,$B76,'EPA Export Aggregation'!$D:$D,$A$1)*IF($A76="CH4",About!$D$58,IF($A76="N2O",About!$D$59,1))</f>
        <v>0</v>
      </c>
      <c r="V76" s="436">
        <f>SUMIFS('EPA Export Aggregation'!Y:Y,'EPA Export Aggregation'!$A:$A,$B76,'EPA Export Aggregation'!$D:$D,$A$1)*IF($A76="CH4",About!$D$58,IF($A76="N2O",About!$D$59,1))</f>
        <v>0</v>
      </c>
      <c r="W76" s="436">
        <f>SUMIFS('EPA Export Aggregation'!Z:Z,'EPA Export Aggregation'!$A:$A,$B76,'EPA Export Aggregation'!$D:$D,$A$1)*IF($A76="CH4",About!$D$58,IF($A76="N2O",About!$D$59,1))</f>
        <v>0</v>
      </c>
      <c r="X76" s="436">
        <f>SUMIFS('EPA Export Aggregation'!AA:AA,'EPA Export Aggregation'!$A:$A,$B76,'EPA Export Aggregation'!$D:$D,$A$1)*IF($A76="CH4",About!$D$58,IF($A76="N2O",About!$D$59,1))</f>
        <v>0</v>
      </c>
      <c r="Y76" s="436">
        <f>SUMIFS('EPA Export Aggregation'!AB:AB,'EPA Export Aggregation'!$A:$A,$B76,'EPA Export Aggregation'!$D:$D,$A$1)*IF($A76="CH4",About!$D$58,IF($A76="N2O",About!$D$59,1))</f>
        <v>0</v>
      </c>
      <c r="Z76" s="436">
        <f>SUMIFS('EPA Export Aggregation'!AC:AC,'EPA Export Aggregation'!$A:$A,$B76,'EPA Export Aggregation'!$D:$D,$A$1)*IF($A76="CH4",About!$D$58,IF($A76="N2O",About!$D$59,1))</f>
        <v>0</v>
      </c>
      <c r="AA76" s="436">
        <f>SUMIFS('EPA Export Aggregation'!AD:AD,'EPA Export Aggregation'!$A:$A,$B76,'EPA Export Aggregation'!$D:$D,$A$1)*IF($A76="CH4",About!$D$58,IF($A76="N2O",About!$D$59,1))</f>
        <v>0</v>
      </c>
      <c r="AB76" s="436">
        <f>SUMIFS('EPA Export Aggregation'!AE:AE,'EPA Export Aggregation'!$A:$A,$B76,'EPA Export Aggregation'!$D:$D,$A$1)*IF($A76="CH4",About!$D$58,IF($A76="N2O",About!$D$59,1))</f>
        <v>0</v>
      </c>
      <c r="AC76" s="436">
        <f>SUMIFS('EPA Export Aggregation'!AF:AF,'EPA Export Aggregation'!$A:$A,$B76,'EPA Export Aggregation'!$D:$D,$A$1)*IF($A76="CH4",About!$D$58,IF($A76="N2O",About!$D$59,1))</f>
        <v>0</v>
      </c>
      <c r="AD76" s="436">
        <f>SUMIFS('EPA Export Aggregation'!AG:AG,'EPA Export Aggregation'!$A:$A,$B76,'EPA Export Aggregation'!$D:$D,$A$1)*IF($A76="CH4",About!$D$58,IF($A76="N2O",About!$D$59,1))</f>
        <v>0</v>
      </c>
      <c r="AE76" s="436">
        <f>SUMIFS('EPA Export Aggregation'!AH:AH,'EPA Export Aggregation'!$A:$A,$B76,'EPA Export Aggregation'!$D:$D,$A$1)*IF($A76="CH4",About!$D$58,IF($A76="N2O",About!$D$59,1))</f>
        <v>0</v>
      </c>
      <c r="AF76" s="436">
        <f>SUMIFS('EPA Export Aggregation'!AI:AI,'EPA Export Aggregation'!$A:$A,$B76,'EPA Export Aggregation'!$D:$D,$A$1)*IF($A76="CH4",About!$D$58,IF($A76="N2O",About!$D$59,1))</f>
        <v>0</v>
      </c>
      <c r="AG76" s="436">
        <f>SUMIFS('EPA Export Aggregation'!AJ:AJ,'EPA Export Aggregation'!$A:$A,$B76,'EPA Export Aggregation'!$D:$D,$A$1)*IF($A76="CH4",About!$D$58,IF($A76="N2O",About!$D$59,1))</f>
        <v>0</v>
      </c>
      <c r="AH76" s="436">
        <f>SUMIFS('EPA Export Aggregation'!AK:AK,'EPA Export Aggregation'!$A:$A,$B76,'EPA Export Aggregation'!$D:$D,$A$1)*IF($A76="CH4",About!$D$58,IF($A76="N2O",About!$D$59,1))</f>
        <v>0</v>
      </c>
    </row>
    <row r="77" spans="1:34" x14ac:dyDescent="0.75">
      <c r="A77" s="435" t="s">
        <v>4335</v>
      </c>
      <c r="B77" s="408" t="s">
        <v>4337</v>
      </c>
      <c r="C77" s="436">
        <f>SUMIFS('EPA Export Aggregation'!F:F,'EPA Export Aggregation'!$A:$A,$B77,'EPA Export Aggregation'!$D:$D,$A$1)*IF($A77="CH4",About!$D$58,IF($A77="N2O",About!$D$59,1))</f>
        <v>0</v>
      </c>
      <c r="D77" s="436">
        <f>SUMIFS('EPA Export Aggregation'!G:G,'EPA Export Aggregation'!$A:$A,$B77,'EPA Export Aggregation'!$D:$D,$A$1)*IF($A77="CH4",About!$D$58,IF($A77="N2O",About!$D$59,1))</f>
        <v>0</v>
      </c>
      <c r="E77" s="436">
        <f>SUMIFS('EPA Export Aggregation'!H:H,'EPA Export Aggregation'!$A:$A,$B77,'EPA Export Aggregation'!$D:$D,$A$1)*IF($A77="CH4",About!$D$58,IF($A77="N2O",About!$D$59,1))</f>
        <v>0</v>
      </c>
      <c r="F77" s="436">
        <f>SUMIFS('EPA Export Aggregation'!I:I,'EPA Export Aggregation'!$A:$A,$B77,'EPA Export Aggregation'!$D:$D,$A$1)*IF($A77="CH4",About!$D$58,IF($A77="N2O",About!$D$59,1))</f>
        <v>0</v>
      </c>
      <c r="G77" s="436">
        <f>SUMIFS('EPA Export Aggregation'!J:J,'EPA Export Aggregation'!$A:$A,$B77,'EPA Export Aggregation'!$D:$D,$A$1)*IF($A77="CH4",About!$D$58,IF($A77="N2O",About!$D$59,1))</f>
        <v>0</v>
      </c>
      <c r="H77" s="436">
        <f>SUMIFS('EPA Export Aggregation'!K:K,'EPA Export Aggregation'!$A:$A,$B77,'EPA Export Aggregation'!$D:$D,$A$1)*IF($A77="CH4",About!$D$58,IF($A77="N2O",About!$D$59,1))</f>
        <v>0</v>
      </c>
      <c r="I77" s="436">
        <f>SUMIFS('EPA Export Aggregation'!L:L,'EPA Export Aggregation'!$A:$A,$B77,'EPA Export Aggregation'!$D:$D,$A$1)*IF($A77="CH4",About!$D$58,IF($A77="N2O",About!$D$59,1))</f>
        <v>0</v>
      </c>
      <c r="J77" s="436">
        <f>SUMIFS('EPA Export Aggregation'!M:M,'EPA Export Aggregation'!$A:$A,$B77,'EPA Export Aggregation'!$D:$D,$A$1)*IF($A77="CH4",About!$D$58,IF($A77="N2O",About!$D$59,1))</f>
        <v>0</v>
      </c>
      <c r="K77" s="436">
        <f>SUMIFS('EPA Export Aggregation'!N:N,'EPA Export Aggregation'!$A:$A,$B77,'EPA Export Aggregation'!$D:$D,$A$1)*IF($A77="CH4",About!$D$58,IF($A77="N2O",About!$D$59,1))</f>
        <v>0</v>
      </c>
      <c r="L77" s="436">
        <f>SUMIFS('EPA Export Aggregation'!O:O,'EPA Export Aggregation'!$A:$A,$B77,'EPA Export Aggregation'!$D:$D,$A$1)*IF($A77="CH4",About!$D$58,IF($A77="N2O",About!$D$59,1))</f>
        <v>0</v>
      </c>
      <c r="M77" s="436">
        <f>SUMIFS('EPA Export Aggregation'!P:P,'EPA Export Aggregation'!$A:$A,$B77,'EPA Export Aggregation'!$D:$D,$A$1)*IF($A77="CH4",About!$D$58,IF($A77="N2O",About!$D$59,1))</f>
        <v>0</v>
      </c>
      <c r="N77" s="436">
        <f>SUMIFS('EPA Export Aggregation'!Q:Q,'EPA Export Aggregation'!$A:$A,$B77,'EPA Export Aggregation'!$D:$D,$A$1)*IF($A77="CH4",About!$D$58,IF($A77="N2O",About!$D$59,1))</f>
        <v>0</v>
      </c>
      <c r="O77" s="436">
        <f>SUMIFS('EPA Export Aggregation'!R:R,'EPA Export Aggregation'!$A:$A,$B77,'EPA Export Aggregation'!$D:$D,$A$1)*IF($A77="CH4",About!$D$58,IF($A77="N2O",About!$D$59,1))</f>
        <v>0</v>
      </c>
      <c r="P77" s="436">
        <f>SUMIFS('EPA Export Aggregation'!S:S,'EPA Export Aggregation'!$A:$A,$B77,'EPA Export Aggregation'!$D:$D,$A$1)*IF($A77="CH4",About!$D$58,IF($A77="N2O",About!$D$59,1))</f>
        <v>0</v>
      </c>
      <c r="Q77" s="436">
        <f>SUMIFS('EPA Export Aggregation'!T:T,'EPA Export Aggregation'!$A:$A,$B77,'EPA Export Aggregation'!$D:$D,$A$1)*IF($A77="CH4",About!$D$58,IF($A77="N2O",About!$D$59,1))</f>
        <v>0</v>
      </c>
      <c r="R77" s="436">
        <f>SUMIFS('EPA Export Aggregation'!U:U,'EPA Export Aggregation'!$A:$A,$B77,'EPA Export Aggregation'!$D:$D,$A$1)*IF($A77="CH4",About!$D$58,IF($A77="N2O",About!$D$59,1))</f>
        <v>0</v>
      </c>
      <c r="S77" s="436">
        <f>SUMIFS('EPA Export Aggregation'!V:V,'EPA Export Aggregation'!$A:$A,$B77,'EPA Export Aggregation'!$D:$D,$A$1)*IF($A77="CH4",About!$D$58,IF($A77="N2O",About!$D$59,1))</f>
        <v>0</v>
      </c>
      <c r="T77" s="436">
        <f>SUMIFS('EPA Export Aggregation'!W:W,'EPA Export Aggregation'!$A:$A,$B77,'EPA Export Aggregation'!$D:$D,$A$1)*IF($A77="CH4",About!$D$58,IF($A77="N2O",About!$D$59,1))</f>
        <v>0</v>
      </c>
      <c r="U77" s="436">
        <f>SUMIFS('EPA Export Aggregation'!X:X,'EPA Export Aggregation'!$A:$A,$B77,'EPA Export Aggregation'!$D:$D,$A$1)*IF($A77="CH4",About!$D$58,IF($A77="N2O",About!$D$59,1))</f>
        <v>0</v>
      </c>
      <c r="V77" s="436">
        <f>SUMIFS('EPA Export Aggregation'!Y:Y,'EPA Export Aggregation'!$A:$A,$B77,'EPA Export Aggregation'!$D:$D,$A$1)*IF($A77="CH4",About!$D$58,IF($A77="N2O",About!$D$59,1))</f>
        <v>0</v>
      </c>
      <c r="W77" s="436">
        <f>SUMIFS('EPA Export Aggregation'!Z:Z,'EPA Export Aggregation'!$A:$A,$B77,'EPA Export Aggregation'!$D:$D,$A$1)*IF($A77="CH4",About!$D$58,IF($A77="N2O",About!$D$59,1))</f>
        <v>0</v>
      </c>
      <c r="X77" s="436">
        <f>SUMIFS('EPA Export Aggregation'!AA:AA,'EPA Export Aggregation'!$A:$A,$B77,'EPA Export Aggregation'!$D:$D,$A$1)*IF($A77="CH4",About!$D$58,IF($A77="N2O",About!$D$59,1))</f>
        <v>0</v>
      </c>
      <c r="Y77" s="436">
        <f>SUMIFS('EPA Export Aggregation'!AB:AB,'EPA Export Aggregation'!$A:$A,$B77,'EPA Export Aggregation'!$D:$D,$A$1)*IF($A77="CH4",About!$D$58,IF($A77="N2O",About!$D$59,1))</f>
        <v>0</v>
      </c>
      <c r="Z77" s="436">
        <f>SUMIFS('EPA Export Aggregation'!AC:AC,'EPA Export Aggregation'!$A:$A,$B77,'EPA Export Aggregation'!$D:$D,$A$1)*IF($A77="CH4",About!$D$58,IF($A77="N2O",About!$D$59,1))</f>
        <v>0</v>
      </c>
      <c r="AA77" s="436">
        <f>SUMIFS('EPA Export Aggregation'!AD:AD,'EPA Export Aggregation'!$A:$A,$B77,'EPA Export Aggregation'!$D:$D,$A$1)*IF($A77="CH4",About!$D$58,IF($A77="N2O",About!$D$59,1))</f>
        <v>0</v>
      </c>
      <c r="AB77" s="436">
        <f>SUMIFS('EPA Export Aggregation'!AE:AE,'EPA Export Aggregation'!$A:$A,$B77,'EPA Export Aggregation'!$D:$D,$A$1)*IF($A77="CH4",About!$D$58,IF($A77="N2O",About!$D$59,1))</f>
        <v>0</v>
      </c>
      <c r="AC77" s="436">
        <f>SUMIFS('EPA Export Aggregation'!AF:AF,'EPA Export Aggregation'!$A:$A,$B77,'EPA Export Aggregation'!$D:$D,$A$1)*IF($A77="CH4",About!$D$58,IF($A77="N2O",About!$D$59,1))</f>
        <v>0</v>
      </c>
      <c r="AD77" s="436">
        <f>SUMIFS('EPA Export Aggregation'!AG:AG,'EPA Export Aggregation'!$A:$A,$B77,'EPA Export Aggregation'!$D:$D,$A$1)*IF($A77="CH4",About!$D$58,IF($A77="N2O",About!$D$59,1))</f>
        <v>0</v>
      </c>
      <c r="AE77" s="436">
        <f>SUMIFS('EPA Export Aggregation'!AH:AH,'EPA Export Aggregation'!$A:$A,$B77,'EPA Export Aggregation'!$D:$D,$A$1)*IF($A77="CH4",About!$D$58,IF($A77="N2O",About!$D$59,1))</f>
        <v>0</v>
      </c>
      <c r="AF77" s="436">
        <f>SUMIFS('EPA Export Aggregation'!AI:AI,'EPA Export Aggregation'!$A:$A,$B77,'EPA Export Aggregation'!$D:$D,$A$1)*IF($A77="CH4",About!$D$58,IF($A77="N2O",About!$D$59,1))</f>
        <v>0</v>
      </c>
      <c r="AG77" s="436">
        <f>SUMIFS('EPA Export Aggregation'!AJ:AJ,'EPA Export Aggregation'!$A:$A,$B77,'EPA Export Aggregation'!$D:$D,$A$1)*IF($A77="CH4",About!$D$58,IF($A77="N2O",About!$D$59,1))</f>
        <v>0</v>
      </c>
      <c r="AH77" s="436">
        <f>SUMIFS('EPA Export Aggregation'!AK:AK,'EPA Export Aggregation'!$A:$A,$B77,'EPA Export Aggregation'!$D:$D,$A$1)*IF($A77="CH4",About!$D$58,IF($A77="N2O",About!$D$59,1))</f>
        <v>0</v>
      </c>
    </row>
    <row r="78" spans="1:34" x14ac:dyDescent="0.75">
      <c r="A78" s="435" t="s">
        <v>4335</v>
      </c>
      <c r="B78" s="408" t="s">
        <v>4338</v>
      </c>
      <c r="C78" s="436">
        <f>SUMIFS('EPA Export Aggregation'!F:F,'EPA Export Aggregation'!$A:$A,$B78,'EPA Export Aggregation'!$D:$D,$A$1)*IF($A78="CH4",About!$D$58,IF($A78="N2O",About!$D$59,1))</f>
        <v>0</v>
      </c>
      <c r="D78" s="436">
        <f>SUMIFS('EPA Export Aggregation'!G:G,'EPA Export Aggregation'!$A:$A,$B78,'EPA Export Aggregation'!$D:$D,$A$1)*IF($A78="CH4",About!$D$58,IF($A78="N2O",About!$D$59,1))</f>
        <v>0</v>
      </c>
      <c r="E78" s="436">
        <f>SUMIFS('EPA Export Aggregation'!H:H,'EPA Export Aggregation'!$A:$A,$B78,'EPA Export Aggregation'!$D:$D,$A$1)*IF($A78="CH4",About!$D$58,IF($A78="N2O",About!$D$59,1))</f>
        <v>0</v>
      </c>
      <c r="F78" s="436">
        <f>SUMIFS('EPA Export Aggregation'!I:I,'EPA Export Aggregation'!$A:$A,$B78,'EPA Export Aggregation'!$D:$D,$A$1)*IF($A78="CH4",About!$D$58,IF($A78="N2O",About!$D$59,1))</f>
        <v>0</v>
      </c>
      <c r="G78" s="436">
        <f>SUMIFS('EPA Export Aggregation'!J:J,'EPA Export Aggregation'!$A:$A,$B78,'EPA Export Aggregation'!$D:$D,$A$1)*IF($A78="CH4",About!$D$58,IF($A78="N2O",About!$D$59,1))</f>
        <v>0</v>
      </c>
      <c r="H78" s="436">
        <f>SUMIFS('EPA Export Aggregation'!K:K,'EPA Export Aggregation'!$A:$A,$B78,'EPA Export Aggregation'!$D:$D,$A$1)*IF($A78="CH4",About!$D$58,IF($A78="N2O",About!$D$59,1))</f>
        <v>0</v>
      </c>
      <c r="I78" s="436">
        <f>SUMIFS('EPA Export Aggregation'!L:L,'EPA Export Aggregation'!$A:$A,$B78,'EPA Export Aggregation'!$D:$D,$A$1)*IF($A78="CH4",About!$D$58,IF($A78="N2O",About!$D$59,1))</f>
        <v>0</v>
      </c>
      <c r="J78" s="436">
        <f>SUMIFS('EPA Export Aggregation'!M:M,'EPA Export Aggregation'!$A:$A,$B78,'EPA Export Aggregation'!$D:$D,$A$1)*IF($A78="CH4",About!$D$58,IF($A78="N2O",About!$D$59,1))</f>
        <v>0</v>
      </c>
      <c r="K78" s="436">
        <f>SUMIFS('EPA Export Aggregation'!N:N,'EPA Export Aggregation'!$A:$A,$B78,'EPA Export Aggregation'!$D:$D,$A$1)*IF($A78="CH4",About!$D$58,IF($A78="N2O",About!$D$59,1))</f>
        <v>0</v>
      </c>
      <c r="L78" s="436">
        <f>SUMIFS('EPA Export Aggregation'!O:O,'EPA Export Aggregation'!$A:$A,$B78,'EPA Export Aggregation'!$D:$D,$A$1)*IF($A78="CH4",About!$D$58,IF($A78="N2O",About!$D$59,1))</f>
        <v>0</v>
      </c>
      <c r="M78" s="436">
        <f>SUMIFS('EPA Export Aggregation'!P:P,'EPA Export Aggregation'!$A:$A,$B78,'EPA Export Aggregation'!$D:$D,$A$1)*IF($A78="CH4",About!$D$58,IF($A78="N2O",About!$D$59,1))</f>
        <v>0</v>
      </c>
      <c r="N78" s="436">
        <f>SUMIFS('EPA Export Aggregation'!Q:Q,'EPA Export Aggregation'!$A:$A,$B78,'EPA Export Aggregation'!$D:$D,$A$1)*IF($A78="CH4",About!$D$58,IF($A78="N2O",About!$D$59,1))</f>
        <v>0</v>
      </c>
      <c r="O78" s="436">
        <f>SUMIFS('EPA Export Aggregation'!R:R,'EPA Export Aggregation'!$A:$A,$B78,'EPA Export Aggregation'!$D:$D,$A$1)*IF($A78="CH4",About!$D$58,IF($A78="N2O",About!$D$59,1))</f>
        <v>0</v>
      </c>
      <c r="P78" s="436">
        <f>SUMIFS('EPA Export Aggregation'!S:S,'EPA Export Aggregation'!$A:$A,$B78,'EPA Export Aggregation'!$D:$D,$A$1)*IF($A78="CH4",About!$D$58,IF($A78="N2O",About!$D$59,1))</f>
        <v>0</v>
      </c>
      <c r="Q78" s="436">
        <f>SUMIFS('EPA Export Aggregation'!T:T,'EPA Export Aggregation'!$A:$A,$B78,'EPA Export Aggregation'!$D:$D,$A$1)*IF($A78="CH4",About!$D$58,IF($A78="N2O",About!$D$59,1))</f>
        <v>0</v>
      </c>
      <c r="R78" s="436">
        <f>SUMIFS('EPA Export Aggregation'!U:U,'EPA Export Aggregation'!$A:$A,$B78,'EPA Export Aggregation'!$D:$D,$A$1)*IF($A78="CH4",About!$D$58,IF($A78="N2O",About!$D$59,1))</f>
        <v>0</v>
      </c>
      <c r="S78" s="436">
        <f>SUMIFS('EPA Export Aggregation'!V:V,'EPA Export Aggregation'!$A:$A,$B78,'EPA Export Aggregation'!$D:$D,$A$1)*IF($A78="CH4",About!$D$58,IF($A78="N2O",About!$D$59,1))</f>
        <v>0</v>
      </c>
      <c r="T78" s="436">
        <f>SUMIFS('EPA Export Aggregation'!W:W,'EPA Export Aggregation'!$A:$A,$B78,'EPA Export Aggregation'!$D:$D,$A$1)*IF($A78="CH4",About!$D$58,IF($A78="N2O",About!$D$59,1))</f>
        <v>0</v>
      </c>
      <c r="U78" s="436">
        <f>SUMIFS('EPA Export Aggregation'!X:X,'EPA Export Aggregation'!$A:$A,$B78,'EPA Export Aggregation'!$D:$D,$A$1)*IF($A78="CH4",About!$D$58,IF($A78="N2O",About!$D$59,1))</f>
        <v>0</v>
      </c>
      <c r="V78" s="436">
        <f>SUMIFS('EPA Export Aggregation'!Y:Y,'EPA Export Aggregation'!$A:$A,$B78,'EPA Export Aggregation'!$D:$D,$A$1)*IF($A78="CH4",About!$D$58,IF($A78="N2O",About!$D$59,1))</f>
        <v>0</v>
      </c>
      <c r="W78" s="436">
        <f>SUMIFS('EPA Export Aggregation'!Z:Z,'EPA Export Aggregation'!$A:$A,$B78,'EPA Export Aggregation'!$D:$D,$A$1)*IF($A78="CH4",About!$D$58,IF($A78="N2O",About!$D$59,1))</f>
        <v>0</v>
      </c>
      <c r="X78" s="436">
        <f>SUMIFS('EPA Export Aggregation'!AA:AA,'EPA Export Aggregation'!$A:$A,$B78,'EPA Export Aggregation'!$D:$D,$A$1)*IF($A78="CH4",About!$D$58,IF($A78="N2O",About!$D$59,1))</f>
        <v>0</v>
      </c>
      <c r="Y78" s="436">
        <f>SUMIFS('EPA Export Aggregation'!AB:AB,'EPA Export Aggregation'!$A:$A,$B78,'EPA Export Aggregation'!$D:$D,$A$1)*IF($A78="CH4",About!$D$58,IF($A78="N2O",About!$D$59,1))</f>
        <v>0</v>
      </c>
      <c r="Z78" s="436">
        <f>SUMIFS('EPA Export Aggregation'!AC:AC,'EPA Export Aggregation'!$A:$A,$B78,'EPA Export Aggregation'!$D:$D,$A$1)*IF($A78="CH4",About!$D$58,IF($A78="N2O",About!$D$59,1))</f>
        <v>0</v>
      </c>
      <c r="AA78" s="436">
        <f>SUMIFS('EPA Export Aggregation'!AD:AD,'EPA Export Aggregation'!$A:$A,$B78,'EPA Export Aggregation'!$D:$D,$A$1)*IF($A78="CH4",About!$D$58,IF($A78="N2O",About!$D$59,1))</f>
        <v>0</v>
      </c>
      <c r="AB78" s="436">
        <f>SUMIFS('EPA Export Aggregation'!AE:AE,'EPA Export Aggregation'!$A:$A,$B78,'EPA Export Aggregation'!$D:$D,$A$1)*IF($A78="CH4",About!$D$58,IF($A78="N2O",About!$D$59,1))</f>
        <v>0</v>
      </c>
      <c r="AC78" s="436">
        <f>SUMIFS('EPA Export Aggregation'!AF:AF,'EPA Export Aggregation'!$A:$A,$B78,'EPA Export Aggregation'!$D:$D,$A$1)*IF($A78="CH4",About!$D$58,IF($A78="N2O",About!$D$59,1))</f>
        <v>0</v>
      </c>
      <c r="AD78" s="436">
        <f>SUMIFS('EPA Export Aggregation'!AG:AG,'EPA Export Aggregation'!$A:$A,$B78,'EPA Export Aggregation'!$D:$D,$A$1)*IF($A78="CH4",About!$D$58,IF($A78="N2O",About!$D$59,1))</f>
        <v>0</v>
      </c>
      <c r="AE78" s="436">
        <f>SUMIFS('EPA Export Aggregation'!AH:AH,'EPA Export Aggregation'!$A:$A,$B78,'EPA Export Aggregation'!$D:$D,$A$1)*IF($A78="CH4",About!$D$58,IF($A78="N2O",About!$D$59,1))</f>
        <v>0</v>
      </c>
      <c r="AF78" s="436">
        <f>SUMIFS('EPA Export Aggregation'!AI:AI,'EPA Export Aggregation'!$A:$A,$B78,'EPA Export Aggregation'!$D:$D,$A$1)*IF($A78="CH4",About!$D$58,IF($A78="N2O",About!$D$59,1))</f>
        <v>0</v>
      </c>
      <c r="AG78" s="436">
        <f>SUMIFS('EPA Export Aggregation'!AJ:AJ,'EPA Export Aggregation'!$A:$A,$B78,'EPA Export Aggregation'!$D:$D,$A$1)*IF($A78="CH4",About!$D$58,IF($A78="N2O",About!$D$59,1))</f>
        <v>0</v>
      </c>
      <c r="AH78" s="436">
        <f>SUMIFS('EPA Export Aggregation'!AK:AK,'EPA Export Aggregation'!$A:$A,$B78,'EPA Export Aggregation'!$D:$D,$A$1)*IF($A78="CH4",About!$D$58,IF($A78="N2O",About!$D$59,1))</f>
        <v>0</v>
      </c>
    </row>
    <row r="79" spans="1:34" x14ac:dyDescent="0.75">
      <c r="A79" s="435" t="s">
        <v>4335</v>
      </c>
      <c r="B79" s="408" t="s">
        <v>4306</v>
      </c>
      <c r="C79" s="436">
        <f>SUMIFS('EPA Export Aggregation'!F:F,'EPA Export Aggregation'!$A:$A,$B79,'EPA Export Aggregation'!$D:$D,$A$1)*IF($A79="CH4",About!$D$58,IF($A79="N2O",About!$D$59,1))</f>
        <v>0</v>
      </c>
      <c r="D79" s="436">
        <f>SUMIFS('EPA Export Aggregation'!G:G,'EPA Export Aggregation'!$A:$A,$B79,'EPA Export Aggregation'!$D:$D,$A$1)*IF($A79="CH4",About!$D$58,IF($A79="N2O",About!$D$59,1))</f>
        <v>0</v>
      </c>
      <c r="E79" s="436">
        <f>SUMIFS('EPA Export Aggregation'!H:H,'EPA Export Aggregation'!$A:$A,$B79,'EPA Export Aggregation'!$D:$D,$A$1)*IF($A79="CH4",About!$D$58,IF($A79="N2O",About!$D$59,1))</f>
        <v>0</v>
      </c>
      <c r="F79" s="436">
        <f>SUMIFS('EPA Export Aggregation'!I:I,'EPA Export Aggregation'!$A:$A,$B79,'EPA Export Aggregation'!$D:$D,$A$1)*IF($A79="CH4",About!$D$58,IF($A79="N2O",About!$D$59,1))</f>
        <v>0</v>
      </c>
      <c r="G79" s="436">
        <f>SUMIFS('EPA Export Aggregation'!J:J,'EPA Export Aggregation'!$A:$A,$B79,'EPA Export Aggregation'!$D:$D,$A$1)*IF($A79="CH4",About!$D$58,IF($A79="N2O",About!$D$59,1))</f>
        <v>0</v>
      </c>
      <c r="H79" s="436">
        <f>SUMIFS('EPA Export Aggregation'!K:K,'EPA Export Aggregation'!$A:$A,$B79,'EPA Export Aggregation'!$D:$D,$A$1)*IF($A79="CH4",About!$D$58,IF($A79="N2O",About!$D$59,1))</f>
        <v>0</v>
      </c>
      <c r="I79" s="436">
        <f>SUMIFS('EPA Export Aggregation'!L:L,'EPA Export Aggregation'!$A:$A,$B79,'EPA Export Aggregation'!$D:$D,$A$1)*IF($A79="CH4",About!$D$58,IF($A79="N2O",About!$D$59,1))</f>
        <v>0</v>
      </c>
      <c r="J79" s="436">
        <f>SUMIFS('EPA Export Aggregation'!M:M,'EPA Export Aggregation'!$A:$A,$B79,'EPA Export Aggregation'!$D:$D,$A$1)*IF($A79="CH4",About!$D$58,IF($A79="N2O",About!$D$59,1))</f>
        <v>0</v>
      </c>
      <c r="K79" s="436">
        <f>SUMIFS('EPA Export Aggregation'!N:N,'EPA Export Aggregation'!$A:$A,$B79,'EPA Export Aggregation'!$D:$D,$A$1)*IF($A79="CH4",About!$D$58,IF($A79="N2O",About!$D$59,1))</f>
        <v>0</v>
      </c>
      <c r="L79" s="436">
        <f>SUMIFS('EPA Export Aggregation'!O:O,'EPA Export Aggregation'!$A:$A,$B79,'EPA Export Aggregation'!$D:$D,$A$1)*IF($A79="CH4",About!$D$58,IF($A79="N2O",About!$D$59,1))</f>
        <v>0</v>
      </c>
      <c r="M79" s="436">
        <f>SUMIFS('EPA Export Aggregation'!P:P,'EPA Export Aggregation'!$A:$A,$B79,'EPA Export Aggregation'!$D:$D,$A$1)*IF($A79="CH4",About!$D$58,IF($A79="N2O",About!$D$59,1))</f>
        <v>0</v>
      </c>
      <c r="N79" s="436">
        <f>SUMIFS('EPA Export Aggregation'!Q:Q,'EPA Export Aggregation'!$A:$A,$B79,'EPA Export Aggregation'!$D:$D,$A$1)*IF($A79="CH4",About!$D$58,IF($A79="N2O",About!$D$59,1))</f>
        <v>0</v>
      </c>
      <c r="O79" s="436">
        <f>SUMIFS('EPA Export Aggregation'!R:R,'EPA Export Aggregation'!$A:$A,$B79,'EPA Export Aggregation'!$D:$D,$A$1)*IF($A79="CH4",About!$D$58,IF($A79="N2O",About!$D$59,1))</f>
        <v>0</v>
      </c>
      <c r="P79" s="436">
        <f>SUMIFS('EPA Export Aggregation'!S:S,'EPA Export Aggregation'!$A:$A,$B79,'EPA Export Aggregation'!$D:$D,$A$1)*IF($A79="CH4",About!$D$58,IF($A79="N2O",About!$D$59,1))</f>
        <v>0</v>
      </c>
      <c r="Q79" s="436">
        <f>SUMIFS('EPA Export Aggregation'!T:T,'EPA Export Aggregation'!$A:$A,$B79,'EPA Export Aggregation'!$D:$D,$A$1)*IF($A79="CH4",About!$D$58,IF($A79="N2O",About!$D$59,1))</f>
        <v>0</v>
      </c>
      <c r="R79" s="436">
        <f>SUMIFS('EPA Export Aggregation'!U:U,'EPA Export Aggregation'!$A:$A,$B79,'EPA Export Aggregation'!$D:$D,$A$1)*IF($A79="CH4",About!$D$58,IF($A79="N2O",About!$D$59,1))</f>
        <v>0</v>
      </c>
      <c r="S79" s="436">
        <f>SUMIFS('EPA Export Aggregation'!V:V,'EPA Export Aggregation'!$A:$A,$B79,'EPA Export Aggregation'!$D:$D,$A$1)*IF($A79="CH4",About!$D$58,IF($A79="N2O",About!$D$59,1))</f>
        <v>0</v>
      </c>
      <c r="T79" s="436">
        <f>SUMIFS('EPA Export Aggregation'!W:W,'EPA Export Aggregation'!$A:$A,$B79,'EPA Export Aggregation'!$D:$D,$A$1)*IF($A79="CH4",About!$D$58,IF($A79="N2O",About!$D$59,1))</f>
        <v>0</v>
      </c>
      <c r="U79" s="436">
        <f>SUMIFS('EPA Export Aggregation'!X:X,'EPA Export Aggregation'!$A:$A,$B79,'EPA Export Aggregation'!$D:$D,$A$1)*IF($A79="CH4",About!$D$58,IF($A79="N2O",About!$D$59,1))</f>
        <v>0</v>
      </c>
      <c r="V79" s="436">
        <f>SUMIFS('EPA Export Aggregation'!Y:Y,'EPA Export Aggregation'!$A:$A,$B79,'EPA Export Aggregation'!$D:$D,$A$1)*IF($A79="CH4",About!$D$58,IF($A79="N2O",About!$D$59,1))</f>
        <v>0</v>
      </c>
      <c r="W79" s="436">
        <f>SUMIFS('EPA Export Aggregation'!Z:Z,'EPA Export Aggregation'!$A:$A,$B79,'EPA Export Aggregation'!$D:$D,$A$1)*IF($A79="CH4",About!$D$58,IF($A79="N2O",About!$D$59,1))</f>
        <v>0</v>
      </c>
      <c r="X79" s="436">
        <f>SUMIFS('EPA Export Aggregation'!AA:AA,'EPA Export Aggregation'!$A:$A,$B79,'EPA Export Aggregation'!$D:$D,$A$1)*IF($A79="CH4",About!$D$58,IF($A79="N2O",About!$D$59,1))</f>
        <v>0</v>
      </c>
      <c r="Y79" s="436">
        <f>SUMIFS('EPA Export Aggregation'!AB:AB,'EPA Export Aggregation'!$A:$A,$B79,'EPA Export Aggregation'!$D:$D,$A$1)*IF($A79="CH4",About!$D$58,IF($A79="N2O",About!$D$59,1))</f>
        <v>0</v>
      </c>
      <c r="Z79" s="436">
        <f>SUMIFS('EPA Export Aggregation'!AC:AC,'EPA Export Aggregation'!$A:$A,$B79,'EPA Export Aggregation'!$D:$D,$A$1)*IF($A79="CH4",About!$D$58,IF($A79="N2O",About!$D$59,1))</f>
        <v>0</v>
      </c>
      <c r="AA79" s="436">
        <f>SUMIFS('EPA Export Aggregation'!AD:AD,'EPA Export Aggregation'!$A:$A,$B79,'EPA Export Aggregation'!$D:$D,$A$1)*IF($A79="CH4",About!$D$58,IF($A79="N2O",About!$D$59,1))</f>
        <v>0</v>
      </c>
      <c r="AB79" s="436">
        <f>SUMIFS('EPA Export Aggregation'!AE:AE,'EPA Export Aggregation'!$A:$A,$B79,'EPA Export Aggregation'!$D:$D,$A$1)*IF($A79="CH4",About!$D$58,IF($A79="N2O",About!$D$59,1))</f>
        <v>0</v>
      </c>
      <c r="AC79" s="436">
        <f>SUMIFS('EPA Export Aggregation'!AF:AF,'EPA Export Aggregation'!$A:$A,$B79,'EPA Export Aggregation'!$D:$D,$A$1)*IF($A79="CH4",About!$D$58,IF($A79="N2O",About!$D$59,1))</f>
        <v>0</v>
      </c>
      <c r="AD79" s="436">
        <f>SUMIFS('EPA Export Aggregation'!AG:AG,'EPA Export Aggregation'!$A:$A,$B79,'EPA Export Aggregation'!$D:$D,$A$1)*IF($A79="CH4",About!$D$58,IF($A79="N2O",About!$D$59,1))</f>
        <v>0</v>
      </c>
      <c r="AE79" s="436">
        <f>SUMIFS('EPA Export Aggregation'!AH:AH,'EPA Export Aggregation'!$A:$A,$B79,'EPA Export Aggregation'!$D:$D,$A$1)*IF($A79="CH4",About!$D$58,IF($A79="N2O",About!$D$59,1))</f>
        <v>0</v>
      </c>
      <c r="AF79" s="436">
        <f>SUMIFS('EPA Export Aggregation'!AI:AI,'EPA Export Aggregation'!$A:$A,$B79,'EPA Export Aggregation'!$D:$D,$A$1)*IF($A79="CH4",About!$D$58,IF($A79="N2O",About!$D$59,1))</f>
        <v>0</v>
      </c>
      <c r="AG79" s="436">
        <f>SUMIFS('EPA Export Aggregation'!AJ:AJ,'EPA Export Aggregation'!$A:$A,$B79,'EPA Export Aggregation'!$D:$D,$A$1)*IF($A79="CH4",About!$D$58,IF($A79="N2O",About!$D$59,1))</f>
        <v>0</v>
      </c>
      <c r="AH79" s="436">
        <f>SUMIFS('EPA Export Aggregation'!AK:AK,'EPA Export Aggregation'!$A:$A,$B79,'EPA Export Aggregation'!$D:$D,$A$1)*IF($A79="CH4",About!$D$58,IF($A79="N2O",About!$D$59,1))</f>
        <v>0</v>
      </c>
    </row>
    <row r="80" spans="1:34" x14ac:dyDescent="0.75">
      <c r="A80" s="435" t="s">
        <v>4335</v>
      </c>
      <c r="B80" s="408" t="s">
        <v>4304</v>
      </c>
      <c r="C80" s="436">
        <f>SUMIFS('EPA Export Aggregation'!F:F,'EPA Export Aggregation'!$A:$A,$B80,'EPA Export Aggregation'!$D:$D,$A$1)*IF($A80="CH4",About!$D$58,IF($A80="N2O",About!$D$59,1))</f>
        <v>0</v>
      </c>
      <c r="D80" s="436">
        <f>SUMIFS('EPA Export Aggregation'!G:G,'EPA Export Aggregation'!$A:$A,$B80,'EPA Export Aggregation'!$D:$D,$A$1)*IF($A80="CH4",About!$D$58,IF($A80="N2O",About!$D$59,1))</f>
        <v>0</v>
      </c>
      <c r="E80" s="436">
        <f>SUMIFS('EPA Export Aggregation'!H:H,'EPA Export Aggregation'!$A:$A,$B80,'EPA Export Aggregation'!$D:$D,$A$1)*IF($A80="CH4",About!$D$58,IF($A80="N2O",About!$D$59,1))</f>
        <v>0</v>
      </c>
      <c r="F80" s="436">
        <f>SUMIFS('EPA Export Aggregation'!I:I,'EPA Export Aggregation'!$A:$A,$B80,'EPA Export Aggregation'!$D:$D,$A$1)*IF($A80="CH4",About!$D$58,IF($A80="N2O",About!$D$59,1))</f>
        <v>0</v>
      </c>
      <c r="G80" s="436">
        <f>SUMIFS('EPA Export Aggregation'!J:J,'EPA Export Aggregation'!$A:$A,$B80,'EPA Export Aggregation'!$D:$D,$A$1)*IF($A80="CH4",About!$D$58,IF($A80="N2O",About!$D$59,1))</f>
        <v>0</v>
      </c>
      <c r="H80" s="436">
        <f>SUMIFS('EPA Export Aggregation'!K:K,'EPA Export Aggregation'!$A:$A,$B80,'EPA Export Aggregation'!$D:$D,$A$1)*IF($A80="CH4",About!$D$58,IF($A80="N2O",About!$D$59,1))</f>
        <v>0</v>
      </c>
      <c r="I80" s="436">
        <f>SUMIFS('EPA Export Aggregation'!L:L,'EPA Export Aggregation'!$A:$A,$B80,'EPA Export Aggregation'!$D:$D,$A$1)*IF($A80="CH4",About!$D$58,IF($A80="N2O",About!$D$59,1))</f>
        <v>0</v>
      </c>
      <c r="J80" s="436">
        <f>SUMIFS('EPA Export Aggregation'!M:M,'EPA Export Aggregation'!$A:$A,$B80,'EPA Export Aggregation'!$D:$D,$A$1)*IF($A80="CH4",About!$D$58,IF($A80="N2O",About!$D$59,1))</f>
        <v>0</v>
      </c>
      <c r="K80" s="436">
        <f>SUMIFS('EPA Export Aggregation'!N:N,'EPA Export Aggregation'!$A:$A,$B80,'EPA Export Aggregation'!$D:$D,$A$1)*IF($A80="CH4",About!$D$58,IF($A80="N2O",About!$D$59,1))</f>
        <v>0</v>
      </c>
      <c r="L80" s="436">
        <f>SUMIFS('EPA Export Aggregation'!O:O,'EPA Export Aggregation'!$A:$A,$B80,'EPA Export Aggregation'!$D:$D,$A$1)*IF($A80="CH4",About!$D$58,IF($A80="N2O",About!$D$59,1))</f>
        <v>0</v>
      </c>
      <c r="M80" s="436">
        <f>SUMIFS('EPA Export Aggregation'!P:P,'EPA Export Aggregation'!$A:$A,$B80,'EPA Export Aggregation'!$D:$D,$A$1)*IF($A80="CH4",About!$D$58,IF($A80="N2O",About!$D$59,1))</f>
        <v>0</v>
      </c>
      <c r="N80" s="436">
        <f>SUMIFS('EPA Export Aggregation'!Q:Q,'EPA Export Aggregation'!$A:$A,$B80,'EPA Export Aggregation'!$D:$D,$A$1)*IF($A80="CH4",About!$D$58,IF($A80="N2O",About!$D$59,1))</f>
        <v>0</v>
      </c>
      <c r="O80" s="436">
        <f>SUMIFS('EPA Export Aggregation'!R:R,'EPA Export Aggregation'!$A:$A,$B80,'EPA Export Aggregation'!$D:$D,$A$1)*IF($A80="CH4",About!$D$58,IF($A80="N2O",About!$D$59,1))</f>
        <v>0</v>
      </c>
      <c r="P80" s="436">
        <f>SUMIFS('EPA Export Aggregation'!S:S,'EPA Export Aggregation'!$A:$A,$B80,'EPA Export Aggregation'!$D:$D,$A$1)*IF($A80="CH4",About!$D$58,IF($A80="N2O",About!$D$59,1))</f>
        <v>0</v>
      </c>
      <c r="Q80" s="436">
        <f>SUMIFS('EPA Export Aggregation'!T:T,'EPA Export Aggregation'!$A:$A,$B80,'EPA Export Aggregation'!$D:$D,$A$1)*IF($A80="CH4",About!$D$58,IF($A80="N2O",About!$D$59,1))</f>
        <v>0</v>
      </c>
      <c r="R80" s="436">
        <f>SUMIFS('EPA Export Aggregation'!U:U,'EPA Export Aggregation'!$A:$A,$B80,'EPA Export Aggregation'!$D:$D,$A$1)*IF($A80="CH4",About!$D$58,IF($A80="N2O",About!$D$59,1))</f>
        <v>0</v>
      </c>
      <c r="S80" s="436">
        <f>SUMIFS('EPA Export Aggregation'!V:V,'EPA Export Aggregation'!$A:$A,$B80,'EPA Export Aggregation'!$D:$D,$A$1)*IF($A80="CH4",About!$D$58,IF($A80="N2O",About!$D$59,1))</f>
        <v>0</v>
      </c>
      <c r="T80" s="436">
        <f>SUMIFS('EPA Export Aggregation'!W:W,'EPA Export Aggregation'!$A:$A,$B80,'EPA Export Aggregation'!$D:$D,$A$1)*IF($A80="CH4",About!$D$58,IF($A80="N2O",About!$D$59,1))</f>
        <v>0</v>
      </c>
      <c r="U80" s="436">
        <f>SUMIFS('EPA Export Aggregation'!X:X,'EPA Export Aggregation'!$A:$A,$B80,'EPA Export Aggregation'!$D:$D,$A$1)*IF($A80="CH4",About!$D$58,IF($A80="N2O",About!$D$59,1))</f>
        <v>0</v>
      </c>
      <c r="V80" s="436">
        <f>SUMIFS('EPA Export Aggregation'!Y:Y,'EPA Export Aggregation'!$A:$A,$B80,'EPA Export Aggregation'!$D:$D,$A$1)*IF($A80="CH4",About!$D$58,IF($A80="N2O",About!$D$59,1))</f>
        <v>0</v>
      </c>
      <c r="W80" s="436">
        <f>SUMIFS('EPA Export Aggregation'!Z:Z,'EPA Export Aggregation'!$A:$A,$B80,'EPA Export Aggregation'!$D:$D,$A$1)*IF($A80="CH4",About!$D$58,IF($A80="N2O",About!$D$59,1))</f>
        <v>0</v>
      </c>
      <c r="X80" s="436">
        <f>SUMIFS('EPA Export Aggregation'!AA:AA,'EPA Export Aggregation'!$A:$A,$B80,'EPA Export Aggregation'!$D:$D,$A$1)*IF($A80="CH4",About!$D$58,IF($A80="N2O",About!$D$59,1))</f>
        <v>0</v>
      </c>
      <c r="Y80" s="436">
        <f>SUMIFS('EPA Export Aggregation'!AB:AB,'EPA Export Aggregation'!$A:$A,$B80,'EPA Export Aggregation'!$D:$D,$A$1)*IF($A80="CH4",About!$D$58,IF($A80="N2O",About!$D$59,1))</f>
        <v>0</v>
      </c>
      <c r="Z80" s="436">
        <f>SUMIFS('EPA Export Aggregation'!AC:AC,'EPA Export Aggregation'!$A:$A,$B80,'EPA Export Aggregation'!$D:$D,$A$1)*IF($A80="CH4",About!$D$58,IF($A80="N2O",About!$D$59,1))</f>
        <v>0</v>
      </c>
      <c r="AA80" s="436">
        <f>SUMIFS('EPA Export Aggregation'!AD:AD,'EPA Export Aggregation'!$A:$A,$B80,'EPA Export Aggregation'!$D:$D,$A$1)*IF($A80="CH4",About!$D$58,IF($A80="N2O",About!$D$59,1))</f>
        <v>0</v>
      </c>
      <c r="AB80" s="436">
        <f>SUMIFS('EPA Export Aggregation'!AE:AE,'EPA Export Aggregation'!$A:$A,$B80,'EPA Export Aggregation'!$D:$D,$A$1)*IF($A80="CH4",About!$D$58,IF($A80="N2O",About!$D$59,1))</f>
        <v>0</v>
      </c>
      <c r="AC80" s="436">
        <f>SUMIFS('EPA Export Aggregation'!AF:AF,'EPA Export Aggregation'!$A:$A,$B80,'EPA Export Aggregation'!$D:$D,$A$1)*IF($A80="CH4",About!$D$58,IF($A80="N2O",About!$D$59,1))</f>
        <v>0</v>
      </c>
      <c r="AD80" s="436">
        <f>SUMIFS('EPA Export Aggregation'!AG:AG,'EPA Export Aggregation'!$A:$A,$B80,'EPA Export Aggregation'!$D:$D,$A$1)*IF($A80="CH4",About!$D$58,IF($A80="N2O",About!$D$59,1))</f>
        <v>0</v>
      </c>
      <c r="AE80" s="436">
        <f>SUMIFS('EPA Export Aggregation'!AH:AH,'EPA Export Aggregation'!$A:$A,$B80,'EPA Export Aggregation'!$D:$D,$A$1)*IF($A80="CH4",About!$D$58,IF($A80="N2O",About!$D$59,1))</f>
        <v>0</v>
      </c>
      <c r="AF80" s="436">
        <f>SUMIFS('EPA Export Aggregation'!AI:AI,'EPA Export Aggregation'!$A:$A,$B80,'EPA Export Aggregation'!$D:$D,$A$1)*IF($A80="CH4",About!$D$58,IF($A80="N2O",About!$D$59,1))</f>
        <v>0</v>
      </c>
      <c r="AG80" s="436">
        <f>SUMIFS('EPA Export Aggregation'!AJ:AJ,'EPA Export Aggregation'!$A:$A,$B80,'EPA Export Aggregation'!$D:$D,$A$1)*IF($A80="CH4",About!$D$58,IF($A80="N2O",About!$D$59,1))</f>
        <v>0</v>
      </c>
      <c r="AH80" s="436">
        <f>SUMIFS('EPA Export Aggregation'!AK:AK,'EPA Export Aggregation'!$A:$A,$B80,'EPA Export Aggregation'!$D:$D,$A$1)*IF($A80="CH4",About!$D$58,IF($A80="N2O",About!$D$59,1))</f>
        <v>0</v>
      </c>
    </row>
    <row r="81" spans="1:34" x14ac:dyDescent="0.75">
      <c r="A81" s="435" t="s">
        <v>4335</v>
      </c>
      <c r="B81" s="408" t="s">
        <v>4339</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35" t="s">
        <v>4335</v>
      </c>
      <c r="B82" s="408" t="s">
        <v>4340</v>
      </c>
      <c r="C82" s="436">
        <f>SUMIFS('EPA Export Aggregation'!F:F,'EPA Export Aggregation'!$A:$A,$B82,'EPA Export Aggregation'!$D:$D,$A$1)*IF($A82="CH4",About!$D$58,IF($A82="N2O",About!$D$59,1))</f>
        <v>0</v>
      </c>
      <c r="D82" s="436">
        <f>SUMIFS('EPA Export Aggregation'!G:G,'EPA Export Aggregation'!$A:$A,$B82,'EPA Export Aggregation'!$D:$D,$A$1)*IF($A82="CH4",About!$D$58,IF($A82="N2O",About!$D$59,1))</f>
        <v>0</v>
      </c>
      <c r="E82" s="436">
        <f>SUMIFS('EPA Export Aggregation'!H:H,'EPA Export Aggregation'!$A:$A,$B82,'EPA Export Aggregation'!$D:$D,$A$1)*IF($A82="CH4",About!$D$58,IF($A82="N2O",About!$D$59,1))</f>
        <v>0</v>
      </c>
      <c r="F82" s="436">
        <f>SUMIFS('EPA Export Aggregation'!I:I,'EPA Export Aggregation'!$A:$A,$B82,'EPA Export Aggregation'!$D:$D,$A$1)*IF($A82="CH4",About!$D$58,IF($A82="N2O",About!$D$59,1))</f>
        <v>0</v>
      </c>
      <c r="G82" s="436">
        <f>SUMIFS('EPA Export Aggregation'!J:J,'EPA Export Aggregation'!$A:$A,$B82,'EPA Export Aggregation'!$D:$D,$A$1)*IF($A82="CH4",About!$D$58,IF($A82="N2O",About!$D$59,1))</f>
        <v>0</v>
      </c>
      <c r="H82" s="436">
        <f>SUMIFS('EPA Export Aggregation'!K:K,'EPA Export Aggregation'!$A:$A,$B82,'EPA Export Aggregation'!$D:$D,$A$1)*IF($A82="CH4",About!$D$58,IF($A82="N2O",About!$D$59,1))</f>
        <v>0</v>
      </c>
      <c r="I82" s="436">
        <f>SUMIFS('EPA Export Aggregation'!L:L,'EPA Export Aggregation'!$A:$A,$B82,'EPA Export Aggregation'!$D:$D,$A$1)*IF($A82="CH4",About!$D$58,IF($A82="N2O",About!$D$59,1))</f>
        <v>0</v>
      </c>
      <c r="J82" s="436">
        <f>SUMIFS('EPA Export Aggregation'!M:M,'EPA Export Aggregation'!$A:$A,$B82,'EPA Export Aggregation'!$D:$D,$A$1)*IF($A82="CH4",About!$D$58,IF($A82="N2O",About!$D$59,1))</f>
        <v>0</v>
      </c>
      <c r="K82" s="436">
        <f>SUMIFS('EPA Export Aggregation'!N:N,'EPA Export Aggregation'!$A:$A,$B82,'EPA Export Aggregation'!$D:$D,$A$1)*IF($A82="CH4",About!$D$58,IF($A82="N2O",About!$D$59,1))</f>
        <v>0</v>
      </c>
      <c r="L82" s="436">
        <f>SUMIFS('EPA Export Aggregation'!O:O,'EPA Export Aggregation'!$A:$A,$B82,'EPA Export Aggregation'!$D:$D,$A$1)*IF($A82="CH4",About!$D$58,IF($A82="N2O",About!$D$59,1))</f>
        <v>0</v>
      </c>
      <c r="M82" s="436">
        <f>SUMIFS('EPA Export Aggregation'!P:P,'EPA Export Aggregation'!$A:$A,$B82,'EPA Export Aggregation'!$D:$D,$A$1)*IF($A82="CH4",About!$D$58,IF($A82="N2O",About!$D$59,1))</f>
        <v>0</v>
      </c>
      <c r="N82" s="436">
        <f>SUMIFS('EPA Export Aggregation'!Q:Q,'EPA Export Aggregation'!$A:$A,$B82,'EPA Export Aggregation'!$D:$D,$A$1)*IF($A82="CH4",About!$D$58,IF($A82="N2O",About!$D$59,1))</f>
        <v>0</v>
      </c>
      <c r="O82" s="436">
        <f>SUMIFS('EPA Export Aggregation'!R:R,'EPA Export Aggregation'!$A:$A,$B82,'EPA Export Aggregation'!$D:$D,$A$1)*IF($A82="CH4",About!$D$58,IF($A82="N2O",About!$D$59,1))</f>
        <v>0</v>
      </c>
      <c r="P82" s="436">
        <f>SUMIFS('EPA Export Aggregation'!S:S,'EPA Export Aggregation'!$A:$A,$B82,'EPA Export Aggregation'!$D:$D,$A$1)*IF($A82="CH4",About!$D$58,IF($A82="N2O",About!$D$59,1))</f>
        <v>0</v>
      </c>
      <c r="Q82" s="436">
        <f>SUMIFS('EPA Export Aggregation'!T:T,'EPA Export Aggregation'!$A:$A,$B82,'EPA Export Aggregation'!$D:$D,$A$1)*IF($A82="CH4",About!$D$58,IF($A82="N2O",About!$D$59,1))</f>
        <v>0</v>
      </c>
      <c r="R82" s="436">
        <f>SUMIFS('EPA Export Aggregation'!U:U,'EPA Export Aggregation'!$A:$A,$B82,'EPA Export Aggregation'!$D:$D,$A$1)*IF($A82="CH4",About!$D$58,IF($A82="N2O",About!$D$59,1))</f>
        <v>0</v>
      </c>
      <c r="S82" s="436">
        <f>SUMIFS('EPA Export Aggregation'!V:V,'EPA Export Aggregation'!$A:$A,$B82,'EPA Export Aggregation'!$D:$D,$A$1)*IF($A82="CH4",About!$D$58,IF($A82="N2O",About!$D$59,1))</f>
        <v>0</v>
      </c>
      <c r="T82" s="436">
        <f>SUMIFS('EPA Export Aggregation'!W:W,'EPA Export Aggregation'!$A:$A,$B82,'EPA Export Aggregation'!$D:$D,$A$1)*IF($A82="CH4",About!$D$58,IF($A82="N2O",About!$D$59,1))</f>
        <v>0</v>
      </c>
      <c r="U82" s="436">
        <f>SUMIFS('EPA Export Aggregation'!X:X,'EPA Export Aggregation'!$A:$A,$B82,'EPA Export Aggregation'!$D:$D,$A$1)*IF($A82="CH4",About!$D$58,IF($A82="N2O",About!$D$59,1))</f>
        <v>0</v>
      </c>
      <c r="V82" s="436">
        <f>SUMIFS('EPA Export Aggregation'!Y:Y,'EPA Export Aggregation'!$A:$A,$B82,'EPA Export Aggregation'!$D:$D,$A$1)*IF($A82="CH4",About!$D$58,IF($A82="N2O",About!$D$59,1))</f>
        <v>0</v>
      </c>
      <c r="W82" s="436">
        <f>SUMIFS('EPA Export Aggregation'!Z:Z,'EPA Export Aggregation'!$A:$A,$B82,'EPA Export Aggregation'!$D:$D,$A$1)*IF($A82="CH4",About!$D$58,IF($A82="N2O",About!$D$59,1))</f>
        <v>0</v>
      </c>
      <c r="X82" s="436">
        <f>SUMIFS('EPA Export Aggregation'!AA:AA,'EPA Export Aggregation'!$A:$A,$B82,'EPA Export Aggregation'!$D:$D,$A$1)*IF($A82="CH4",About!$D$58,IF($A82="N2O",About!$D$59,1))</f>
        <v>0</v>
      </c>
      <c r="Y82" s="436">
        <f>SUMIFS('EPA Export Aggregation'!AB:AB,'EPA Export Aggregation'!$A:$A,$B82,'EPA Export Aggregation'!$D:$D,$A$1)*IF($A82="CH4",About!$D$58,IF($A82="N2O",About!$D$59,1))</f>
        <v>0</v>
      </c>
      <c r="Z82" s="436">
        <f>SUMIFS('EPA Export Aggregation'!AC:AC,'EPA Export Aggregation'!$A:$A,$B82,'EPA Export Aggregation'!$D:$D,$A$1)*IF($A82="CH4",About!$D$58,IF($A82="N2O",About!$D$59,1))</f>
        <v>0</v>
      </c>
      <c r="AA82" s="436">
        <f>SUMIFS('EPA Export Aggregation'!AD:AD,'EPA Export Aggregation'!$A:$A,$B82,'EPA Export Aggregation'!$D:$D,$A$1)*IF($A82="CH4",About!$D$58,IF($A82="N2O",About!$D$59,1))</f>
        <v>0</v>
      </c>
      <c r="AB82" s="436">
        <f>SUMIFS('EPA Export Aggregation'!AE:AE,'EPA Export Aggregation'!$A:$A,$B82,'EPA Export Aggregation'!$D:$D,$A$1)*IF($A82="CH4",About!$D$58,IF($A82="N2O",About!$D$59,1))</f>
        <v>0</v>
      </c>
      <c r="AC82" s="436">
        <f>SUMIFS('EPA Export Aggregation'!AF:AF,'EPA Export Aggregation'!$A:$A,$B82,'EPA Export Aggregation'!$D:$D,$A$1)*IF($A82="CH4",About!$D$58,IF($A82="N2O",About!$D$59,1))</f>
        <v>0</v>
      </c>
      <c r="AD82" s="436">
        <f>SUMIFS('EPA Export Aggregation'!AG:AG,'EPA Export Aggregation'!$A:$A,$B82,'EPA Export Aggregation'!$D:$D,$A$1)*IF($A82="CH4",About!$D$58,IF($A82="N2O",About!$D$59,1))</f>
        <v>0</v>
      </c>
      <c r="AE82" s="436">
        <f>SUMIFS('EPA Export Aggregation'!AH:AH,'EPA Export Aggregation'!$A:$A,$B82,'EPA Export Aggregation'!$D:$D,$A$1)*IF($A82="CH4",About!$D$58,IF($A82="N2O",About!$D$59,1))</f>
        <v>0</v>
      </c>
      <c r="AF82" s="436">
        <f>SUMIFS('EPA Export Aggregation'!AI:AI,'EPA Export Aggregation'!$A:$A,$B82,'EPA Export Aggregation'!$D:$D,$A$1)*IF($A82="CH4",About!$D$58,IF($A82="N2O",About!$D$59,1))</f>
        <v>0</v>
      </c>
      <c r="AG82" s="436">
        <f>SUMIFS('EPA Export Aggregation'!AJ:AJ,'EPA Export Aggregation'!$A:$A,$B82,'EPA Export Aggregation'!$D:$D,$A$1)*IF($A82="CH4",About!$D$58,IF($A82="N2O",About!$D$59,1))</f>
        <v>0</v>
      </c>
      <c r="AH82" s="436">
        <f>SUMIFS('EPA Export Aggregation'!AK:AK,'EPA Export Aggregation'!$A:$A,$B82,'EPA Export Aggregation'!$D:$D,$A$1)*IF($A82="CH4",About!$D$58,IF($A82="N2O",About!$D$59,1))</f>
        <v>0</v>
      </c>
    </row>
    <row r="83" spans="1:34" x14ac:dyDescent="0.75">
      <c r="A83" s="435" t="s">
        <v>4335</v>
      </c>
      <c r="B83" s="408" t="s">
        <v>4341</v>
      </c>
      <c r="C83" s="436">
        <f>SUMIFS('EPA Export Aggregation'!F:F,'EPA Export Aggregation'!$A:$A,$B83,'EPA Export Aggregation'!$D:$D,$A$1)*IF($A83="CH4",About!$D$58,IF($A83="N2O",About!$D$59,1))</f>
        <v>0</v>
      </c>
      <c r="D83" s="436">
        <f>SUMIFS('EPA Export Aggregation'!G:G,'EPA Export Aggregation'!$A:$A,$B83,'EPA Export Aggregation'!$D:$D,$A$1)*IF($A83="CH4",About!$D$58,IF($A83="N2O",About!$D$59,1))</f>
        <v>0</v>
      </c>
      <c r="E83" s="436">
        <f>SUMIFS('EPA Export Aggregation'!H:H,'EPA Export Aggregation'!$A:$A,$B83,'EPA Export Aggregation'!$D:$D,$A$1)*IF($A83="CH4",About!$D$58,IF($A83="N2O",About!$D$59,1))</f>
        <v>0</v>
      </c>
      <c r="F83" s="436">
        <f>SUMIFS('EPA Export Aggregation'!I:I,'EPA Export Aggregation'!$A:$A,$B83,'EPA Export Aggregation'!$D:$D,$A$1)*IF($A83="CH4",About!$D$58,IF($A83="N2O",About!$D$59,1))</f>
        <v>0</v>
      </c>
      <c r="G83" s="436">
        <f>SUMIFS('EPA Export Aggregation'!J:J,'EPA Export Aggregation'!$A:$A,$B83,'EPA Export Aggregation'!$D:$D,$A$1)*IF($A83="CH4",About!$D$58,IF($A83="N2O",About!$D$59,1))</f>
        <v>0</v>
      </c>
      <c r="H83" s="436">
        <f>SUMIFS('EPA Export Aggregation'!K:K,'EPA Export Aggregation'!$A:$A,$B83,'EPA Export Aggregation'!$D:$D,$A$1)*IF($A83="CH4",About!$D$58,IF($A83="N2O",About!$D$59,1))</f>
        <v>0</v>
      </c>
      <c r="I83" s="436">
        <f>SUMIFS('EPA Export Aggregation'!L:L,'EPA Export Aggregation'!$A:$A,$B83,'EPA Export Aggregation'!$D:$D,$A$1)*IF($A83="CH4",About!$D$58,IF($A83="N2O",About!$D$59,1))</f>
        <v>0</v>
      </c>
      <c r="J83" s="436">
        <f>SUMIFS('EPA Export Aggregation'!M:M,'EPA Export Aggregation'!$A:$A,$B83,'EPA Export Aggregation'!$D:$D,$A$1)*IF($A83="CH4",About!$D$58,IF($A83="N2O",About!$D$59,1))</f>
        <v>0</v>
      </c>
      <c r="K83" s="436">
        <f>SUMIFS('EPA Export Aggregation'!N:N,'EPA Export Aggregation'!$A:$A,$B83,'EPA Export Aggregation'!$D:$D,$A$1)*IF($A83="CH4",About!$D$58,IF($A83="N2O",About!$D$59,1))</f>
        <v>0</v>
      </c>
      <c r="L83" s="436">
        <f>SUMIFS('EPA Export Aggregation'!O:O,'EPA Export Aggregation'!$A:$A,$B83,'EPA Export Aggregation'!$D:$D,$A$1)*IF($A83="CH4",About!$D$58,IF($A83="N2O",About!$D$59,1))</f>
        <v>0</v>
      </c>
      <c r="M83" s="436">
        <f>SUMIFS('EPA Export Aggregation'!P:P,'EPA Export Aggregation'!$A:$A,$B83,'EPA Export Aggregation'!$D:$D,$A$1)*IF($A83="CH4",About!$D$58,IF($A83="N2O",About!$D$59,1))</f>
        <v>0</v>
      </c>
      <c r="N83" s="436">
        <f>SUMIFS('EPA Export Aggregation'!Q:Q,'EPA Export Aggregation'!$A:$A,$B83,'EPA Export Aggregation'!$D:$D,$A$1)*IF($A83="CH4",About!$D$58,IF($A83="N2O",About!$D$59,1))</f>
        <v>0</v>
      </c>
      <c r="O83" s="436">
        <f>SUMIFS('EPA Export Aggregation'!R:R,'EPA Export Aggregation'!$A:$A,$B83,'EPA Export Aggregation'!$D:$D,$A$1)*IF($A83="CH4",About!$D$58,IF($A83="N2O",About!$D$59,1))</f>
        <v>0</v>
      </c>
      <c r="P83" s="436">
        <f>SUMIFS('EPA Export Aggregation'!S:S,'EPA Export Aggregation'!$A:$A,$B83,'EPA Export Aggregation'!$D:$D,$A$1)*IF($A83="CH4",About!$D$58,IF($A83="N2O",About!$D$59,1))</f>
        <v>0</v>
      </c>
      <c r="Q83" s="436">
        <f>SUMIFS('EPA Export Aggregation'!T:T,'EPA Export Aggregation'!$A:$A,$B83,'EPA Export Aggregation'!$D:$D,$A$1)*IF($A83="CH4",About!$D$58,IF($A83="N2O",About!$D$59,1))</f>
        <v>0</v>
      </c>
      <c r="R83" s="436">
        <f>SUMIFS('EPA Export Aggregation'!U:U,'EPA Export Aggregation'!$A:$A,$B83,'EPA Export Aggregation'!$D:$D,$A$1)*IF($A83="CH4",About!$D$58,IF($A83="N2O",About!$D$59,1))</f>
        <v>0</v>
      </c>
      <c r="S83" s="436">
        <f>SUMIFS('EPA Export Aggregation'!V:V,'EPA Export Aggregation'!$A:$A,$B83,'EPA Export Aggregation'!$D:$D,$A$1)*IF($A83="CH4",About!$D$58,IF($A83="N2O",About!$D$59,1))</f>
        <v>0</v>
      </c>
      <c r="T83" s="436">
        <f>SUMIFS('EPA Export Aggregation'!W:W,'EPA Export Aggregation'!$A:$A,$B83,'EPA Export Aggregation'!$D:$D,$A$1)*IF($A83="CH4",About!$D$58,IF($A83="N2O",About!$D$59,1))</f>
        <v>0</v>
      </c>
      <c r="U83" s="436">
        <f>SUMIFS('EPA Export Aggregation'!X:X,'EPA Export Aggregation'!$A:$A,$B83,'EPA Export Aggregation'!$D:$D,$A$1)*IF($A83="CH4",About!$D$58,IF($A83="N2O",About!$D$59,1))</f>
        <v>0</v>
      </c>
      <c r="V83" s="436">
        <f>SUMIFS('EPA Export Aggregation'!Y:Y,'EPA Export Aggregation'!$A:$A,$B83,'EPA Export Aggregation'!$D:$D,$A$1)*IF($A83="CH4",About!$D$58,IF($A83="N2O",About!$D$59,1))</f>
        <v>0</v>
      </c>
      <c r="W83" s="436">
        <f>SUMIFS('EPA Export Aggregation'!Z:Z,'EPA Export Aggregation'!$A:$A,$B83,'EPA Export Aggregation'!$D:$D,$A$1)*IF($A83="CH4",About!$D$58,IF($A83="N2O",About!$D$59,1))</f>
        <v>0</v>
      </c>
      <c r="X83" s="436">
        <f>SUMIFS('EPA Export Aggregation'!AA:AA,'EPA Export Aggregation'!$A:$A,$B83,'EPA Export Aggregation'!$D:$D,$A$1)*IF($A83="CH4",About!$D$58,IF($A83="N2O",About!$D$59,1))</f>
        <v>0</v>
      </c>
      <c r="Y83" s="436">
        <f>SUMIFS('EPA Export Aggregation'!AB:AB,'EPA Export Aggregation'!$A:$A,$B83,'EPA Export Aggregation'!$D:$D,$A$1)*IF($A83="CH4",About!$D$58,IF($A83="N2O",About!$D$59,1))</f>
        <v>0</v>
      </c>
      <c r="Z83" s="436">
        <f>SUMIFS('EPA Export Aggregation'!AC:AC,'EPA Export Aggregation'!$A:$A,$B83,'EPA Export Aggregation'!$D:$D,$A$1)*IF($A83="CH4",About!$D$58,IF($A83="N2O",About!$D$59,1))</f>
        <v>0</v>
      </c>
      <c r="AA83" s="436">
        <f>SUMIFS('EPA Export Aggregation'!AD:AD,'EPA Export Aggregation'!$A:$A,$B83,'EPA Export Aggregation'!$D:$D,$A$1)*IF($A83="CH4",About!$D$58,IF($A83="N2O",About!$D$59,1))</f>
        <v>0</v>
      </c>
      <c r="AB83" s="436">
        <f>SUMIFS('EPA Export Aggregation'!AE:AE,'EPA Export Aggregation'!$A:$A,$B83,'EPA Export Aggregation'!$D:$D,$A$1)*IF($A83="CH4",About!$D$58,IF($A83="N2O",About!$D$59,1))</f>
        <v>0</v>
      </c>
      <c r="AC83" s="436">
        <f>SUMIFS('EPA Export Aggregation'!AF:AF,'EPA Export Aggregation'!$A:$A,$B83,'EPA Export Aggregation'!$D:$D,$A$1)*IF($A83="CH4",About!$D$58,IF($A83="N2O",About!$D$59,1))</f>
        <v>0</v>
      </c>
      <c r="AD83" s="436">
        <f>SUMIFS('EPA Export Aggregation'!AG:AG,'EPA Export Aggregation'!$A:$A,$B83,'EPA Export Aggregation'!$D:$D,$A$1)*IF($A83="CH4",About!$D$58,IF($A83="N2O",About!$D$59,1))</f>
        <v>0</v>
      </c>
      <c r="AE83" s="436">
        <f>SUMIFS('EPA Export Aggregation'!AH:AH,'EPA Export Aggregation'!$A:$A,$B83,'EPA Export Aggregation'!$D:$D,$A$1)*IF($A83="CH4",About!$D$58,IF($A83="N2O",About!$D$59,1))</f>
        <v>0</v>
      </c>
      <c r="AF83" s="436">
        <f>SUMIFS('EPA Export Aggregation'!AI:AI,'EPA Export Aggregation'!$A:$A,$B83,'EPA Export Aggregation'!$D:$D,$A$1)*IF($A83="CH4",About!$D$58,IF($A83="N2O",About!$D$59,1))</f>
        <v>0</v>
      </c>
      <c r="AG83" s="436">
        <f>SUMIFS('EPA Export Aggregation'!AJ:AJ,'EPA Export Aggregation'!$A:$A,$B83,'EPA Export Aggregation'!$D:$D,$A$1)*IF($A83="CH4",About!$D$58,IF($A83="N2O",About!$D$59,1))</f>
        <v>0</v>
      </c>
      <c r="AH83" s="436">
        <f>SUMIFS('EPA Export Aggregation'!AK:AK,'EPA Export Aggregation'!$A:$A,$B83,'EPA Export Aggregation'!$D:$D,$A$1)*IF($A83="CH4",About!$D$58,IF($A83="N2O",About!$D$59,1))</f>
        <v>0</v>
      </c>
    </row>
    <row r="84" spans="1:34" x14ac:dyDescent="0.75">
      <c r="A84" s="435" t="s">
        <v>4335</v>
      </c>
      <c r="B84" s="408" t="s">
        <v>4316</v>
      </c>
      <c r="C84" s="436">
        <f>SUMIFS('EPA Export Aggregation'!F:F,'EPA Export Aggregation'!$A:$A,$B84,'EPA Export Aggregation'!$D:$D,$A$1)*IF($A84="CH4",About!$D$58,IF($A84="N2O",About!$D$59,1))</f>
        <v>0</v>
      </c>
      <c r="D84" s="436">
        <f>SUMIFS('EPA Export Aggregation'!G:G,'EPA Export Aggregation'!$A:$A,$B84,'EPA Export Aggregation'!$D:$D,$A$1)*IF($A84="CH4",About!$D$58,IF($A84="N2O",About!$D$59,1))</f>
        <v>0</v>
      </c>
      <c r="E84" s="436">
        <f>SUMIFS('EPA Export Aggregation'!H:H,'EPA Export Aggregation'!$A:$A,$B84,'EPA Export Aggregation'!$D:$D,$A$1)*IF($A84="CH4",About!$D$58,IF($A84="N2O",About!$D$59,1))</f>
        <v>0</v>
      </c>
      <c r="F84" s="436">
        <f>SUMIFS('EPA Export Aggregation'!I:I,'EPA Export Aggregation'!$A:$A,$B84,'EPA Export Aggregation'!$D:$D,$A$1)*IF($A84="CH4",About!$D$58,IF($A84="N2O",About!$D$59,1))</f>
        <v>0</v>
      </c>
      <c r="G84" s="436">
        <f>SUMIFS('EPA Export Aggregation'!J:J,'EPA Export Aggregation'!$A:$A,$B84,'EPA Export Aggregation'!$D:$D,$A$1)*IF($A84="CH4",About!$D$58,IF($A84="N2O",About!$D$59,1))</f>
        <v>0</v>
      </c>
      <c r="H84" s="436">
        <f>SUMIFS('EPA Export Aggregation'!K:K,'EPA Export Aggregation'!$A:$A,$B84,'EPA Export Aggregation'!$D:$D,$A$1)*IF($A84="CH4",About!$D$58,IF($A84="N2O",About!$D$59,1))</f>
        <v>0</v>
      </c>
      <c r="I84" s="436">
        <f>SUMIFS('EPA Export Aggregation'!L:L,'EPA Export Aggregation'!$A:$A,$B84,'EPA Export Aggregation'!$D:$D,$A$1)*IF($A84="CH4",About!$D$58,IF($A84="N2O",About!$D$59,1))</f>
        <v>0</v>
      </c>
      <c r="J84" s="436">
        <f>SUMIFS('EPA Export Aggregation'!M:M,'EPA Export Aggregation'!$A:$A,$B84,'EPA Export Aggregation'!$D:$D,$A$1)*IF($A84="CH4",About!$D$58,IF($A84="N2O",About!$D$59,1))</f>
        <v>0</v>
      </c>
      <c r="K84" s="436">
        <f>SUMIFS('EPA Export Aggregation'!N:N,'EPA Export Aggregation'!$A:$A,$B84,'EPA Export Aggregation'!$D:$D,$A$1)*IF($A84="CH4",About!$D$58,IF($A84="N2O",About!$D$59,1))</f>
        <v>0</v>
      </c>
      <c r="L84" s="436">
        <f>SUMIFS('EPA Export Aggregation'!O:O,'EPA Export Aggregation'!$A:$A,$B84,'EPA Export Aggregation'!$D:$D,$A$1)*IF($A84="CH4",About!$D$58,IF($A84="N2O",About!$D$59,1))</f>
        <v>0</v>
      </c>
      <c r="M84" s="436">
        <f>SUMIFS('EPA Export Aggregation'!P:P,'EPA Export Aggregation'!$A:$A,$B84,'EPA Export Aggregation'!$D:$D,$A$1)*IF($A84="CH4",About!$D$58,IF($A84="N2O",About!$D$59,1))</f>
        <v>0</v>
      </c>
      <c r="N84" s="436">
        <f>SUMIFS('EPA Export Aggregation'!Q:Q,'EPA Export Aggregation'!$A:$A,$B84,'EPA Export Aggregation'!$D:$D,$A$1)*IF($A84="CH4",About!$D$58,IF($A84="N2O",About!$D$59,1))</f>
        <v>0</v>
      </c>
      <c r="O84" s="436">
        <f>SUMIFS('EPA Export Aggregation'!R:R,'EPA Export Aggregation'!$A:$A,$B84,'EPA Export Aggregation'!$D:$D,$A$1)*IF($A84="CH4",About!$D$58,IF($A84="N2O",About!$D$59,1))</f>
        <v>0</v>
      </c>
      <c r="P84" s="436">
        <f>SUMIFS('EPA Export Aggregation'!S:S,'EPA Export Aggregation'!$A:$A,$B84,'EPA Export Aggregation'!$D:$D,$A$1)*IF($A84="CH4",About!$D$58,IF($A84="N2O",About!$D$59,1))</f>
        <v>0</v>
      </c>
      <c r="Q84" s="436">
        <f>SUMIFS('EPA Export Aggregation'!T:T,'EPA Export Aggregation'!$A:$A,$B84,'EPA Export Aggregation'!$D:$D,$A$1)*IF($A84="CH4",About!$D$58,IF($A84="N2O",About!$D$59,1))</f>
        <v>0</v>
      </c>
      <c r="R84" s="436">
        <f>SUMIFS('EPA Export Aggregation'!U:U,'EPA Export Aggregation'!$A:$A,$B84,'EPA Export Aggregation'!$D:$D,$A$1)*IF($A84="CH4",About!$D$58,IF($A84="N2O",About!$D$59,1))</f>
        <v>0</v>
      </c>
      <c r="S84" s="436">
        <f>SUMIFS('EPA Export Aggregation'!V:V,'EPA Export Aggregation'!$A:$A,$B84,'EPA Export Aggregation'!$D:$D,$A$1)*IF($A84="CH4",About!$D$58,IF($A84="N2O",About!$D$59,1))</f>
        <v>0</v>
      </c>
      <c r="T84" s="436">
        <f>SUMIFS('EPA Export Aggregation'!W:W,'EPA Export Aggregation'!$A:$A,$B84,'EPA Export Aggregation'!$D:$D,$A$1)*IF($A84="CH4",About!$D$58,IF($A84="N2O",About!$D$59,1))</f>
        <v>0</v>
      </c>
      <c r="U84" s="436">
        <f>SUMIFS('EPA Export Aggregation'!X:X,'EPA Export Aggregation'!$A:$A,$B84,'EPA Export Aggregation'!$D:$D,$A$1)*IF($A84="CH4",About!$D$58,IF($A84="N2O",About!$D$59,1))</f>
        <v>0</v>
      </c>
      <c r="V84" s="436">
        <f>SUMIFS('EPA Export Aggregation'!Y:Y,'EPA Export Aggregation'!$A:$A,$B84,'EPA Export Aggregation'!$D:$D,$A$1)*IF($A84="CH4",About!$D$58,IF($A84="N2O",About!$D$59,1))</f>
        <v>0</v>
      </c>
      <c r="W84" s="436">
        <f>SUMIFS('EPA Export Aggregation'!Z:Z,'EPA Export Aggregation'!$A:$A,$B84,'EPA Export Aggregation'!$D:$D,$A$1)*IF($A84="CH4",About!$D$58,IF($A84="N2O",About!$D$59,1))</f>
        <v>0</v>
      </c>
      <c r="X84" s="436">
        <f>SUMIFS('EPA Export Aggregation'!AA:AA,'EPA Export Aggregation'!$A:$A,$B84,'EPA Export Aggregation'!$D:$D,$A$1)*IF($A84="CH4",About!$D$58,IF($A84="N2O",About!$D$59,1))</f>
        <v>0</v>
      </c>
      <c r="Y84" s="436">
        <f>SUMIFS('EPA Export Aggregation'!AB:AB,'EPA Export Aggregation'!$A:$A,$B84,'EPA Export Aggregation'!$D:$D,$A$1)*IF($A84="CH4",About!$D$58,IF($A84="N2O",About!$D$59,1))</f>
        <v>0</v>
      </c>
      <c r="Z84" s="436">
        <f>SUMIFS('EPA Export Aggregation'!AC:AC,'EPA Export Aggregation'!$A:$A,$B84,'EPA Export Aggregation'!$D:$D,$A$1)*IF($A84="CH4",About!$D$58,IF($A84="N2O",About!$D$59,1))</f>
        <v>0</v>
      </c>
      <c r="AA84" s="436">
        <f>SUMIFS('EPA Export Aggregation'!AD:AD,'EPA Export Aggregation'!$A:$A,$B84,'EPA Export Aggregation'!$D:$D,$A$1)*IF($A84="CH4",About!$D$58,IF($A84="N2O",About!$D$59,1))</f>
        <v>0</v>
      </c>
      <c r="AB84" s="436">
        <f>SUMIFS('EPA Export Aggregation'!AE:AE,'EPA Export Aggregation'!$A:$A,$B84,'EPA Export Aggregation'!$D:$D,$A$1)*IF($A84="CH4",About!$D$58,IF($A84="N2O",About!$D$59,1))</f>
        <v>0</v>
      </c>
      <c r="AC84" s="436">
        <f>SUMIFS('EPA Export Aggregation'!AF:AF,'EPA Export Aggregation'!$A:$A,$B84,'EPA Export Aggregation'!$D:$D,$A$1)*IF($A84="CH4",About!$D$58,IF($A84="N2O",About!$D$59,1))</f>
        <v>0</v>
      </c>
      <c r="AD84" s="436">
        <f>SUMIFS('EPA Export Aggregation'!AG:AG,'EPA Export Aggregation'!$A:$A,$B84,'EPA Export Aggregation'!$D:$D,$A$1)*IF($A84="CH4",About!$D$58,IF($A84="N2O",About!$D$59,1))</f>
        <v>0</v>
      </c>
      <c r="AE84" s="436">
        <f>SUMIFS('EPA Export Aggregation'!AH:AH,'EPA Export Aggregation'!$A:$A,$B84,'EPA Export Aggregation'!$D:$D,$A$1)*IF($A84="CH4",About!$D$58,IF($A84="N2O",About!$D$59,1))</f>
        <v>0</v>
      </c>
      <c r="AF84" s="436">
        <f>SUMIFS('EPA Export Aggregation'!AI:AI,'EPA Export Aggregation'!$A:$A,$B84,'EPA Export Aggregation'!$D:$D,$A$1)*IF($A84="CH4",About!$D$58,IF($A84="N2O",About!$D$59,1))</f>
        <v>0</v>
      </c>
      <c r="AG84" s="436">
        <f>SUMIFS('EPA Export Aggregation'!AJ:AJ,'EPA Export Aggregation'!$A:$A,$B84,'EPA Export Aggregation'!$D:$D,$A$1)*IF($A84="CH4",About!$D$58,IF($A84="N2O",About!$D$59,1))</f>
        <v>0</v>
      </c>
      <c r="AH84" s="436">
        <f>SUMIFS('EPA Export Aggregation'!AK:AK,'EPA Export Aggregation'!$A:$A,$B84,'EPA Export Aggregation'!$D:$D,$A$1)*IF($A84="CH4",About!$D$58,IF($A84="N2O",About!$D$59,1))</f>
        <v>0</v>
      </c>
    </row>
    <row r="85" spans="1:34" x14ac:dyDescent="0.75">
      <c r="A85" s="435" t="s">
        <v>4335</v>
      </c>
      <c r="B85" s="408" t="s">
        <v>4342</v>
      </c>
      <c r="C85" s="436">
        <f>SUMIFS('EPA Export Aggregation'!F:F,'EPA Export Aggregation'!$A:$A,$B85,'EPA Export Aggregation'!$D:$D,$A$1)*IF($A85="CH4",About!$D$58,IF($A85="N2O",About!$D$59,1))</f>
        <v>0</v>
      </c>
      <c r="D85" s="436">
        <f>SUMIFS('EPA Export Aggregation'!G:G,'EPA Export Aggregation'!$A:$A,$B85,'EPA Export Aggregation'!$D:$D,$A$1)*IF($A85="CH4",About!$D$58,IF($A85="N2O",About!$D$59,1))</f>
        <v>0</v>
      </c>
      <c r="E85" s="436">
        <f>SUMIFS('EPA Export Aggregation'!H:H,'EPA Export Aggregation'!$A:$A,$B85,'EPA Export Aggregation'!$D:$D,$A$1)*IF($A85="CH4",About!$D$58,IF($A85="N2O",About!$D$59,1))</f>
        <v>0</v>
      </c>
      <c r="F85" s="436">
        <f>SUMIFS('EPA Export Aggregation'!I:I,'EPA Export Aggregation'!$A:$A,$B85,'EPA Export Aggregation'!$D:$D,$A$1)*IF($A85="CH4",About!$D$58,IF($A85="N2O",About!$D$59,1))</f>
        <v>0</v>
      </c>
      <c r="G85" s="436">
        <f>SUMIFS('EPA Export Aggregation'!J:J,'EPA Export Aggregation'!$A:$A,$B85,'EPA Export Aggregation'!$D:$D,$A$1)*IF($A85="CH4",About!$D$58,IF($A85="N2O",About!$D$59,1))</f>
        <v>0</v>
      </c>
      <c r="H85" s="436">
        <f>SUMIFS('EPA Export Aggregation'!K:K,'EPA Export Aggregation'!$A:$A,$B85,'EPA Export Aggregation'!$D:$D,$A$1)*IF($A85="CH4",About!$D$58,IF($A85="N2O",About!$D$59,1))</f>
        <v>0</v>
      </c>
      <c r="I85" s="436">
        <f>SUMIFS('EPA Export Aggregation'!L:L,'EPA Export Aggregation'!$A:$A,$B85,'EPA Export Aggregation'!$D:$D,$A$1)*IF($A85="CH4",About!$D$58,IF($A85="N2O",About!$D$59,1))</f>
        <v>0</v>
      </c>
      <c r="J85" s="436">
        <f>SUMIFS('EPA Export Aggregation'!M:M,'EPA Export Aggregation'!$A:$A,$B85,'EPA Export Aggregation'!$D:$D,$A$1)*IF($A85="CH4",About!$D$58,IF($A85="N2O",About!$D$59,1))</f>
        <v>0</v>
      </c>
      <c r="K85" s="436">
        <f>SUMIFS('EPA Export Aggregation'!N:N,'EPA Export Aggregation'!$A:$A,$B85,'EPA Export Aggregation'!$D:$D,$A$1)*IF($A85="CH4",About!$D$58,IF($A85="N2O",About!$D$59,1))</f>
        <v>0</v>
      </c>
      <c r="L85" s="436">
        <f>SUMIFS('EPA Export Aggregation'!O:O,'EPA Export Aggregation'!$A:$A,$B85,'EPA Export Aggregation'!$D:$D,$A$1)*IF($A85="CH4",About!$D$58,IF($A85="N2O",About!$D$59,1))</f>
        <v>0</v>
      </c>
      <c r="M85" s="436">
        <f>SUMIFS('EPA Export Aggregation'!P:P,'EPA Export Aggregation'!$A:$A,$B85,'EPA Export Aggregation'!$D:$D,$A$1)*IF($A85="CH4",About!$D$58,IF($A85="N2O",About!$D$59,1))</f>
        <v>0</v>
      </c>
      <c r="N85" s="436">
        <f>SUMIFS('EPA Export Aggregation'!Q:Q,'EPA Export Aggregation'!$A:$A,$B85,'EPA Export Aggregation'!$D:$D,$A$1)*IF($A85="CH4",About!$D$58,IF($A85="N2O",About!$D$59,1))</f>
        <v>0</v>
      </c>
      <c r="O85" s="436">
        <f>SUMIFS('EPA Export Aggregation'!R:R,'EPA Export Aggregation'!$A:$A,$B85,'EPA Export Aggregation'!$D:$D,$A$1)*IF($A85="CH4",About!$D$58,IF($A85="N2O",About!$D$59,1))</f>
        <v>0</v>
      </c>
      <c r="P85" s="436">
        <f>SUMIFS('EPA Export Aggregation'!S:S,'EPA Export Aggregation'!$A:$A,$B85,'EPA Export Aggregation'!$D:$D,$A$1)*IF($A85="CH4",About!$D$58,IF($A85="N2O",About!$D$59,1))</f>
        <v>0</v>
      </c>
      <c r="Q85" s="436">
        <f>SUMIFS('EPA Export Aggregation'!T:T,'EPA Export Aggregation'!$A:$A,$B85,'EPA Export Aggregation'!$D:$D,$A$1)*IF($A85="CH4",About!$D$58,IF($A85="N2O",About!$D$59,1))</f>
        <v>0</v>
      </c>
      <c r="R85" s="436">
        <f>SUMIFS('EPA Export Aggregation'!U:U,'EPA Export Aggregation'!$A:$A,$B85,'EPA Export Aggregation'!$D:$D,$A$1)*IF($A85="CH4",About!$D$58,IF($A85="N2O",About!$D$59,1))</f>
        <v>0</v>
      </c>
      <c r="S85" s="436">
        <f>SUMIFS('EPA Export Aggregation'!V:V,'EPA Export Aggregation'!$A:$A,$B85,'EPA Export Aggregation'!$D:$D,$A$1)*IF($A85="CH4",About!$D$58,IF($A85="N2O",About!$D$59,1))</f>
        <v>0</v>
      </c>
      <c r="T85" s="436">
        <f>SUMIFS('EPA Export Aggregation'!W:W,'EPA Export Aggregation'!$A:$A,$B85,'EPA Export Aggregation'!$D:$D,$A$1)*IF($A85="CH4",About!$D$58,IF($A85="N2O",About!$D$59,1))</f>
        <v>0</v>
      </c>
      <c r="U85" s="436">
        <f>SUMIFS('EPA Export Aggregation'!X:X,'EPA Export Aggregation'!$A:$A,$B85,'EPA Export Aggregation'!$D:$D,$A$1)*IF($A85="CH4",About!$D$58,IF($A85="N2O",About!$D$59,1))</f>
        <v>0</v>
      </c>
      <c r="V85" s="436">
        <f>SUMIFS('EPA Export Aggregation'!Y:Y,'EPA Export Aggregation'!$A:$A,$B85,'EPA Export Aggregation'!$D:$D,$A$1)*IF($A85="CH4",About!$D$58,IF($A85="N2O",About!$D$59,1))</f>
        <v>0</v>
      </c>
      <c r="W85" s="436">
        <f>SUMIFS('EPA Export Aggregation'!Z:Z,'EPA Export Aggregation'!$A:$A,$B85,'EPA Export Aggregation'!$D:$D,$A$1)*IF($A85="CH4",About!$D$58,IF($A85="N2O",About!$D$59,1))</f>
        <v>0</v>
      </c>
      <c r="X85" s="436">
        <f>SUMIFS('EPA Export Aggregation'!AA:AA,'EPA Export Aggregation'!$A:$A,$B85,'EPA Export Aggregation'!$D:$D,$A$1)*IF($A85="CH4",About!$D$58,IF($A85="N2O",About!$D$59,1))</f>
        <v>0</v>
      </c>
      <c r="Y85" s="436">
        <f>SUMIFS('EPA Export Aggregation'!AB:AB,'EPA Export Aggregation'!$A:$A,$B85,'EPA Export Aggregation'!$D:$D,$A$1)*IF($A85="CH4",About!$D$58,IF($A85="N2O",About!$D$59,1))</f>
        <v>0</v>
      </c>
      <c r="Z85" s="436">
        <f>SUMIFS('EPA Export Aggregation'!AC:AC,'EPA Export Aggregation'!$A:$A,$B85,'EPA Export Aggregation'!$D:$D,$A$1)*IF($A85="CH4",About!$D$58,IF($A85="N2O",About!$D$59,1))</f>
        <v>0</v>
      </c>
      <c r="AA85" s="436">
        <f>SUMIFS('EPA Export Aggregation'!AD:AD,'EPA Export Aggregation'!$A:$A,$B85,'EPA Export Aggregation'!$D:$D,$A$1)*IF($A85="CH4",About!$D$58,IF($A85="N2O",About!$D$59,1))</f>
        <v>0</v>
      </c>
      <c r="AB85" s="436">
        <f>SUMIFS('EPA Export Aggregation'!AE:AE,'EPA Export Aggregation'!$A:$A,$B85,'EPA Export Aggregation'!$D:$D,$A$1)*IF($A85="CH4",About!$D$58,IF($A85="N2O",About!$D$59,1))</f>
        <v>0</v>
      </c>
      <c r="AC85" s="436">
        <f>SUMIFS('EPA Export Aggregation'!AF:AF,'EPA Export Aggregation'!$A:$A,$B85,'EPA Export Aggregation'!$D:$D,$A$1)*IF($A85="CH4",About!$D$58,IF($A85="N2O",About!$D$59,1))</f>
        <v>0</v>
      </c>
      <c r="AD85" s="436">
        <f>SUMIFS('EPA Export Aggregation'!AG:AG,'EPA Export Aggregation'!$A:$A,$B85,'EPA Export Aggregation'!$D:$D,$A$1)*IF($A85="CH4",About!$D$58,IF($A85="N2O",About!$D$59,1))</f>
        <v>0</v>
      </c>
      <c r="AE85" s="436">
        <f>SUMIFS('EPA Export Aggregation'!AH:AH,'EPA Export Aggregation'!$A:$A,$B85,'EPA Export Aggregation'!$D:$D,$A$1)*IF($A85="CH4",About!$D$58,IF($A85="N2O",About!$D$59,1))</f>
        <v>0</v>
      </c>
      <c r="AF85" s="436">
        <f>SUMIFS('EPA Export Aggregation'!AI:AI,'EPA Export Aggregation'!$A:$A,$B85,'EPA Export Aggregation'!$D:$D,$A$1)*IF($A85="CH4",About!$D$58,IF($A85="N2O",About!$D$59,1))</f>
        <v>0</v>
      </c>
      <c r="AG85" s="436">
        <f>SUMIFS('EPA Export Aggregation'!AJ:AJ,'EPA Export Aggregation'!$A:$A,$B85,'EPA Export Aggregation'!$D:$D,$A$1)*IF($A85="CH4",About!$D$58,IF($A85="N2O",About!$D$59,1))</f>
        <v>0</v>
      </c>
      <c r="AH85" s="436">
        <f>SUMIFS('EPA Export Aggregation'!AK:AK,'EPA Export Aggregation'!$A:$A,$B85,'EPA Export Aggregation'!$D:$D,$A$1)*IF($A85="CH4",About!$D$58,IF($A85="N2O",About!$D$59,1))</f>
        <v>0</v>
      </c>
    </row>
    <row r="86" spans="1:34" x14ac:dyDescent="0.75">
      <c r="A86" s="435" t="s">
        <v>4335</v>
      </c>
      <c r="B86" s="408" t="s">
        <v>4343</v>
      </c>
      <c r="C86" s="436">
        <f>SUMIFS('EPA Export Aggregation'!F:F,'EPA Export Aggregation'!$A:$A,$B86,'EPA Export Aggregation'!$D:$D,$A$1)*IF($A86="CH4",About!$D$58,IF($A86="N2O",About!$D$59,1))</f>
        <v>0</v>
      </c>
      <c r="D86" s="436">
        <f>SUMIFS('EPA Export Aggregation'!$F:$F,'EPA Export Aggregation'!$A:$A,$B86,'EPA Export Aggregation'!$D:$D,$A$1)*IF($A86="CH4",About!$D$58,IF($A86="N2O",About!$D$59,1))</f>
        <v>0</v>
      </c>
      <c r="E86" s="436">
        <f>SUMIFS('EPA Export Aggregation'!$F:$F,'EPA Export Aggregation'!$A:$A,$B86,'EPA Export Aggregation'!$D:$D,$A$1)*IF($A86="CH4",About!$D$58,IF($A86="N2O",About!$D$59,1))</f>
        <v>0</v>
      </c>
      <c r="F86" s="436">
        <f>SUMIFS('EPA Export Aggregation'!$F:$F,'EPA Export Aggregation'!$A:$A,$B86,'EPA Export Aggregation'!$D:$D,$A$1)*IF($A86="CH4",About!$D$58,IF($A86="N2O",About!$D$59,1))</f>
        <v>0</v>
      </c>
      <c r="G86" s="436">
        <f>SUMIFS('EPA Export Aggregation'!$F:$F,'EPA Export Aggregation'!$A:$A,$B86,'EPA Export Aggregation'!$D:$D,$A$1)*IF($A86="CH4",About!$D$58,IF($A86="N2O",About!$D$59,1))</f>
        <v>0</v>
      </c>
      <c r="H86" s="436">
        <f>SUMIFS('EPA Export Aggregation'!$F:$F,'EPA Export Aggregation'!$A:$A,$B86,'EPA Export Aggregation'!$D:$D,$A$1)*IF($A86="CH4",About!$D$58,IF($A86="N2O",About!$D$59,1))</f>
        <v>0</v>
      </c>
      <c r="I86" s="436">
        <f>SUMIFS('EPA Export Aggregation'!$F:$F,'EPA Export Aggregation'!$A:$A,$B86,'EPA Export Aggregation'!$D:$D,$A$1)*IF($A86="CH4",About!$D$58,IF($A86="N2O",About!$D$59,1))</f>
        <v>0</v>
      </c>
      <c r="J86" s="436">
        <f>SUMIFS('EPA Export Aggregation'!$F:$F,'EPA Export Aggregation'!$A:$A,$B86,'EPA Export Aggregation'!$D:$D,$A$1)*IF($A86="CH4",About!$D$58,IF($A86="N2O",About!$D$59,1))</f>
        <v>0</v>
      </c>
      <c r="K86" s="436">
        <f>SUMIFS('EPA Export Aggregation'!$F:$F,'EPA Export Aggregation'!$A:$A,$B86,'EPA Export Aggregation'!$D:$D,$A$1)*IF($A86="CH4",About!$D$58,IF($A86="N2O",About!$D$59,1))</f>
        <v>0</v>
      </c>
      <c r="L86" s="436">
        <f>SUMIFS('EPA Export Aggregation'!$F:$F,'EPA Export Aggregation'!$A:$A,$B86,'EPA Export Aggregation'!$D:$D,$A$1)*IF($A86="CH4",About!$D$58,IF($A86="N2O",About!$D$59,1))</f>
        <v>0</v>
      </c>
      <c r="M86" s="436">
        <f>SUMIFS('EPA Export Aggregation'!$F:$F,'EPA Export Aggregation'!$A:$A,$B86,'EPA Export Aggregation'!$D:$D,$A$1)*IF($A86="CH4",About!$D$58,IF($A86="N2O",About!$D$59,1))</f>
        <v>0</v>
      </c>
      <c r="N86" s="436">
        <f>SUMIFS('EPA Export Aggregation'!$F:$F,'EPA Export Aggregation'!$A:$A,$B86,'EPA Export Aggregation'!$D:$D,$A$1)*IF($A86="CH4",About!$D$58,IF($A86="N2O",About!$D$59,1))</f>
        <v>0</v>
      </c>
      <c r="O86" s="436">
        <f>SUMIFS('EPA Export Aggregation'!$F:$F,'EPA Export Aggregation'!$A:$A,$B86,'EPA Export Aggregation'!$D:$D,$A$1)*IF($A86="CH4",About!$D$58,IF($A86="N2O",About!$D$59,1))</f>
        <v>0</v>
      </c>
      <c r="P86" s="436">
        <f>SUMIFS('EPA Export Aggregation'!$F:$F,'EPA Export Aggregation'!$A:$A,$B86,'EPA Export Aggregation'!$D:$D,$A$1)*IF($A86="CH4",About!$D$58,IF($A86="N2O",About!$D$59,1))</f>
        <v>0</v>
      </c>
      <c r="Q86" s="436">
        <f>SUMIFS('EPA Export Aggregation'!$F:$F,'EPA Export Aggregation'!$A:$A,$B86,'EPA Export Aggregation'!$D:$D,$A$1)*IF($A86="CH4",About!$D$58,IF($A86="N2O",About!$D$59,1))</f>
        <v>0</v>
      </c>
      <c r="R86" s="436">
        <f>SUMIFS('EPA Export Aggregation'!$F:$F,'EPA Export Aggregation'!$A:$A,$B86,'EPA Export Aggregation'!$D:$D,$A$1)*IF($A86="CH4",About!$D$58,IF($A86="N2O",About!$D$59,1))</f>
        <v>0</v>
      </c>
      <c r="S86" s="436">
        <f>SUMIFS('EPA Export Aggregation'!$F:$F,'EPA Export Aggregation'!$A:$A,$B86,'EPA Export Aggregation'!$D:$D,$A$1)*IF($A86="CH4",About!$D$58,IF($A86="N2O",About!$D$59,1))</f>
        <v>0</v>
      </c>
      <c r="T86" s="436">
        <f>SUMIFS('EPA Export Aggregation'!$F:$F,'EPA Export Aggregation'!$A:$A,$B86,'EPA Export Aggregation'!$D:$D,$A$1)*IF($A86="CH4",About!$D$58,IF($A86="N2O",About!$D$59,1))</f>
        <v>0</v>
      </c>
      <c r="U86" s="436">
        <f>SUMIFS('EPA Export Aggregation'!$F:$F,'EPA Export Aggregation'!$A:$A,$B86,'EPA Export Aggregation'!$D:$D,$A$1)*IF($A86="CH4",About!$D$58,IF($A86="N2O",About!$D$59,1))</f>
        <v>0</v>
      </c>
      <c r="V86" s="436">
        <f>SUMIFS('EPA Export Aggregation'!$F:$F,'EPA Export Aggregation'!$A:$A,$B86,'EPA Export Aggregation'!$D:$D,$A$1)*IF($A86="CH4",About!$D$58,IF($A86="N2O",About!$D$59,1))</f>
        <v>0</v>
      </c>
      <c r="W86" s="436">
        <f>SUMIFS('EPA Export Aggregation'!$F:$F,'EPA Export Aggregation'!$A:$A,$B86,'EPA Export Aggregation'!$D:$D,$A$1)*IF($A86="CH4",About!$D$58,IF($A86="N2O",About!$D$59,1))</f>
        <v>0</v>
      </c>
      <c r="X86" s="436">
        <f>SUMIFS('EPA Export Aggregation'!$F:$F,'EPA Export Aggregation'!$A:$A,$B86,'EPA Export Aggregation'!$D:$D,$A$1)*IF($A86="CH4",About!$D$58,IF($A86="N2O",About!$D$59,1))</f>
        <v>0</v>
      </c>
      <c r="Y86" s="436">
        <f>SUMIFS('EPA Export Aggregation'!$F:$F,'EPA Export Aggregation'!$A:$A,$B86,'EPA Export Aggregation'!$D:$D,$A$1)*IF($A86="CH4",About!$D$58,IF($A86="N2O",About!$D$59,1))</f>
        <v>0</v>
      </c>
      <c r="Z86" s="436">
        <f>SUMIFS('EPA Export Aggregation'!$F:$F,'EPA Export Aggregation'!$A:$A,$B86,'EPA Export Aggregation'!$D:$D,$A$1)*IF($A86="CH4",About!$D$58,IF($A86="N2O",About!$D$59,1))</f>
        <v>0</v>
      </c>
      <c r="AA86" s="436">
        <f>SUMIFS('EPA Export Aggregation'!$F:$F,'EPA Export Aggregation'!$A:$A,$B86,'EPA Export Aggregation'!$D:$D,$A$1)*IF($A86="CH4",About!$D$58,IF($A86="N2O",About!$D$59,1))</f>
        <v>0</v>
      </c>
      <c r="AB86" s="436">
        <f>SUMIFS('EPA Export Aggregation'!$F:$F,'EPA Export Aggregation'!$A:$A,$B86,'EPA Export Aggregation'!$D:$D,$A$1)*IF($A86="CH4",About!$D$58,IF($A86="N2O",About!$D$59,1))</f>
        <v>0</v>
      </c>
      <c r="AC86" s="436">
        <f>SUMIFS('EPA Export Aggregation'!$F:$F,'EPA Export Aggregation'!$A:$A,$B86,'EPA Export Aggregation'!$D:$D,$A$1)*IF($A86="CH4",About!$D$58,IF($A86="N2O",About!$D$59,1))</f>
        <v>0</v>
      </c>
      <c r="AD86" s="436">
        <f>SUMIFS('EPA Export Aggregation'!$F:$F,'EPA Export Aggregation'!$A:$A,$B86,'EPA Export Aggregation'!$D:$D,$A$1)*IF($A86="CH4",About!$D$58,IF($A86="N2O",About!$D$59,1))</f>
        <v>0</v>
      </c>
      <c r="AE86" s="436">
        <f>SUMIFS('EPA Export Aggregation'!$F:$F,'EPA Export Aggregation'!$A:$A,$B86,'EPA Export Aggregation'!$D:$D,$A$1)*IF($A86="CH4",About!$D$58,IF($A86="N2O",About!$D$59,1))</f>
        <v>0</v>
      </c>
      <c r="AF86" s="436">
        <f>SUMIFS('EPA Export Aggregation'!$F:$F,'EPA Export Aggregation'!$A:$A,$B86,'EPA Export Aggregation'!$D:$D,$A$1)*IF($A86="CH4",About!$D$58,IF($A86="N2O",About!$D$59,1))</f>
        <v>0</v>
      </c>
      <c r="AG86" s="436">
        <f>SUMIFS('EPA Export Aggregation'!$F:$F,'EPA Export Aggregation'!$A:$A,$B86,'EPA Export Aggregation'!$D:$D,$A$1)*IF($A86="CH4",About!$D$58,IF($A86="N2O",About!$D$59,1))</f>
        <v>0</v>
      </c>
      <c r="AH86" s="436">
        <f>SUMIFS('EPA Export Aggregation'!$F:$F,'EPA Export Aggregation'!$A:$A,$B86,'EPA Export Aggregation'!$D:$D,$A$1)*IF($A86="CH4",About!$D$58,IF($A86="N2O",About!$D$59,1))</f>
        <v>0</v>
      </c>
    </row>
    <row r="87" spans="1:34" x14ac:dyDescent="0.75">
      <c r="A87" s="435" t="s">
        <v>4335</v>
      </c>
      <c r="B87" s="408" t="s">
        <v>4318</v>
      </c>
      <c r="C87" s="436">
        <f>SUMIFS('EPA Export Aggregation'!F:F,'EPA Export Aggregation'!$A:$A,$B87,'EPA Export Aggregation'!$D:$D,$A$1)*IF($A87="CH4",About!$D$58,IF($A87="N2O",About!$D$59,1))</f>
        <v>0</v>
      </c>
      <c r="D87" s="436">
        <f>SUMIFS('EPA Export Aggregation'!$F:$F,'EPA Export Aggregation'!$A:$A,$B87,'EPA Export Aggregation'!$D:$D,$A$1)*IF($A87="CH4",About!$D$58,IF($A87="N2O",About!$D$59,1))</f>
        <v>0</v>
      </c>
      <c r="E87" s="436">
        <f>SUMIFS('EPA Export Aggregation'!$F:$F,'EPA Export Aggregation'!$A:$A,$B87,'EPA Export Aggregation'!$D:$D,$A$1)*IF($A87="CH4",About!$D$58,IF($A87="N2O",About!$D$59,1))</f>
        <v>0</v>
      </c>
      <c r="F87" s="436">
        <f>SUMIFS('EPA Export Aggregation'!$F:$F,'EPA Export Aggregation'!$A:$A,$B87,'EPA Export Aggregation'!$D:$D,$A$1)*IF($A87="CH4",About!$D$58,IF($A87="N2O",About!$D$59,1))</f>
        <v>0</v>
      </c>
      <c r="G87" s="436">
        <f>SUMIFS('EPA Export Aggregation'!$F:$F,'EPA Export Aggregation'!$A:$A,$B87,'EPA Export Aggregation'!$D:$D,$A$1)*IF($A87="CH4",About!$D$58,IF($A87="N2O",About!$D$59,1))</f>
        <v>0</v>
      </c>
      <c r="H87" s="436">
        <f>SUMIFS('EPA Export Aggregation'!$F:$F,'EPA Export Aggregation'!$A:$A,$B87,'EPA Export Aggregation'!$D:$D,$A$1)*IF($A87="CH4",About!$D$58,IF($A87="N2O",About!$D$59,1))</f>
        <v>0</v>
      </c>
      <c r="I87" s="436">
        <f>SUMIFS('EPA Export Aggregation'!$F:$F,'EPA Export Aggregation'!$A:$A,$B87,'EPA Export Aggregation'!$D:$D,$A$1)*IF($A87="CH4",About!$D$58,IF($A87="N2O",About!$D$59,1))</f>
        <v>0</v>
      </c>
      <c r="J87" s="436">
        <f>SUMIFS('EPA Export Aggregation'!$F:$F,'EPA Export Aggregation'!$A:$A,$B87,'EPA Export Aggregation'!$D:$D,$A$1)*IF($A87="CH4",About!$D$58,IF($A87="N2O",About!$D$59,1))</f>
        <v>0</v>
      </c>
      <c r="K87" s="436">
        <f>SUMIFS('EPA Export Aggregation'!$F:$F,'EPA Export Aggregation'!$A:$A,$B87,'EPA Export Aggregation'!$D:$D,$A$1)*IF($A87="CH4",About!$D$58,IF($A87="N2O",About!$D$59,1))</f>
        <v>0</v>
      </c>
      <c r="L87" s="436">
        <f>SUMIFS('EPA Export Aggregation'!$F:$F,'EPA Export Aggregation'!$A:$A,$B87,'EPA Export Aggregation'!$D:$D,$A$1)*IF($A87="CH4",About!$D$58,IF($A87="N2O",About!$D$59,1))</f>
        <v>0</v>
      </c>
      <c r="M87" s="436">
        <f>SUMIFS('EPA Export Aggregation'!$F:$F,'EPA Export Aggregation'!$A:$A,$B87,'EPA Export Aggregation'!$D:$D,$A$1)*IF($A87="CH4",About!$D$58,IF($A87="N2O",About!$D$59,1))</f>
        <v>0</v>
      </c>
      <c r="N87" s="436">
        <f>SUMIFS('EPA Export Aggregation'!$F:$F,'EPA Export Aggregation'!$A:$A,$B87,'EPA Export Aggregation'!$D:$D,$A$1)*IF($A87="CH4",About!$D$58,IF($A87="N2O",About!$D$59,1))</f>
        <v>0</v>
      </c>
      <c r="O87" s="436">
        <f>SUMIFS('EPA Export Aggregation'!$F:$F,'EPA Export Aggregation'!$A:$A,$B87,'EPA Export Aggregation'!$D:$D,$A$1)*IF($A87="CH4",About!$D$58,IF($A87="N2O",About!$D$59,1))</f>
        <v>0</v>
      </c>
      <c r="P87" s="436">
        <f>SUMIFS('EPA Export Aggregation'!$F:$F,'EPA Export Aggregation'!$A:$A,$B87,'EPA Export Aggregation'!$D:$D,$A$1)*IF($A87="CH4",About!$D$58,IF($A87="N2O",About!$D$59,1))</f>
        <v>0</v>
      </c>
      <c r="Q87" s="436">
        <f>SUMIFS('EPA Export Aggregation'!$F:$F,'EPA Export Aggregation'!$A:$A,$B87,'EPA Export Aggregation'!$D:$D,$A$1)*IF($A87="CH4",About!$D$58,IF($A87="N2O",About!$D$59,1))</f>
        <v>0</v>
      </c>
      <c r="R87" s="436">
        <f>SUMIFS('EPA Export Aggregation'!$F:$F,'EPA Export Aggregation'!$A:$A,$B87,'EPA Export Aggregation'!$D:$D,$A$1)*IF($A87="CH4",About!$D$58,IF($A87="N2O",About!$D$59,1))</f>
        <v>0</v>
      </c>
      <c r="S87" s="436">
        <f>SUMIFS('EPA Export Aggregation'!$F:$F,'EPA Export Aggregation'!$A:$A,$B87,'EPA Export Aggregation'!$D:$D,$A$1)*IF($A87="CH4",About!$D$58,IF($A87="N2O",About!$D$59,1))</f>
        <v>0</v>
      </c>
      <c r="T87" s="436">
        <f>SUMIFS('EPA Export Aggregation'!$F:$F,'EPA Export Aggregation'!$A:$A,$B87,'EPA Export Aggregation'!$D:$D,$A$1)*IF($A87="CH4",About!$D$58,IF($A87="N2O",About!$D$59,1))</f>
        <v>0</v>
      </c>
      <c r="U87" s="436">
        <f>SUMIFS('EPA Export Aggregation'!$F:$F,'EPA Export Aggregation'!$A:$A,$B87,'EPA Export Aggregation'!$D:$D,$A$1)*IF($A87="CH4",About!$D$58,IF($A87="N2O",About!$D$59,1))</f>
        <v>0</v>
      </c>
      <c r="V87" s="436">
        <f>SUMIFS('EPA Export Aggregation'!$F:$F,'EPA Export Aggregation'!$A:$A,$B87,'EPA Export Aggregation'!$D:$D,$A$1)*IF($A87="CH4",About!$D$58,IF($A87="N2O",About!$D$59,1))</f>
        <v>0</v>
      </c>
      <c r="W87" s="436">
        <f>SUMIFS('EPA Export Aggregation'!$F:$F,'EPA Export Aggregation'!$A:$A,$B87,'EPA Export Aggregation'!$D:$D,$A$1)*IF($A87="CH4",About!$D$58,IF($A87="N2O",About!$D$59,1))</f>
        <v>0</v>
      </c>
      <c r="X87" s="436">
        <f>SUMIFS('EPA Export Aggregation'!$F:$F,'EPA Export Aggregation'!$A:$A,$B87,'EPA Export Aggregation'!$D:$D,$A$1)*IF($A87="CH4",About!$D$58,IF($A87="N2O",About!$D$59,1))</f>
        <v>0</v>
      </c>
      <c r="Y87" s="436">
        <f>SUMIFS('EPA Export Aggregation'!$F:$F,'EPA Export Aggregation'!$A:$A,$B87,'EPA Export Aggregation'!$D:$D,$A$1)*IF($A87="CH4",About!$D$58,IF($A87="N2O",About!$D$59,1))</f>
        <v>0</v>
      </c>
      <c r="Z87" s="436">
        <f>SUMIFS('EPA Export Aggregation'!$F:$F,'EPA Export Aggregation'!$A:$A,$B87,'EPA Export Aggregation'!$D:$D,$A$1)*IF($A87="CH4",About!$D$58,IF($A87="N2O",About!$D$59,1))</f>
        <v>0</v>
      </c>
      <c r="AA87" s="436">
        <f>SUMIFS('EPA Export Aggregation'!$F:$F,'EPA Export Aggregation'!$A:$A,$B87,'EPA Export Aggregation'!$D:$D,$A$1)*IF($A87="CH4",About!$D$58,IF($A87="N2O",About!$D$59,1))</f>
        <v>0</v>
      </c>
      <c r="AB87" s="436">
        <f>SUMIFS('EPA Export Aggregation'!$F:$F,'EPA Export Aggregation'!$A:$A,$B87,'EPA Export Aggregation'!$D:$D,$A$1)*IF($A87="CH4",About!$D$58,IF($A87="N2O",About!$D$59,1))</f>
        <v>0</v>
      </c>
      <c r="AC87" s="436">
        <f>SUMIFS('EPA Export Aggregation'!$F:$F,'EPA Export Aggregation'!$A:$A,$B87,'EPA Export Aggregation'!$D:$D,$A$1)*IF($A87="CH4",About!$D$58,IF($A87="N2O",About!$D$59,1))</f>
        <v>0</v>
      </c>
      <c r="AD87" s="436">
        <f>SUMIFS('EPA Export Aggregation'!$F:$F,'EPA Export Aggregation'!$A:$A,$B87,'EPA Export Aggregation'!$D:$D,$A$1)*IF($A87="CH4",About!$D$58,IF($A87="N2O",About!$D$59,1))</f>
        <v>0</v>
      </c>
      <c r="AE87" s="436">
        <f>SUMIFS('EPA Export Aggregation'!$F:$F,'EPA Export Aggregation'!$A:$A,$B87,'EPA Export Aggregation'!$D:$D,$A$1)*IF($A87="CH4",About!$D$58,IF($A87="N2O",About!$D$59,1))</f>
        <v>0</v>
      </c>
      <c r="AF87" s="436">
        <f>SUMIFS('EPA Export Aggregation'!$F:$F,'EPA Export Aggregation'!$A:$A,$B87,'EPA Export Aggregation'!$D:$D,$A$1)*IF($A87="CH4",About!$D$58,IF($A87="N2O",About!$D$59,1))</f>
        <v>0</v>
      </c>
      <c r="AG87" s="436">
        <f>SUMIFS('EPA Export Aggregation'!$F:$F,'EPA Export Aggregation'!$A:$A,$B87,'EPA Export Aggregation'!$D:$D,$A$1)*IF($A87="CH4",About!$D$58,IF($A87="N2O",About!$D$59,1))</f>
        <v>0</v>
      </c>
      <c r="AH87" s="436">
        <f>SUMIFS('EPA Export Aggregation'!$F:$F,'EPA Export Aggregation'!$A:$A,$B87,'EPA Export Aggregation'!$D:$D,$A$1)*IF($A87="CH4",About!$D$58,IF($A87="N2O",About!$D$59,1))</f>
        <v>0</v>
      </c>
    </row>
    <row r="88" spans="1:34" x14ac:dyDescent="0.75">
      <c r="B88" s="408"/>
    </row>
    <row r="89" spans="1:34" x14ac:dyDescent="0.75">
      <c r="B89" s="408"/>
    </row>
    <row r="90" spans="1:34" x14ac:dyDescent="0.75">
      <c r="B90" s="408"/>
    </row>
    <row r="91" spans="1:34" x14ac:dyDescent="0.75">
      <c r="B91" s="408"/>
    </row>
    <row r="92" spans="1:34" x14ac:dyDescent="0.75">
      <c r="B92" s="40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3"/>
      <c r="B1" s="189"/>
      <c r="C1" s="189"/>
      <c r="D1" s="189"/>
      <c r="E1" s="3"/>
    </row>
    <row r="2" spans="1:8" ht="15.75" x14ac:dyDescent="0.75">
      <c r="A2" s="530" t="s">
        <v>477</v>
      </c>
      <c r="B2" s="530"/>
      <c r="C2" s="200"/>
      <c r="D2" s="200"/>
      <c r="E2" s="200"/>
      <c r="F2" s="200"/>
      <c r="G2" s="200"/>
      <c r="H2" s="46" t="s">
        <v>478</v>
      </c>
    </row>
    <row r="3" spans="1:8" ht="15.75" x14ac:dyDescent="0.75">
      <c r="A3" s="200" t="s">
        <v>723</v>
      </c>
      <c r="B3" s="200"/>
      <c r="C3" s="200"/>
      <c r="D3" s="200"/>
      <c r="E3" s="200"/>
      <c r="F3" s="200"/>
      <c r="G3" s="200"/>
      <c r="H3" s="46" t="s">
        <v>3402</v>
      </c>
    </row>
    <row r="4" spans="1:8" x14ac:dyDescent="0.75">
      <c r="A4" s="201"/>
      <c r="B4" s="201"/>
      <c r="C4" s="201"/>
      <c r="D4" s="201"/>
      <c r="E4" s="201"/>
      <c r="F4" s="201"/>
      <c r="G4" s="46"/>
      <c r="H4" s="46" t="s">
        <v>479</v>
      </c>
    </row>
    <row r="5" spans="1:8" x14ac:dyDescent="0.75">
      <c r="A5" s="201"/>
      <c r="B5" s="201"/>
      <c r="C5" s="201"/>
      <c r="D5" s="201"/>
      <c r="E5" s="201"/>
      <c r="F5" s="201"/>
      <c r="G5" s="201"/>
      <c r="H5" s="201"/>
    </row>
    <row r="6" spans="1:8" x14ac:dyDescent="0.75">
      <c r="A6" s="535" t="s">
        <v>480</v>
      </c>
      <c r="B6" s="247" t="s">
        <v>481</v>
      </c>
      <c r="C6" s="247" t="s">
        <v>482</v>
      </c>
      <c r="D6" s="247" t="s">
        <v>483</v>
      </c>
      <c r="E6" s="247" t="s">
        <v>484</v>
      </c>
      <c r="F6" s="247" t="s">
        <v>485</v>
      </c>
      <c r="G6" s="247" t="s">
        <v>486</v>
      </c>
      <c r="H6" s="247" t="s">
        <v>487</v>
      </c>
    </row>
    <row r="7" spans="1:8" ht="15.5" thickBot="1" x14ac:dyDescent="0.9">
      <c r="A7" s="536"/>
      <c r="B7" s="537" t="s">
        <v>488</v>
      </c>
      <c r="C7" s="538"/>
      <c r="D7" s="538"/>
      <c r="E7" s="538"/>
      <c r="F7" s="538"/>
      <c r="G7" s="538"/>
      <c r="H7" s="539"/>
    </row>
    <row r="8" spans="1:8" ht="15.5" thickTop="1" x14ac:dyDescent="0.75">
      <c r="A8" s="248" t="s">
        <v>489</v>
      </c>
      <c r="B8" s="249">
        <v>5935361.2048846316</v>
      </c>
      <c r="C8" s="249">
        <v>12331.35516763239</v>
      </c>
      <c r="D8" s="249">
        <v>255.41813011993699</v>
      </c>
      <c r="E8" s="249">
        <v>16601.736021301014</v>
      </c>
      <c r="F8" s="249">
        <v>64984.511311122282</v>
      </c>
      <c r="G8" s="249">
        <v>7345.4310275876951</v>
      </c>
      <c r="H8" s="249">
        <v>12364.091048770906</v>
      </c>
    </row>
    <row r="9" spans="1:8" x14ac:dyDescent="0.75">
      <c r="A9" s="250" t="s">
        <v>490</v>
      </c>
      <c r="B9" s="249">
        <v>5894246.3300794624</v>
      </c>
      <c r="C9" s="249">
        <v>474.07141405218891</v>
      </c>
      <c r="D9" s="249">
        <v>255.32625983564566</v>
      </c>
      <c r="E9" s="249">
        <v>16392.841699559172</v>
      </c>
      <c r="F9" s="249">
        <v>64879.039506516223</v>
      </c>
      <c r="G9" s="249">
        <v>6989.45692056402</v>
      </c>
      <c r="H9" s="249">
        <v>12298.979757295287</v>
      </c>
    </row>
    <row r="10" spans="1:8" x14ac:dyDescent="0.75">
      <c r="A10" s="251" t="s">
        <v>491</v>
      </c>
      <c r="B10" s="249">
        <v>2540094.5307982946</v>
      </c>
      <c r="C10" s="249">
        <v>37.656050059714502</v>
      </c>
      <c r="D10" s="249">
        <v>101.32241952488565</v>
      </c>
      <c r="E10" s="249">
        <v>3546.3367720364731</v>
      </c>
      <c r="F10" s="249">
        <v>794.66570664443441</v>
      </c>
      <c r="G10" s="249">
        <v>197.74109991391563</v>
      </c>
      <c r="H10" s="249">
        <v>9554.1507363760447</v>
      </c>
    </row>
    <row r="11" spans="1:8" x14ac:dyDescent="0.75">
      <c r="A11" s="252" t="s">
        <v>492</v>
      </c>
      <c r="B11" s="249">
        <v>2400057.4856406469</v>
      </c>
      <c r="C11" s="249">
        <v>34.823479419570468</v>
      </c>
      <c r="D11" s="249">
        <v>100.86538569159121</v>
      </c>
      <c r="E11" s="253">
        <v>3434.4290996747714</v>
      </c>
      <c r="F11" s="253">
        <v>581.83867235005948</v>
      </c>
      <c r="G11" s="253">
        <v>43.701395420034459</v>
      </c>
      <c r="H11" s="253">
        <v>9439.0432746602182</v>
      </c>
    </row>
    <row r="12" spans="1:8" x14ac:dyDescent="0.75">
      <c r="A12" s="252" t="s">
        <v>493</v>
      </c>
      <c r="B12" s="249">
        <v>94253.062008181601</v>
      </c>
      <c r="C12" s="249">
        <v>1.46027512323081</v>
      </c>
      <c r="D12" s="249">
        <v>0.26593010197444999</v>
      </c>
      <c r="E12" s="253">
        <v>111.9076723617019</v>
      </c>
      <c r="F12" s="253">
        <v>212.82703429437495</v>
      </c>
      <c r="G12" s="253">
        <v>154.03970449388117</v>
      </c>
      <c r="H12" s="253">
        <v>115.10746171582606</v>
      </c>
    </row>
    <row r="13" spans="1:8" x14ac:dyDescent="0.75">
      <c r="A13" s="252" t="s">
        <v>495</v>
      </c>
      <c r="B13" s="249">
        <v>45783.983149465937</v>
      </c>
      <c r="C13" s="249">
        <v>1.37229551691322</v>
      </c>
      <c r="D13" s="249">
        <v>0.19110373131999001</v>
      </c>
      <c r="E13" s="253" t="s">
        <v>496</v>
      </c>
      <c r="F13" s="253" t="s">
        <v>496</v>
      </c>
      <c r="G13" s="253" t="s">
        <v>496</v>
      </c>
      <c r="H13" s="253" t="s">
        <v>496</v>
      </c>
    </row>
    <row r="14" spans="1:8" x14ac:dyDescent="0.75">
      <c r="A14" s="254" t="s">
        <v>497</v>
      </c>
      <c r="B14" s="249">
        <v>711227.52746031829</v>
      </c>
      <c r="C14" s="249">
        <v>66.667583289309391</v>
      </c>
      <c r="D14" s="249">
        <v>9.3662220369597406</v>
      </c>
      <c r="E14" s="249">
        <v>1515.3616266750041</v>
      </c>
      <c r="F14" s="249">
        <v>1044.8381666781022</v>
      </c>
      <c r="G14" s="249">
        <v>120.23413844415886</v>
      </c>
      <c r="H14" s="249">
        <v>1574.0871153371656</v>
      </c>
    </row>
    <row r="15" spans="1:8" x14ac:dyDescent="0.75">
      <c r="A15" s="252" t="s">
        <v>498</v>
      </c>
      <c r="B15" s="249">
        <v>14978.572362155866</v>
      </c>
      <c r="C15" s="249">
        <v>0.23835740177008</v>
      </c>
      <c r="D15" s="249">
        <v>5.0815371746130003E-2</v>
      </c>
      <c r="E15" s="253" t="s">
        <v>496</v>
      </c>
      <c r="F15" s="253" t="s">
        <v>496</v>
      </c>
      <c r="G15" s="253" t="s">
        <v>496</v>
      </c>
      <c r="H15" s="253" t="s">
        <v>496</v>
      </c>
    </row>
    <row r="16" spans="1:8" x14ac:dyDescent="0.75">
      <c r="A16" s="252" t="s">
        <v>499</v>
      </c>
      <c r="B16" s="249">
        <v>5057.2748720254449</v>
      </c>
      <c r="C16" s="249">
        <v>0.25516926930848</v>
      </c>
      <c r="D16" s="249">
        <v>3.8004328346280002E-2</v>
      </c>
      <c r="E16" s="253" t="s">
        <v>496</v>
      </c>
      <c r="F16" s="253" t="s">
        <v>496</v>
      </c>
      <c r="G16" s="253" t="s">
        <v>496</v>
      </c>
      <c r="H16" s="253" t="s">
        <v>496</v>
      </c>
    </row>
    <row r="17" spans="1:8" x14ac:dyDescent="0.75">
      <c r="A17" s="252" t="s">
        <v>500</v>
      </c>
      <c r="B17" s="249">
        <v>67269.957813983725</v>
      </c>
      <c r="C17" s="249">
        <v>1.85662734289529</v>
      </c>
      <c r="D17" s="249">
        <v>0.29458061428601001</v>
      </c>
      <c r="E17" s="253" t="s">
        <v>496</v>
      </c>
      <c r="F17" s="253" t="s">
        <v>496</v>
      </c>
      <c r="G17" s="253" t="s">
        <v>496</v>
      </c>
      <c r="H17" s="253" t="s">
        <v>496</v>
      </c>
    </row>
    <row r="18" spans="1:8" x14ac:dyDescent="0.75">
      <c r="A18" s="252" t="s">
        <v>501</v>
      </c>
      <c r="B18" s="249">
        <v>45070.579654334128</v>
      </c>
      <c r="C18" s="249">
        <v>3.0283235843053902</v>
      </c>
      <c r="D18" s="249">
        <v>0.52839203850651995</v>
      </c>
      <c r="E18" s="253" t="s">
        <v>496</v>
      </c>
      <c r="F18" s="253" t="s">
        <v>496</v>
      </c>
      <c r="G18" s="253" t="s">
        <v>496</v>
      </c>
      <c r="H18" s="253" t="s">
        <v>496</v>
      </c>
    </row>
    <row r="19" spans="1:8" x14ac:dyDescent="0.75">
      <c r="A19" s="252" t="s">
        <v>502</v>
      </c>
      <c r="B19" s="249">
        <v>46357.764227420019</v>
      </c>
      <c r="C19" s="249">
        <v>3.41919088614388</v>
      </c>
      <c r="D19" s="249">
        <v>0.52415757023381004</v>
      </c>
      <c r="E19" s="253" t="s">
        <v>496</v>
      </c>
      <c r="F19" s="253" t="s">
        <v>496</v>
      </c>
      <c r="G19" s="253" t="s">
        <v>496</v>
      </c>
      <c r="H19" s="253" t="s">
        <v>496</v>
      </c>
    </row>
    <row r="20" spans="1:8" x14ac:dyDescent="0.75">
      <c r="A20" s="252" t="s">
        <v>503</v>
      </c>
      <c r="B20" s="249">
        <v>36302.033778109631</v>
      </c>
      <c r="C20" s="249">
        <v>2.4295382607283198</v>
      </c>
      <c r="D20" s="249">
        <v>0.36471649490099001</v>
      </c>
      <c r="E20" s="253" t="s">
        <v>496</v>
      </c>
      <c r="F20" s="253" t="s">
        <v>496</v>
      </c>
      <c r="G20" s="253" t="s">
        <v>496</v>
      </c>
      <c r="H20" s="253" t="s">
        <v>496</v>
      </c>
    </row>
    <row r="21" spans="1:8" x14ac:dyDescent="0.75">
      <c r="A21" s="255" t="s">
        <v>3393</v>
      </c>
      <c r="B21" s="249">
        <v>496191.34475228947</v>
      </c>
      <c r="C21" s="249">
        <v>55.440376544157949</v>
      </c>
      <c r="D21" s="249">
        <v>7.5655556189400004</v>
      </c>
      <c r="E21" s="253">
        <v>1515.3616266750041</v>
      </c>
      <c r="F21" s="253">
        <v>1044.8381666781022</v>
      </c>
      <c r="G21" s="253">
        <v>120.23413844415886</v>
      </c>
      <c r="H21" s="253">
        <v>1574.0871153371656</v>
      </c>
    </row>
    <row r="22" spans="1:8" x14ac:dyDescent="0.75">
      <c r="A22" s="254" t="s">
        <v>504</v>
      </c>
      <c r="B22" s="249">
        <v>1830505.6056332772</v>
      </c>
      <c r="C22" s="249">
        <v>160.28001983992968</v>
      </c>
      <c r="D22" s="249">
        <v>137.97722792661688</v>
      </c>
      <c r="E22" s="249">
        <v>10294.630529494003</v>
      </c>
      <c r="F22" s="249">
        <v>58614.797849139453</v>
      </c>
      <c r="G22" s="249">
        <v>5723.5980346497408</v>
      </c>
      <c r="H22" s="249">
        <v>618.63077203361581</v>
      </c>
    </row>
    <row r="23" spans="1:8" x14ac:dyDescent="0.75">
      <c r="A23" s="252" t="s">
        <v>505</v>
      </c>
      <c r="B23" s="249">
        <v>170713.69036083069</v>
      </c>
      <c r="C23" s="249">
        <v>2.0771880881664</v>
      </c>
      <c r="D23" s="249">
        <v>5.2617344805668296</v>
      </c>
      <c r="E23" s="253">
        <v>40.811932568812999</v>
      </c>
      <c r="F23" s="253">
        <v>207.24271059858924</v>
      </c>
      <c r="G23" s="253">
        <v>20.972782413204179</v>
      </c>
      <c r="H23" s="253">
        <v>7.9863698191035404</v>
      </c>
    </row>
    <row r="24" spans="1:8" x14ac:dyDescent="0.75">
      <c r="A24" s="252" t="s">
        <v>506</v>
      </c>
      <c r="B24" s="249">
        <v>1543321.2347240872</v>
      </c>
      <c r="C24" s="249">
        <v>95.722338182973743</v>
      </c>
      <c r="D24" s="249">
        <v>108.02744179292077</v>
      </c>
      <c r="E24" s="253">
        <v>7564.0039070770663</v>
      </c>
      <c r="F24" s="253">
        <v>38851.488066997837</v>
      </c>
      <c r="G24" s="253">
        <v>3123.5335919534832</v>
      </c>
      <c r="H24" s="253">
        <v>155.69594484037685</v>
      </c>
    </row>
    <row r="25" spans="1:8" x14ac:dyDescent="0.75">
      <c r="A25" s="252" t="s">
        <v>507</v>
      </c>
      <c r="B25" s="249">
        <v>46055.912865416671</v>
      </c>
      <c r="C25" s="249">
        <v>3.5201759225</v>
      </c>
      <c r="D25" s="249">
        <v>1.1264562951999999</v>
      </c>
      <c r="E25" s="253">
        <v>504.06504986911966</v>
      </c>
      <c r="F25" s="253">
        <v>79.731529299018959</v>
      </c>
      <c r="G25" s="253">
        <v>38.628071801561717</v>
      </c>
      <c r="H25" s="253">
        <v>59.549191471448658</v>
      </c>
    </row>
    <row r="26" spans="1:8" x14ac:dyDescent="0.75">
      <c r="A26" s="252" t="s">
        <v>508</v>
      </c>
      <c r="B26" s="249">
        <v>38024.136018348065</v>
      </c>
      <c r="C26" s="249">
        <v>16.174692701572852</v>
      </c>
      <c r="D26" s="249">
        <v>0.73291389331867995</v>
      </c>
      <c r="E26" s="253">
        <v>564.78322714808633</v>
      </c>
      <c r="F26" s="253">
        <v>1625.6330147817607</v>
      </c>
      <c r="G26" s="253">
        <v>797.79002364334588</v>
      </c>
      <c r="H26" s="253">
        <v>168.62503652225149</v>
      </c>
    </row>
    <row r="27" spans="1:8" ht="15.5" thickBot="1" x14ac:dyDescent="0.9">
      <c r="A27" s="252" t="s">
        <v>509</v>
      </c>
      <c r="B27" s="249">
        <v>32390.631664594664</v>
      </c>
      <c r="C27" s="249">
        <v>42.78562494471668</v>
      </c>
      <c r="D27" s="249">
        <v>22.8286814646106</v>
      </c>
      <c r="E27" s="253">
        <v>1620.9664128309175</v>
      </c>
      <c r="F27" s="253">
        <v>17850.702527462247</v>
      </c>
      <c r="G27" s="253">
        <v>1742.6735648381459</v>
      </c>
      <c r="H27" s="253">
        <v>226.77422938043526</v>
      </c>
    </row>
    <row r="28" spans="1:8" ht="15.5" thickTop="1" x14ac:dyDescent="0.75">
      <c r="A28" s="256" t="s">
        <v>510</v>
      </c>
      <c r="B28" s="249">
        <v>586285.4434706961</v>
      </c>
      <c r="C28" s="249">
        <v>205.34813377159594</v>
      </c>
      <c r="D28" s="249">
        <v>4.1002059296026401</v>
      </c>
      <c r="E28" s="249">
        <v>908.26373148672474</v>
      </c>
      <c r="F28" s="249">
        <v>3021.6454373622296</v>
      </c>
      <c r="G28" s="249">
        <v>706.60096524296171</v>
      </c>
      <c r="H28" s="249">
        <v>527.57585355553215</v>
      </c>
    </row>
    <row r="29" spans="1:8" x14ac:dyDescent="0.75">
      <c r="A29" s="252" t="s">
        <v>511</v>
      </c>
      <c r="B29" s="249">
        <v>227130.02298152124</v>
      </c>
      <c r="C29" s="249">
        <v>43.127051806573057</v>
      </c>
      <c r="D29" s="249">
        <v>1.1609958550767701</v>
      </c>
      <c r="E29" s="253">
        <v>490.17465541376572</v>
      </c>
      <c r="F29" s="253">
        <v>165.62633435353089</v>
      </c>
      <c r="G29" s="253">
        <v>188.2774974794886</v>
      </c>
      <c r="H29" s="253">
        <v>369.97578072655716</v>
      </c>
    </row>
    <row r="30" spans="1:8" x14ac:dyDescent="0.75">
      <c r="A30" s="252" t="s">
        <v>512</v>
      </c>
      <c r="B30" s="249">
        <v>358897.51072027022</v>
      </c>
      <c r="C30" s="249">
        <v>162.20807697148538</v>
      </c>
      <c r="D30" s="249">
        <v>2.9373316220328798</v>
      </c>
      <c r="E30" s="253">
        <v>418.08907607295907</v>
      </c>
      <c r="F30" s="253">
        <v>2856.0191030086989</v>
      </c>
      <c r="G30" s="253">
        <v>518.3234677634731</v>
      </c>
      <c r="H30" s="253">
        <v>157.60007282897502</v>
      </c>
    </row>
    <row r="31" spans="1:8" x14ac:dyDescent="0.75">
      <c r="A31" s="252" t="s">
        <v>513</v>
      </c>
      <c r="B31" s="249">
        <v>257.90976890459297</v>
      </c>
      <c r="C31" s="249">
        <v>1.300499353749E-2</v>
      </c>
      <c r="D31" s="249">
        <v>1.87845249299E-3</v>
      </c>
      <c r="E31" s="253" t="s">
        <v>496</v>
      </c>
      <c r="F31" s="253" t="s">
        <v>496</v>
      </c>
      <c r="G31" s="253" t="s">
        <v>496</v>
      </c>
      <c r="H31" s="253" t="s">
        <v>496</v>
      </c>
    </row>
    <row r="32" spans="1:8" x14ac:dyDescent="0.75">
      <c r="A32" s="254" t="s">
        <v>3394</v>
      </c>
      <c r="B32" s="249">
        <v>226133.22271687587</v>
      </c>
      <c r="C32" s="249">
        <v>4.1196270916394298</v>
      </c>
      <c r="D32" s="249">
        <v>2.5601844175807398</v>
      </c>
      <c r="E32" s="249">
        <v>128.24903986696705</v>
      </c>
      <c r="F32" s="249">
        <v>1403.092346692003</v>
      </c>
      <c r="G32" s="249">
        <v>241.28268231324299</v>
      </c>
      <c r="H32" s="249">
        <v>24.535279992929539</v>
      </c>
    </row>
    <row r="33" spans="1:8" x14ac:dyDescent="0.75">
      <c r="A33" s="252" t="s">
        <v>514</v>
      </c>
      <c r="B33" s="249">
        <v>198086.65897924625</v>
      </c>
      <c r="C33" s="249">
        <v>3.6313603130694299</v>
      </c>
      <c r="D33" s="249">
        <v>1.7785747835824199</v>
      </c>
      <c r="E33" s="253">
        <v>128.24903986696705</v>
      </c>
      <c r="F33" s="253">
        <v>1403.092346692003</v>
      </c>
      <c r="G33" s="253">
        <v>241.28268231324299</v>
      </c>
      <c r="H33" s="253">
        <v>24.535279992929539</v>
      </c>
    </row>
    <row r="34" spans="1:8" x14ac:dyDescent="0.75">
      <c r="A34" s="252" t="s">
        <v>515</v>
      </c>
      <c r="B34" s="249">
        <v>28046.5637376296</v>
      </c>
      <c r="C34" s="249">
        <v>0.48826677857</v>
      </c>
      <c r="D34" s="249">
        <v>0.78160963399831995</v>
      </c>
      <c r="E34" s="253" t="s">
        <v>494</v>
      </c>
      <c r="F34" s="253" t="s">
        <v>494</v>
      </c>
      <c r="G34" s="253" t="s">
        <v>494</v>
      </c>
      <c r="H34" s="253" t="s">
        <v>494</v>
      </c>
    </row>
    <row r="35" spans="1:8" x14ac:dyDescent="0.75">
      <c r="A35" s="257" t="s">
        <v>516</v>
      </c>
      <c r="B35" s="249">
        <v>41114.874805169908</v>
      </c>
      <c r="C35" s="249">
        <v>11857.283753580201</v>
      </c>
      <c r="D35" s="249">
        <v>9.1870284291349996E-2</v>
      </c>
      <c r="E35" s="249">
        <v>208.89432174184356</v>
      </c>
      <c r="F35" s="249">
        <v>105.47180460606191</v>
      </c>
      <c r="G35" s="249">
        <v>355.97410702367489</v>
      </c>
      <c r="H35" s="249">
        <v>65.111291475618813</v>
      </c>
    </row>
    <row r="36" spans="1:8" x14ac:dyDescent="0.75">
      <c r="A36" s="254" t="s">
        <v>518</v>
      </c>
      <c r="B36" s="249">
        <v>4169.7141237857086</v>
      </c>
      <c r="C36" s="249">
        <v>2828.7193306107342</v>
      </c>
      <c r="D36" s="249" t="s">
        <v>494</v>
      </c>
      <c r="E36" s="249" t="s">
        <v>494</v>
      </c>
      <c r="F36" s="249" t="s">
        <v>494</v>
      </c>
      <c r="G36" s="249" t="s">
        <v>494</v>
      </c>
      <c r="H36" s="249" t="s">
        <v>494</v>
      </c>
    </row>
    <row r="37" spans="1:8" x14ac:dyDescent="0.75">
      <c r="A37" s="252" t="s">
        <v>520</v>
      </c>
      <c r="B37" s="249">
        <v>4169.7141237857086</v>
      </c>
      <c r="C37" s="249">
        <v>2828.7193306107342</v>
      </c>
      <c r="D37" s="253" t="s">
        <v>494</v>
      </c>
      <c r="E37" s="253" t="s">
        <v>494</v>
      </c>
      <c r="F37" s="253" t="s">
        <v>494</v>
      </c>
      <c r="G37" s="253" t="s">
        <v>494</v>
      </c>
      <c r="H37" s="258" t="s">
        <v>189</v>
      </c>
    </row>
    <row r="38" spans="1:8" x14ac:dyDescent="0.75">
      <c r="A38" s="252" t="s">
        <v>522</v>
      </c>
      <c r="B38" s="249" t="s">
        <v>496</v>
      </c>
      <c r="C38" s="249" t="s">
        <v>496</v>
      </c>
      <c r="D38" s="253" t="s">
        <v>494</v>
      </c>
      <c r="E38" s="253" t="s">
        <v>494</v>
      </c>
      <c r="F38" s="253" t="s">
        <v>494</v>
      </c>
      <c r="G38" s="253" t="s">
        <v>494</v>
      </c>
      <c r="H38" s="253" t="s">
        <v>494</v>
      </c>
    </row>
    <row r="39" spans="1:8" x14ac:dyDescent="0.75">
      <c r="A39" s="252" t="s">
        <v>3395</v>
      </c>
      <c r="B39" s="249" t="s">
        <v>523</v>
      </c>
      <c r="C39" s="249" t="s">
        <v>523</v>
      </c>
      <c r="D39" s="253" t="s">
        <v>494</v>
      </c>
      <c r="E39" s="249" t="s">
        <v>494</v>
      </c>
      <c r="F39" s="249" t="s">
        <v>494</v>
      </c>
      <c r="G39" s="249" t="s">
        <v>494</v>
      </c>
      <c r="H39" s="249" t="s">
        <v>494</v>
      </c>
    </row>
    <row r="40" spans="1:8" x14ac:dyDescent="0.75">
      <c r="A40" s="254" t="s">
        <v>524</v>
      </c>
      <c r="B40" s="249">
        <v>36945.160681384201</v>
      </c>
      <c r="C40" s="249">
        <v>9028.5644229694662</v>
      </c>
      <c r="D40" s="249">
        <v>9.1870284291349996E-2</v>
      </c>
      <c r="E40" s="249">
        <v>208.89432174184356</v>
      </c>
      <c r="F40" s="249">
        <v>105.47180460606191</v>
      </c>
      <c r="G40" s="249">
        <v>355.97410702367489</v>
      </c>
      <c r="H40" s="249">
        <v>65.111291475618813</v>
      </c>
    </row>
    <row r="41" spans="1:8" x14ac:dyDescent="0.75">
      <c r="A41" s="252" t="s">
        <v>525</v>
      </c>
      <c r="B41" s="249">
        <v>11998.333379274758</v>
      </c>
      <c r="C41" s="249">
        <v>1877.1194091493796</v>
      </c>
      <c r="D41" s="249">
        <v>3.5424165198090003E-2</v>
      </c>
      <c r="E41" s="253" t="s">
        <v>496</v>
      </c>
      <c r="F41" s="253" t="s">
        <v>496</v>
      </c>
      <c r="G41" s="253" t="s">
        <v>496</v>
      </c>
      <c r="H41" s="253" t="s">
        <v>496</v>
      </c>
    </row>
    <row r="42" spans="1:8" x14ac:dyDescent="0.75">
      <c r="A42" s="252" t="s">
        <v>526</v>
      </c>
      <c r="B42" s="249">
        <v>24946.827302109439</v>
      </c>
      <c r="C42" s="249">
        <v>7151.4450138200864</v>
      </c>
      <c r="D42" s="258" t="s">
        <v>189</v>
      </c>
      <c r="E42" s="258" t="s">
        <v>189</v>
      </c>
      <c r="F42" s="258" t="s">
        <v>189</v>
      </c>
      <c r="G42" s="253" t="s">
        <v>496</v>
      </c>
      <c r="H42" s="253" t="s">
        <v>496</v>
      </c>
    </row>
    <row r="43" spans="1:8" x14ac:dyDescent="0.75">
      <c r="A43" s="252" t="s">
        <v>527</v>
      </c>
      <c r="B43" s="249" t="s">
        <v>496</v>
      </c>
      <c r="C43" s="249" t="s">
        <v>496</v>
      </c>
      <c r="D43" s="249">
        <v>5.644611909326E-2</v>
      </c>
      <c r="E43" s="253" t="s">
        <v>496</v>
      </c>
      <c r="F43" s="253" t="s">
        <v>496</v>
      </c>
      <c r="G43" s="253" t="s">
        <v>496</v>
      </c>
      <c r="H43" s="253" t="s">
        <v>496</v>
      </c>
    </row>
    <row r="44" spans="1:8" x14ac:dyDescent="0.75">
      <c r="A44" s="252" t="s">
        <v>3396</v>
      </c>
      <c r="B44" s="249" t="s">
        <v>523</v>
      </c>
      <c r="C44" s="249" t="s">
        <v>523</v>
      </c>
      <c r="D44" s="249" t="s">
        <v>523</v>
      </c>
      <c r="E44" s="249">
        <v>208.89432174184356</v>
      </c>
      <c r="F44" s="249">
        <v>105.47180460606191</v>
      </c>
      <c r="G44" s="249">
        <v>355.97410702367489</v>
      </c>
      <c r="H44" s="249">
        <v>65.111291475618813</v>
      </c>
    </row>
    <row r="45" spans="1:8" x14ac:dyDescent="0.75">
      <c r="A45" s="259" t="s">
        <v>3397</v>
      </c>
      <c r="B45" s="249" t="s">
        <v>528</v>
      </c>
      <c r="C45" s="258" t="s">
        <v>189</v>
      </c>
      <c r="D45" s="258" t="s">
        <v>189</v>
      </c>
      <c r="E45" s="258" t="s">
        <v>189</v>
      </c>
      <c r="F45" s="258" t="s">
        <v>189</v>
      </c>
      <c r="G45" s="258" t="s">
        <v>189</v>
      </c>
      <c r="H45" s="258" t="s">
        <v>189</v>
      </c>
    </row>
    <row r="46" spans="1:8" x14ac:dyDescent="0.75">
      <c r="A46" s="254" t="s">
        <v>3398</v>
      </c>
      <c r="B46" s="249" t="s">
        <v>496</v>
      </c>
      <c r="C46" s="258" t="s">
        <v>189</v>
      </c>
      <c r="D46" s="258" t="s">
        <v>189</v>
      </c>
      <c r="E46" s="258" t="s">
        <v>189</v>
      </c>
      <c r="F46" s="258" t="s">
        <v>189</v>
      </c>
      <c r="G46" s="258" t="s">
        <v>189</v>
      </c>
      <c r="H46" s="258" t="s">
        <v>189</v>
      </c>
    </row>
    <row r="47" spans="1:8" x14ac:dyDescent="0.75">
      <c r="A47" s="254" t="s">
        <v>529</v>
      </c>
      <c r="B47" s="249" t="s">
        <v>496</v>
      </c>
      <c r="C47" s="258" t="s">
        <v>189</v>
      </c>
      <c r="D47" s="258" t="s">
        <v>189</v>
      </c>
      <c r="E47" s="258" t="s">
        <v>189</v>
      </c>
      <c r="F47" s="258" t="s">
        <v>189</v>
      </c>
      <c r="G47" s="258" t="s">
        <v>189</v>
      </c>
      <c r="H47" s="258" t="s">
        <v>189</v>
      </c>
    </row>
    <row r="48" spans="1:8" x14ac:dyDescent="0.75">
      <c r="A48" s="251" t="s">
        <v>530</v>
      </c>
      <c r="B48" s="249" t="s">
        <v>528</v>
      </c>
      <c r="C48" s="258" t="s">
        <v>189</v>
      </c>
      <c r="D48" s="258" t="s">
        <v>189</v>
      </c>
      <c r="E48" s="258" t="s">
        <v>189</v>
      </c>
      <c r="F48" s="258" t="s">
        <v>189</v>
      </c>
      <c r="G48" s="258" t="s">
        <v>189</v>
      </c>
      <c r="H48" s="258" t="s">
        <v>189</v>
      </c>
    </row>
    <row r="49" spans="1:8" x14ac:dyDescent="0.75">
      <c r="A49" s="259" t="s">
        <v>3399</v>
      </c>
      <c r="B49" s="258" t="s">
        <v>189</v>
      </c>
      <c r="C49" s="258" t="s">
        <v>189</v>
      </c>
      <c r="D49" s="258" t="s">
        <v>189</v>
      </c>
      <c r="E49" s="258" t="s">
        <v>189</v>
      </c>
      <c r="F49" s="258" t="s">
        <v>189</v>
      </c>
      <c r="G49" s="258" t="s">
        <v>189</v>
      </c>
      <c r="H49" s="258" t="s">
        <v>189</v>
      </c>
    </row>
    <row r="50" spans="1:8" x14ac:dyDescent="0.75">
      <c r="A50" s="251" t="s">
        <v>531</v>
      </c>
      <c r="B50" s="249">
        <v>113327.83658654301</v>
      </c>
      <c r="C50" s="249">
        <v>5.2928930187330101</v>
      </c>
      <c r="D50" s="249">
        <v>3.2441550799905401</v>
      </c>
      <c r="E50" s="249">
        <v>1699.3376784668872</v>
      </c>
      <c r="F50" s="249">
        <v>130.7216571044716</v>
      </c>
      <c r="G50" s="249">
        <v>53.656498765611978</v>
      </c>
      <c r="H50" s="249" t="s">
        <v>521</v>
      </c>
    </row>
    <row r="51" spans="1:8" x14ac:dyDescent="0.75">
      <c r="A51" s="260" t="s">
        <v>532</v>
      </c>
      <c r="B51" s="249">
        <v>60220.980376771418</v>
      </c>
      <c r="C51" s="249" t="s">
        <v>556</v>
      </c>
      <c r="D51" s="249">
        <v>1.8999282815821601</v>
      </c>
      <c r="E51" s="253">
        <v>237.49103519777046</v>
      </c>
      <c r="F51" s="253">
        <v>98.796270642272503</v>
      </c>
      <c r="G51" s="253">
        <v>14.819440596340881</v>
      </c>
      <c r="H51" s="253" t="s">
        <v>521</v>
      </c>
    </row>
    <row r="52" spans="1:8" x14ac:dyDescent="0.75">
      <c r="A52" s="260" t="s">
        <v>533</v>
      </c>
      <c r="B52" s="249">
        <v>53106.856209771599</v>
      </c>
      <c r="C52" s="249">
        <v>5.2928930187330101</v>
      </c>
      <c r="D52" s="249">
        <v>1.34422679840838</v>
      </c>
      <c r="E52" s="253">
        <v>1461.8466432691168</v>
      </c>
      <c r="F52" s="253">
        <v>31.9253864621991</v>
      </c>
      <c r="G52" s="253">
        <v>38.837058169271103</v>
      </c>
      <c r="H52" s="253" t="s">
        <v>521</v>
      </c>
    </row>
    <row r="53" spans="1:8" x14ac:dyDescent="0.75">
      <c r="A53" s="251" t="s">
        <v>534</v>
      </c>
      <c r="B53" s="249" t="s">
        <v>496</v>
      </c>
      <c r="C53" s="249" t="s">
        <v>496</v>
      </c>
      <c r="D53" s="249" t="s">
        <v>496</v>
      </c>
      <c r="E53" s="253" t="s">
        <v>496</v>
      </c>
      <c r="F53" s="253" t="s">
        <v>496</v>
      </c>
      <c r="G53" s="253" t="s">
        <v>496</v>
      </c>
      <c r="H53" s="253" t="s">
        <v>521</v>
      </c>
    </row>
    <row r="54" spans="1:8" x14ac:dyDescent="0.75">
      <c r="A54" s="261" t="s">
        <v>3400</v>
      </c>
      <c r="B54" s="249">
        <v>230699.51036740557</v>
      </c>
      <c r="C54" s="258" t="s">
        <v>189</v>
      </c>
      <c r="D54" s="258" t="s">
        <v>189</v>
      </c>
      <c r="E54" s="258" t="s">
        <v>189</v>
      </c>
      <c r="F54" s="258" t="s">
        <v>189</v>
      </c>
      <c r="G54" s="258" t="s">
        <v>189</v>
      </c>
      <c r="H54" s="258" t="s">
        <v>189</v>
      </c>
    </row>
    <row r="55" spans="1:8" x14ac:dyDescent="0.75">
      <c r="A55" s="202" t="s">
        <v>3401</v>
      </c>
      <c r="B55" s="249" t="s">
        <v>556</v>
      </c>
      <c r="C55" s="258" t="s">
        <v>189</v>
      </c>
      <c r="D55" s="258" t="s">
        <v>189</v>
      </c>
      <c r="E55" s="258" t="s">
        <v>189</v>
      </c>
      <c r="F55" s="258" t="s">
        <v>189</v>
      </c>
      <c r="G55" s="258" t="s">
        <v>189</v>
      </c>
      <c r="H55" s="258" t="s">
        <v>189</v>
      </c>
    </row>
    <row r="56" spans="1:8" x14ac:dyDescent="0.75">
      <c r="A56" s="262" t="s">
        <v>535</v>
      </c>
      <c r="B56" s="253" t="s">
        <v>494</v>
      </c>
      <c r="C56" s="258" t="s">
        <v>189</v>
      </c>
      <c r="D56" s="258" t="s">
        <v>189</v>
      </c>
      <c r="E56" s="258" t="s">
        <v>189</v>
      </c>
      <c r="F56" s="258" t="s">
        <v>189</v>
      </c>
      <c r="G56" s="258" t="s">
        <v>189</v>
      </c>
      <c r="H56" s="258" t="s">
        <v>189</v>
      </c>
    </row>
    <row r="57" spans="1:8" x14ac:dyDescent="0.75">
      <c r="A57" s="262" t="s">
        <v>536</v>
      </c>
      <c r="B57" s="253" t="s">
        <v>494</v>
      </c>
      <c r="C57" s="258" t="s">
        <v>189</v>
      </c>
      <c r="D57" s="258" t="s">
        <v>189</v>
      </c>
      <c r="E57" s="258" t="s">
        <v>189</v>
      </c>
      <c r="F57" s="258" t="s">
        <v>189</v>
      </c>
      <c r="G57" s="258" t="s">
        <v>189</v>
      </c>
      <c r="H57" s="258" t="s">
        <v>189</v>
      </c>
    </row>
    <row r="58" spans="1:8" x14ac:dyDescent="0.75">
      <c r="C58" s="5"/>
      <c r="D58" s="5"/>
    </row>
    <row r="59" spans="1:8" x14ac:dyDescent="0.75">
      <c r="A59" s="47" t="s">
        <v>3666</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75">
      <c r="A60" s="47" t="s">
        <v>537</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7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7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75">
      <c r="A63" s="47" t="s">
        <v>2426</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7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75">
      <c r="A65" s="47" t="s">
        <v>132</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75">
      <c r="A66" s="47" t="s">
        <v>3123</v>
      </c>
      <c r="B66" s="48">
        <f>G375</f>
        <v>13282.915919456782</v>
      </c>
      <c r="C66" s="48">
        <f t="shared" ref="C66:D66" si="7">H375</f>
        <v>5.1948184495699996E-3</v>
      </c>
      <c r="D66" s="48">
        <f t="shared" si="7"/>
        <v>1.29867598133739</v>
      </c>
      <c r="E66" s="48"/>
      <c r="F66" s="48"/>
      <c r="G66" s="48"/>
      <c r="H66" s="48"/>
    </row>
    <row r="67" spans="1:10" ht="44.25" x14ac:dyDescent="0.75">
      <c r="A67" s="1" t="s">
        <v>3124</v>
      </c>
      <c r="B67" s="5"/>
      <c r="C67" s="5"/>
      <c r="D67" s="5"/>
      <c r="E67" s="5"/>
      <c r="F67" s="5"/>
      <c r="G67" s="5"/>
      <c r="H67" s="5"/>
    </row>
    <row r="68" spans="1:10" ht="15.5" thickBot="1" x14ac:dyDescent="0.9">
      <c r="B68" s="78"/>
      <c r="C68" s="78"/>
      <c r="D68" s="78"/>
      <c r="E68" s="78"/>
      <c r="F68" s="78"/>
      <c r="G68" s="78"/>
      <c r="H68" s="78"/>
    </row>
    <row r="69" spans="1:10" ht="15.75" x14ac:dyDescent="0.75">
      <c r="A69" s="540" t="s">
        <v>538</v>
      </c>
      <c r="B69" s="541"/>
      <c r="C69" s="203"/>
      <c r="D69" s="203"/>
      <c r="E69" s="203"/>
      <c r="F69" s="203"/>
      <c r="G69" s="203"/>
      <c r="H69" s="203"/>
      <c r="I69" s="51"/>
      <c r="J69" s="46" t="s">
        <v>478</v>
      </c>
    </row>
    <row r="70" spans="1:10" ht="15.75" x14ac:dyDescent="0.75">
      <c r="A70" s="45" t="s">
        <v>539</v>
      </c>
      <c r="B70" s="49"/>
      <c r="C70" s="50"/>
      <c r="D70" s="50"/>
      <c r="E70" s="50"/>
      <c r="F70" s="50"/>
      <c r="G70" s="50"/>
      <c r="H70" s="50"/>
      <c r="I70" s="51"/>
      <c r="J70" s="46" t="s">
        <v>3402</v>
      </c>
    </row>
    <row r="71" spans="1:10" ht="15.75" x14ac:dyDescent="0.75">
      <c r="A71" s="45"/>
      <c r="B71" s="49"/>
      <c r="C71" s="50"/>
      <c r="D71" s="50"/>
      <c r="E71" s="50"/>
      <c r="F71" s="50"/>
      <c r="G71" s="50"/>
      <c r="H71" s="46"/>
      <c r="I71" s="51"/>
      <c r="J71" s="46" t="s">
        <v>479</v>
      </c>
    </row>
    <row r="72" spans="1:10" x14ac:dyDescent="0.75">
      <c r="A72" s="542" t="s">
        <v>480</v>
      </c>
      <c r="B72" s="545" t="s">
        <v>540</v>
      </c>
      <c r="C72" s="546"/>
      <c r="D72" s="545" t="s">
        <v>541</v>
      </c>
      <c r="E72" s="547"/>
      <c r="F72" s="548"/>
      <c r="G72" s="545" t="s">
        <v>542</v>
      </c>
      <c r="H72" s="549"/>
      <c r="I72" s="549"/>
      <c r="J72" s="546"/>
    </row>
    <row r="73" spans="1:10" x14ac:dyDescent="0.75">
      <c r="A73" s="543"/>
      <c r="B73" s="550" t="s">
        <v>543</v>
      </c>
      <c r="C73" s="551"/>
      <c r="D73" s="554" t="s">
        <v>544</v>
      </c>
      <c r="E73" s="550" t="s">
        <v>482</v>
      </c>
      <c r="F73" s="551" t="s">
        <v>483</v>
      </c>
      <c r="G73" s="554" t="s">
        <v>545</v>
      </c>
      <c r="H73" s="554" t="s">
        <v>482</v>
      </c>
      <c r="I73" s="554" t="s">
        <v>483</v>
      </c>
      <c r="J73" s="243" t="s">
        <v>481</v>
      </c>
    </row>
    <row r="74" spans="1:10" x14ac:dyDescent="0.75">
      <c r="A74" s="543"/>
      <c r="B74" s="552"/>
      <c r="C74" s="553"/>
      <c r="D74" s="555"/>
      <c r="E74" s="552"/>
      <c r="F74" s="553"/>
      <c r="G74" s="556"/>
      <c r="H74" s="555"/>
      <c r="I74" s="555"/>
      <c r="J74" s="243" t="s">
        <v>546</v>
      </c>
    </row>
    <row r="75" spans="1:10" ht="15.5" thickBot="1" x14ac:dyDescent="0.9">
      <c r="A75" s="544"/>
      <c r="B75" s="246" t="s">
        <v>547</v>
      </c>
      <c r="C75" s="52" t="s">
        <v>548</v>
      </c>
      <c r="D75" s="52" t="s">
        <v>549</v>
      </c>
      <c r="E75" s="533" t="s">
        <v>550</v>
      </c>
      <c r="F75" s="534"/>
      <c r="G75" s="533" t="s">
        <v>488</v>
      </c>
      <c r="H75" s="531"/>
      <c r="I75" s="531"/>
      <c r="J75" s="532"/>
    </row>
    <row r="76" spans="1:10" ht="15.5" thickTop="1" x14ac:dyDescent="0.75">
      <c r="A76" s="53" t="s">
        <v>551</v>
      </c>
      <c r="B76" s="299">
        <v>91119552.110468924</v>
      </c>
      <c r="C76" s="299" t="s">
        <v>552</v>
      </c>
      <c r="D76" s="300" t="s">
        <v>189</v>
      </c>
      <c r="E76" s="300" t="s">
        <v>189</v>
      </c>
      <c r="F76" s="300" t="s">
        <v>189</v>
      </c>
      <c r="G76" s="299">
        <v>5894246.3300794624</v>
      </c>
      <c r="H76" s="299">
        <v>474.07141405218891</v>
      </c>
      <c r="I76" s="299">
        <v>255.32625983564566</v>
      </c>
      <c r="J76" s="299" t="s">
        <v>556</v>
      </c>
    </row>
    <row r="77" spans="1:10" x14ac:dyDescent="0.75">
      <c r="A77" s="263" t="s">
        <v>553</v>
      </c>
      <c r="B77" s="299">
        <v>39518350.449221194</v>
      </c>
      <c r="C77" s="299" t="s">
        <v>552</v>
      </c>
      <c r="D77" s="299">
        <v>62.818550609275022</v>
      </c>
      <c r="E77" s="299">
        <v>4.71081601067928</v>
      </c>
      <c r="F77" s="299">
        <v>3.6043774931421502</v>
      </c>
      <c r="G77" s="299">
        <v>2482485.4976894674</v>
      </c>
      <c r="H77" s="299">
        <v>186.16367801182585</v>
      </c>
      <c r="I77" s="299">
        <v>142.439052925277</v>
      </c>
      <c r="J77" s="299" t="s">
        <v>494</v>
      </c>
    </row>
    <row r="78" spans="1:10" x14ac:dyDescent="0.75">
      <c r="A78" s="263" t="s">
        <v>554</v>
      </c>
      <c r="B78" s="299">
        <v>23547856.46013758</v>
      </c>
      <c r="C78" s="299" t="s">
        <v>552</v>
      </c>
      <c r="D78" s="299">
        <v>90.390222007608685</v>
      </c>
      <c r="E78" s="299">
        <v>1.3293847084140999</v>
      </c>
      <c r="F78" s="299">
        <v>4.0838943275543604</v>
      </c>
      <c r="G78" s="299">
        <v>2128495.9732351382</v>
      </c>
      <c r="H78" s="299">
        <v>31.304160294037182</v>
      </c>
      <c r="I78" s="299">
        <v>96.166957423620104</v>
      </c>
      <c r="J78" s="299" t="s">
        <v>494</v>
      </c>
    </row>
    <row r="79" spans="1:10" x14ac:dyDescent="0.75">
      <c r="A79" s="263" t="s">
        <v>555</v>
      </c>
      <c r="B79" s="299">
        <v>25079732.293968797</v>
      </c>
      <c r="C79" s="299" t="s">
        <v>552</v>
      </c>
      <c r="D79" s="299">
        <v>50.61939699547608</v>
      </c>
      <c r="E79" s="299">
        <v>2.9025747542863098</v>
      </c>
      <c r="F79" s="299">
        <v>0.31864834210840998</v>
      </c>
      <c r="G79" s="299">
        <v>1269520.9255286683</v>
      </c>
      <c r="H79" s="299">
        <v>72.795797800732927</v>
      </c>
      <c r="I79" s="299">
        <v>7.9916151159959297</v>
      </c>
      <c r="J79" s="299" t="s">
        <v>494</v>
      </c>
    </row>
    <row r="80" spans="1:10" x14ac:dyDescent="0.75">
      <c r="A80" s="263" t="s">
        <v>3235</v>
      </c>
      <c r="B80" s="299">
        <v>353451.33084586024</v>
      </c>
      <c r="C80" s="299" t="s">
        <v>552</v>
      </c>
      <c r="D80" s="299">
        <v>38.884939528440349</v>
      </c>
      <c r="E80" s="299">
        <v>1.469740809049E-2</v>
      </c>
      <c r="F80" s="299">
        <v>3.6742710183873699</v>
      </c>
      <c r="G80" s="299">
        <v>13743.93362618804</v>
      </c>
      <c r="H80" s="299">
        <v>5.1948184495699996E-3</v>
      </c>
      <c r="I80" s="299">
        <v>1.29867598133739</v>
      </c>
      <c r="J80" s="299" t="s">
        <v>556</v>
      </c>
    </row>
    <row r="81" spans="1:10" x14ac:dyDescent="0.75">
      <c r="A81" s="263" t="s">
        <v>3236</v>
      </c>
      <c r="B81" s="299" t="s">
        <v>523</v>
      </c>
      <c r="C81" s="299" t="s">
        <v>552</v>
      </c>
      <c r="D81" s="299" t="s">
        <v>523</v>
      </c>
      <c r="E81" s="299" t="s">
        <v>523</v>
      </c>
      <c r="F81" s="299" t="s">
        <v>523</v>
      </c>
      <c r="G81" s="299" t="s">
        <v>523</v>
      </c>
      <c r="H81" s="299" t="s">
        <v>523</v>
      </c>
      <c r="I81" s="299" t="s">
        <v>523</v>
      </c>
      <c r="J81" s="299" t="s">
        <v>523</v>
      </c>
    </row>
    <row r="82" spans="1:10" x14ac:dyDescent="0.75">
      <c r="A82" s="263" t="s">
        <v>3237</v>
      </c>
      <c r="B82" s="299">
        <v>2620161.5762954974</v>
      </c>
      <c r="C82" s="299" t="s">
        <v>552</v>
      </c>
      <c r="D82" s="299">
        <v>88.047818292785962</v>
      </c>
      <c r="E82" s="299">
        <v>70.149331548862634</v>
      </c>
      <c r="F82" s="299">
        <v>2.8356871028999802</v>
      </c>
      <c r="G82" s="300" t="s">
        <v>189</v>
      </c>
      <c r="H82" s="299">
        <v>183.80258312714338</v>
      </c>
      <c r="I82" s="299">
        <v>7.4299583894152299</v>
      </c>
      <c r="J82" s="299" t="s">
        <v>494</v>
      </c>
    </row>
    <row r="83" spans="1:10" x14ac:dyDescent="0.75">
      <c r="A83" s="264" t="s">
        <v>557</v>
      </c>
      <c r="B83" s="299">
        <v>32351773.409563068</v>
      </c>
      <c r="C83" s="299" t="s">
        <v>552</v>
      </c>
      <c r="D83" s="300" t="s">
        <v>189</v>
      </c>
      <c r="E83" s="300" t="s">
        <v>189</v>
      </c>
      <c r="F83" s="300" t="s">
        <v>189</v>
      </c>
      <c r="G83" s="299">
        <v>2540094.5307982946</v>
      </c>
      <c r="H83" s="299">
        <v>37.656050059714502</v>
      </c>
      <c r="I83" s="299">
        <v>101.32241952488565</v>
      </c>
      <c r="J83" s="299" t="s">
        <v>556</v>
      </c>
    </row>
    <row r="84" spans="1:10" x14ac:dyDescent="0.75">
      <c r="A84" s="265" t="s">
        <v>553</v>
      </c>
      <c r="B84" s="299">
        <v>1343810.0384583769</v>
      </c>
      <c r="C84" s="299" t="s">
        <v>552</v>
      </c>
      <c r="D84" s="299">
        <v>75.928141051021797</v>
      </c>
      <c r="E84" s="299">
        <v>0.76379847184557004</v>
      </c>
      <c r="F84" s="299">
        <v>0.35425092693756</v>
      </c>
      <c r="G84" s="299">
        <v>102032.99814584665</v>
      </c>
      <c r="H84" s="299">
        <v>1.02640005382524</v>
      </c>
      <c r="I84" s="299">
        <v>0.47604595175188003</v>
      </c>
      <c r="J84" s="299" t="s">
        <v>494</v>
      </c>
    </row>
    <row r="85" spans="1:10" x14ac:dyDescent="0.75">
      <c r="A85" s="265" t="s">
        <v>554</v>
      </c>
      <c r="B85" s="299">
        <v>21964918.19043801</v>
      </c>
      <c r="C85" s="299" t="s">
        <v>552</v>
      </c>
      <c r="D85" s="299">
        <v>90.62078968100333</v>
      </c>
      <c r="E85" s="299">
        <v>0.73257570335638</v>
      </c>
      <c r="F85" s="299">
        <v>4.2890443345528002</v>
      </c>
      <c r="G85" s="299">
        <v>1990478.2316961272</v>
      </c>
      <c r="H85" s="299">
        <v>16.09096539252544</v>
      </c>
      <c r="I85" s="299">
        <v>94.208507923613965</v>
      </c>
      <c r="J85" s="299" t="s">
        <v>494</v>
      </c>
    </row>
    <row r="86" spans="1:10" x14ac:dyDescent="0.75">
      <c r="A86" s="265" t="s">
        <v>555</v>
      </c>
      <c r="B86" s="299">
        <v>8795000.2471165303</v>
      </c>
      <c r="C86" s="299" t="s">
        <v>552</v>
      </c>
      <c r="D86" s="299">
        <v>50.838234302060421</v>
      </c>
      <c r="E86" s="299">
        <v>2.3338941529224702</v>
      </c>
      <c r="F86" s="299">
        <v>0.75335764658167004</v>
      </c>
      <c r="G86" s="299">
        <v>447122.28324958944</v>
      </c>
      <c r="H86" s="299">
        <v>20.526599651696909</v>
      </c>
      <c r="I86" s="299">
        <v>6.6257806878528998</v>
      </c>
      <c r="J86" s="299" t="s">
        <v>494</v>
      </c>
    </row>
    <row r="87" spans="1:10" x14ac:dyDescent="0.75">
      <c r="A87" s="265" t="s">
        <v>3235</v>
      </c>
      <c r="B87" s="299">
        <v>52888.087323471489</v>
      </c>
      <c r="C87" s="299" t="s">
        <v>552</v>
      </c>
      <c r="D87" s="299">
        <v>8.7168534553273496</v>
      </c>
      <c r="E87" s="299" t="s">
        <v>3129</v>
      </c>
      <c r="F87" s="299" t="s">
        <v>3129</v>
      </c>
      <c r="G87" s="299">
        <v>461.01770673125719</v>
      </c>
      <c r="H87" s="299" t="s">
        <v>3129</v>
      </c>
      <c r="I87" s="299" t="s">
        <v>3129</v>
      </c>
      <c r="J87" s="299" t="s">
        <v>556</v>
      </c>
    </row>
    <row r="88" spans="1:10" x14ac:dyDescent="0.75">
      <c r="A88" s="265" t="s">
        <v>3236</v>
      </c>
      <c r="B88" s="299" t="s">
        <v>523</v>
      </c>
      <c r="C88" s="299" t="s">
        <v>552</v>
      </c>
      <c r="D88" s="299" t="s">
        <v>523</v>
      </c>
      <c r="E88" s="299" t="s">
        <v>523</v>
      </c>
      <c r="F88" s="299" t="s">
        <v>523</v>
      </c>
      <c r="G88" s="299" t="s">
        <v>523</v>
      </c>
      <c r="H88" s="299" t="s">
        <v>523</v>
      </c>
      <c r="I88" s="299" t="s">
        <v>523</v>
      </c>
      <c r="J88" s="299" t="s">
        <v>523</v>
      </c>
    </row>
    <row r="89" spans="1:10" x14ac:dyDescent="0.75">
      <c r="A89" s="265" t="s">
        <v>3237</v>
      </c>
      <c r="B89" s="299">
        <v>195156.84622667928</v>
      </c>
      <c r="C89" s="299" t="s">
        <v>552</v>
      </c>
      <c r="D89" s="299">
        <v>97.735736802039924</v>
      </c>
      <c r="E89" s="299">
        <v>6.192435418265E-2</v>
      </c>
      <c r="F89" s="299">
        <v>6.192435418265E-2</v>
      </c>
      <c r="G89" s="299">
        <v>19073.798157926904</v>
      </c>
      <c r="H89" s="299">
        <v>1.2084961666909999E-2</v>
      </c>
      <c r="I89" s="299">
        <v>1.2084961666909999E-2</v>
      </c>
      <c r="J89" s="299" t="s">
        <v>494</v>
      </c>
    </row>
    <row r="90" spans="1:10" x14ac:dyDescent="0.75">
      <c r="A90" s="266" t="s">
        <v>3238</v>
      </c>
      <c r="B90" s="299">
        <v>29762022.261531696</v>
      </c>
      <c r="C90" s="299" t="s">
        <v>552</v>
      </c>
      <c r="D90" s="300" t="s">
        <v>189</v>
      </c>
      <c r="E90" s="300" t="s">
        <v>189</v>
      </c>
      <c r="F90" s="300" t="s">
        <v>189</v>
      </c>
      <c r="G90" s="299">
        <v>2400057.4856406469</v>
      </c>
      <c r="H90" s="299">
        <v>34.823479419570468</v>
      </c>
      <c r="I90" s="299">
        <v>100.86538569159121</v>
      </c>
      <c r="J90" s="299" t="s">
        <v>556</v>
      </c>
    </row>
    <row r="91" spans="1:10" x14ac:dyDescent="0.75">
      <c r="A91" s="265" t="s">
        <v>553</v>
      </c>
      <c r="B91" s="299">
        <v>1289345.7754762077</v>
      </c>
      <c r="C91" s="299" t="s">
        <v>552</v>
      </c>
      <c r="D91" s="299">
        <v>75.981710695644367</v>
      </c>
      <c r="E91" s="299">
        <v>0.66331306705496995</v>
      </c>
      <c r="F91" s="299">
        <v>0.25283307148143003</v>
      </c>
      <c r="G91" s="299">
        <v>97966.697698884454</v>
      </c>
      <c r="H91" s="299">
        <v>0.85523990082548995</v>
      </c>
      <c r="I91" s="299">
        <v>0.32598925261525002</v>
      </c>
      <c r="J91" s="299" t="s">
        <v>494</v>
      </c>
    </row>
    <row r="92" spans="1:10" x14ac:dyDescent="0.75">
      <c r="A92" s="265" t="s">
        <v>554</v>
      </c>
      <c r="B92" s="299">
        <v>21878947.484241422</v>
      </c>
      <c r="C92" s="299" t="s">
        <v>552</v>
      </c>
      <c r="D92" s="299">
        <v>90.624623010701626</v>
      </c>
      <c r="E92" s="299">
        <v>0.69812515865578995</v>
      </c>
      <c r="F92" s="299">
        <v>4.3002982540659396</v>
      </c>
      <c r="G92" s="299">
        <v>1982771.3676303178</v>
      </c>
      <c r="H92" s="299">
        <v>15.27424368365784</v>
      </c>
      <c r="I92" s="299">
        <v>94.085999667283815</v>
      </c>
      <c r="J92" s="299" t="s">
        <v>494</v>
      </c>
    </row>
    <row r="93" spans="1:10" x14ac:dyDescent="0.75">
      <c r="A93" s="265" t="s">
        <v>555</v>
      </c>
      <c r="B93" s="299">
        <v>6345684.0682639154</v>
      </c>
      <c r="C93" s="299" t="s">
        <v>552</v>
      </c>
      <c r="D93" s="299">
        <v>50.248073994006518</v>
      </c>
      <c r="E93" s="299">
        <v>2.9440341927598199</v>
      </c>
      <c r="F93" s="299">
        <v>1.01506972939916</v>
      </c>
      <c r="G93" s="299">
        <v>318858.40260471357</v>
      </c>
      <c r="H93" s="299">
        <v>18.681910873420229</v>
      </c>
      <c r="I93" s="299">
        <v>6.4413118100252298</v>
      </c>
      <c r="J93" s="299" t="s">
        <v>494</v>
      </c>
    </row>
    <row r="94" spans="1:10" x14ac:dyDescent="0.75">
      <c r="A94" s="265" t="s">
        <v>3235</v>
      </c>
      <c r="B94" s="299">
        <v>52888.087323471489</v>
      </c>
      <c r="C94" s="299" t="s">
        <v>552</v>
      </c>
      <c r="D94" s="299">
        <v>8.7168534553273496</v>
      </c>
      <c r="E94" s="299" t="s">
        <v>528</v>
      </c>
      <c r="F94" s="299" t="s">
        <v>528</v>
      </c>
      <c r="G94" s="299">
        <v>461.01770673125719</v>
      </c>
      <c r="H94" s="299" t="s">
        <v>528</v>
      </c>
      <c r="I94" s="299" t="s">
        <v>528</v>
      </c>
      <c r="J94" s="299" t="s">
        <v>494</v>
      </c>
    </row>
    <row r="95" spans="1:10" x14ac:dyDescent="0.75">
      <c r="A95" s="265" t="s">
        <v>3236</v>
      </c>
      <c r="B95" s="299" t="s">
        <v>523</v>
      </c>
      <c r="C95" s="299" t="s">
        <v>552</v>
      </c>
      <c r="D95" s="299" t="s">
        <v>523</v>
      </c>
      <c r="E95" s="299" t="s">
        <v>523</v>
      </c>
      <c r="F95" s="299" t="s">
        <v>523</v>
      </c>
      <c r="G95" s="299" t="s">
        <v>523</v>
      </c>
      <c r="H95" s="299" t="s">
        <v>523</v>
      </c>
      <c r="I95" s="299" t="s">
        <v>523</v>
      </c>
      <c r="J95" s="299" t="s">
        <v>523</v>
      </c>
    </row>
    <row r="96" spans="1:10" x14ac:dyDescent="0.75">
      <c r="A96" s="265" t="s">
        <v>3237</v>
      </c>
      <c r="B96" s="299">
        <v>195156.84622667928</v>
      </c>
      <c r="C96" s="299" t="s">
        <v>552</v>
      </c>
      <c r="D96" s="299">
        <v>97.735736802039924</v>
      </c>
      <c r="E96" s="299">
        <v>6.192435418265E-2</v>
      </c>
      <c r="F96" s="299">
        <v>6.192435418265E-2</v>
      </c>
      <c r="G96" s="299">
        <v>19073.798157926904</v>
      </c>
      <c r="H96" s="299">
        <v>1.2084961666909999E-2</v>
      </c>
      <c r="I96" s="299">
        <v>1.2084961666909999E-2</v>
      </c>
      <c r="J96" s="299" t="s">
        <v>494</v>
      </c>
    </row>
    <row r="97" spans="1:10" x14ac:dyDescent="0.75">
      <c r="A97" s="267" t="s">
        <v>558</v>
      </c>
      <c r="B97" s="299">
        <v>29762022.261531696</v>
      </c>
      <c r="C97" s="299" t="s">
        <v>552</v>
      </c>
      <c r="D97" s="300" t="s">
        <v>189</v>
      </c>
      <c r="E97" s="300" t="s">
        <v>189</v>
      </c>
      <c r="F97" s="300" t="s">
        <v>189</v>
      </c>
      <c r="G97" s="299">
        <v>2400057.4856406469</v>
      </c>
      <c r="H97" s="299">
        <v>34.823479419570468</v>
      </c>
      <c r="I97" s="299">
        <v>100.86538569159121</v>
      </c>
      <c r="J97" s="299" t="s">
        <v>556</v>
      </c>
    </row>
    <row r="98" spans="1:10" x14ac:dyDescent="0.75">
      <c r="A98" s="268" t="s">
        <v>559</v>
      </c>
      <c r="B98" s="301">
        <v>1289345.7754762077</v>
      </c>
      <c r="C98" s="299" t="s">
        <v>552</v>
      </c>
      <c r="D98" s="299">
        <v>75.981710695644367</v>
      </c>
      <c r="E98" s="299">
        <v>0.66331306705496995</v>
      </c>
      <c r="F98" s="299">
        <v>0.25283307148143003</v>
      </c>
      <c r="G98" s="301">
        <v>97966.697698884454</v>
      </c>
      <c r="H98" s="301">
        <v>0.85523990082548995</v>
      </c>
      <c r="I98" s="301">
        <v>0.32598925261525002</v>
      </c>
      <c r="J98" s="301" t="s">
        <v>494</v>
      </c>
    </row>
    <row r="99" spans="1:10" x14ac:dyDescent="0.75">
      <c r="A99" s="268" t="s">
        <v>560</v>
      </c>
      <c r="B99" s="301">
        <v>21878947.484241422</v>
      </c>
      <c r="C99" s="299" t="s">
        <v>552</v>
      </c>
      <c r="D99" s="299">
        <v>90.624623010701626</v>
      </c>
      <c r="E99" s="299">
        <v>0.69812515865578995</v>
      </c>
      <c r="F99" s="299">
        <v>4.3002982540659396</v>
      </c>
      <c r="G99" s="301">
        <v>1982771.3676303178</v>
      </c>
      <c r="H99" s="301">
        <v>15.27424368365784</v>
      </c>
      <c r="I99" s="301">
        <v>94.085999667283815</v>
      </c>
      <c r="J99" s="301" t="s">
        <v>494</v>
      </c>
    </row>
    <row r="100" spans="1:10" x14ac:dyDescent="0.75">
      <c r="A100" s="268" t="s">
        <v>561</v>
      </c>
      <c r="B100" s="301">
        <v>6345684.0682639154</v>
      </c>
      <c r="C100" s="299" t="s">
        <v>552</v>
      </c>
      <c r="D100" s="299">
        <v>50.248073994006518</v>
      </c>
      <c r="E100" s="299">
        <v>2.9440341927598199</v>
      </c>
      <c r="F100" s="299">
        <v>1.01506972939916</v>
      </c>
      <c r="G100" s="301">
        <v>318858.40260471357</v>
      </c>
      <c r="H100" s="301">
        <v>18.681910873420229</v>
      </c>
      <c r="I100" s="301">
        <v>6.4413118100252298</v>
      </c>
      <c r="J100" s="301" t="s">
        <v>494</v>
      </c>
    </row>
    <row r="101" spans="1:10" x14ac:dyDescent="0.75">
      <c r="A101" s="268" t="s">
        <v>562</v>
      </c>
      <c r="B101" s="301">
        <v>52888.087323471489</v>
      </c>
      <c r="C101" s="299" t="s">
        <v>552</v>
      </c>
      <c r="D101" s="299">
        <v>8.7168534553273496</v>
      </c>
      <c r="E101" s="299" t="s">
        <v>494</v>
      </c>
      <c r="F101" s="299" t="s">
        <v>494</v>
      </c>
      <c r="G101" s="301">
        <v>461.01770673125719</v>
      </c>
      <c r="H101" s="301" t="s">
        <v>494</v>
      </c>
      <c r="I101" s="301" t="s">
        <v>494</v>
      </c>
      <c r="J101" s="301" t="s">
        <v>494</v>
      </c>
    </row>
    <row r="102" spans="1:10" x14ac:dyDescent="0.75">
      <c r="A102" s="268" t="s">
        <v>563</v>
      </c>
      <c r="B102" s="301" t="s">
        <v>523</v>
      </c>
      <c r="C102" s="299" t="s">
        <v>552</v>
      </c>
      <c r="D102" s="299" t="s">
        <v>523</v>
      </c>
      <c r="E102" s="299" t="s">
        <v>523</v>
      </c>
      <c r="F102" s="299" t="s">
        <v>523</v>
      </c>
      <c r="G102" s="301" t="s">
        <v>523</v>
      </c>
      <c r="H102" s="301" t="s">
        <v>523</v>
      </c>
      <c r="I102" s="301" t="s">
        <v>523</v>
      </c>
      <c r="J102" s="301" t="s">
        <v>523</v>
      </c>
    </row>
    <row r="103" spans="1:10" x14ac:dyDescent="0.75">
      <c r="A103" s="268" t="s">
        <v>92</v>
      </c>
      <c r="B103" s="301">
        <v>195156.84622667928</v>
      </c>
      <c r="C103" s="299" t="s">
        <v>552</v>
      </c>
      <c r="D103" s="299">
        <v>97.735736802039924</v>
      </c>
      <c r="E103" s="299">
        <v>6.192435418265E-2</v>
      </c>
      <c r="F103" s="299">
        <v>6.192435418265E-2</v>
      </c>
      <c r="G103" s="301">
        <v>19073.798157926904</v>
      </c>
      <c r="H103" s="301">
        <v>1.2084961666909999E-2</v>
      </c>
      <c r="I103" s="301">
        <v>1.2084961666909999E-2</v>
      </c>
      <c r="J103" s="301" t="s">
        <v>494</v>
      </c>
    </row>
    <row r="104" spans="1:10" x14ac:dyDescent="0.75">
      <c r="A104" s="267" t="s">
        <v>564</v>
      </c>
      <c r="B104" s="299" t="s">
        <v>3130</v>
      </c>
      <c r="C104" s="299" t="s">
        <v>552</v>
      </c>
      <c r="D104" s="300" t="s">
        <v>189</v>
      </c>
      <c r="E104" s="300" t="s">
        <v>189</v>
      </c>
      <c r="F104" s="300" t="s">
        <v>189</v>
      </c>
      <c r="G104" s="299" t="s">
        <v>3130</v>
      </c>
      <c r="H104" s="299" t="s">
        <v>568</v>
      </c>
      <c r="I104" s="299" t="s">
        <v>568</v>
      </c>
      <c r="J104" s="299" t="s">
        <v>556</v>
      </c>
    </row>
    <row r="105" spans="1:10" x14ac:dyDescent="0.75">
      <c r="A105" s="268" t="s">
        <v>559</v>
      </c>
      <c r="B105" s="301" t="s">
        <v>496</v>
      </c>
      <c r="C105" s="299" t="s">
        <v>552</v>
      </c>
      <c r="D105" s="299" t="s">
        <v>528</v>
      </c>
      <c r="E105" s="299" t="s">
        <v>496</v>
      </c>
      <c r="F105" s="299" t="s">
        <v>496</v>
      </c>
      <c r="G105" s="301" t="s">
        <v>496</v>
      </c>
      <c r="H105" s="301" t="s">
        <v>496</v>
      </c>
      <c r="I105" s="301" t="s">
        <v>496</v>
      </c>
      <c r="J105" s="301" t="s">
        <v>494</v>
      </c>
    </row>
    <row r="106" spans="1:10" x14ac:dyDescent="0.75">
      <c r="A106" s="268" t="s">
        <v>560</v>
      </c>
      <c r="B106" s="301" t="s">
        <v>496</v>
      </c>
      <c r="C106" s="299" t="s">
        <v>552</v>
      </c>
      <c r="D106" s="299" t="s">
        <v>528</v>
      </c>
      <c r="E106" s="299" t="s">
        <v>496</v>
      </c>
      <c r="F106" s="299" t="s">
        <v>496</v>
      </c>
      <c r="G106" s="301" t="s">
        <v>496</v>
      </c>
      <c r="H106" s="301" t="s">
        <v>496</v>
      </c>
      <c r="I106" s="301" t="s">
        <v>496</v>
      </c>
      <c r="J106" s="301" t="s">
        <v>494</v>
      </c>
    </row>
    <row r="107" spans="1:10" x14ac:dyDescent="0.75">
      <c r="A107" s="268" t="s">
        <v>561</v>
      </c>
      <c r="B107" s="301" t="s">
        <v>496</v>
      </c>
      <c r="C107" s="299" t="s">
        <v>552</v>
      </c>
      <c r="D107" s="299" t="s">
        <v>528</v>
      </c>
      <c r="E107" s="299" t="s">
        <v>496</v>
      </c>
      <c r="F107" s="299" t="s">
        <v>496</v>
      </c>
      <c r="G107" s="301" t="s">
        <v>496</v>
      </c>
      <c r="H107" s="301" t="s">
        <v>496</v>
      </c>
      <c r="I107" s="301" t="s">
        <v>496</v>
      </c>
      <c r="J107" s="301" t="s">
        <v>494</v>
      </c>
    </row>
    <row r="108" spans="1:10" x14ac:dyDescent="0.75">
      <c r="A108" s="268" t="s">
        <v>562</v>
      </c>
      <c r="B108" s="301" t="s">
        <v>496</v>
      </c>
      <c r="C108" s="299" t="s">
        <v>552</v>
      </c>
      <c r="D108" s="299" t="s">
        <v>528</v>
      </c>
      <c r="E108" s="299" t="s">
        <v>496</v>
      </c>
      <c r="F108" s="299" t="s">
        <v>496</v>
      </c>
      <c r="G108" s="301" t="s">
        <v>496</v>
      </c>
      <c r="H108" s="301" t="s">
        <v>496</v>
      </c>
      <c r="I108" s="301" t="s">
        <v>496</v>
      </c>
      <c r="J108" s="301" t="s">
        <v>494</v>
      </c>
    </row>
    <row r="109" spans="1:10" x14ac:dyDescent="0.75">
      <c r="A109" s="268" t="s">
        <v>563</v>
      </c>
      <c r="B109" s="301" t="s">
        <v>523</v>
      </c>
      <c r="C109" s="299" t="s">
        <v>552</v>
      </c>
      <c r="D109" s="299" t="s">
        <v>523</v>
      </c>
      <c r="E109" s="299" t="s">
        <v>523</v>
      </c>
      <c r="F109" s="299" t="s">
        <v>523</v>
      </c>
      <c r="G109" s="301" t="s">
        <v>523</v>
      </c>
      <c r="H109" s="301" t="s">
        <v>523</v>
      </c>
      <c r="I109" s="301" t="s">
        <v>523</v>
      </c>
      <c r="J109" s="301" t="s">
        <v>523</v>
      </c>
    </row>
    <row r="110" spans="1:10" x14ac:dyDescent="0.75">
      <c r="A110" s="268" t="s">
        <v>92</v>
      </c>
      <c r="B110" s="301" t="s">
        <v>496</v>
      </c>
      <c r="C110" s="299" t="s">
        <v>552</v>
      </c>
      <c r="D110" s="299" t="s">
        <v>528</v>
      </c>
      <c r="E110" s="299" t="s">
        <v>496</v>
      </c>
      <c r="F110" s="299" t="s">
        <v>496</v>
      </c>
      <c r="G110" s="301" t="s">
        <v>496</v>
      </c>
      <c r="H110" s="301" t="s">
        <v>496</v>
      </c>
      <c r="I110" s="301" t="s">
        <v>496</v>
      </c>
      <c r="J110" s="301" t="s">
        <v>494</v>
      </c>
    </row>
    <row r="111" spans="1:10" x14ac:dyDescent="0.75">
      <c r="A111" s="267" t="s">
        <v>565</v>
      </c>
      <c r="B111" s="299" t="s">
        <v>3130</v>
      </c>
      <c r="C111" s="299" t="s">
        <v>552</v>
      </c>
      <c r="D111" s="300" t="s">
        <v>189</v>
      </c>
      <c r="E111" s="300" t="s">
        <v>189</v>
      </c>
      <c r="F111" s="300" t="s">
        <v>189</v>
      </c>
      <c r="G111" s="299" t="s">
        <v>568</v>
      </c>
      <c r="H111" s="299" t="s">
        <v>3130</v>
      </c>
      <c r="I111" s="299" t="s">
        <v>568</v>
      </c>
      <c r="J111" s="299" t="s">
        <v>556</v>
      </c>
    </row>
    <row r="112" spans="1:10" x14ac:dyDescent="0.75">
      <c r="A112" s="268" t="s">
        <v>559</v>
      </c>
      <c r="B112" s="301" t="s">
        <v>496</v>
      </c>
      <c r="C112" s="299" t="s">
        <v>552</v>
      </c>
      <c r="D112" s="299" t="s">
        <v>528</v>
      </c>
      <c r="E112" s="299" t="s">
        <v>496</v>
      </c>
      <c r="F112" s="299" t="s">
        <v>496</v>
      </c>
      <c r="G112" s="301" t="s">
        <v>496</v>
      </c>
      <c r="H112" s="301" t="s">
        <v>496</v>
      </c>
      <c r="I112" s="301" t="s">
        <v>496</v>
      </c>
      <c r="J112" s="301" t="s">
        <v>494</v>
      </c>
    </row>
    <row r="113" spans="1:10" x14ac:dyDescent="0.75">
      <c r="A113" s="268" t="s">
        <v>560</v>
      </c>
      <c r="B113" s="301" t="s">
        <v>496</v>
      </c>
      <c r="C113" s="299" t="s">
        <v>552</v>
      </c>
      <c r="D113" s="299" t="s">
        <v>528</v>
      </c>
      <c r="E113" s="299" t="s">
        <v>496</v>
      </c>
      <c r="F113" s="299" t="s">
        <v>496</v>
      </c>
      <c r="G113" s="301" t="s">
        <v>496</v>
      </c>
      <c r="H113" s="301" t="s">
        <v>496</v>
      </c>
      <c r="I113" s="301" t="s">
        <v>496</v>
      </c>
      <c r="J113" s="301" t="s">
        <v>494</v>
      </c>
    </row>
    <row r="114" spans="1:10" x14ac:dyDescent="0.75">
      <c r="A114" s="268" t="s">
        <v>561</v>
      </c>
      <c r="B114" s="301" t="s">
        <v>496</v>
      </c>
      <c r="C114" s="299" t="s">
        <v>552</v>
      </c>
      <c r="D114" s="299" t="s">
        <v>528</v>
      </c>
      <c r="E114" s="299" t="s">
        <v>496</v>
      </c>
      <c r="F114" s="299" t="s">
        <v>496</v>
      </c>
      <c r="G114" s="301" t="s">
        <v>496</v>
      </c>
      <c r="H114" s="301" t="s">
        <v>496</v>
      </c>
      <c r="I114" s="301" t="s">
        <v>496</v>
      </c>
      <c r="J114" s="301" t="s">
        <v>494</v>
      </c>
    </row>
    <row r="115" spans="1:10" x14ac:dyDescent="0.75">
      <c r="A115" s="268" t="s">
        <v>562</v>
      </c>
      <c r="B115" s="301" t="s">
        <v>496</v>
      </c>
      <c r="C115" s="299" t="s">
        <v>552</v>
      </c>
      <c r="D115" s="299" t="s">
        <v>528</v>
      </c>
      <c r="E115" s="299" t="s">
        <v>496</v>
      </c>
      <c r="F115" s="299" t="s">
        <v>496</v>
      </c>
      <c r="G115" s="301" t="s">
        <v>496</v>
      </c>
      <c r="H115" s="301" t="s">
        <v>496</v>
      </c>
      <c r="I115" s="301" t="s">
        <v>496</v>
      </c>
      <c r="J115" s="301" t="s">
        <v>494</v>
      </c>
    </row>
    <row r="116" spans="1:10" x14ac:dyDescent="0.75">
      <c r="A116" s="268" t="s">
        <v>563</v>
      </c>
      <c r="B116" s="301" t="s">
        <v>523</v>
      </c>
      <c r="C116" s="299" t="s">
        <v>552</v>
      </c>
      <c r="D116" s="299" t="s">
        <v>523</v>
      </c>
      <c r="E116" s="299" t="s">
        <v>523</v>
      </c>
      <c r="F116" s="299" t="s">
        <v>523</v>
      </c>
      <c r="G116" s="301" t="s">
        <v>523</v>
      </c>
      <c r="H116" s="301" t="s">
        <v>523</v>
      </c>
      <c r="I116" s="301" t="s">
        <v>523</v>
      </c>
      <c r="J116" s="301" t="s">
        <v>523</v>
      </c>
    </row>
    <row r="117" spans="1:10" x14ac:dyDescent="0.75">
      <c r="A117" s="268" t="s">
        <v>92</v>
      </c>
      <c r="B117" s="301" t="s">
        <v>496</v>
      </c>
      <c r="C117" s="299" t="s">
        <v>552</v>
      </c>
      <c r="D117" s="299" t="s">
        <v>528</v>
      </c>
      <c r="E117" s="299" t="s">
        <v>496</v>
      </c>
      <c r="F117" s="299" t="s">
        <v>496</v>
      </c>
      <c r="G117" s="301" t="s">
        <v>496</v>
      </c>
      <c r="H117" s="301" t="s">
        <v>496</v>
      </c>
      <c r="I117" s="301" t="s">
        <v>496</v>
      </c>
      <c r="J117" s="301" t="s">
        <v>494</v>
      </c>
    </row>
    <row r="118" spans="1:10" x14ac:dyDescent="0.75">
      <c r="A118" s="269" t="s">
        <v>493</v>
      </c>
      <c r="B118" s="299">
        <v>1778687.0543379753</v>
      </c>
      <c r="C118" s="299" t="s">
        <v>552</v>
      </c>
      <c r="D118" s="300" t="s">
        <v>189</v>
      </c>
      <c r="E118" s="300" t="s">
        <v>189</v>
      </c>
      <c r="F118" s="300" t="s">
        <v>189</v>
      </c>
      <c r="G118" s="299">
        <v>94253.062008181601</v>
      </c>
      <c r="H118" s="299">
        <v>1.46027512323081</v>
      </c>
      <c r="I118" s="299">
        <v>0.26593010197444999</v>
      </c>
      <c r="J118" s="299" t="s">
        <v>556</v>
      </c>
    </row>
    <row r="119" spans="1:10" x14ac:dyDescent="0.75">
      <c r="A119" s="265" t="s">
        <v>553</v>
      </c>
      <c r="B119" s="301">
        <v>49045.406851392239</v>
      </c>
      <c r="C119" s="299" t="s">
        <v>552</v>
      </c>
      <c r="D119" s="299">
        <v>74.659973794071973</v>
      </c>
      <c r="E119" s="299">
        <v>3.1426139568948201</v>
      </c>
      <c r="F119" s="299">
        <v>2.75514054391506</v>
      </c>
      <c r="G119" s="301">
        <v>3661.7287902445428</v>
      </c>
      <c r="H119" s="301">
        <v>0.15413078009277001</v>
      </c>
      <c r="I119" s="301">
        <v>0.13512698890908001</v>
      </c>
      <c r="J119" s="301" t="s">
        <v>494</v>
      </c>
    </row>
    <row r="120" spans="1:10" x14ac:dyDescent="0.75">
      <c r="A120" s="265" t="s">
        <v>554</v>
      </c>
      <c r="B120" s="301">
        <v>397.21842434588893</v>
      </c>
      <c r="C120" s="299" t="s">
        <v>552</v>
      </c>
      <c r="D120" s="299">
        <v>89.645233903118736</v>
      </c>
      <c r="E120" s="299">
        <v>9.5000000000102105</v>
      </c>
      <c r="F120" s="299">
        <v>1.4249999999927201</v>
      </c>
      <c r="G120" s="301">
        <v>35.608738561115487</v>
      </c>
      <c r="H120" s="301">
        <v>3.77357503129E-3</v>
      </c>
      <c r="I120" s="301">
        <v>5.6603625469000001E-4</v>
      </c>
      <c r="J120" s="301" t="s">
        <v>494</v>
      </c>
    </row>
    <row r="121" spans="1:10" x14ac:dyDescent="0.75">
      <c r="A121" s="265" t="s">
        <v>555</v>
      </c>
      <c r="B121" s="301">
        <v>1729244.4290622373</v>
      </c>
      <c r="C121" s="299" t="s">
        <v>552</v>
      </c>
      <c r="D121" s="299">
        <v>52.367220594999381</v>
      </c>
      <c r="E121" s="299">
        <v>0.75314440585650999</v>
      </c>
      <c r="F121" s="299">
        <v>7.5314440585649997E-2</v>
      </c>
      <c r="G121" s="301">
        <v>90555.724479375946</v>
      </c>
      <c r="H121" s="301">
        <v>1.30237076810675</v>
      </c>
      <c r="I121" s="301">
        <v>0.13023707681068</v>
      </c>
      <c r="J121" s="301" t="s">
        <v>494</v>
      </c>
    </row>
    <row r="122" spans="1:10" x14ac:dyDescent="0.75">
      <c r="A122" s="265" t="s">
        <v>3235</v>
      </c>
      <c r="B122" s="301" t="s">
        <v>523</v>
      </c>
      <c r="C122" s="299" t="s">
        <v>552</v>
      </c>
      <c r="D122" s="299" t="s">
        <v>523</v>
      </c>
      <c r="E122" s="299" t="s">
        <v>523</v>
      </c>
      <c r="F122" s="299" t="s">
        <v>523</v>
      </c>
      <c r="G122" s="301" t="s">
        <v>523</v>
      </c>
      <c r="H122" s="301" t="s">
        <v>523</v>
      </c>
      <c r="I122" s="301" t="s">
        <v>523</v>
      </c>
      <c r="J122" s="301" t="s">
        <v>523</v>
      </c>
    </row>
    <row r="123" spans="1:10" x14ac:dyDescent="0.75">
      <c r="A123" s="265" t="s">
        <v>3236</v>
      </c>
      <c r="B123" s="301" t="s">
        <v>523</v>
      </c>
      <c r="C123" s="299" t="s">
        <v>552</v>
      </c>
      <c r="D123" s="299" t="s">
        <v>523</v>
      </c>
      <c r="E123" s="299" t="s">
        <v>523</v>
      </c>
      <c r="F123" s="299" t="s">
        <v>523</v>
      </c>
      <c r="G123" s="301" t="s">
        <v>523</v>
      </c>
      <c r="H123" s="301" t="s">
        <v>523</v>
      </c>
      <c r="I123" s="301" t="s">
        <v>523</v>
      </c>
      <c r="J123" s="301" t="s">
        <v>523</v>
      </c>
    </row>
    <row r="124" spans="1:10" x14ac:dyDescent="0.75">
      <c r="A124" s="265" t="s">
        <v>3237</v>
      </c>
      <c r="B124" s="301" t="s">
        <v>496</v>
      </c>
      <c r="C124" s="299" t="s">
        <v>552</v>
      </c>
      <c r="D124" s="299" t="s">
        <v>528</v>
      </c>
      <c r="E124" s="299" t="s">
        <v>496</v>
      </c>
      <c r="F124" s="299" t="s">
        <v>496</v>
      </c>
      <c r="G124" s="301" t="s">
        <v>496</v>
      </c>
      <c r="H124" s="301" t="s">
        <v>496</v>
      </c>
      <c r="I124" s="301" t="s">
        <v>496</v>
      </c>
      <c r="J124" s="301" t="s">
        <v>494</v>
      </c>
    </row>
    <row r="125" spans="1:10" x14ac:dyDescent="0.75">
      <c r="A125" s="270" t="s">
        <v>3239</v>
      </c>
      <c r="B125" s="299">
        <v>811064.09369339747</v>
      </c>
      <c r="C125" s="299" t="s">
        <v>552</v>
      </c>
      <c r="D125" s="300" t="s">
        <v>189</v>
      </c>
      <c r="E125" s="300" t="s">
        <v>189</v>
      </c>
      <c r="F125" s="300" t="s">
        <v>189</v>
      </c>
      <c r="G125" s="299">
        <v>45783.983149465937</v>
      </c>
      <c r="H125" s="299">
        <v>1.37229551691322</v>
      </c>
      <c r="I125" s="299">
        <v>0.19110373131999001</v>
      </c>
      <c r="J125" s="299" t="s">
        <v>556</v>
      </c>
    </row>
    <row r="126" spans="1:10" x14ac:dyDescent="0.75">
      <c r="A126" s="263" t="s">
        <v>553</v>
      </c>
      <c r="B126" s="299">
        <v>5418.8561307769987</v>
      </c>
      <c r="C126" s="299" t="s">
        <v>552</v>
      </c>
      <c r="D126" s="299">
        <v>74.659973794071973</v>
      </c>
      <c r="E126" s="299">
        <v>3.14261395689392</v>
      </c>
      <c r="F126" s="299">
        <v>2.7551405439157199</v>
      </c>
      <c r="G126" s="299">
        <v>404.57165671765699</v>
      </c>
      <c r="H126" s="299">
        <v>1.7029372906979999E-2</v>
      </c>
      <c r="I126" s="299">
        <v>1.492971022755E-2</v>
      </c>
      <c r="J126" s="299" t="s">
        <v>494</v>
      </c>
    </row>
    <row r="127" spans="1:10" x14ac:dyDescent="0.75">
      <c r="A127" s="263" t="s">
        <v>554</v>
      </c>
      <c r="B127" s="299">
        <v>85573.487772242661</v>
      </c>
      <c r="C127" s="299" t="s">
        <v>552</v>
      </c>
      <c r="D127" s="299">
        <v>89.645233903118736</v>
      </c>
      <c r="E127" s="299">
        <v>9.5000000000000604</v>
      </c>
      <c r="F127" s="299">
        <v>1.42500000000005</v>
      </c>
      <c r="G127" s="299">
        <v>7671.2553272483647</v>
      </c>
      <c r="H127" s="299">
        <v>0.81294813383631004</v>
      </c>
      <c r="I127" s="299">
        <v>0.12194222007545</v>
      </c>
      <c r="J127" s="299" t="s">
        <v>494</v>
      </c>
    </row>
    <row r="128" spans="1:10" x14ac:dyDescent="0.75">
      <c r="A128" s="263" t="s">
        <v>555</v>
      </c>
      <c r="B128" s="299">
        <v>720071.7497903778</v>
      </c>
      <c r="C128" s="299" t="s">
        <v>552</v>
      </c>
      <c r="D128" s="299">
        <v>52.367220594999388</v>
      </c>
      <c r="E128" s="299">
        <v>0.75314440585650999</v>
      </c>
      <c r="F128" s="299">
        <v>7.5314440585649997E-2</v>
      </c>
      <c r="G128" s="299">
        <v>37708.156165499917</v>
      </c>
      <c r="H128" s="299">
        <v>0.54231801016992998</v>
      </c>
      <c r="I128" s="299">
        <v>5.4231801016990003E-2</v>
      </c>
      <c r="J128" s="299" t="s">
        <v>494</v>
      </c>
    </row>
    <row r="129" spans="1:10" x14ac:dyDescent="0.75">
      <c r="A129" s="263" t="s">
        <v>3235</v>
      </c>
      <c r="B129" s="299" t="s">
        <v>523</v>
      </c>
      <c r="C129" s="299" t="s">
        <v>552</v>
      </c>
      <c r="D129" s="299" t="s">
        <v>523</v>
      </c>
      <c r="E129" s="299" t="s">
        <v>523</v>
      </c>
      <c r="F129" s="299" t="s">
        <v>523</v>
      </c>
      <c r="G129" s="299" t="s">
        <v>523</v>
      </c>
      <c r="H129" s="299" t="s">
        <v>523</v>
      </c>
      <c r="I129" s="299" t="s">
        <v>523</v>
      </c>
      <c r="J129" s="299" t="s">
        <v>523</v>
      </c>
    </row>
    <row r="130" spans="1:10" x14ac:dyDescent="0.75">
      <c r="A130" s="263" t="s">
        <v>3236</v>
      </c>
      <c r="B130" s="299" t="s">
        <v>523</v>
      </c>
      <c r="C130" s="299" t="s">
        <v>552</v>
      </c>
      <c r="D130" s="299" t="s">
        <v>523</v>
      </c>
      <c r="E130" s="299" t="s">
        <v>523</v>
      </c>
      <c r="F130" s="299" t="s">
        <v>523</v>
      </c>
      <c r="G130" s="299" t="s">
        <v>523</v>
      </c>
      <c r="H130" s="299" t="s">
        <v>523</v>
      </c>
      <c r="I130" s="299" t="s">
        <v>523</v>
      </c>
      <c r="J130" s="299" t="s">
        <v>523</v>
      </c>
    </row>
    <row r="131" spans="1:10" x14ac:dyDescent="0.75">
      <c r="A131" s="263" t="s">
        <v>3237</v>
      </c>
      <c r="B131" s="299" t="s">
        <v>496</v>
      </c>
      <c r="C131" s="299" t="s">
        <v>552</v>
      </c>
      <c r="D131" s="299" t="s">
        <v>528</v>
      </c>
      <c r="E131" s="299" t="s">
        <v>496</v>
      </c>
      <c r="F131" s="299" t="s">
        <v>496</v>
      </c>
      <c r="G131" s="299" t="s">
        <v>496</v>
      </c>
      <c r="H131" s="299" t="s">
        <v>496</v>
      </c>
      <c r="I131" s="299" t="s">
        <v>496</v>
      </c>
      <c r="J131" s="299" t="s">
        <v>494</v>
      </c>
    </row>
    <row r="132" spans="1:10" x14ac:dyDescent="0.75">
      <c r="A132" s="267" t="s">
        <v>566</v>
      </c>
      <c r="B132" s="299">
        <v>811064.09369339747</v>
      </c>
      <c r="C132" s="299" t="s">
        <v>552</v>
      </c>
      <c r="D132" s="300" t="s">
        <v>189</v>
      </c>
      <c r="E132" s="300" t="s">
        <v>189</v>
      </c>
      <c r="F132" s="300" t="s">
        <v>189</v>
      </c>
      <c r="G132" s="299">
        <v>45783.983149465937</v>
      </c>
      <c r="H132" s="299">
        <v>1.37229551691322</v>
      </c>
      <c r="I132" s="299">
        <v>0.19110373131999001</v>
      </c>
      <c r="J132" s="299" t="s">
        <v>556</v>
      </c>
    </row>
    <row r="133" spans="1:10" x14ac:dyDescent="0.75">
      <c r="A133" s="268" t="s">
        <v>559</v>
      </c>
      <c r="B133" s="301">
        <v>5418.8561307769987</v>
      </c>
      <c r="C133" s="299" t="s">
        <v>552</v>
      </c>
      <c r="D133" s="299">
        <v>74.659973794071973</v>
      </c>
      <c r="E133" s="299">
        <v>3.14261395689392</v>
      </c>
      <c r="F133" s="299">
        <v>2.7551405439157199</v>
      </c>
      <c r="G133" s="301">
        <v>404.57165671765699</v>
      </c>
      <c r="H133" s="301">
        <v>1.7029372906979999E-2</v>
      </c>
      <c r="I133" s="301">
        <v>1.492971022755E-2</v>
      </c>
      <c r="J133" s="301" t="s">
        <v>494</v>
      </c>
    </row>
    <row r="134" spans="1:10" x14ac:dyDescent="0.75">
      <c r="A134" s="268" t="s">
        <v>560</v>
      </c>
      <c r="B134" s="301">
        <v>85573.487772242661</v>
      </c>
      <c r="C134" s="299" t="s">
        <v>552</v>
      </c>
      <c r="D134" s="299">
        <v>89.645233903118736</v>
      </c>
      <c r="E134" s="299">
        <v>9.5000000000000604</v>
      </c>
      <c r="F134" s="299">
        <v>1.42500000000005</v>
      </c>
      <c r="G134" s="301">
        <v>7671.2553272483647</v>
      </c>
      <c r="H134" s="301">
        <v>0.81294813383631004</v>
      </c>
      <c r="I134" s="301">
        <v>0.12194222007545</v>
      </c>
      <c r="J134" s="301" t="s">
        <v>494</v>
      </c>
    </row>
    <row r="135" spans="1:10" x14ac:dyDescent="0.75">
      <c r="A135" s="268" t="s">
        <v>561</v>
      </c>
      <c r="B135" s="301">
        <v>720071.7497903778</v>
      </c>
      <c r="C135" s="299" t="s">
        <v>552</v>
      </c>
      <c r="D135" s="299">
        <v>52.367220594999388</v>
      </c>
      <c r="E135" s="299">
        <v>0.75314440585650999</v>
      </c>
      <c r="F135" s="299">
        <v>7.5314440585649997E-2</v>
      </c>
      <c r="G135" s="301">
        <v>37708.156165499917</v>
      </c>
      <c r="H135" s="301">
        <v>0.54231801016992998</v>
      </c>
      <c r="I135" s="301">
        <v>5.4231801016990003E-2</v>
      </c>
      <c r="J135" s="301" t="s">
        <v>494</v>
      </c>
    </row>
    <row r="136" spans="1:10" x14ac:dyDescent="0.75">
      <c r="A136" s="268" t="s">
        <v>562</v>
      </c>
      <c r="B136" s="301" t="s">
        <v>523</v>
      </c>
      <c r="C136" s="299" t="s">
        <v>552</v>
      </c>
      <c r="D136" s="299" t="s">
        <v>523</v>
      </c>
      <c r="E136" s="299" t="s">
        <v>523</v>
      </c>
      <c r="F136" s="299" t="s">
        <v>523</v>
      </c>
      <c r="G136" s="301" t="s">
        <v>523</v>
      </c>
      <c r="H136" s="301" t="s">
        <v>523</v>
      </c>
      <c r="I136" s="301" t="s">
        <v>523</v>
      </c>
      <c r="J136" s="301" t="s">
        <v>523</v>
      </c>
    </row>
    <row r="137" spans="1:10" x14ac:dyDescent="0.75">
      <c r="A137" s="268" t="s">
        <v>563</v>
      </c>
      <c r="B137" s="301" t="s">
        <v>523</v>
      </c>
      <c r="C137" s="299" t="s">
        <v>552</v>
      </c>
      <c r="D137" s="299" t="s">
        <v>523</v>
      </c>
      <c r="E137" s="299" t="s">
        <v>523</v>
      </c>
      <c r="F137" s="299" t="s">
        <v>523</v>
      </c>
      <c r="G137" s="301" t="s">
        <v>523</v>
      </c>
      <c r="H137" s="301" t="s">
        <v>523</v>
      </c>
      <c r="I137" s="301" t="s">
        <v>523</v>
      </c>
      <c r="J137" s="301" t="s">
        <v>523</v>
      </c>
    </row>
    <row r="138" spans="1:10" x14ac:dyDescent="0.75">
      <c r="A138" s="268" t="s">
        <v>92</v>
      </c>
      <c r="B138" s="301" t="s">
        <v>496</v>
      </c>
      <c r="C138" s="299" t="s">
        <v>552</v>
      </c>
      <c r="D138" s="299" t="s">
        <v>528</v>
      </c>
      <c r="E138" s="299" t="s">
        <v>496</v>
      </c>
      <c r="F138" s="299" t="s">
        <v>496</v>
      </c>
      <c r="G138" s="301" t="s">
        <v>496</v>
      </c>
      <c r="H138" s="301" t="s">
        <v>496</v>
      </c>
      <c r="I138" s="301" t="s">
        <v>496</v>
      </c>
      <c r="J138" s="301" t="s">
        <v>494</v>
      </c>
    </row>
    <row r="139" spans="1:10" x14ac:dyDescent="0.75">
      <c r="A139" s="267" t="s">
        <v>567</v>
      </c>
      <c r="B139" s="299" t="s">
        <v>568</v>
      </c>
      <c r="C139" s="299" t="s">
        <v>552</v>
      </c>
      <c r="D139" s="300" t="s">
        <v>189</v>
      </c>
      <c r="E139" s="300" t="s">
        <v>189</v>
      </c>
      <c r="F139" s="300" t="s">
        <v>189</v>
      </c>
      <c r="G139" s="299" t="s">
        <v>568</v>
      </c>
      <c r="H139" s="299" t="s">
        <v>568</v>
      </c>
      <c r="I139" s="299" t="s">
        <v>568</v>
      </c>
      <c r="J139" s="299" t="s">
        <v>556</v>
      </c>
    </row>
    <row r="140" spans="1:10" x14ac:dyDescent="0.75">
      <c r="A140" s="268" t="s">
        <v>559</v>
      </c>
      <c r="B140" s="301" t="s">
        <v>496</v>
      </c>
      <c r="C140" s="299" t="s">
        <v>552</v>
      </c>
      <c r="D140" s="299" t="s">
        <v>528</v>
      </c>
      <c r="E140" s="299" t="s">
        <v>496</v>
      </c>
      <c r="F140" s="299" t="s">
        <v>496</v>
      </c>
      <c r="G140" s="301" t="s">
        <v>496</v>
      </c>
      <c r="H140" s="301" t="s">
        <v>496</v>
      </c>
      <c r="I140" s="301" t="s">
        <v>496</v>
      </c>
      <c r="J140" s="301" t="s">
        <v>494</v>
      </c>
    </row>
    <row r="141" spans="1:10" x14ac:dyDescent="0.75">
      <c r="A141" s="268" t="s">
        <v>560</v>
      </c>
      <c r="B141" s="301" t="s">
        <v>496</v>
      </c>
      <c r="C141" s="299" t="s">
        <v>552</v>
      </c>
      <c r="D141" s="299" t="s">
        <v>528</v>
      </c>
      <c r="E141" s="299" t="s">
        <v>496</v>
      </c>
      <c r="F141" s="299" t="s">
        <v>496</v>
      </c>
      <c r="G141" s="301" t="s">
        <v>496</v>
      </c>
      <c r="H141" s="301" t="s">
        <v>496</v>
      </c>
      <c r="I141" s="301" t="s">
        <v>496</v>
      </c>
      <c r="J141" s="301" t="s">
        <v>494</v>
      </c>
    </row>
    <row r="142" spans="1:10" x14ac:dyDescent="0.75">
      <c r="A142" s="268" t="s">
        <v>561</v>
      </c>
      <c r="B142" s="301" t="s">
        <v>496</v>
      </c>
      <c r="C142" s="299" t="s">
        <v>552</v>
      </c>
      <c r="D142" s="299" t="s">
        <v>528</v>
      </c>
      <c r="E142" s="299" t="s">
        <v>496</v>
      </c>
      <c r="F142" s="299" t="s">
        <v>496</v>
      </c>
      <c r="G142" s="301" t="s">
        <v>496</v>
      </c>
      <c r="H142" s="301" t="s">
        <v>496</v>
      </c>
      <c r="I142" s="301" t="s">
        <v>496</v>
      </c>
      <c r="J142" s="301" t="s">
        <v>494</v>
      </c>
    </row>
    <row r="143" spans="1:10" x14ac:dyDescent="0.75">
      <c r="A143" s="268" t="s">
        <v>562</v>
      </c>
      <c r="B143" s="301" t="s">
        <v>523</v>
      </c>
      <c r="C143" s="299" t="s">
        <v>552</v>
      </c>
      <c r="D143" s="299" t="s">
        <v>523</v>
      </c>
      <c r="E143" s="299" t="s">
        <v>523</v>
      </c>
      <c r="F143" s="299" t="s">
        <v>523</v>
      </c>
      <c r="G143" s="301" t="s">
        <v>523</v>
      </c>
      <c r="H143" s="301" t="s">
        <v>523</v>
      </c>
      <c r="I143" s="301" t="s">
        <v>523</v>
      </c>
      <c r="J143" s="301" t="s">
        <v>523</v>
      </c>
    </row>
    <row r="144" spans="1:10" x14ac:dyDescent="0.75">
      <c r="A144" s="268" t="s">
        <v>563</v>
      </c>
      <c r="B144" s="301" t="s">
        <v>523</v>
      </c>
      <c r="C144" s="299" t="s">
        <v>552</v>
      </c>
      <c r="D144" s="299" t="s">
        <v>523</v>
      </c>
      <c r="E144" s="299" t="s">
        <v>523</v>
      </c>
      <c r="F144" s="299" t="s">
        <v>523</v>
      </c>
      <c r="G144" s="301" t="s">
        <v>523</v>
      </c>
      <c r="H144" s="301" t="s">
        <v>523</v>
      </c>
      <c r="I144" s="301" t="s">
        <v>523</v>
      </c>
      <c r="J144" s="301" t="s">
        <v>523</v>
      </c>
    </row>
    <row r="145" spans="1:10" x14ac:dyDescent="0.75">
      <c r="A145" s="268" t="s">
        <v>92</v>
      </c>
      <c r="B145" s="301" t="s">
        <v>496</v>
      </c>
      <c r="C145" s="299" t="s">
        <v>552</v>
      </c>
      <c r="D145" s="299" t="s">
        <v>528</v>
      </c>
      <c r="E145" s="299" t="s">
        <v>496</v>
      </c>
      <c r="F145" s="299" t="s">
        <v>496</v>
      </c>
      <c r="G145" s="301" t="s">
        <v>496</v>
      </c>
      <c r="H145" s="301" t="s">
        <v>496</v>
      </c>
      <c r="I145" s="301" t="s">
        <v>496</v>
      </c>
      <c r="J145" s="301" t="s">
        <v>494</v>
      </c>
    </row>
    <row r="146" spans="1:10" x14ac:dyDescent="0.75">
      <c r="A146" s="267" t="s">
        <v>569</v>
      </c>
      <c r="B146" s="299" t="s">
        <v>568</v>
      </c>
      <c r="C146" s="299" t="s">
        <v>552</v>
      </c>
      <c r="D146" s="300" t="s">
        <v>189</v>
      </c>
      <c r="E146" s="300" t="s">
        <v>189</v>
      </c>
      <c r="F146" s="300" t="s">
        <v>189</v>
      </c>
      <c r="G146" s="299" t="s">
        <v>568</v>
      </c>
      <c r="H146" s="299" t="s">
        <v>568</v>
      </c>
      <c r="I146" s="299" t="s">
        <v>568</v>
      </c>
      <c r="J146" s="299" t="s">
        <v>556</v>
      </c>
    </row>
    <row r="147" spans="1:10" x14ac:dyDescent="0.75">
      <c r="A147" s="268" t="s">
        <v>559</v>
      </c>
      <c r="B147" s="301" t="s">
        <v>496</v>
      </c>
      <c r="C147" s="299" t="s">
        <v>552</v>
      </c>
      <c r="D147" s="299" t="s">
        <v>528</v>
      </c>
      <c r="E147" s="299" t="s">
        <v>496</v>
      </c>
      <c r="F147" s="299" t="s">
        <v>496</v>
      </c>
      <c r="G147" s="301" t="s">
        <v>496</v>
      </c>
      <c r="H147" s="301" t="s">
        <v>496</v>
      </c>
      <c r="I147" s="301" t="s">
        <v>496</v>
      </c>
      <c r="J147" s="301" t="s">
        <v>494</v>
      </c>
    </row>
    <row r="148" spans="1:10" x14ac:dyDescent="0.75">
      <c r="A148" s="268" t="s">
        <v>560</v>
      </c>
      <c r="B148" s="301" t="s">
        <v>496</v>
      </c>
      <c r="C148" s="299" t="s">
        <v>552</v>
      </c>
      <c r="D148" s="299" t="s">
        <v>528</v>
      </c>
      <c r="E148" s="299" t="s">
        <v>496</v>
      </c>
      <c r="F148" s="299" t="s">
        <v>496</v>
      </c>
      <c r="G148" s="301" t="s">
        <v>496</v>
      </c>
      <c r="H148" s="301" t="s">
        <v>496</v>
      </c>
      <c r="I148" s="301" t="s">
        <v>496</v>
      </c>
      <c r="J148" s="301" t="s">
        <v>494</v>
      </c>
    </row>
    <row r="149" spans="1:10" x14ac:dyDescent="0.75">
      <c r="A149" s="268" t="s">
        <v>561</v>
      </c>
      <c r="B149" s="301" t="s">
        <v>496</v>
      </c>
      <c r="C149" s="299" t="s">
        <v>552</v>
      </c>
      <c r="D149" s="299" t="s">
        <v>528</v>
      </c>
      <c r="E149" s="299" t="s">
        <v>496</v>
      </c>
      <c r="F149" s="299" t="s">
        <v>496</v>
      </c>
      <c r="G149" s="301" t="s">
        <v>496</v>
      </c>
      <c r="H149" s="301" t="s">
        <v>496</v>
      </c>
      <c r="I149" s="301" t="s">
        <v>496</v>
      </c>
      <c r="J149" s="301" t="s">
        <v>494</v>
      </c>
    </row>
    <row r="150" spans="1:10" x14ac:dyDescent="0.75">
      <c r="A150" s="268" t="s">
        <v>562</v>
      </c>
      <c r="B150" s="301" t="s">
        <v>523</v>
      </c>
      <c r="C150" s="299" t="s">
        <v>552</v>
      </c>
      <c r="D150" s="299" t="s">
        <v>523</v>
      </c>
      <c r="E150" s="299" t="s">
        <v>523</v>
      </c>
      <c r="F150" s="299" t="s">
        <v>523</v>
      </c>
      <c r="G150" s="301" t="s">
        <v>523</v>
      </c>
      <c r="H150" s="301" t="s">
        <v>523</v>
      </c>
      <c r="I150" s="301" t="s">
        <v>523</v>
      </c>
      <c r="J150" s="301" t="s">
        <v>523</v>
      </c>
    </row>
    <row r="151" spans="1:10" x14ac:dyDescent="0.75">
      <c r="A151" s="268" t="s">
        <v>563</v>
      </c>
      <c r="B151" s="301" t="s">
        <v>523</v>
      </c>
      <c r="C151" s="299" t="s">
        <v>552</v>
      </c>
      <c r="D151" s="299" t="s">
        <v>523</v>
      </c>
      <c r="E151" s="299" t="s">
        <v>523</v>
      </c>
      <c r="F151" s="299" t="s">
        <v>523</v>
      </c>
      <c r="G151" s="301" t="s">
        <v>523</v>
      </c>
      <c r="H151" s="301" t="s">
        <v>523</v>
      </c>
      <c r="I151" s="301" t="s">
        <v>523</v>
      </c>
      <c r="J151" s="301" t="s">
        <v>523</v>
      </c>
    </row>
    <row r="152" spans="1:10" x14ac:dyDescent="0.75">
      <c r="A152" s="268" t="s">
        <v>92</v>
      </c>
      <c r="B152" s="301" t="s">
        <v>496</v>
      </c>
      <c r="C152" s="299" t="s">
        <v>552</v>
      </c>
      <c r="D152" s="299" t="s">
        <v>528</v>
      </c>
      <c r="E152" s="299" t="s">
        <v>496</v>
      </c>
      <c r="F152" s="299" t="s">
        <v>496</v>
      </c>
      <c r="G152" s="301" t="s">
        <v>496</v>
      </c>
      <c r="H152" s="301" t="s">
        <v>496</v>
      </c>
      <c r="I152" s="301" t="s">
        <v>496</v>
      </c>
      <c r="J152" s="301" t="s">
        <v>494</v>
      </c>
    </row>
    <row r="153" spans="1:10" x14ac:dyDescent="0.75">
      <c r="A153" s="204" t="s">
        <v>570</v>
      </c>
      <c r="B153" s="299">
        <v>12857095.578220105</v>
      </c>
      <c r="C153" s="299" t="s">
        <v>552</v>
      </c>
      <c r="D153" s="300" t="s">
        <v>189</v>
      </c>
      <c r="E153" s="300" t="s">
        <v>189</v>
      </c>
      <c r="F153" s="300" t="s">
        <v>189</v>
      </c>
      <c r="G153" s="299">
        <v>711227.52746031829</v>
      </c>
      <c r="H153" s="299">
        <v>66.667583289309391</v>
      </c>
      <c r="I153" s="299">
        <v>9.3662220369597406</v>
      </c>
      <c r="J153" s="299" t="s">
        <v>556</v>
      </c>
    </row>
    <row r="154" spans="1:10" x14ac:dyDescent="0.75">
      <c r="A154" s="271" t="s">
        <v>553</v>
      </c>
      <c r="B154" s="299">
        <v>3289687.0402968642</v>
      </c>
      <c r="C154" s="299" t="s">
        <v>552</v>
      </c>
      <c r="D154" s="299">
        <v>74.659973794071988</v>
      </c>
      <c r="E154" s="299">
        <v>2.5953153081467302</v>
      </c>
      <c r="F154" s="299">
        <v>0.48384345490726</v>
      </c>
      <c r="G154" s="299">
        <v>245607.94821926212</v>
      </c>
      <c r="H154" s="299">
        <v>8.5377751346943498</v>
      </c>
      <c r="I154" s="299">
        <v>1.5916935431408601</v>
      </c>
      <c r="J154" s="299" t="s">
        <v>494</v>
      </c>
    </row>
    <row r="155" spans="1:10" x14ac:dyDescent="0.75">
      <c r="A155" s="271" t="s">
        <v>554</v>
      </c>
      <c r="B155" s="299">
        <v>1227490.5647916261</v>
      </c>
      <c r="C155" s="299" t="s">
        <v>552</v>
      </c>
      <c r="D155" s="299">
        <v>89.645233903118751</v>
      </c>
      <c r="E155" s="299">
        <v>9.5</v>
      </c>
      <c r="F155" s="299">
        <v>1.4249999999999901</v>
      </c>
      <c r="G155" s="299">
        <v>110038.67879461666</v>
      </c>
      <c r="H155" s="299">
        <v>11.66116036552045</v>
      </c>
      <c r="I155" s="299">
        <v>1.7491740548280601</v>
      </c>
      <c r="J155" s="299" t="s">
        <v>494</v>
      </c>
    </row>
    <row r="156" spans="1:10" x14ac:dyDescent="0.75">
      <c r="A156" s="271" t="s">
        <v>555</v>
      </c>
      <c r="B156" s="299">
        <v>6790142.6962574841</v>
      </c>
      <c r="C156" s="299" t="s">
        <v>552</v>
      </c>
      <c r="D156" s="299">
        <v>52.367220594999381</v>
      </c>
      <c r="E156" s="299">
        <v>0.75314440585650999</v>
      </c>
      <c r="F156" s="299">
        <v>7.5314440585649997E-2</v>
      </c>
      <c r="G156" s="299">
        <v>355580.90044643951</v>
      </c>
      <c r="H156" s="299">
        <v>5.1139579866537304</v>
      </c>
      <c r="I156" s="299">
        <v>0.51139579866536999</v>
      </c>
      <c r="J156" s="299" t="s">
        <v>494</v>
      </c>
    </row>
    <row r="157" spans="1:10" x14ac:dyDescent="0.75">
      <c r="A157" s="271" t="s">
        <v>3240</v>
      </c>
      <c r="B157" s="299" t="s">
        <v>523</v>
      </c>
      <c r="C157" s="299" t="s">
        <v>552</v>
      </c>
      <c r="D157" s="299" t="s">
        <v>523</v>
      </c>
      <c r="E157" s="299" t="s">
        <v>523</v>
      </c>
      <c r="F157" s="299" t="s">
        <v>523</v>
      </c>
      <c r="G157" s="299" t="s">
        <v>523</v>
      </c>
      <c r="H157" s="299" t="s">
        <v>523</v>
      </c>
      <c r="I157" s="299" t="s">
        <v>523</v>
      </c>
      <c r="J157" s="299" t="s">
        <v>523</v>
      </c>
    </row>
    <row r="158" spans="1:10" x14ac:dyDescent="0.75">
      <c r="A158" s="271" t="s">
        <v>3241</v>
      </c>
      <c r="B158" s="299" t="s">
        <v>523</v>
      </c>
      <c r="C158" s="299" t="s">
        <v>552</v>
      </c>
      <c r="D158" s="299" t="s">
        <v>523</v>
      </c>
      <c r="E158" s="299" t="s">
        <v>523</v>
      </c>
      <c r="F158" s="299" t="s">
        <v>523</v>
      </c>
      <c r="G158" s="299" t="s">
        <v>523</v>
      </c>
      <c r="H158" s="299" t="s">
        <v>523</v>
      </c>
      <c r="I158" s="299" t="s">
        <v>523</v>
      </c>
      <c r="J158" s="299" t="s">
        <v>523</v>
      </c>
    </row>
    <row r="159" spans="1:10" x14ac:dyDescent="0.75">
      <c r="A159" s="271" t="s">
        <v>3242</v>
      </c>
      <c r="B159" s="299">
        <v>1549775.2768741304</v>
      </c>
      <c r="C159" s="299" t="s">
        <v>552</v>
      </c>
      <c r="D159" s="299">
        <v>88.686898265961545</v>
      </c>
      <c r="E159" s="299">
        <v>26.684313796676729</v>
      </c>
      <c r="F159" s="299">
        <v>3.55790850622357</v>
      </c>
      <c r="G159" s="299">
        <v>137444.76231523839</v>
      </c>
      <c r="H159" s="299">
        <v>41.354689802440859</v>
      </c>
      <c r="I159" s="299">
        <v>5.5139586403254501</v>
      </c>
      <c r="J159" s="299" t="s">
        <v>494</v>
      </c>
    </row>
    <row r="160" spans="1:10" x14ac:dyDescent="0.75">
      <c r="A160" s="272" t="s">
        <v>498</v>
      </c>
      <c r="B160" s="299">
        <v>281318.6741082315</v>
      </c>
      <c r="C160" s="299" t="s">
        <v>552</v>
      </c>
      <c r="D160" s="300" t="s">
        <v>189</v>
      </c>
      <c r="E160" s="300" t="s">
        <v>189</v>
      </c>
      <c r="F160" s="300" t="s">
        <v>189</v>
      </c>
      <c r="G160" s="299">
        <v>14978.572362155866</v>
      </c>
      <c r="H160" s="299">
        <v>0.23835740177008</v>
      </c>
      <c r="I160" s="299">
        <v>5.0815371746130003E-2</v>
      </c>
      <c r="J160" s="299" t="s">
        <v>556</v>
      </c>
    </row>
    <row r="161" spans="1:10" x14ac:dyDescent="0.75">
      <c r="A161" s="271" t="s">
        <v>553</v>
      </c>
      <c r="B161" s="301">
        <v>11051.541643286968</v>
      </c>
      <c r="C161" s="299" t="s">
        <v>552</v>
      </c>
      <c r="D161" s="299">
        <v>74.659973794071973</v>
      </c>
      <c r="E161" s="299">
        <v>3.1426139568950102</v>
      </c>
      <c r="F161" s="299">
        <v>2.7551405439145502</v>
      </c>
      <c r="G161" s="301">
        <v>825.10780947190017</v>
      </c>
      <c r="H161" s="301">
        <v>3.4730729013399998E-2</v>
      </c>
      <c r="I161" s="301">
        <v>3.044855045418E-2</v>
      </c>
      <c r="J161" s="301" t="s">
        <v>494</v>
      </c>
    </row>
    <row r="162" spans="1:10" x14ac:dyDescent="0.75">
      <c r="A162" s="271" t="s">
        <v>554</v>
      </c>
      <c r="B162" s="301">
        <v>8.7452974385318907</v>
      </c>
      <c r="C162" s="299" t="s">
        <v>552</v>
      </c>
      <c r="D162" s="299">
        <v>89.645233903119134</v>
      </c>
      <c r="E162" s="299">
        <v>9.5000000004513296</v>
      </c>
      <c r="F162" s="299">
        <v>1.4250000000105301</v>
      </c>
      <c r="G162" s="301">
        <v>0.78397423442953995</v>
      </c>
      <c r="H162" s="301">
        <v>8.3080325669999998E-5</v>
      </c>
      <c r="I162" s="301">
        <v>1.246204885E-5</v>
      </c>
      <c r="J162" s="301" t="s">
        <v>494</v>
      </c>
    </row>
    <row r="163" spans="1:10" x14ac:dyDescent="0.75">
      <c r="A163" s="271" t="s">
        <v>555</v>
      </c>
      <c r="B163" s="301">
        <v>270258.38716750598</v>
      </c>
      <c r="C163" s="299" t="s">
        <v>552</v>
      </c>
      <c r="D163" s="299">
        <v>52.367220594999388</v>
      </c>
      <c r="E163" s="299">
        <v>0.75314440585650999</v>
      </c>
      <c r="F163" s="299">
        <v>7.5314440585649997E-2</v>
      </c>
      <c r="G163" s="301">
        <v>14152.680578449537</v>
      </c>
      <c r="H163" s="301">
        <v>0.20354359243101</v>
      </c>
      <c r="I163" s="301">
        <v>2.0354359243100001E-2</v>
      </c>
      <c r="J163" s="301" t="s">
        <v>494</v>
      </c>
    </row>
    <row r="164" spans="1:10" x14ac:dyDescent="0.75">
      <c r="A164" s="271" t="s">
        <v>3240</v>
      </c>
      <c r="B164" s="301" t="s">
        <v>523</v>
      </c>
      <c r="C164" s="299" t="s">
        <v>552</v>
      </c>
      <c r="D164" s="299" t="s">
        <v>523</v>
      </c>
      <c r="E164" s="299" t="s">
        <v>523</v>
      </c>
      <c r="F164" s="299" t="s">
        <v>523</v>
      </c>
      <c r="G164" s="301" t="s">
        <v>523</v>
      </c>
      <c r="H164" s="301" t="s">
        <v>523</v>
      </c>
      <c r="I164" s="301" t="s">
        <v>523</v>
      </c>
      <c r="J164" s="301" t="s">
        <v>523</v>
      </c>
    </row>
    <row r="165" spans="1:10" x14ac:dyDescent="0.75">
      <c r="A165" s="271" t="s">
        <v>3241</v>
      </c>
      <c r="B165" s="301" t="s">
        <v>523</v>
      </c>
      <c r="C165" s="299" t="s">
        <v>552</v>
      </c>
      <c r="D165" s="299" t="s">
        <v>523</v>
      </c>
      <c r="E165" s="299" t="s">
        <v>523</v>
      </c>
      <c r="F165" s="299" t="s">
        <v>523</v>
      </c>
      <c r="G165" s="301" t="s">
        <v>523</v>
      </c>
      <c r="H165" s="301" t="s">
        <v>523</v>
      </c>
      <c r="I165" s="301" t="s">
        <v>523</v>
      </c>
      <c r="J165" s="301" t="s">
        <v>523</v>
      </c>
    </row>
    <row r="166" spans="1:10" x14ac:dyDescent="0.75">
      <c r="A166" s="271" t="s">
        <v>3242</v>
      </c>
      <c r="B166" s="301" t="s">
        <v>496</v>
      </c>
      <c r="C166" s="299" t="s">
        <v>552</v>
      </c>
      <c r="D166" s="299" t="s">
        <v>528</v>
      </c>
      <c r="E166" s="299" t="s">
        <v>496</v>
      </c>
      <c r="F166" s="299" t="s">
        <v>496</v>
      </c>
      <c r="G166" s="301" t="s">
        <v>496</v>
      </c>
      <c r="H166" s="301" t="s">
        <v>496</v>
      </c>
      <c r="I166" s="301" t="s">
        <v>496</v>
      </c>
      <c r="J166" s="301" t="s">
        <v>494</v>
      </c>
    </row>
    <row r="167" spans="1:10" x14ac:dyDescent="0.75">
      <c r="A167" s="272" t="s">
        <v>499</v>
      </c>
      <c r="B167" s="299">
        <v>80551.220863386668</v>
      </c>
      <c r="C167" s="299" t="s">
        <v>552</v>
      </c>
      <c r="D167" s="300" t="s">
        <v>189</v>
      </c>
      <c r="E167" s="300" t="s">
        <v>189</v>
      </c>
      <c r="F167" s="300" t="s">
        <v>189</v>
      </c>
      <c r="G167" s="299">
        <v>5057.2748720254449</v>
      </c>
      <c r="H167" s="299">
        <v>0.25516926930848</v>
      </c>
      <c r="I167" s="299">
        <v>3.8004328346280002E-2</v>
      </c>
      <c r="J167" s="299" t="s">
        <v>556</v>
      </c>
    </row>
    <row r="168" spans="1:10" x14ac:dyDescent="0.75">
      <c r="A168" s="271" t="s">
        <v>553</v>
      </c>
      <c r="B168" s="301">
        <v>832.8845414672511</v>
      </c>
      <c r="C168" s="299" t="s">
        <v>552</v>
      </c>
      <c r="D168" s="299">
        <v>74.659973794071973</v>
      </c>
      <c r="E168" s="299">
        <v>3.1426139568985101</v>
      </c>
      <c r="F168" s="299">
        <v>2.75514054391923</v>
      </c>
      <c r="G168" s="301">
        <v>62.18313803943262</v>
      </c>
      <c r="H168" s="301">
        <v>2.6174345845000001E-3</v>
      </c>
      <c r="I168" s="301">
        <v>2.2947139686E-3</v>
      </c>
      <c r="J168" s="301" t="s">
        <v>494</v>
      </c>
    </row>
    <row r="169" spans="1:10" x14ac:dyDescent="0.75">
      <c r="A169" s="271" t="s">
        <v>554</v>
      </c>
      <c r="B169" s="301">
        <v>22009.328221657259</v>
      </c>
      <c r="C169" s="299" t="s">
        <v>552</v>
      </c>
      <c r="D169" s="299">
        <v>89.645233903118736</v>
      </c>
      <c r="E169" s="299">
        <v>9.4999999999998206</v>
      </c>
      <c r="F169" s="299">
        <v>1.4249999999999301</v>
      </c>
      <c r="G169" s="301">
        <v>1973.0313764809773</v>
      </c>
      <c r="H169" s="301">
        <v>0.20908861810574</v>
      </c>
      <c r="I169" s="301">
        <v>3.1363292715859997E-2</v>
      </c>
      <c r="J169" s="301" t="s">
        <v>494</v>
      </c>
    </row>
    <row r="170" spans="1:10" x14ac:dyDescent="0.75">
      <c r="A170" s="271" t="s">
        <v>555</v>
      </c>
      <c r="B170" s="301">
        <v>57709.008100262159</v>
      </c>
      <c r="C170" s="299" t="s">
        <v>552</v>
      </c>
      <c r="D170" s="299">
        <v>52.367220594999388</v>
      </c>
      <c r="E170" s="299">
        <v>0.7531444058565</v>
      </c>
      <c r="F170" s="299">
        <v>7.5314440585579998E-2</v>
      </c>
      <c r="G170" s="301">
        <v>3022.060357505035</v>
      </c>
      <c r="H170" s="301">
        <v>4.346321661824E-2</v>
      </c>
      <c r="I170" s="301">
        <v>4.3463216618200001E-3</v>
      </c>
      <c r="J170" s="301" t="s">
        <v>494</v>
      </c>
    </row>
    <row r="171" spans="1:10" x14ac:dyDescent="0.75">
      <c r="A171" s="271" t="s">
        <v>3240</v>
      </c>
      <c r="B171" s="301" t="s">
        <v>523</v>
      </c>
      <c r="C171" s="299" t="s">
        <v>552</v>
      </c>
      <c r="D171" s="299" t="s">
        <v>523</v>
      </c>
      <c r="E171" s="299" t="s">
        <v>523</v>
      </c>
      <c r="F171" s="299" t="s">
        <v>523</v>
      </c>
      <c r="G171" s="301" t="s">
        <v>523</v>
      </c>
      <c r="H171" s="301" t="s">
        <v>523</v>
      </c>
      <c r="I171" s="301" t="s">
        <v>523</v>
      </c>
      <c r="J171" s="301" t="s">
        <v>523</v>
      </c>
    </row>
    <row r="172" spans="1:10" x14ac:dyDescent="0.75">
      <c r="A172" s="271" t="s">
        <v>3241</v>
      </c>
      <c r="B172" s="301" t="s">
        <v>523</v>
      </c>
      <c r="C172" s="299" t="s">
        <v>552</v>
      </c>
      <c r="D172" s="299" t="s">
        <v>523</v>
      </c>
      <c r="E172" s="299" t="s">
        <v>523</v>
      </c>
      <c r="F172" s="299" t="s">
        <v>523</v>
      </c>
      <c r="G172" s="301" t="s">
        <v>523</v>
      </c>
      <c r="H172" s="301" t="s">
        <v>523</v>
      </c>
      <c r="I172" s="301" t="s">
        <v>523</v>
      </c>
      <c r="J172" s="301" t="s">
        <v>523</v>
      </c>
    </row>
    <row r="173" spans="1:10" x14ac:dyDescent="0.75">
      <c r="A173" s="271" t="s">
        <v>3242</v>
      </c>
      <c r="B173" s="301" t="s">
        <v>496</v>
      </c>
      <c r="C173" s="299" t="s">
        <v>552</v>
      </c>
      <c r="D173" s="299" t="s">
        <v>528</v>
      </c>
      <c r="E173" s="299" t="s">
        <v>496</v>
      </c>
      <c r="F173" s="299" t="s">
        <v>496</v>
      </c>
      <c r="G173" s="301" t="s">
        <v>496</v>
      </c>
      <c r="H173" s="301" t="s">
        <v>496</v>
      </c>
      <c r="I173" s="301" t="s">
        <v>496</v>
      </c>
      <c r="J173" s="301" t="s">
        <v>494</v>
      </c>
    </row>
    <row r="174" spans="1:10" x14ac:dyDescent="0.75">
      <c r="A174" s="272" t="s">
        <v>500</v>
      </c>
      <c r="B174" s="299">
        <v>1201393.2916326267</v>
      </c>
      <c r="C174" s="299" t="s">
        <v>552</v>
      </c>
      <c r="D174" s="300" t="s">
        <v>189</v>
      </c>
      <c r="E174" s="300" t="s">
        <v>189</v>
      </c>
      <c r="F174" s="300" t="s">
        <v>189</v>
      </c>
      <c r="G174" s="299">
        <v>67269.957813983725</v>
      </c>
      <c r="H174" s="299">
        <v>1.85662734289529</v>
      </c>
      <c r="I174" s="299">
        <v>0.29458061428601001</v>
      </c>
      <c r="J174" s="299" t="s">
        <v>556</v>
      </c>
    </row>
    <row r="175" spans="1:10" x14ac:dyDescent="0.75">
      <c r="A175" s="271" t="s">
        <v>553</v>
      </c>
      <c r="B175" s="301">
        <v>24762.86184900811</v>
      </c>
      <c r="C175" s="299" t="s">
        <v>552</v>
      </c>
      <c r="D175" s="299">
        <v>74.659973794071973</v>
      </c>
      <c r="E175" s="299">
        <v>3.14261395689477</v>
      </c>
      <c r="F175" s="299">
        <v>2.7551405439150698</v>
      </c>
      <c r="G175" s="301">
        <v>1848.7946167131702</v>
      </c>
      <c r="H175" s="301">
        <v>7.7820115259349995E-2</v>
      </c>
      <c r="I175" s="301">
        <v>6.8225164663569995E-2</v>
      </c>
      <c r="J175" s="301" t="s">
        <v>494</v>
      </c>
    </row>
    <row r="176" spans="1:10" x14ac:dyDescent="0.75">
      <c r="A176" s="271" t="s">
        <v>554</v>
      </c>
      <c r="B176" s="301">
        <v>102052.05654493057</v>
      </c>
      <c r="C176" s="299" t="s">
        <v>552</v>
      </c>
      <c r="D176" s="299">
        <v>89.645233903118736</v>
      </c>
      <c r="E176" s="299">
        <v>9.5</v>
      </c>
      <c r="F176" s="299">
        <v>1.42500000000004</v>
      </c>
      <c r="G176" s="301">
        <v>9148.4804792646009</v>
      </c>
      <c r="H176" s="301">
        <v>0.96949453717683998</v>
      </c>
      <c r="I176" s="301">
        <v>0.14542418057653</v>
      </c>
      <c r="J176" s="301" t="s">
        <v>494</v>
      </c>
    </row>
    <row r="177" spans="1:10" x14ac:dyDescent="0.75">
      <c r="A177" s="271" t="s">
        <v>555</v>
      </c>
      <c r="B177" s="301">
        <v>1074578.3732386879</v>
      </c>
      <c r="C177" s="299" t="s">
        <v>552</v>
      </c>
      <c r="D177" s="299">
        <v>52.367220594999388</v>
      </c>
      <c r="E177" s="299">
        <v>0.7531444058565</v>
      </c>
      <c r="F177" s="299">
        <v>7.5314440585649997E-2</v>
      </c>
      <c r="G177" s="301">
        <v>56272.682718005955</v>
      </c>
      <c r="H177" s="301">
        <v>0.80931269045910004</v>
      </c>
      <c r="I177" s="301">
        <v>8.0931269045909998E-2</v>
      </c>
      <c r="J177" s="301" t="s">
        <v>494</v>
      </c>
    </row>
    <row r="178" spans="1:10" x14ac:dyDescent="0.75">
      <c r="A178" s="271" t="s">
        <v>3240</v>
      </c>
      <c r="B178" s="301" t="s">
        <v>523</v>
      </c>
      <c r="C178" s="299" t="s">
        <v>552</v>
      </c>
      <c r="D178" s="299" t="s">
        <v>523</v>
      </c>
      <c r="E178" s="299" t="s">
        <v>523</v>
      </c>
      <c r="F178" s="299" t="s">
        <v>523</v>
      </c>
      <c r="G178" s="301" t="s">
        <v>523</v>
      </c>
      <c r="H178" s="301" t="s">
        <v>523</v>
      </c>
      <c r="I178" s="301" t="s">
        <v>523</v>
      </c>
      <c r="J178" s="301" t="s">
        <v>523</v>
      </c>
    </row>
    <row r="179" spans="1:10" x14ac:dyDescent="0.75">
      <c r="A179" s="271" t="s">
        <v>3241</v>
      </c>
      <c r="B179" s="301" t="s">
        <v>523</v>
      </c>
      <c r="C179" s="299" t="s">
        <v>552</v>
      </c>
      <c r="D179" s="299" t="s">
        <v>523</v>
      </c>
      <c r="E179" s="299" t="s">
        <v>523</v>
      </c>
      <c r="F179" s="299" t="s">
        <v>523</v>
      </c>
      <c r="G179" s="301" t="s">
        <v>523</v>
      </c>
      <c r="H179" s="301" t="s">
        <v>523</v>
      </c>
      <c r="I179" s="301" t="s">
        <v>523</v>
      </c>
      <c r="J179" s="301" t="s">
        <v>523</v>
      </c>
    </row>
    <row r="180" spans="1:10" x14ac:dyDescent="0.75">
      <c r="A180" s="271" t="s">
        <v>3242</v>
      </c>
      <c r="B180" s="301" t="s">
        <v>496</v>
      </c>
      <c r="C180" s="299" t="s">
        <v>552</v>
      </c>
      <c r="D180" s="299" t="s">
        <v>528</v>
      </c>
      <c r="E180" s="299" t="s">
        <v>496</v>
      </c>
      <c r="F180" s="299" t="s">
        <v>496</v>
      </c>
      <c r="G180" s="301" t="s">
        <v>496</v>
      </c>
      <c r="H180" s="301" t="s">
        <v>496</v>
      </c>
      <c r="I180" s="301" t="s">
        <v>496</v>
      </c>
      <c r="J180" s="301" t="s">
        <v>494</v>
      </c>
    </row>
    <row r="181" spans="1:10" x14ac:dyDescent="0.75">
      <c r="A181" s="272" t="s">
        <v>501</v>
      </c>
      <c r="B181" s="299">
        <v>644986.316561252</v>
      </c>
      <c r="C181" s="299" t="s">
        <v>552</v>
      </c>
      <c r="D181" s="300" t="s">
        <v>189</v>
      </c>
      <c r="E181" s="300" t="s">
        <v>189</v>
      </c>
      <c r="F181" s="300" t="s">
        <v>189</v>
      </c>
      <c r="G181" s="299">
        <v>45070.579654334128</v>
      </c>
      <c r="H181" s="299">
        <v>3.0283235843053902</v>
      </c>
      <c r="I181" s="299">
        <v>0.52839203850651995</v>
      </c>
      <c r="J181" s="299" t="s">
        <v>556</v>
      </c>
    </row>
    <row r="182" spans="1:10" x14ac:dyDescent="0.75">
      <c r="A182" s="271" t="s">
        <v>553</v>
      </c>
      <c r="B182" s="301">
        <v>37854.22878650669</v>
      </c>
      <c r="C182" s="299" t="s">
        <v>552</v>
      </c>
      <c r="D182" s="299">
        <v>74.659973794071973</v>
      </c>
      <c r="E182" s="299">
        <v>3.1426139568949401</v>
      </c>
      <c r="F182" s="299">
        <v>2.7551405439150298</v>
      </c>
      <c r="G182" s="301">
        <v>2826.1957291953945</v>
      </c>
      <c r="H182" s="301">
        <v>0.11896122771197</v>
      </c>
      <c r="I182" s="301">
        <v>0.10429372048834</v>
      </c>
      <c r="J182" s="301" t="s">
        <v>494</v>
      </c>
    </row>
    <row r="183" spans="1:10" x14ac:dyDescent="0.75">
      <c r="A183" s="271" t="s">
        <v>554</v>
      </c>
      <c r="B183" s="301">
        <v>280341.22601860663</v>
      </c>
      <c r="C183" s="299" t="s">
        <v>552</v>
      </c>
      <c r="D183" s="299">
        <v>89.645233903118736</v>
      </c>
      <c r="E183" s="299">
        <v>9.4999999999999893</v>
      </c>
      <c r="F183" s="299">
        <v>1.4249999999999801</v>
      </c>
      <c r="G183" s="301">
        <v>25131.254779125069</v>
      </c>
      <c r="H183" s="301">
        <v>2.6632416471767599</v>
      </c>
      <c r="I183" s="301">
        <v>0.39948624707650998</v>
      </c>
      <c r="J183" s="301" t="s">
        <v>494</v>
      </c>
    </row>
    <row r="184" spans="1:10" x14ac:dyDescent="0.75">
      <c r="A184" s="271" t="s">
        <v>555</v>
      </c>
      <c r="B184" s="301">
        <v>326790.86175613868</v>
      </c>
      <c r="C184" s="299" t="s">
        <v>552</v>
      </c>
      <c r="D184" s="299">
        <v>52.367220594999388</v>
      </c>
      <c r="E184" s="299">
        <v>0.7531444058565</v>
      </c>
      <c r="F184" s="299">
        <v>7.5314440585660003E-2</v>
      </c>
      <c r="G184" s="301">
        <v>17113.129146013664</v>
      </c>
      <c r="H184" s="301">
        <v>0.24612070941666001</v>
      </c>
      <c r="I184" s="301">
        <v>2.4612070941669999E-2</v>
      </c>
      <c r="J184" s="301" t="s">
        <v>494</v>
      </c>
    </row>
    <row r="185" spans="1:10" x14ac:dyDescent="0.75">
      <c r="A185" s="271" t="s">
        <v>3240</v>
      </c>
      <c r="B185" s="301" t="s">
        <v>523</v>
      </c>
      <c r="C185" s="299" t="s">
        <v>552</v>
      </c>
      <c r="D185" s="299" t="s">
        <v>523</v>
      </c>
      <c r="E185" s="299" t="s">
        <v>523</v>
      </c>
      <c r="F185" s="299" t="s">
        <v>523</v>
      </c>
      <c r="G185" s="301" t="s">
        <v>523</v>
      </c>
      <c r="H185" s="301" t="s">
        <v>523</v>
      </c>
      <c r="I185" s="301" t="s">
        <v>523</v>
      </c>
      <c r="J185" s="301" t="s">
        <v>523</v>
      </c>
    </row>
    <row r="186" spans="1:10" x14ac:dyDescent="0.75">
      <c r="A186" s="271" t="s">
        <v>3241</v>
      </c>
      <c r="B186" s="301" t="s">
        <v>523</v>
      </c>
      <c r="C186" s="299" t="s">
        <v>552</v>
      </c>
      <c r="D186" s="299" t="s">
        <v>523</v>
      </c>
      <c r="E186" s="299" t="s">
        <v>523</v>
      </c>
      <c r="F186" s="299" t="s">
        <v>523</v>
      </c>
      <c r="G186" s="301" t="s">
        <v>523</v>
      </c>
      <c r="H186" s="301" t="s">
        <v>523</v>
      </c>
      <c r="I186" s="301" t="s">
        <v>523</v>
      </c>
      <c r="J186" s="301" t="s">
        <v>523</v>
      </c>
    </row>
    <row r="187" spans="1:10" x14ac:dyDescent="0.75">
      <c r="A187" s="271" t="s">
        <v>3242</v>
      </c>
      <c r="B187" s="301" t="s">
        <v>496</v>
      </c>
      <c r="C187" s="299" t="s">
        <v>552</v>
      </c>
      <c r="D187" s="299" t="s">
        <v>528</v>
      </c>
      <c r="E187" s="299" t="s">
        <v>496</v>
      </c>
      <c r="F187" s="299" t="s">
        <v>496</v>
      </c>
      <c r="G187" s="301" t="s">
        <v>496</v>
      </c>
      <c r="H187" s="301" t="s">
        <v>496</v>
      </c>
      <c r="I187" s="301" t="s">
        <v>496</v>
      </c>
      <c r="J187" s="301" t="s">
        <v>494</v>
      </c>
    </row>
    <row r="188" spans="1:10" x14ac:dyDescent="0.75">
      <c r="A188" s="272" t="s">
        <v>502</v>
      </c>
      <c r="B188" s="299">
        <v>644167.08432937111</v>
      </c>
      <c r="C188" s="299" t="s">
        <v>552</v>
      </c>
      <c r="D188" s="300" t="s">
        <v>189</v>
      </c>
      <c r="E188" s="300" t="s">
        <v>189</v>
      </c>
      <c r="F188" s="300" t="s">
        <v>189</v>
      </c>
      <c r="G188" s="299">
        <v>46357.764227420019</v>
      </c>
      <c r="H188" s="299">
        <v>3.41919088614388</v>
      </c>
      <c r="I188" s="299">
        <v>0.52415757023381004</v>
      </c>
      <c r="J188" s="299" t="s">
        <v>556</v>
      </c>
    </row>
    <row r="189" spans="1:10" x14ac:dyDescent="0.75">
      <c r="A189" s="271" t="s">
        <v>553</v>
      </c>
      <c r="B189" s="301">
        <v>9910.6834716533631</v>
      </c>
      <c r="C189" s="299" t="s">
        <v>552</v>
      </c>
      <c r="D189" s="299">
        <v>74.659973794071973</v>
      </c>
      <c r="E189" s="299">
        <v>3.1426139568943499</v>
      </c>
      <c r="F189" s="299">
        <v>2.7551405439149499</v>
      </c>
      <c r="G189" s="301">
        <v>739.93136827498245</v>
      </c>
      <c r="H189" s="301">
        <v>3.1145452200380001E-2</v>
      </c>
      <c r="I189" s="301">
        <v>2.7305325850659999E-2</v>
      </c>
      <c r="J189" s="301" t="s">
        <v>494</v>
      </c>
    </row>
    <row r="190" spans="1:10" x14ac:dyDescent="0.75">
      <c r="A190" s="271" t="s">
        <v>554</v>
      </c>
      <c r="B190" s="301">
        <v>332732.0020816935</v>
      </c>
      <c r="C190" s="299" t="s">
        <v>552</v>
      </c>
      <c r="D190" s="299">
        <v>89.645233903118736</v>
      </c>
      <c r="E190" s="299">
        <v>9.5000000000000107</v>
      </c>
      <c r="F190" s="299">
        <v>1.4249999999999901</v>
      </c>
      <c r="G190" s="301">
        <v>29827.838153666406</v>
      </c>
      <c r="H190" s="301">
        <v>3.1609540197760899</v>
      </c>
      <c r="I190" s="301">
        <v>0.47414310296640999</v>
      </c>
      <c r="J190" s="301" t="s">
        <v>494</v>
      </c>
    </row>
    <row r="191" spans="1:10" x14ac:dyDescent="0.75">
      <c r="A191" s="271" t="s">
        <v>555</v>
      </c>
      <c r="B191" s="301">
        <v>301524.39877602429</v>
      </c>
      <c r="C191" s="299" t="s">
        <v>552</v>
      </c>
      <c r="D191" s="299">
        <v>52.367220594999388</v>
      </c>
      <c r="E191" s="299">
        <v>0.75314440585650999</v>
      </c>
      <c r="F191" s="299">
        <v>7.5314440585649997E-2</v>
      </c>
      <c r="G191" s="301">
        <v>15789.994705478628</v>
      </c>
      <c r="H191" s="301">
        <v>0.22709141416740999</v>
      </c>
      <c r="I191" s="301">
        <v>2.2709141416739999E-2</v>
      </c>
      <c r="J191" s="301" t="s">
        <v>494</v>
      </c>
    </row>
    <row r="192" spans="1:10" x14ac:dyDescent="0.75">
      <c r="A192" s="271" t="s">
        <v>3240</v>
      </c>
      <c r="B192" s="301" t="s">
        <v>523</v>
      </c>
      <c r="C192" s="299" t="s">
        <v>552</v>
      </c>
      <c r="D192" s="299" t="s">
        <v>523</v>
      </c>
      <c r="E192" s="299" t="s">
        <v>523</v>
      </c>
      <c r="F192" s="299" t="s">
        <v>523</v>
      </c>
      <c r="G192" s="301" t="s">
        <v>523</v>
      </c>
      <c r="H192" s="301" t="s">
        <v>523</v>
      </c>
      <c r="I192" s="301" t="s">
        <v>523</v>
      </c>
      <c r="J192" s="301" t="s">
        <v>523</v>
      </c>
    </row>
    <row r="193" spans="1:10" x14ac:dyDescent="0.75">
      <c r="A193" s="271" t="s">
        <v>3241</v>
      </c>
      <c r="B193" s="301" t="s">
        <v>523</v>
      </c>
      <c r="C193" s="299" t="s">
        <v>552</v>
      </c>
      <c r="D193" s="299" t="s">
        <v>523</v>
      </c>
      <c r="E193" s="299" t="s">
        <v>523</v>
      </c>
      <c r="F193" s="299" t="s">
        <v>523</v>
      </c>
      <c r="G193" s="301" t="s">
        <v>523</v>
      </c>
      <c r="H193" s="301" t="s">
        <v>523</v>
      </c>
      <c r="I193" s="301" t="s">
        <v>523</v>
      </c>
      <c r="J193" s="301" t="s">
        <v>523</v>
      </c>
    </row>
    <row r="194" spans="1:10" x14ac:dyDescent="0.75">
      <c r="A194" s="271" t="s">
        <v>3242</v>
      </c>
      <c r="B194" s="301" t="s">
        <v>496</v>
      </c>
      <c r="C194" s="299" t="s">
        <v>552</v>
      </c>
      <c r="D194" s="299" t="s">
        <v>528</v>
      </c>
      <c r="E194" s="299" t="s">
        <v>496</v>
      </c>
      <c r="F194" s="299" t="s">
        <v>496</v>
      </c>
      <c r="G194" s="301" t="s">
        <v>496</v>
      </c>
      <c r="H194" s="301" t="s">
        <v>496</v>
      </c>
      <c r="I194" s="301" t="s">
        <v>496</v>
      </c>
      <c r="J194" s="301" t="s">
        <v>494</v>
      </c>
    </row>
    <row r="195" spans="1:10" x14ac:dyDescent="0.75">
      <c r="A195" s="272" t="s">
        <v>503</v>
      </c>
      <c r="B195" s="299">
        <v>526636.63815383136</v>
      </c>
      <c r="C195" s="299" t="s">
        <v>552</v>
      </c>
      <c r="D195" s="300" t="s">
        <v>189</v>
      </c>
      <c r="E195" s="300" t="s">
        <v>189</v>
      </c>
      <c r="F195" s="300" t="s">
        <v>189</v>
      </c>
      <c r="G195" s="299">
        <v>36302.033778109631</v>
      </c>
      <c r="H195" s="299">
        <v>2.4295382607283198</v>
      </c>
      <c r="I195" s="299">
        <v>0.36471649490099001</v>
      </c>
      <c r="J195" s="299" t="s">
        <v>556</v>
      </c>
    </row>
    <row r="196" spans="1:10" x14ac:dyDescent="0.75">
      <c r="A196" s="271" t="s">
        <v>553</v>
      </c>
      <c r="B196" s="301">
        <v>4917.664842663351</v>
      </c>
      <c r="C196" s="299" t="s">
        <v>552</v>
      </c>
      <c r="D196" s="299">
        <v>74.659973794071973</v>
      </c>
      <c r="E196" s="299">
        <v>3.14261395689384</v>
      </c>
      <c r="F196" s="299">
        <v>2.7551405439155698</v>
      </c>
      <c r="G196" s="301">
        <v>367.1527282812749</v>
      </c>
      <c r="H196" s="301">
        <v>1.545432216988E-2</v>
      </c>
      <c r="I196" s="301">
        <v>1.354885778941E-2</v>
      </c>
      <c r="J196" s="301" t="s">
        <v>494</v>
      </c>
    </row>
    <row r="197" spans="1:10" x14ac:dyDescent="0.75">
      <c r="A197" s="271" t="s">
        <v>554</v>
      </c>
      <c r="B197" s="301">
        <v>231072.091064726</v>
      </c>
      <c r="C197" s="299" t="s">
        <v>552</v>
      </c>
      <c r="D197" s="299">
        <v>89.645233903118736</v>
      </c>
      <c r="E197" s="299">
        <v>9.5000000000000107</v>
      </c>
      <c r="F197" s="299">
        <v>1.4249999999999801</v>
      </c>
      <c r="G197" s="301">
        <v>20714.511651980116</v>
      </c>
      <c r="H197" s="301">
        <v>2.1951848651149</v>
      </c>
      <c r="I197" s="301">
        <v>0.32927772976723002</v>
      </c>
      <c r="J197" s="301" t="s">
        <v>494</v>
      </c>
    </row>
    <row r="198" spans="1:10" x14ac:dyDescent="0.75">
      <c r="A198" s="271" t="s">
        <v>555</v>
      </c>
      <c r="B198" s="301">
        <v>290646.88224644202</v>
      </c>
      <c r="C198" s="299" t="s">
        <v>552</v>
      </c>
      <c r="D198" s="299">
        <v>52.367220594999388</v>
      </c>
      <c r="E198" s="299">
        <v>0.7531444058565</v>
      </c>
      <c r="F198" s="299">
        <v>7.5314440585640005E-2</v>
      </c>
      <c r="G198" s="301">
        <v>15220.369397848241</v>
      </c>
      <c r="H198" s="301">
        <v>0.21889907344354001</v>
      </c>
      <c r="I198" s="301">
        <v>2.188990734435E-2</v>
      </c>
      <c r="J198" s="301" t="s">
        <v>494</v>
      </c>
    </row>
    <row r="199" spans="1:10" x14ac:dyDescent="0.75">
      <c r="A199" s="271" t="s">
        <v>3240</v>
      </c>
      <c r="B199" s="301" t="s">
        <v>523</v>
      </c>
      <c r="C199" s="299" t="s">
        <v>552</v>
      </c>
      <c r="D199" s="299" t="s">
        <v>523</v>
      </c>
      <c r="E199" s="299" t="s">
        <v>523</v>
      </c>
      <c r="F199" s="299" t="s">
        <v>523</v>
      </c>
      <c r="G199" s="301" t="s">
        <v>523</v>
      </c>
      <c r="H199" s="301" t="s">
        <v>523</v>
      </c>
      <c r="I199" s="301" t="s">
        <v>523</v>
      </c>
      <c r="J199" s="301" t="s">
        <v>523</v>
      </c>
    </row>
    <row r="200" spans="1:10" x14ac:dyDescent="0.75">
      <c r="A200" s="273" t="s">
        <v>3241</v>
      </c>
      <c r="B200" s="301" t="s">
        <v>523</v>
      </c>
      <c r="C200" s="299" t="s">
        <v>552</v>
      </c>
      <c r="D200" s="299" t="s">
        <v>523</v>
      </c>
      <c r="E200" s="299" t="s">
        <v>523</v>
      </c>
      <c r="F200" s="299" t="s">
        <v>523</v>
      </c>
      <c r="G200" s="301" t="s">
        <v>523</v>
      </c>
      <c r="H200" s="301" t="s">
        <v>523</v>
      </c>
      <c r="I200" s="301" t="s">
        <v>523</v>
      </c>
      <c r="J200" s="301" t="s">
        <v>523</v>
      </c>
    </row>
    <row r="201" spans="1:10" x14ac:dyDescent="0.75">
      <c r="A201" s="271" t="s">
        <v>3242</v>
      </c>
      <c r="B201" s="301" t="s">
        <v>496</v>
      </c>
      <c r="C201" s="299" t="s">
        <v>552</v>
      </c>
      <c r="D201" s="299" t="s">
        <v>528</v>
      </c>
      <c r="E201" s="299" t="s">
        <v>496</v>
      </c>
      <c r="F201" s="299" t="s">
        <v>496</v>
      </c>
      <c r="G201" s="301" t="s">
        <v>496</v>
      </c>
      <c r="H201" s="301" t="s">
        <v>496</v>
      </c>
      <c r="I201" s="301" t="s">
        <v>496</v>
      </c>
      <c r="J201" s="301" t="s">
        <v>494</v>
      </c>
    </row>
    <row r="202" spans="1:10" x14ac:dyDescent="0.75">
      <c r="A202" s="272" t="s">
        <v>3243</v>
      </c>
      <c r="B202" s="299">
        <v>9478042.3525714055</v>
      </c>
      <c r="C202" s="299" t="s">
        <v>552</v>
      </c>
      <c r="D202" s="300" t="s">
        <v>189</v>
      </c>
      <c r="E202" s="300" t="s">
        <v>189</v>
      </c>
      <c r="F202" s="300" t="s">
        <v>189</v>
      </c>
      <c r="G202" s="299">
        <v>496191.34475228947</v>
      </c>
      <c r="H202" s="299">
        <v>55.440376544157949</v>
      </c>
      <c r="I202" s="299">
        <v>7.5655556189400004</v>
      </c>
      <c r="J202" s="299" t="s">
        <v>556</v>
      </c>
    </row>
    <row r="203" spans="1:10" x14ac:dyDescent="0.75">
      <c r="A203" s="267" t="s">
        <v>571</v>
      </c>
      <c r="B203" s="299">
        <v>9478042.3525714055</v>
      </c>
      <c r="C203" s="299" t="s">
        <v>552</v>
      </c>
      <c r="D203" s="300" t="s">
        <v>189</v>
      </c>
      <c r="E203" s="300" t="s">
        <v>189</v>
      </c>
      <c r="F203" s="300" t="s">
        <v>189</v>
      </c>
      <c r="G203" s="299">
        <v>496191.34475228947</v>
      </c>
      <c r="H203" s="299">
        <v>55.440376544157949</v>
      </c>
      <c r="I203" s="299">
        <v>7.5655556189400004</v>
      </c>
      <c r="J203" s="299" t="s">
        <v>556</v>
      </c>
    </row>
    <row r="204" spans="1:10" x14ac:dyDescent="0.75">
      <c r="A204" s="268" t="s">
        <v>572</v>
      </c>
      <c r="B204" s="299">
        <v>9478042.3525714055</v>
      </c>
      <c r="C204" s="299" t="s">
        <v>552</v>
      </c>
      <c r="D204" s="300" t="s">
        <v>189</v>
      </c>
      <c r="E204" s="300" t="s">
        <v>189</v>
      </c>
      <c r="F204" s="300" t="s">
        <v>189</v>
      </c>
      <c r="G204" s="299">
        <v>496191.34475228947</v>
      </c>
      <c r="H204" s="299">
        <v>55.440376544157949</v>
      </c>
      <c r="I204" s="299">
        <v>7.5655556189400004</v>
      </c>
      <c r="J204" s="299" t="s">
        <v>556</v>
      </c>
    </row>
    <row r="205" spans="1:10" x14ac:dyDescent="0.75">
      <c r="A205" s="274" t="s">
        <v>559</v>
      </c>
      <c r="B205" s="301">
        <v>3200357.1751622786</v>
      </c>
      <c r="C205" s="299" t="s">
        <v>552</v>
      </c>
      <c r="D205" s="299">
        <v>74.659973794071988</v>
      </c>
      <c r="E205" s="299">
        <v>2.5800388524872</v>
      </c>
      <c r="F205" s="299">
        <v>0.42044594908624999</v>
      </c>
      <c r="G205" s="301">
        <v>238938.58282928597</v>
      </c>
      <c r="H205" s="301">
        <v>8.2570458537548692</v>
      </c>
      <c r="I205" s="301">
        <v>1.3455772099261001</v>
      </c>
      <c r="J205" s="301" t="s">
        <v>494</v>
      </c>
    </row>
    <row r="206" spans="1:10" x14ac:dyDescent="0.75">
      <c r="A206" s="274" t="s">
        <v>560</v>
      </c>
      <c r="B206" s="301">
        <v>259275.11556257354</v>
      </c>
      <c r="C206" s="299" t="s">
        <v>552</v>
      </c>
      <c r="D206" s="299">
        <v>89.645233903118793</v>
      </c>
      <c r="E206" s="299">
        <v>9.5000000000000107</v>
      </c>
      <c r="F206" s="299">
        <v>1.42500000000001</v>
      </c>
      <c r="G206" s="301">
        <v>23242.778379865063</v>
      </c>
      <c r="H206" s="301">
        <v>2.4631135978444498</v>
      </c>
      <c r="I206" s="301">
        <v>0.36946703967666999</v>
      </c>
      <c r="J206" s="301" t="s">
        <v>494</v>
      </c>
    </row>
    <row r="207" spans="1:10" x14ac:dyDescent="0.75">
      <c r="A207" s="274" t="s">
        <v>561</v>
      </c>
      <c r="B207" s="301">
        <v>4468634.7849724228</v>
      </c>
      <c r="C207" s="299" t="s">
        <v>552</v>
      </c>
      <c r="D207" s="299">
        <v>52.367220594999367</v>
      </c>
      <c r="E207" s="299">
        <v>0.75314440585650999</v>
      </c>
      <c r="F207" s="299">
        <v>7.5314440585649997E-2</v>
      </c>
      <c r="G207" s="301">
        <v>234009.98354313846</v>
      </c>
      <c r="H207" s="301">
        <v>3.36552729011777</v>
      </c>
      <c r="I207" s="301">
        <v>0.33655272901178002</v>
      </c>
      <c r="J207" s="301" t="s">
        <v>494</v>
      </c>
    </row>
    <row r="208" spans="1:10" x14ac:dyDescent="0.75">
      <c r="A208" s="274" t="s">
        <v>562</v>
      </c>
      <c r="B208" s="301" t="s">
        <v>523</v>
      </c>
      <c r="C208" s="299" t="s">
        <v>552</v>
      </c>
      <c r="D208" s="299" t="s">
        <v>523</v>
      </c>
      <c r="E208" s="299" t="s">
        <v>523</v>
      </c>
      <c r="F208" s="299" t="s">
        <v>523</v>
      </c>
      <c r="G208" s="301" t="s">
        <v>523</v>
      </c>
      <c r="H208" s="301" t="s">
        <v>523</v>
      </c>
      <c r="I208" s="301" t="s">
        <v>523</v>
      </c>
      <c r="J208" s="301" t="s">
        <v>523</v>
      </c>
    </row>
    <row r="209" spans="1:10" x14ac:dyDescent="0.75">
      <c r="A209" s="274" t="s">
        <v>563</v>
      </c>
      <c r="B209" s="301" t="s">
        <v>523</v>
      </c>
      <c r="C209" s="299" t="s">
        <v>552</v>
      </c>
      <c r="D209" s="299" t="s">
        <v>523</v>
      </c>
      <c r="E209" s="299" t="s">
        <v>523</v>
      </c>
      <c r="F209" s="299" t="s">
        <v>523</v>
      </c>
      <c r="G209" s="301" t="s">
        <v>523</v>
      </c>
      <c r="H209" s="301" t="s">
        <v>523</v>
      </c>
      <c r="I209" s="301" t="s">
        <v>523</v>
      </c>
      <c r="J209" s="301" t="s">
        <v>523</v>
      </c>
    </row>
    <row r="210" spans="1:10" x14ac:dyDescent="0.75">
      <c r="A210" s="274" t="s">
        <v>92</v>
      </c>
      <c r="B210" s="301">
        <v>1549775.2768741304</v>
      </c>
      <c r="C210" s="299" t="s">
        <v>552</v>
      </c>
      <c r="D210" s="299">
        <v>88.686898265961545</v>
      </c>
      <c r="E210" s="299">
        <v>26.684313796676729</v>
      </c>
      <c r="F210" s="299">
        <v>3.55790850622357</v>
      </c>
      <c r="G210" s="301">
        <v>137444.76231523839</v>
      </c>
      <c r="H210" s="301">
        <v>41.354689802440859</v>
      </c>
      <c r="I210" s="301">
        <v>5.5139586403254501</v>
      </c>
      <c r="J210" s="301" t="s">
        <v>494</v>
      </c>
    </row>
    <row r="211" spans="1:10" x14ac:dyDescent="0.75">
      <c r="A211" s="275" t="s">
        <v>573</v>
      </c>
      <c r="B211" s="299">
        <v>27381911.119104017</v>
      </c>
      <c r="C211" s="299" t="s">
        <v>552</v>
      </c>
      <c r="D211" s="300" t="s">
        <v>189</v>
      </c>
      <c r="E211" s="300" t="s">
        <v>189</v>
      </c>
      <c r="F211" s="300" t="s">
        <v>189</v>
      </c>
      <c r="G211" s="299">
        <v>1830505.6056332772</v>
      </c>
      <c r="H211" s="299">
        <v>160.28001983992968</v>
      </c>
      <c r="I211" s="299">
        <v>137.97722792661688</v>
      </c>
    </row>
    <row r="212" spans="1:10" x14ac:dyDescent="0.75">
      <c r="A212" s="263" t="s">
        <v>553</v>
      </c>
      <c r="B212" s="299">
        <v>26378279.690856297</v>
      </c>
      <c r="C212" s="299" t="s">
        <v>552</v>
      </c>
      <c r="D212" s="299">
        <v>68.140519616442361</v>
      </c>
      <c r="E212" s="299">
        <v>5.7327599121391097</v>
      </c>
      <c r="F212" s="299">
        <v>5.2271031113979696</v>
      </c>
      <c r="G212" s="299">
        <v>1797429.6847227968</v>
      </c>
      <c r="H212" s="299">
        <v>151.2203443629343</v>
      </c>
      <c r="I212" s="299">
        <v>137.88198784540089</v>
      </c>
    </row>
    <row r="213" spans="1:10" x14ac:dyDescent="0.75">
      <c r="A213" s="263" t="s">
        <v>554</v>
      </c>
      <c r="B213" s="299" t="s">
        <v>523</v>
      </c>
      <c r="C213" s="299" t="s">
        <v>552</v>
      </c>
      <c r="D213" s="299" t="s">
        <v>523</v>
      </c>
      <c r="E213" s="299" t="s">
        <v>523</v>
      </c>
      <c r="F213" s="299" t="s">
        <v>523</v>
      </c>
      <c r="G213" s="299" t="s">
        <v>523</v>
      </c>
      <c r="H213" s="299" t="s">
        <v>523</v>
      </c>
      <c r="I213" s="299" t="s">
        <v>523</v>
      </c>
    </row>
    <row r="214" spans="1:10" x14ac:dyDescent="0.75">
      <c r="A214" s="263" t="s">
        <v>555</v>
      </c>
      <c r="B214" s="299">
        <v>658252.51161717589</v>
      </c>
      <c r="C214" s="299" t="s">
        <v>552</v>
      </c>
      <c r="D214" s="299">
        <v>50.248073994006511</v>
      </c>
      <c r="E214" s="299">
        <v>13.756093189850089</v>
      </c>
      <c r="F214" s="299">
        <v>0.13734370307478</v>
      </c>
      <c r="G214" s="299">
        <v>33075.920910480483</v>
      </c>
      <c r="H214" s="299">
        <v>9.0549828922587494</v>
      </c>
      <c r="I214" s="299">
        <v>9.0406837503779994E-2</v>
      </c>
    </row>
    <row r="215" spans="1:10" x14ac:dyDescent="0.75">
      <c r="A215" s="263" t="s">
        <v>3235</v>
      </c>
      <c r="B215" s="299" t="s">
        <v>568</v>
      </c>
      <c r="C215" s="299" t="s">
        <v>552</v>
      </c>
      <c r="D215" s="299" t="s">
        <v>568</v>
      </c>
      <c r="E215" s="299" t="s">
        <v>3129</v>
      </c>
      <c r="F215" s="299" t="s">
        <v>3129</v>
      </c>
      <c r="G215" s="299" t="s">
        <v>568</v>
      </c>
      <c r="H215" s="299" t="s">
        <v>3129</v>
      </c>
      <c r="I215" s="299" t="s">
        <v>3129</v>
      </c>
    </row>
    <row r="216" spans="1:10" x14ac:dyDescent="0.75">
      <c r="A216" s="263" t="s">
        <v>3237</v>
      </c>
      <c r="B216" s="299">
        <v>345378.91663054173</v>
      </c>
      <c r="C216" s="299" t="s">
        <v>552</v>
      </c>
      <c r="D216" s="299">
        <v>65.065035461819363</v>
      </c>
      <c r="E216" s="299">
        <v>1.358677241335E-2</v>
      </c>
      <c r="F216" s="299">
        <v>1.399403229176E-2</v>
      </c>
      <c r="G216" s="299">
        <v>22472.091458330953</v>
      </c>
      <c r="H216" s="299">
        <v>4.6925847366299997E-3</v>
      </c>
      <c r="I216" s="299">
        <v>4.8332437122200001E-3</v>
      </c>
    </row>
    <row r="217" spans="1:10" x14ac:dyDescent="0.75">
      <c r="A217" s="56" t="s">
        <v>3244</v>
      </c>
      <c r="B217" s="299">
        <v>2513561.9207105725</v>
      </c>
      <c r="C217" s="299" t="s">
        <v>552</v>
      </c>
      <c r="D217" s="300" t="s">
        <v>189</v>
      </c>
      <c r="E217" s="300" t="s">
        <v>189</v>
      </c>
      <c r="F217" s="300" t="s">
        <v>189</v>
      </c>
      <c r="G217" s="299">
        <v>170713.69036083069</v>
      </c>
      <c r="H217" s="299">
        <v>2.0771880881664</v>
      </c>
      <c r="I217" s="299">
        <v>5.2617344805668296</v>
      </c>
    </row>
    <row r="218" spans="1:10" x14ac:dyDescent="0.75">
      <c r="A218" s="263" t="s">
        <v>574</v>
      </c>
      <c r="B218" s="301">
        <v>37296.193325856322</v>
      </c>
      <c r="C218" s="299" t="s">
        <v>552</v>
      </c>
      <c r="D218" s="299">
        <v>65.528560814054615</v>
      </c>
      <c r="E218" s="299">
        <v>55.694372613795643</v>
      </c>
      <c r="F218" s="299">
        <v>0.84385413051206004</v>
      </c>
      <c r="G218" s="301">
        <v>2443.9658724861142</v>
      </c>
      <c r="H218" s="301">
        <v>2.0771880881664</v>
      </c>
      <c r="I218" s="301">
        <v>3.1472546790399999E-2</v>
      </c>
    </row>
    <row r="219" spans="1:10" x14ac:dyDescent="0.75">
      <c r="A219" s="263" t="s">
        <v>575</v>
      </c>
      <c r="B219" s="301">
        <v>2476265.7273847163</v>
      </c>
      <c r="C219" s="299" t="s">
        <v>552</v>
      </c>
      <c r="D219" s="299">
        <v>67.953015957645619</v>
      </c>
      <c r="E219" s="299" t="s">
        <v>523</v>
      </c>
      <c r="F219" s="299">
        <v>2.1121569773129001</v>
      </c>
      <c r="G219" s="301">
        <v>168269.72448834457</v>
      </c>
      <c r="H219" s="301" t="s">
        <v>523</v>
      </c>
      <c r="I219" s="301">
        <v>5.23026193377643</v>
      </c>
    </row>
    <row r="220" spans="1:10" x14ac:dyDescent="0.75">
      <c r="A220" s="263" t="s">
        <v>92</v>
      </c>
      <c r="B220" s="301" t="s">
        <v>523</v>
      </c>
      <c r="C220" s="299" t="s">
        <v>552</v>
      </c>
      <c r="D220" s="299" t="s">
        <v>523</v>
      </c>
      <c r="E220" s="299" t="s">
        <v>523</v>
      </c>
      <c r="F220" s="299" t="s">
        <v>523</v>
      </c>
      <c r="G220" s="301" t="s">
        <v>523</v>
      </c>
      <c r="H220" s="301" t="s">
        <v>523</v>
      </c>
      <c r="I220" s="301" t="s">
        <v>523</v>
      </c>
    </row>
    <row r="221" spans="1:10" x14ac:dyDescent="0.75">
      <c r="A221" s="276" t="s">
        <v>3245</v>
      </c>
      <c r="B221" s="299">
        <v>23026953.414224558</v>
      </c>
      <c r="C221" s="299" t="s">
        <v>552</v>
      </c>
      <c r="D221" s="300" t="s">
        <v>189</v>
      </c>
      <c r="E221" s="300" t="s">
        <v>189</v>
      </c>
      <c r="F221" s="300" t="s">
        <v>189</v>
      </c>
      <c r="G221" s="299">
        <v>1543321.2347240872</v>
      </c>
      <c r="H221" s="299">
        <v>95.722338182973743</v>
      </c>
      <c r="I221" s="299">
        <v>108.02744179292077</v>
      </c>
    </row>
    <row r="222" spans="1:10" x14ac:dyDescent="0.75">
      <c r="A222" s="263" t="s">
        <v>576</v>
      </c>
      <c r="B222" s="299">
        <v>16921811.276726622</v>
      </c>
      <c r="C222" s="299" t="s">
        <v>552</v>
      </c>
      <c r="D222" s="299">
        <v>67.143364802995379</v>
      </c>
      <c r="E222" s="299">
        <v>5.1050721535713901</v>
      </c>
      <c r="F222" s="299">
        <v>6.3193548667016204</v>
      </c>
      <c r="G222" s="299">
        <v>1136187.3476806968</v>
      </c>
      <c r="H222" s="299">
        <v>86.387067536807479</v>
      </c>
      <c r="I222" s="299">
        <v>106.93493044498868</v>
      </c>
    </row>
    <row r="223" spans="1:10" x14ac:dyDescent="0.75">
      <c r="A223" s="263" t="s">
        <v>577</v>
      </c>
      <c r="B223" s="299">
        <v>5716335.5992072541</v>
      </c>
      <c r="C223" s="299" t="s">
        <v>552</v>
      </c>
      <c r="D223" s="299">
        <v>70.79246071620166</v>
      </c>
      <c r="E223" s="299">
        <v>0.18688644136495999</v>
      </c>
      <c r="F223" s="299">
        <v>0.18566201675339999</v>
      </c>
      <c r="G223" s="299">
        <v>404673.46334750456</v>
      </c>
      <c r="H223" s="299">
        <v>1.0683056177837</v>
      </c>
      <c r="I223" s="299">
        <v>1.0613063957880999</v>
      </c>
    </row>
    <row r="224" spans="1:10" x14ac:dyDescent="0.75">
      <c r="A224" s="263" t="s">
        <v>578</v>
      </c>
      <c r="B224" s="299">
        <v>29789.5019987257</v>
      </c>
      <c r="C224" s="299" t="s">
        <v>552</v>
      </c>
      <c r="D224" s="299">
        <v>59.589262354098238</v>
      </c>
      <c r="E224" s="299">
        <v>0.32721071521896999</v>
      </c>
      <c r="F224" s="299">
        <v>0.67984698987101</v>
      </c>
      <c r="G224" s="299">
        <v>1775.1344499999996</v>
      </c>
      <c r="H224" s="299">
        <v>9.7474442550200009E-3</v>
      </c>
      <c r="I224" s="299">
        <v>2.025230326359E-2</v>
      </c>
    </row>
    <row r="225" spans="1:9" x14ac:dyDescent="0.75">
      <c r="A225" s="263" t="s">
        <v>3246</v>
      </c>
      <c r="B225" s="299" t="s">
        <v>568</v>
      </c>
      <c r="C225" s="299" t="s">
        <v>552</v>
      </c>
      <c r="D225" s="300" t="s">
        <v>189</v>
      </c>
      <c r="E225" s="300" t="s">
        <v>189</v>
      </c>
      <c r="F225" s="300" t="s">
        <v>189</v>
      </c>
      <c r="G225" s="299" t="s">
        <v>568</v>
      </c>
      <c r="H225" s="299">
        <v>1.05278679567487</v>
      </c>
      <c r="I225" s="299">
        <v>1.4965547714000001E-4</v>
      </c>
    </row>
    <row r="226" spans="1:9" x14ac:dyDescent="0.75">
      <c r="A226" s="263" t="s">
        <v>555</v>
      </c>
      <c r="B226" s="299">
        <v>13638.11966141349</v>
      </c>
      <c r="C226" s="299" t="s">
        <v>552</v>
      </c>
      <c r="D226" s="299">
        <v>50.248073994006518</v>
      </c>
      <c r="E226" s="299">
        <v>527.9128195425908</v>
      </c>
      <c r="F226" s="299">
        <v>0.43772527586264998</v>
      </c>
      <c r="G226" s="299">
        <v>685.28924588582026</v>
      </c>
      <c r="H226" s="299">
        <v>7.1997382037160396</v>
      </c>
      <c r="I226" s="299">
        <v>5.9697496910400003E-3</v>
      </c>
    </row>
    <row r="227" spans="1:9" x14ac:dyDescent="0.75">
      <c r="A227" s="263" t="s">
        <v>3237</v>
      </c>
      <c r="B227" s="299">
        <v>345378.91663054173</v>
      </c>
      <c r="C227" s="299" t="s">
        <v>552</v>
      </c>
      <c r="D227" s="299">
        <v>65.065035461819363</v>
      </c>
      <c r="E227" s="299">
        <v>1.358677241335E-2</v>
      </c>
      <c r="F227" s="299">
        <v>1.399403229176E-2</v>
      </c>
      <c r="G227" s="299">
        <v>22472.091458330953</v>
      </c>
      <c r="H227" s="299">
        <v>4.6925847366299997E-3</v>
      </c>
      <c r="I227" s="299">
        <v>4.8332437122200001E-3</v>
      </c>
    </row>
    <row r="228" spans="1:9" x14ac:dyDescent="0.75">
      <c r="A228" s="263" t="s">
        <v>3247</v>
      </c>
      <c r="B228" s="299" t="s">
        <v>568</v>
      </c>
      <c r="C228" s="299" t="s">
        <v>552</v>
      </c>
      <c r="D228" s="300" t="s">
        <v>189</v>
      </c>
      <c r="E228" s="300" t="s">
        <v>189</v>
      </c>
      <c r="F228" s="300" t="s">
        <v>189</v>
      </c>
      <c r="G228" s="299" t="s">
        <v>568</v>
      </c>
      <c r="H228" s="299" t="s">
        <v>3129</v>
      </c>
      <c r="I228" s="299" t="s">
        <v>3129</v>
      </c>
    </row>
    <row r="229" spans="1:9" x14ac:dyDescent="0.75">
      <c r="A229" s="277" t="s">
        <v>579</v>
      </c>
      <c r="B229" s="299">
        <v>9895321.6493915115</v>
      </c>
      <c r="C229" s="299" t="s">
        <v>552</v>
      </c>
      <c r="D229" s="300" t="s">
        <v>189</v>
      </c>
      <c r="E229" s="300" t="s">
        <v>189</v>
      </c>
      <c r="F229" s="300" t="s">
        <v>189</v>
      </c>
      <c r="G229" s="299">
        <v>641430.12035975454</v>
      </c>
      <c r="H229" s="299">
        <v>50.343513986278801</v>
      </c>
      <c r="I229" s="299">
        <v>58.026007452344672</v>
      </c>
    </row>
    <row r="230" spans="1:9" x14ac:dyDescent="0.75">
      <c r="A230" s="263" t="s">
        <v>576</v>
      </c>
      <c r="B230" s="301">
        <v>9488919.2231781483</v>
      </c>
      <c r="C230" s="299" t="s">
        <v>552</v>
      </c>
      <c r="D230" s="299">
        <v>67.143364802995379</v>
      </c>
      <c r="E230" s="299">
        <v>5.3042882930240696</v>
      </c>
      <c r="F230" s="299">
        <v>6.1142265296351903</v>
      </c>
      <c r="G230" s="301">
        <v>637117.96498800593</v>
      </c>
      <c r="H230" s="301">
        <v>50.331963148954898</v>
      </c>
      <c r="I230" s="301">
        <v>58.017401651921162</v>
      </c>
    </row>
    <row r="231" spans="1:9" x14ac:dyDescent="0.75">
      <c r="A231" s="263" t="s">
        <v>577</v>
      </c>
      <c r="B231" s="301">
        <v>60577.355202458224</v>
      </c>
      <c r="C231" s="299" t="s">
        <v>552</v>
      </c>
      <c r="D231" s="299">
        <v>70.792460716201674</v>
      </c>
      <c r="E231" s="299">
        <v>5.0531921540309999E-2</v>
      </c>
      <c r="F231" s="299">
        <v>0.11107027591734001</v>
      </c>
      <c r="G231" s="301">
        <v>4288.4200384614187</v>
      </c>
      <c r="H231" s="301">
        <v>3.06109016021E-3</v>
      </c>
      <c r="I231" s="301">
        <v>6.7283435566800002E-3</v>
      </c>
    </row>
    <row r="232" spans="1:9" x14ac:dyDescent="0.75">
      <c r="A232" s="263" t="s">
        <v>578</v>
      </c>
      <c r="B232" s="301">
        <v>140.98152388821543</v>
      </c>
      <c r="C232" s="299" t="s">
        <v>552</v>
      </c>
      <c r="D232" s="299">
        <v>59.58926235409826</v>
      </c>
      <c r="E232" s="299">
        <v>0.33296282083898998</v>
      </c>
      <c r="F232" s="299">
        <v>0.40322366046400998</v>
      </c>
      <c r="G232" s="301">
        <v>8.4009850140554398</v>
      </c>
      <c r="H232" s="301">
        <v>4.6941605880000003E-5</v>
      </c>
      <c r="I232" s="301">
        <v>5.684708612E-5</v>
      </c>
    </row>
    <row r="233" spans="1:9" x14ac:dyDescent="0.75">
      <c r="A233" s="263" t="s">
        <v>3246</v>
      </c>
      <c r="B233" s="299" t="s">
        <v>496</v>
      </c>
      <c r="C233" s="299" t="s">
        <v>552</v>
      </c>
      <c r="D233" s="300" t="s">
        <v>189</v>
      </c>
      <c r="E233" s="300" t="s">
        <v>189</v>
      </c>
      <c r="F233" s="300" t="s">
        <v>189</v>
      </c>
      <c r="G233" s="299" t="s">
        <v>496</v>
      </c>
      <c r="H233" s="299" t="s">
        <v>523</v>
      </c>
      <c r="I233" s="299" t="s">
        <v>523</v>
      </c>
    </row>
    <row r="234" spans="1:9" x14ac:dyDescent="0.75">
      <c r="A234" s="274" t="s">
        <v>580</v>
      </c>
      <c r="B234" s="301" t="s">
        <v>496</v>
      </c>
      <c r="C234" s="299" t="s">
        <v>552</v>
      </c>
      <c r="D234" s="299" t="s">
        <v>496</v>
      </c>
      <c r="E234" s="299" t="s">
        <v>523</v>
      </c>
      <c r="F234" s="299" t="s">
        <v>523</v>
      </c>
      <c r="G234" s="301" t="s">
        <v>496</v>
      </c>
      <c r="H234" s="301" t="s">
        <v>523</v>
      </c>
      <c r="I234" s="301" t="s">
        <v>523</v>
      </c>
    </row>
    <row r="235" spans="1:9" x14ac:dyDescent="0.75">
      <c r="A235" s="263" t="s">
        <v>555</v>
      </c>
      <c r="B235" s="301">
        <v>305.17285647552848</v>
      </c>
      <c r="C235" s="299" t="s">
        <v>552</v>
      </c>
      <c r="D235" s="299">
        <v>50.248073994006504</v>
      </c>
      <c r="E235" s="299">
        <v>25.74784814192703</v>
      </c>
      <c r="F235" s="299">
        <v>3.1181083671388201</v>
      </c>
      <c r="G235" s="301">
        <v>15.334348273144681</v>
      </c>
      <c r="H235" s="301">
        <v>7.8575443655700006E-3</v>
      </c>
      <c r="I235" s="301">
        <v>9.5156203720000001E-4</v>
      </c>
    </row>
    <row r="236" spans="1:9" x14ac:dyDescent="0.75">
      <c r="A236" s="263" t="s">
        <v>3237</v>
      </c>
      <c r="B236" s="301">
        <v>345378.91663054173</v>
      </c>
      <c r="C236" s="299" t="s">
        <v>552</v>
      </c>
      <c r="D236" s="299">
        <v>65.065035461819363</v>
      </c>
      <c r="E236" s="299">
        <v>1.6945481152999999E-3</v>
      </c>
      <c r="F236" s="299">
        <v>2.5162153845099998E-3</v>
      </c>
      <c r="G236" s="301">
        <v>22472.091458330953</v>
      </c>
      <c r="H236" s="301">
        <v>5.8526119223999997E-4</v>
      </c>
      <c r="I236" s="301">
        <v>8.6904774350999995E-4</v>
      </c>
    </row>
    <row r="237" spans="1:9" x14ac:dyDescent="0.75">
      <c r="A237" s="263" t="s">
        <v>3247</v>
      </c>
      <c r="B237" s="299" t="s">
        <v>496</v>
      </c>
      <c r="C237" s="299" t="s">
        <v>552</v>
      </c>
      <c r="D237" s="300" t="s">
        <v>189</v>
      </c>
      <c r="E237" s="300" t="s">
        <v>189</v>
      </c>
      <c r="F237" s="300" t="s">
        <v>189</v>
      </c>
      <c r="G237" s="299" t="s">
        <v>496</v>
      </c>
      <c r="H237" s="299" t="s">
        <v>496</v>
      </c>
      <c r="I237" s="299" t="s">
        <v>496</v>
      </c>
    </row>
    <row r="238" spans="1:9" x14ac:dyDescent="0.75">
      <c r="A238" s="274" t="s">
        <v>87</v>
      </c>
      <c r="B238" s="301" t="s">
        <v>496</v>
      </c>
      <c r="C238" s="299" t="s">
        <v>552</v>
      </c>
      <c r="D238" s="299" t="s">
        <v>496</v>
      </c>
      <c r="E238" s="299" t="s">
        <v>496</v>
      </c>
      <c r="F238" s="299" t="s">
        <v>496</v>
      </c>
      <c r="G238" s="301" t="s">
        <v>496</v>
      </c>
      <c r="H238" s="301" t="s">
        <v>496</v>
      </c>
      <c r="I238" s="301" t="s">
        <v>496</v>
      </c>
    </row>
    <row r="239" spans="1:9" x14ac:dyDescent="0.75">
      <c r="A239" s="277" t="s">
        <v>581</v>
      </c>
      <c r="B239" s="299">
        <v>7275346.9410186997</v>
      </c>
      <c r="C239" s="299" t="s">
        <v>552</v>
      </c>
      <c r="D239" s="300" t="s">
        <v>189</v>
      </c>
      <c r="E239" s="300" t="s">
        <v>189</v>
      </c>
      <c r="F239" s="300" t="s">
        <v>189</v>
      </c>
      <c r="G239" s="299">
        <v>489781.06499535905</v>
      </c>
      <c r="H239" s="299">
        <v>32.089244234644681</v>
      </c>
      <c r="I239" s="299">
        <v>45.787711245390042</v>
      </c>
    </row>
    <row r="240" spans="1:9" x14ac:dyDescent="0.75">
      <c r="A240" s="263" t="s">
        <v>576</v>
      </c>
      <c r="B240" s="301">
        <v>6900391.8026401587</v>
      </c>
      <c r="C240" s="299" t="s">
        <v>552</v>
      </c>
      <c r="D240" s="299">
        <v>67.143364802995393</v>
      </c>
      <c r="E240" s="299">
        <v>4.6393852673657197</v>
      </c>
      <c r="F240" s="299">
        <v>6.6251876256970998</v>
      </c>
      <c r="G240" s="301">
        <v>463315.52408826712</v>
      </c>
      <c r="H240" s="301">
        <v>32.013576068219912</v>
      </c>
      <c r="I240" s="301">
        <v>45.716390383313303</v>
      </c>
    </row>
    <row r="241" spans="1:9" x14ac:dyDescent="0.75">
      <c r="A241" s="263" t="s">
        <v>577</v>
      </c>
      <c r="B241" s="301">
        <v>368504.73200550408</v>
      </c>
      <c r="C241" s="299" t="s">
        <v>552</v>
      </c>
      <c r="D241" s="299">
        <v>70.79246071620166</v>
      </c>
      <c r="E241" s="299">
        <v>0.10430192094477</v>
      </c>
      <c r="F241" s="299">
        <v>0.16232031354685</v>
      </c>
      <c r="G241" s="301">
        <v>26087.356764234068</v>
      </c>
      <c r="H241" s="301">
        <v>3.8435751425410003E-2</v>
      </c>
      <c r="I241" s="301">
        <v>5.9815803642629999E-2</v>
      </c>
    </row>
    <row r="242" spans="1:9" x14ac:dyDescent="0.75">
      <c r="A242" s="263" t="s">
        <v>578</v>
      </c>
      <c r="B242" s="301">
        <v>5787.6625596214753</v>
      </c>
      <c r="C242" s="299" t="s">
        <v>552</v>
      </c>
      <c r="D242" s="299">
        <v>59.589262354098253</v>
      </c>
      <c r="E242" s="299">
        <v>0.62659220241706004</v>
      </c>
      <c r="F242" s="299">
        <v>0.80766557619863999</v>
      </c>
      <c r="G242" s="301">
        <v>344.88254268227587</v>
      </c>
      <c r="H242" s="301">
        <v>3.6265042300800002E-3</v>
      </c>
      <c r="I242" s="301">
        <v>4.6744958160599998E-3</v>
      </c>
    </row>
    <row r="243" spans="1:9" x14ac:dyDescent="0.75">
      <c r="A243" s="263" t="s">
        <v>3246</v>
      </c>
      <c r="B243" s="299" t="s">
        <v>496</v>
      </c>
      <c r="C243" s="299" t="s">
        <v>552</v>
      </c>
      <c r="D243" s="300" t="s">
        <v>189</v>
      </c>
      <c r="E243" s="300" t="s">
        <v>189</v>
      </c>
      <c r="F243" s="300" t="s">
        <v>189</v>
      </c>
      <c r="G243" s="299" t="s">
        <v>496</v>
      </c>
      <c r="H243" s="299">
        <v>9.7455516189999999E-5</v>
      </c>
      <c r="I243" s="299">
        <v>1.256183293E-5</v>
      </c>
    </row>
    <row r="244" spans="1:9" x14ac:dyDescent="0.75">
      <c r="A244" s="274" t="s">
        <v>580</v>
      </c>
      <c r="B244" s="301" t="s">
        <v>496</v>
      </c>
      <c r="C244" s="299" t="s">
        <v>552</v>
      </c>
      <c r="D244" s="299" t="s">
        <v>496</v>
      </c>
      <c r="E244" s="299" t="s">
        <v>496</v>
      </c>
      <c r="F244" s="299" t="s">
        <v>496</v>
      </c>
      <c r="G244" s="301" t="s">
        <v>496</v>
      </c>
      <c r="H244" s="301">
        <v>9.7455516189999999E-5</v>
      </c>
      <c r="I244" s="301">
        <v>1.256183293E-5</v>
      </c>
    </row>
    <row r="245" spans="1:9" x14ac:dyDescent="0.75">
      <c r="A245" s="263" t="s">
        <v>555</v>
      </c>
      <c r="B245" s="301">
        <v>662.74381341579385</v>
      </c>
      <c r="C245" s="299" t="s">
        <v>552</v>
      </c>
      <c r="D245" s="299">
        <v>50.248073994006518</v>
      </c>
      <c r="E245" s="299">
        <v>47.605136115704603</v>
      </c>
      <c r="F245" s="299">
        <v>6.1362126024835497</v>
      </c>
      <c r="G245" s="301">
        <v>33.301600175586863</v>
      </c>
      <c r="H245" s="301">
        <v>3.1550009447499999E-2</v>
      </c>
      <c r="I245" s="301">
        <v>4.0667369401000001E-3</v>
      </c>
    </row>
    <row r="246" spans="1:9" x14ac:dyDescent="0.75">
      <c r="A246" s="263" t="s">
        <v>3237</v>
      </c>
      <c r="B246" s="301" t="s">
        <v>496</v>
      </c>
      <c r="C246" s="299" t="s">
        <v>552</v>
      </c>
      <c r="D246" s="299" t="s">
        <v>496</v>
      </c>
      <c r="E246" s="299" t="s">
        <v>496</v>
      </c>
      <c r="F246" s="299" t="s">
        <v>496</v>
      </c>
      <c r="G246" s="301" t="s">
        <v>496</v>
      </c>
      <c r="H246" s="301">
        <v>1.9584458055900002E-3</v>
      </c>
      <c r="I246" s="301">
        <v>2.75126384502E-3</v>
      </c>
    </row>
    <row r="247" spans="1:9" x14ac:dyDescent="0.75">
      <c r="A247" s="263" t="s">
        <v>3247</v>
      </c>
      <c r="B247" s="299" t="s">
        <v>523</v>
      </c>
      <c r="C247" s="299" t="s">
        <v>552</v>
      </c>
      <c r="D247" s="300" t="s">
        <v>189</v>
      </c>
      <c r="E247" s="300" t="s">
        <v>189</v>
      </c>
      <c r="F247" s="300" t="s">
        <v>189</v>
      </c>
      <c r="G247" s="299" t="s">
        <v>523</v>
      </c>
      <c r="H247" s="299" t="s">
        <v>523</v>
      </c>
      <c r="I247" s="299" t="s">
        <v>523</v>
      </c>
    </row>
    <row r="248" spans="1:9" x14ac:dyDescent="0.75">
      <c r="A248" s="277" t="s">
        <v>582</v>
      </c>
      <c r="B248" s="299">
        <v>5832942.3483651699</v>
      </c>
      <c r="C248" s="299" t="s">
        <v>552</v>
      </c>
      <c r="D248" s="300" t="s">
        <v>189</v>
      </c>
      <c r="E248" s="300" t="s">
        <v>189</v>
      </c>
      <c r="F248" s="300" t="s">
        <v>189</v>
      </c>
      <c r="G248" s="299">
        <v>410542.75702448451</v>
      </c>
      <c r="H248" s="299">
        <v>12.55614437939165</v>
      </c>
      <c r="I248" s="299">
        <v>4.1395436288617402</v>
      </c>
    </row>
    <row r="249" spans="1:9" x14ac:dyDescent="0.75">
      <c r="A249" s="263" t="s">
        <v>576</v>
      </c>
      <c r="B249" s="301">
        <v>509157.7754591406</v>
      </c>
      <c r="C249" s="299" t="s">
        <v>552</v>
      </c>
      <c r="D249" s="299">
        <v>67.143364802995393</v>
      </c>
      <c r="E249" s="299">
        <v>6.4971859341457296</v>
      </c>
      <c r="F249" s="299">
        <v>6.1414341372084902</v>
      </c>
      <c r="G249" s="301">
        <v>34186.566259934691</v>
      </c>
      <c r="H249" s="301">
        <v>3.3080927369740598</v>
      </c>
      <c r="I249" s="301">
        <v>3.1269589434299001</v>
      </c>
    </row>
    <row r="250" spans="1:9" x14ac:dyDescent="0.75">
      <c r="A250" s="263" t="s">
        <v>577</v>
      </c>
      <c r="B250" s="301">
        <v>5287253.5119992914</v>
      </c>
      <c r="C250" s="299" t="s">
        <v>552</v>
      </c>
      <c r="D250" s="299">
        <v>70.79246071620166</v>
      </c>
      <c r="E250" s="299">
        <v>0.19420456648574999</v>
      </c>
      <c r="F250" s="299">
        <v>0.18814347493101999</v>
      </c>
      <c r="G250" s="301">
        <v>374297.68654480908</v>
      </c>
      <c r="H250" s="301">
        <v>1.02680877619808</v>
      </c>
      <c r="I250" s="301">
        <v>0.99476224858879003</v>
      </c>
    </row>
    <row r="251" spans="1:9" x14ac:dyDescent="0.75">
      <c r="A251" s="263" t="s">
        <v>578</v>
      </c>
      <c r="B251" s="301">
        <v>23860.857915216009</v>
      </c>
      <c r="C251" s="299" t="s">
        <v>552</v>
      </c>
      <c r="D251" s="299">
        <v>59.589262354098238</v>
      </c>
      <c r="E251" s="299">
        <v>0.25455909593203002</v>
      </c>
      <c r="F251" s="299">
        <v>0.65047788376092996</v>
      </c>
      <c r="G251" s="301">
        <v>1421.8509223036683</v>
      </c>
      <c r="H251" s="301">
        <v>6.07399841906E-3</v>
      </c>
      <c r="I251" s="301">
        <v>1.5520960361409999E-2</v>
      </c>
    </row>
    <row r="252" spans="1:9" x14ac:dyDescent="0.75">
      <c r="A252" s="263" t="s">
        <v>3248</v>
      </c>
      <c r="B252" s="299" t="s">
        <v>496</v>
      </c>
      <c r="C252" s="299" t="s">
        <v>552</v>
      </c>
      <c r="D252" s="300" t="s">
        <v>189</v>
      </c>
      <c r="E252" s="300" t="s">
        <v>189</v>
      </c>
      <c r="F252" s="300" t="s">
        <v>189</v>
      </c>
      <c r="G252" s="299" t="s">
        <v>496</v>
      </c>
      <c r="H252" s="299">
        <v>1.0526893401586801</v>
      </c>
      <c r="I252" s="299">
        <v>1.3709364421000001E-4</v>
      </c>
    </row>
    <row r="253" spans="1:9" x14ac:dyDescent="0.75">
      <c r="A253" s="274" t="s">
        <v>580</v>
      </c>
      <c r="B253" s="301" t="s">
        <v>496</v>
      </c>
      <c r="C253" s="299" t="s">
        <v>552</v>
      </c>
      <c r="D253" s="299" t="s">
        <v>496</v>
      </c>
      <c r="E253" s="299" t="s">
        <v>496</v>
      </c>
      <c r="F253" s="299" t="s">
        <v>496</v>
      </c>
      <c r="G253" s="301" t="s">
        <v>496</v>
      </c>
      <c r="H253" s="301">
        <v>1.0526893401586801</v>
      </c>
      <c r="I253" s="301">
        <v>1.3709364421000001E-4</v>
      </c>
    </row>
    <row r="254" spans="1:9" x14ac:dyDescent="0.75">
      <c r="A254" s="263" t="s">
        <v>555</v>
      </c>
      <c r="B254" s="301">
        <v>12670.202991522168</v>
      </c>
      <c r="C254" s="299" t="s">
        <v>552</v>
      </c>
      <c r="D254" s="299">
        <v>50.248073994006518</v>
      </c>
      <c r="E254" s="299">
        <v>565.1314864248078</v>
      </c>
      <c r="F254" s="299">
        <v>7.5093565144669999E-2</v>
      </c>
      <c r="G254" s="301">
        <v>636.65329743708867</v>
      </c>
      <c r="H254" s="301">
        <v>7.1603306499029697</v>
      </c>
      <c r="I254" s="301">
        <v>9.5145071374E-4</v>
      </c>
    </row>
    <row r="255" spans="1:9" x14ac:dyDescent="0.75">
      <c r="A255" s="263" t="s">
        <v>3237</v>
      </c>
      <c r="B255" s="301" t="s">
        <v>496</v>
      </c>
      <c r="C255" s="299" t="s">
        <v>552</v>
      </c>
      <c r="D255" s="299" t="s">
        <v>496</v>
      </c>
      <c r="E255" s="299" t="s">
        <v>496</v>
      </c>
      <c r="F255" s="299" t="s">
        <v>496</v>
      </c>
      <c r="G255" s="301" t="s">
        <v>496</v>
      </c>
      <c r="H255" s="301">
        <v>2.1488777387999999E-3</v>
      </c>
      <c r="I255" s="301">
        <v>1.21293212369E-3</v>
      </c>
    </row>
    <row r="256" spans="1:9" x14ac:dyDescent="0.75">
      <c r="A256" s="263" t="s">
        <v>3247</v>
      </c>
      <c r="B256" s="299" t="s">
        <v>523</v>
      </c>
      <c r="C256" s="299" t="s">
        <v>552</v>
      </c>
      <c r="D256" s="300" t="s">
        <v>189</v>
      </c>
      <c r="E256" s="300" t="s">
        <v>189</v>
      </c>
      <c r="F256" s="300" t="s">
        <v>189</v>
      </c>
      <c r="G256" s="299" t="s">
        <v>523</v>
      </c>
      <c r="H256" s="299" t="s">
        <v>523</v>
      </c>
      <c r="I256" s="299" t="s">
        <v>523</v>
      </c>
    </row>
    <row r="257" spans="1:9" x14ac:dyDescent="0.75">
      <c r="A257" s="277" t="s">
        <v>583</v>
      </c>
      <c r="B257" s="299">
        <v>23342.475449176363</v>
      </c>
      <c r="C257" s="299" t="s">
        <v>552</v>
      </c>
      <c r="D257" s="300" t="s">
        <v>189</v>
      </c>
      <c r="E257" s="300" t="s">
        <v>189</v>
      </c>
      <c r="F257" s="300" t="s">
        <v>189</v>
      </c>
      <c r="G257" s="299">
        <v>1567.2923444890123</v>
      </c>
      <c r="H257" s="299">
        <v>0.73343558265860997</v>
      </c>
      <c r="I257" s="299">
        <v>7.4179466324320001E-2</v>
      </c>
    </row>
    <row r="258" spans="1:9" x14ac:dyDescent="0.75">
      <c r="A258" s="263" t="s">
        <v>576</v>
      </c>
      <c r="B258" s="301">
        <v>23342.475449176363</v>
      </c>
      <c r="C258" s="299" t="s">
        <v>552</v>
      </c>
      <c r="D258" s="299">
        <v>67.143364802995393</v>
      </c>
      <c r="E258" s="299">
        <v>31.42064277867707</v>
      </c>
      <c r="F258" s="299">
        <v>3.17787487817353</v>
      </c>
      <c r="G258" s="301">
        <v>1567.2923444890123</v>
      </c>
      <c r="H258" s="301">
        <v>0.73343558265860997</v>
      </c>
      <c r="I258" s="301">
        <v>7.4179466324320001E-2</v>
      </c>
    </row>
    <row r="259" spans="1:9" x14ac:dyDescent="0.75">
      <c r="A259" s="263" t="s">
        <v>577</v>
      </c>
      <c r="B259" s="301" t="s">
        <v>523</v>
      </c>
      <c r="C259" s="299" t="s">
        <v>552</v>
      </c>
      <c r="D259" s="299" t="s">
        <v>523</v>
      </c>
      <c r="E259" s="299" t="s">
        <v>523</v>
      </c>
      <c r="F259" s="299" t="s">
        <v>523</v>
      </c>
      <c r="G259" s="301" t="s">
        <v>523</v>
      </c>
      <c r="H259" s="301" t="s">
        <v>523</v>
      </c>
      <c r="I259" s="301" t="s">
        <v>523</v>
      </c>
    </row>
    <row r="260" spans="1:9" x14ac:dyDescent="0.75">
      <c r="A260" s="263" t="s">
        <v>578</v>
      </c>
      <c r="B260" s="301" t="s">
        <v>523</v>
      </c>
      <c r="C260" s="299" t="s">
        <v>552</v>
      </c>
      <c r="D260" s="299" t="s">
        <v>523</v>
      </c>
      <c r="E260" s="299" t="s">
        <v>523</v>
      </c>
      <c r="F260" s="299" t="s">
        <v>523</v>
      </c>
      <c r="G260" s="301" t="s">
        <v>523</v>
      </c>
      <c r="H260" s="301" t="s">
        <v>523</v>
      </c>
      <c r="I260" s="301" t="s">
        <v>523</v>
      </c>
    </row>
    <row r="261" spans="1:9" x14ac:dyDescent="0.75">
      <c r="A261" s="263" t="s">
        <v>3246</v>
      </c>
      <c r="B261" s="299" t="s">
        <v>523</v>
      </c>
      <c r="C261" s="299" t="s">
        <v>552</v>
      </c>
      <c r="D261" s="300" t="s">
        <v>189</v>
      </c>
      <c r="E261" s="300" t="s">
        <v>189</v>
      </c>
      <c r="F261" s="300" t="s">
        <v>189</v>
      </c>
      <c r="G261" s="299" t="s">
        <v>523</v>
      </c>
      <c r="H261" s="299" t="s">
        <v>523</v>
      </c>
      <c r="I261" s="299" t="s">
        <v>523</v>
      </c>
    </row>
    <row r="262" spans="1:9" x14ac:dyDescent="0.75">
      <c r="A262" s="263" t="s">
        <v>555</v>
      </c>
      <c r="B262" s="301" t="s">
        <v>523</v>
      </c>
      <c r="C262" s="299" t="s">
        <v>552</v>
      </c>
      <c r="D262" s="299" t="s">
        <v>523</v>
      </c>
      <c r="E262" s="299" t="s">
        <v>523</v>
      </c>
      <c r="F262" s="299" t="s">
        <v>523</v>
      </c>
      <c r="G262" s="301" t="s">
        <v>523</v>
      </c>
      <c r="H262" s="301" t="s">
        <v>523</v>
      </c>
      <c r="I262" s="301" t="s">
        <v>523</v>
      </c>
    </row>
    <row r="263" spans="1:9" x14ac:dyDescent="0.75">
      <c r="A263" s="263" t="s">
        <v>3237</v>
      </c>
      <c r="B263" s="301" t="s">
        <v>496</v>
      </c>
      <c r="C263" s="299" t="s">
        <v>552</v>
      </c>
      <c r="D263" s="299" t="s">
        <v>496</v>
      </c>
      <c r="E263" s="299" t="s">
        <v>521</v>
      </c>
      <c r="F263" s="299" t="s">
        <v>521</v>
      </c>
      <c r="G263" s="301" t="s">
        <v>496</v>
      </c>
      <c r="H263" s="301" t="s">
        <v>521</v>
      </c>
      <c r="I263" s="301" t="s">
        <v>521</v>
      </c>
    </row>
    <row r="264" spans="1:9" x14ac:dyDescent="0.75">
      <c r="A264" s="263" t="s">
        <v>3247</v>
      </c>
      <c r="B264" s="299" t="s">
        <v>523</v>
      </c>
      <c r="C264" s="299" t="s">
        <v>552</v>
      </c>
      <c r="D264" s="300" t="s">
        <v>189</v>
      </c>
      <c r="E264" s="300" t="s">
        <v>189</v>
      </c>
      <c r="F264" s="300" t="s">
        <v>189</v>
      </c>
      <c r="G264" s="299" t="s">
        <v>523</v>
      </c>
      <c r="H264" s="299" t="s">
        <v>523</v>
      </c>
      <c r="I264" s="299" t="s">
        <v>523</v>
      </c>
    </row>
    <row r="265" spans="1:9" x14ac:dyDescent="0.75">
      <c r="A265" s="277" t="s">
        <v>584</v>
      </c>
      <c r="B265" s="299" t="s">
        <v>523</v>
      </c>
      <c r="C265" s="299" t="s">
        <v>552</v>
      </c>
      <c r="D265" s="300" t="s">
        <v>189</v>
      </c>
      <c r="E265" s="300" t="s">
        <v>189</v>
      </c>
      <c r="F265" s="300" t="s">
        <v>189</v>
      </c>
      <c r="G265" s="299" t="s">
        <v>523</v>
      </c>
      <c r="H265" s="299" t="s">
        <v>528</v>
      </c>
      <c r="I265" s="299" t="s">
        <v>528</v>
      </c>
    </row>
    <row r="266" spans="1:9" x14ac:dyDescent="0.75">
      <c r="A266" s="268" t="s">
        <v>585</v>
      </c>
      <c r="B266" s="299" t="s">
        <v>523</v>
      </c>
      <c r="C266" s="299" t="s">
        <v>552</v>
      </c>
      <c r="D266" s="300" t="s">
        <v>189</v>
      </c>
      <c r="E266" s="300" t="s">
        <v>189</v>
      </c>
      <c r="F266" s="300" t="s">
        <v>189</v>
      </c>
      <c r="G266" s="299" t="s">
        <v>523</v>
      </c>
      <c r="H266" s="299" t="s">
        <v>528</v>
      </c>
      <c r="I266" s="299" t="s">
        <v>528</v>
      </c>
    </row>
    <row r="267" spans="1:9" x14ac:dyDescent="0.75">
      <c r="A267" s="274" t="s">
        <v>576</v>
      </c>
      <c r="B267" s="301" t="s">
        <v>523</v>
      </c>
      <c r="C267" s="299" t="s">
        <v>552</v>
      </c>
      <c r="D267" s="299" t="s">
        <v>523</v>
      </c>
      <c r="E267" s="299" t="s">
        <v>496</v>
      </c>
      <c r="F267" s="299" t="s">
        <v>496</v>
      </c>
      <c r="G267" s="301" t="s">
        <v>523</v>
      </c>
      <c r="H267" s="301" t="s">
        <v>496</v>
      </c>
      <c r="I267" s="301" t="s">
        <v>496</v>
      </c>
    </row>
    <row r="268" spans="1:9" x14ac:dyDescent="0.75">
      <c r="A268" s="274" t="s">
        <v>586</v>
      </c>
      <c r="B268" s="301" t="s">
        <v>523</v>
      </c>
      <c r="C268" s="299" t="s">
        <v>552</v>
      </c>
      <c r="D268" s="299" t="s">
        <v>523</v>
      </c>
      <c r="E268" s="299" t="s">
        <v>496</v>
      </c>
      <c r="F268" s="299" t="s">
        <v>496</v>
      </c>
      <c r="G268" s="301" t="s">
        <v>523</v>
      </c>
      <c r="H268" s="301" t="s">
        <v>496</v>
      </c>
      <c r="I268" s="301" t="s">
        <v>496</v>
      </c>
    </row>
    <row r="269" spans="1:9" x14ac:dyDescent="0.75">
      <c r="A269" s="274" t="s">
        <v>587</v>
      </c>
      <c r="B269" s="301" t="s">
        <v>523</v>
      </c>
      <c r="C269" s="299" t="s">
        <v>552</v>
      </c>
      <c r="D269" s="299" t="s">
        <v>523</v>
      </c>
      <c r="E269" s="299" t="s">
        <v>496</v>
      </c>
      <c r="F269" s="299" t="s">
        <v>496</v>
      </c>
      <c r="G269" s="301" t="s">
        <v>523</v>
      </c>
      <c r="H269" s="301" t="s">
        <v>496</v>
      </c>
      <c r="I269" s="301" t="s">
        <v>496</v>
      </c>
    </row>
    <row r="270" spans="1:9" x14ac:dyDescent="0.75">
      <c r="A270" s="274" t="s">
        <v>588</v>
      </c>
      <c r="B270" s="299" t="s">
        <v>523</v>
      </c>
      <c r="C270" s="299" t="s">
        <v>552</v>
      </c>
      <c r="D270" s="300" t="s">
        <v>189</v>
      </c>
      <c r="E270" s="300" t="s">
        <v>189</v>
      </c>
      <c r="F270" s="300" t="s">
        <v>189</v>
      </c>
      <c r="G270" s="299" t="s">
        <v>523</v>
      </c>
      <c r="H270" s="299" t="s">
        <v>496</v>
      </c>
      <c r="I270" s="299" t="s">
        <v>496</v>
      </c>
    </row>
    <row r="271" spans="1:9" x14ac:dyDescent="0.75">
      <c r="A271" s="274" t="s">
        <v>561</v>
      </c>
      <c r="B271" s="301" t="s">
        <v>523</v>
      </c>
      <c r="C271" s="299" t="s">
        <v>552</v>
      </c>
      <c r="D271" s="299" t="s">
        <v>523</v>
      </c>
      <c r="E271" s="299" t="s">
        <v>496</v>
      </c>
      <c r="F271" s="299" t="s">
        <v>496</v>
      </c>
      <c r="G271" s="301" t="s">
        <v>523</v>
      </c>
      <c r="H271" s="301" t="s">
        <v>496</v>
      </c>
      <c r="I271" s="301" t="s">
        <v>496</v>
      </c>
    </row>
    <row r="272" spans="1:9" x14ac:dyDescent="0.75">
      <c r="A272" s="274" t="s">
        <v>92</v>
      </c>
      <c r="B272" s="301" t="s">
        <v>523</v>
      </c>
      <c r="C272" s="299" t="s">
        <v>552</v>
      </c>
      <c r="D272" s="299" t="s">
        <v>523</v>
      </c>
      <c r="E272" s="299" t="s">
        <v>496</v>
      </c>
      <c r="F272" s="299" t="s">
        <v>496</v>
      </c>
      <c r="G272" s="301" t="s">
        <v>523</v>
      </c>
      <c r="H272" s="301" t="s">
        <v>496</v>
      </c>
      <c r="I272" s="301" t="s">
        <v>496</v>
      </c>
    </row>
    <row r="273" spans="1:10" x14ac:dyDescent="0.75">
      <c r="A273" s="274" t="s">
        <v>589</v>
      </c>
      <c r="B273" s="299" t="s">
        <v>523</v>
      </c>
      <c r="C273" s="299" t="s">
        <v>552</v>
      </c>
      <c r="D273" s="300" t="s">
        <v>189</v>
      </c>
      <c r="E273" s="300" t="s">
        <v>189</v>
      </c>
      <c r="F273" s="300" t="s">
        <v>189</v>
      </c>
      <c r="G273" s="299" t="s">
        <v>523</v>
      </c>
      <c r="H273" s="299" t="s">
        <v>494</v>
      </c>
      <c r="I273" s="299" t="s">
        <v>494</v>
      </c>
    </row>
    <row r="274" spans="1:10" x14ac:dyDescent="0.75">
      <c r="A274" s="56" t="s">
        <v>507</v>
      </c>
      <c r="B274" s="299">
        <v>650576.52184247714</v>
      </c>
      <c r="C274" s="299" t="s">
        <v>552</v>
      </c>
      <c r="D274" s="300" t="s">
        <v>189</v>
      </c>
      <c r="E274" s="300" t="s">
        <v>189</v>
      </c>
      <c r="F274" s="300" t="s">
        <v>189</v>
      </c>
      <c r="G274" s="299">
        <v>46055.912865416671</v>
      </c>
      <c r="H274" s="299">
        <v>3.5201759225</v>
      </c>
      <c r="I274" s="299">
        <v>1.1264562951999999</v>
      </c>
    </row>
    <row r="275" spans="1:10" x14ac:dyDescent="0.75">
      <c r="A275" s="263" t="s">
        <v>553</v>
      </c>
      <c r="B275" s="301">
        <v>650576.52184247714</v>
      </c>
      <c r="C275" s="299" t="s">
        <v>552</v>
      </c>
      <c r="D275" s="299">
        <v>70.79246071620166</v>
      </c>
      <c r="E275" s="299">
        <v>5.4108560704444404</v>
      </c>
      <c r="F275" s="299">
        <v>1.7314739425422201</v>
      </c>
      <c r="G275" s="301">
        <v>46055.912865416671</v>
      </c>
      <c r="H275" s="301">
        <v>3.5201759225</v>
      </c>
      <c r="I275" s="301">
        <v>1.1264562951999999</v>
      </c>
    </row>
    <row r="276" spans="1:10" x14ac:dyDescent="0.75">
      <c r="A276" s="263" t="s">
        <v>554</v>
      </c>
      <c r="B276" s="301" t="s">
        <v>523</v>
      </c>
      <c r="C276" s="299" t="s">
        <v>552</v>
      </c>
      <c r="D276" s="299" t="s">
        <v>523</v>
      </c>
      <c r="E276" s="299" t="s">
        <v>523</v>
      </c>
      <c r="F276" s="299" t="s">
        <v>523</v>
      </c>
      <c r="G276" s="301" t="s">
        <v>523</v>
      </c>
      <c r="H276" s="301" t="s">
        <v>523</v>
      </c>
      <c r="I276" s="301" t="s">
        <v>523</v>
      </c>
    </row>
    <row r="277" spans="1:10" x14ac:dyDescent="0.75">
      <c r="A277" s="263" t="s">
        <v>555</v>
      </c>
      <c r="B277" s="301" t="s">
        <v>496</v>
      </c>
      <c r="C277" s="299" t="s">
        <v>552</v>
      </c>
      <c r="D277" s="299" t="s">
        <v>496</v>
      </c>
      <c r="E277" s="299" t="s">
        <v>496</v>
      </c>
      <c r="F277" s="299" t="s">
        <v>496</v>
      </c>
      <c r="G277" s="301" t="s">
        <v>496</v>
      </c>
      <c r="H277" s="301" t="s">
        <v>496</v>
      </c>
      <c r="I277" s="301" t="s">
        <v>496</v>
      </c>
    </row>
    <row r="278" spans="1:10" x14ac:dyDescent="0.75">
      <c r="A278" s="263" t="s">
        <v>3237</v>
      </c>
      <c r="B278" s="301" t="s">
        <v>496</v>
      </c>
      <c r="C278" s="299" t="s">
        <v>552</v>
      </c>
      <c r="D278" s="299" t="s">
        <v>496</v>
      </c>
      <c r="E278" s="299" t="s">
        <v>521</v>
      </c>
      <c r="F278" s="299" t="s">
        <v>521</v>
      </c>
      <c r="G278" s="301" t="s">
        <v>496</v>
      </c>
      <c r="H278" s="301" t="s">
        <v>521</v>
      </c>
      <c r="I278" s="301" t="s">
        <v>521</v>
      </c>
    </row>
    <row r="279" spans="1:10" x14ac:dyDescent="0.75">
      <c r="A279" s="263" t="s">
        <v>3249</v>
      </c>
      <c r="B279" s="299" t="s">
        <v>496</v>
      </c>
      <c r="C279" s="299" t="s">
        <v>552</v>
      </c>
      <c r="D279" s="300" t="s">
        <v>189</v>
      </c>
      <c r="E279" s="300" t="s">
        <v>189</v>
      </c>
      <c r="F279" s="300" t="s">
        <v>189</v>
      </c>
      <c r="G279" s="299" t="s">
        <v>496</v>
      </c>
      <c r="H279" s="299" t="s">
        <v>494</v>
      </c>
      <c r="I279" s="299" t="s">
        <v>494</v>
      </c>
    </row>
    <row r="280" spans="1:10" x14ac:dyDescent="0.75">
      <c r="A280" s="56" t="s">
        <v>3250</v>
      </c>
      <c r="B280" s="299">
        <v>546204.87037064438</v>
      </c>
      <c r="C280" s="299" t="s">
        <v>552</v>
      </c>
      <c r="D280" s="300" t="s">
        <v>189</v>
      </c>
      <c r="E280" s="300" t="s">
        <v>189</v>
      </c>
      <c r="F280" s="300" t="s">
        <v>189</v>
      </c>
      <c r="G280" s="299">
        <v>38024.136018348065</v>
      </c>
      <c r="H280" s="299">
        <v>16.174692701572852</v>
      </c>
      <c r="I280" s="299">
        <v>0.73291389331867995</v>
      </c>
    </row>
    <row r="281" spans="1:10" x14ac:dyDescent="0.75">
      <c r="A281" s="263" t="s">
        <v>590</v>
      </c>
      <c r="B281" s="301">
        <v>270555.52902466076</v>
      </c>
      <c r="C281" s="299" t="s">
        <v>552</v>
      </c>
      <c r="D281" s="299">
        <v>71.174746954728036</v>
      </c>
      <c r="E281" s="299">
        <v>7.2747437896637797</v>
      </c>
      <c r="F281" s="299">
        <v>2.07984266172793</v>
      </c>
      <c r="G281" s="301">
        <v>19256.721315532806</v>
      </c>
      <c r="H281" s="301">
        <v>1.9682221545313501</v>
      </c>
      <c r="I281" s="301">
        <v>0.56271293163185998</v>
      </c>
    </row>
    <row r="282" spans="1:10" x14ac:dyDescent="0.75">
      <c r="A282" s="263" t="s">
        <v>591</v>
      </c>
      <c r="B282" s="301">
        <v>275649.34134598356</v>
      </c>
      <c r="C282" s="299" t="s">
        <v>552</v>
      </c>
      <c r="D282" s="299">
        <v>68.084380725071952</v>
      </c>
      <c r="E282" s="299">
        <v>51.538198777011146</v>
      </c>
      <c r="F282" s="299">
        <v>0.61745462860799005</v>
      </c>
      <c r="G282" s="301">
        <v>18767.414702815262</v>
      </c>
      <c r="H282" s="301">
        <v>14.2064705470415</v>
      </c>
      <c r="I282" s="301">
        <v>0.17020096168682</v>
      </c>
    </row>
    <row r="283" spans="1:10" x14ac:dyDescent="0.75">
      <c r="A283" s="263" t="s">
        <v>576</v>
      </c>
      <c r="B283" s="301" t="s">
        <v>496</v>
      </c>
      <c r="C283" s="299" t="s">
        <v>552</v>
      </c>
      <c r="D283" s="299" t="s">
        <v>496</v>
      </c>
      <c r="E283" s="299" t="s">
        <v>496</v>
      </c>
      <c r="F283" s="299" t="s">
        <v>496</v>
      </c>
      <c r="G283" s="301" t="s">
        <v>496</v>
      </c>
      <c r="H283" s="301" t="s">
        <v>496</v>
      </c>
      <c r="I283" s="301" t="s">
        <v>496</v>
      </c>
    </row>
    <row r="284" spans="1:10" x14ac:dyDescent="0.75">
      <c r="A284" s="263" t="s">
        <v>3251</v>
      </c>
      <c r="B284" s="299" t="s">
        <v>523</v>
      </c>
      <c r="C284" s="299" t="s">
        <v>552</v>
      </c>
      <c r="D284" s="300" t="s">
        <v>189</v>
      </c>
      <c r="E284" s="300" t="s">
        <v>189</v>
      </c>
      <c r="F284" s="300" t="s">
        <v>189</v>
      </c>
      <c r="G284" s="299" t="s">
        <v>523</v>
      </c>
      <c r="H284" s="299" t="s">
        <v>494</v>
      </c>
      <c r="I284" s="299" t="s">
        <v>494</v>
      </c>
    </row>
    <row r="285" spans="1:10" x14ac:dyDescent="0.75">
      <c r="A285" s="263" t="s">
        <v>555</v>
      </c>
      <c r="B285" s="301" t="s">
        <v>521</v>
      </c>
      <c r="C285" s="299" t="s">
        <v>552</v>
      </c>
      <c r="D285" s="299" t="s">
        <v>521</v>
      </c>
      <c r="E285" s="299" t="s">
        <v>496</v>
      </c>
      <c r="F285" s="299" t="s">
        <v>496</v>
      </c>
      <c r="G285" s="301" t="s">
        <v>521</v>
      </c>
      <c r="H285" s="301" t="s">
        <v>496</v>
      </c>
      <c r="I285" s="301" t="s">
        <v>496</v>
      </c>
      <c r="J285" s="54" t="s">
        <v>494</v>
      </c>
    </row>
    <row r="286" spans="1:10" x14ac:dyDescent="0.75">
      <c r="A286" s="263" t="s">
        <v>3237</v>
      </c>
      <c r="B286" s="301" t="s">
        <v>496</v>
      </c>
      <c r="C286" s="299" t="s">
        <v>552</v>
      </c>
      <c r="D286" s="299" t="s">
        <v>496</v>
      </c>
      <c r="E286" s="299" t="s">
        <v>521</v>
      </c>
      <c r="F286" s="299" t="s">
        <v>521</v>
      </c>
      <c r="G286" s="301" t="s">
        <v>496</v>
      </c>
      <c r="H286" s="301" t="s">
        <v>521</v>
      </c>
      <c r="I286" s="301" t="s">
        <v>521</v>
      </c>
      <c r="J286" s="54" t="s">
        <v>494</v>
      </c>
    </row>
    <row r="287" spans="1:10" x14ac:dyDescent="0.75">
      <c r="A287" s="263" t="s">
        <v>3252</v>
      </c>
      <c r="B287" s="299" t="s">
        <v>523</v>
      </c>
      <c r="C287" s="299" t="s">
        <v>552</v>
      </c>
      <c r="D287" s="300" t="s">
        <v>189</v>
      </c>
      <c r="E287" s="300" t="s">
        <v>189</v>
      </c>
      <c r="F287" s="300" t="s">
        <v>189</v>
      </c>
      <c r="G287" s="299" t="s">
        <v>523</v>
      </c>
      <c r="H287" s="299" t="s">
        <v>494</v>
      </c>
      <c r="I287" s="299" t="s">
        <v>494</v>
      </c>
      <c r="J287" s="54" t="s">
        <v>494</v>
      </c>
    </row>
    <row r="288" spans="1:10" x14ac:dyDescent="0.75">
      <c r="A288" s="56" t="s">
        <v>3253</v>
      </c>
      <c r="B288" s="299">
        <v>644614.3919557624</v>
      </c>
      <c r="C288" s="299" t="s">
        <v>552</v>
      </c>
      <c r="D288" s="300" t="s">
        <v>189</v>
      </c>
      <c r="E288" s="300" t="s">
        <v>189</v>
      </c>
      <c r="F288" s="300" t="s">
        <v>189</v>
      </c>
      <c r="G288" s="299">
        <v>32390.631664594664</v>
      </c>
      <c r="H288" s="299">
        <v>42.78562494471668</v>
      </c>
      <c r="I288" s="299">
        <v>22.8286814646106</v>
      </c>
      <c r="J288" s="54" t="s">
        <v>494</v>
      </c>
    </row>
    <row r="289" spans="1:10" x14ac:dyDescent="0.75">
      <c r="A289" s="271" t="s">
        <v>553</v>
      </c>
      <c r="B289" s="299" t="s">
        <v>592</v>
      </c>
      <c r="C289" s="299" t="s">
        <v>552</v>
      </c>
      <c r="D289" s="299" t="s">
        <v>592</v>
      </c>
      <c r="E289" s="299" t="s">
        <v>592</v>
      </c>
      <c r="F289" s="299" t="s">
        <v>592</v>
      </c>
      <c r="G289" s="299" t="s">
        <v>592</v>
      </c>
      <c r="H289" s="299">
        <v>40.930380256173969</v>
      </c>
      <c r="I289" s="299">
        <v>22.744244376797859</v>
      </c>
      <c r="J289" s="54" t="s">
        <v>494</v>
      </c>
    </row>
    <row r="290" spans="1:10" x14ac:dyDescent="0.75">
      <c r="A290" s="271" t="s">
        <v>554</v>
      </c>
      <c r="B290" s="299" t="s">
        <v>523</v>
      </c>
      <c r="C290" s="299" t="s">
        <v>552</v>
      </c>
      <c r="D290" s="299" t="s">
        <v>523</v>
      </c>
      <c r="E290" s="299" t="s">
        <v>523</v>
      </c>
      <c r="F290" s="299" t="s">
        <v>523</v>
      </c>
      <c r="G290" s="299" t="s">
        <v>523</v>
      </c>
      <c r="H290" s="299" t="s">
        <v>523</v>
      </c>
      <c r="I290" s="299" t="s">
        <v>523</v>
      </c>
      <c r="J290" s="54" t="s">
        <v>494</v>
      </c>
    </row>
    <row r="291" spans="1:10" x14ac:dyDescent="0.75">
      <c r="A291" s="271" t="s">
        <v>555</v>
      </c>
      <c r="B291" s="299">
        <v>644614.3919557624</v>
      </c>
      <c r="C291" s="299" t="s">
        <v>552</v>
      </c>
      <c r="D291" s="299">
        <v>50.248073994006511</v>
      </c>
      <c r="E291" s="299">
        <v>2.8780689846434999</v>
      </c>
      <c r="F291" s="299">
        <v>0.13098852409508999</v>
      </c>
      <c r="G291" s="299">
        <v>32390.631664594664</v>
      </c>
      <c r="H291" s="299">
        <v>1.8552446885427101</v>
      </c>
      <c r="I291" s="299">
        <v>8.4437087812739994E-2</v>
      </c>
      <c r="J291" s="54" t="s">
        <v>494</v>
      </c>
    </row>
    <row r="292" spans="1:10" x14ac:dyDescent="0.75">
      <c r="A292" s="271" t="s">
        <v>3240</v>
      </c>
      <c r="B292" s="299" t="s">
        <v>568</v>
      </c>
      <c r="C292" s="299" t="s">
        <v>552</v>
      </c>
      <c r="D292" s="299" t="s">
        <v>568</v>
      </c>
      <c r="E292" s="299" t="s">
        <v>523</v>
      </c>
      <c r="F292" s="299" t="s">
        <v>523</v>
      </c>
      <c r="G292" s="299" t="s">
        <v>568</v>
      </c>
      <c r="H292" s="299" t="s">
        <v>523</v>
      </c>
      <c r="I292" s="299" t="s">
        <v>523</v>
      </c>
      <c r="J292" s="54" t="s">
        <v>494</v>
      </c>
    </row>
    <row r="293" spans="1:10" x14ac:dyDescent="0.75">
      <c r="A293" s="271" t="s">
        <v>3242</v>
      </c>
      <c r="B293" s="299" t="s">
        <v>496</v>
      </c>
      <c r="C293" s="299" t="s">
        <v>552</v>
      </c>
      <c r="D293" s="299" t="s">
        <v>496</v>
      </c>
      <c r="E293" s="299" t="s">
        <v>593</v>
      </c>
      <c r="F293" s="299" t="s">
        <v>593</v>
      </c>
      <c r="G293" s="299" t="s">
        <v>496</v>
      </c>
      <c r="H293" s="299" t="s">
        <v>593</v>
      </c>
      <c r="I293" s="299" t="s">
        <v>593</v>
      </c>
      <c r="J293" s="54" t="s">
        <v>494</v>
      </c>
    </row>
    <row r="294" spans="1:10" x14ac:dyDescent="0.75">
      <c r="A294" s="278" t="s">
        <v>594</v>
      </c>
      <c r="B294" s="299">
        <v>644614.3919557624</v>
      </c>
      <c r="C294" s="299" t="s">
        <v>552</v>
      </c>
      <c r="D294" s="300" t="s">
        <v>189</v>
      </c>
      <c r="E294" s="300" t="s">
        <v>189</v>
      </c>
      <c r="F294" s="300" t="s">
        <v>189</v>
      </c>
      <c r="G294" s="299">
        <v>32390.631664594664</v>
      </c>
      <c r="H294" s="299" t="s">
        <v>593</v>
      </c>
      <c r="I294" s="299" t="s">
        <v>593</v>
      </c>
      <c r="J294" s="54" t="s">
        <v>494</v>
      </c>
    </row>
    <row r="295" spans="1:10" x14ac:dyDescent="0.75">
      <c r="A295" s="271" t="s">
        <v>553</v>
      </c>
      <c r="B295" s="301" t="s">
        <v>521</v>
      </c>
      <c r="C295" s="299" t="s">
        <v>552</v>
      </c>
      <c r="D295" s="299" t="s">
        <v>521</v>
      </c>
      <c r="E295" s="299" t="s">
        <v>521</v>
      </c>
      <c r="F295" s="299" t="s">
        <v>521</v>
      </c>
      <c r="G295" s="301" t="s">
        <v>521</v>
      </c>
      <c r="H295" s="301" t="s">
        <v>521</v>
      </c>
      <c r="I295" s="301" t="s">
        <v>521</v>
      </c>
      <c r="J295" s="54" t="s">
        <v>494</v>
      </c>
    </row>
    <row r="296" spans="1:10" x14ac:dyDescent="0.75">
      <c r="A296" s="271" t="s">
        <v>554</v>
      </c>
      <c r="B296" s="301" t="s">
        <v>523</v>
      </c>
      <c r="C296" s="299" t="s">
        <v>552</v>
      </c>
      <c r="D296" s="299" t="s">
        <v>523</v>
      </c>
      <c r="E296" s="299" t="s">
        <v>523</v>
      </c>
      <c r="F296" s="299" t="s">
        <v>523</v>
      </c>
      <c r="G296" s="301" t="s">
        <v>523</v>
      </c>
      <c r="H296" s="301" t="s">
        <v>523</v>
      </c>
      <c r="I296" s="301" t="s">
        <v>523</v>
      </c>
      <c r="J296" s="54" t="s">
        <v>494</v>
      </c>
    </row>
    <row r="297" spans="1:10" x14ac:dyDescent="0.75">
      <c r="A297" s="271" t="s">
        <v>555</v>
      </c>
      <c r="B297" s="301">
        <v>644614.3919557624</v>
      </c>
      <c r="C297" s="299" t="s">
        <v>552</v>
      </c>
      <c r="D297" s="299">
        <v>50.248073994006511</v>
      </c>
      <c r="E297" s="299" t="s">
        <v>521</v>
      </c>
      <c r="F297" s="299" t="s">
        <v>521</v>
      </c>
      <c r="G297" s="301">
        <v>32390.631664594664</v>
      </c>
      <c r="H297" s="301" t="s">
        <v>521</v>
      </c>
      <c r="I297" s="301" t="s">
        <v>521</v>
      </c>
      <c r="J297" s="54" t="s">
        <v>494</v>
      </c>
    </row>
    <row r="298" spans="1:10" x14ac:dyDescent="0.75">
      <c r="A298" s="271" t="s">
        <v>3240</v>
      </c>
      <c r="B298" s="301" t="s">
        <v>496</v>
      </c>
      <c r="C298" s="299" t="s">
        <v>552</v>
      </c>
      <c r="D298" s="299" t="s">
        <v>496</v>
      </c>
      <c r="E298" s="299" t="s">
        <v>523</v>
      </c>
      <c r="F298" s="299" t="s">
        <v>523</v>
      </c>
      <c r="G298" s="301" t="s">
        <v>496</v>
      </c>
      <c r="H298" s="301" t="s">
        <v>523</v>
      </c>
      <c r="I298" s="301" t="s">
        <v>523</v>
      </c>
      <c r="J298" s="54" t="s">
        <v>494</v>
      </c>
    </row>
    <row r="299" spans="1:10" x14ac:dyDescent="0.75">
      <c r="A299" s="271" t="s">
        <v>3242</v>
      </c>
      <c r="B299" s="301" t="s">
        <v>496</v>
      </c>
      <c r="C299" s="299" t="s">
        <v>552</v>
      </c>
      <c r="D299" s="299" t="s">
        <v>496</v>
      </c>
      <c r="E299" s="299" t="s">
        <v>523</v>
      </c>
      <c r="F299" s="299" t="s">
        <v>523</v>
      </c>
      <c r="G299" s="301" t="s">
        <v>496</v>
      </c>
      <c r="H299" s="301" t="s">
        <v>523</v>
      </c>
      <c r="I299" s="301" t="s">
        <v>523</v>
      </c>
      <c r="J299" s="54" t="s">
        <v>494</v>
      </c>
    </row>
    <row r="300" spans="1:10" x14ac:dyDescent="0.75">
      <c r="A300" s="278" t="s">
        <v>3254</v>
      </c>
      <c r="B300" s="299" t="s">
        <v>568</v>
      </c>
      <c r="C300" s="299" t="s">
        <v>552</v>
      </c>
      <c r="D300" s="300" t="s">
        <v>189</v>
      </c>
      <c r="E300" s="300" t="s">
        <v>189</v>
      </c>
      <c r="F300" s="300" t="s">
        <v>189</v>
      </c>
      <c r="G300" s="299" t="s">
        <v>568</v>
      </c>
      <c r="H300" s="299">
        <v>42.78562494471668</v>
      </c>
      <c r="I300" s="299">
        <v>22.8286814646106</v>
      </c>
      <c r="J300" s="54" t="s">
        <v>494</v>
      </c>
    </row>
    <row r="301" spans="1:10" x14ac:dyDescent="0.75">
      <c r="A301" s="267" t="s">
        <v>595</v>
      </c>
      <c r="B301" s="299" t="s">
        <v>568</v>
      </c>
      <c r="C301" s="299" t="s">
        <v>552</v>
      </c>
      <c r="D301" s="300" t="s">
        <v>189</v>
      </c>
      <c r="E301" s="300" t="s">
        <v>189</v>
      </c>
      <c r="F301" s="300" t="s">
        <v>189</v>
      </c>
      <c r="G301" s="299" t="s">
        <v>568</v>
      </c>
      <c r="H301" s="299">
        <v>42.78562494471668</v>
      </c>
      <c r="I301" s="299">
        <v>22.8286814646106</v>
      </c>
      <c r="J301" s="54" t="s">
        <v>494</v>
      </c>
    </row>
    <row r="302" spans="1:10" x14ac:dyDescent="0.75">
      <c r="A302" s="268" t="s">
        <v>559</v>
      </c>
      <c r="B302" s="301" t="s">
        <v>496</v>
      </c>
      <c r="C302" s="299" t="s">
        <v>552</v>
      </c>
      <c r="D302" s="299" t="s">
        <v>496</v>
      </c>
      <c r="E302" s="299" t="s">
        <v>496</v>
      </c>
      <c r="F302" s="299" t="s">
        <v>496</v>
      </c>
      <c r="G302" s="301" t="s">
        <v>496</v>
      </c>
      <c r="H302" s="301">
        <v>40.930380256173969</v>
      </c>
      <c r="I302" s="301">
        <v>22.744244376797859</v>
      </c>
      <c r="J302" s="54" t="s">
        <v>494</v>
      </c>
    </row>
    <row r="303" spans="1:10" x14ac:dyDescent="0.75">
      <c r="A303" s="268" t="s">
        <v>560</v>
      </c>
      <c r="B303" s="301" t="s">
        <v>523</v>
      </c>
      <c r="C303" s="299" t="s">
        <v>552</v>
      </c>
      <c r="D303" s="299" t="s">
        <v>523</v>
      </c>
      <c r="E303" s="299" t="s">
        <v>523</v>
      </c>
      <c r="F303" s="299" t="s">
        <v>523</v>
      </c>
      <c r="G303" s="301" t="s">
        <v>523</v>
      </c>
      <c r="H303" s="301" t="s">
        <v>523</v>
      </c>
      <c r="I303" s="301" t="s">
        <v>523</v>
      </c>
      <c r="J303" s="54" t="s">
        <v>494</v>
      </c>
    </row>
    <row r="304" spans="1:10" x14ac:dyDescent="0.75">
      <c r="A304" s="268" t="s">
        <v>561</v>
      </c>
      <c r="B304" s="301" t="s">
        <v>496</v>
      </c>
      <c r="C304" s="299" t="s">
        <v>552</v>
      </c>
      <c r="D304" s="299" t="s">
        <v>496</v>
      </c>
      <c r="E304" s="299" t="s">
        <v>496</v>
      </c>
      <c r="F304" s="299" t="s">
        <v>496</v>
      </c>
      <c r="G304" s="301" t="s">
        <v>496</v>
      </c>
      <c r="H304" s="301">
        <v>1.8552446885427101</v>
      </c>
      <c r="I304" s="301">
        <v>8.4437087812739994E-2</v>
      </c>
      <c r="J304" s="54" t="s">
        <v>494</v>
      </c>
    </row>
    <row r="305" spans="1:10" x14ac:dyDescent="0.75">
      <c r="A305" s="268" t="s">
        <v>562</v>
      </c>
      <c r="B305" s="301" t="s">
        <v>523</v>
      </c>
      <c r="C305" s="299" t="s">
        <v>552</v>
      </c>
      <c r="D305" s="299" t="s">
        <v>523</v>
      </c>
      <c r="E305" s="299" t="s">
        <v>523</v>
      </c>
      <c r="F305" s="299" t="s">
        <v>523</v>
      </c>
      <c r="G305" s="301" t="s">
        <v>523</v>
      </c>
      <c r="H305" s="301" t="s">
        <v>523</v>
      </c>
      <c r="I305" s="301" t="s">
        <v>523</v>
      </c>
      <c r="J305" s="54" t="s">
        <v>494</v>
      </c>
    </row>
    <row r="306" spans="1:10" x14ac:dyDescent="0.75">
      <c r="A306" s="268" t="s">
        <v>92</v>
      </c>
      <c r="B306" s="301" t="s">
        <v>496</v>
      </c>
      <c r="C306" s="299" t="s">
        <v>552</v>
      </c>
      <c r="D306" s="299" t="s">
        <v>496</v>
      </c>
      <c r="E306" s="299" t="s">
        <v>521</v>
      </c>
      <c r="F306" s="299" t="s">
        <v>521</v>
      </c>
      <c r="G306" s="301" t="s">
        <v>496</v>
      </c>
      <c r="H306" s="301" t="s">
        <v>521</v>
      </c>
      <c r="I306" s="301" t="s">
        <v>521</v>
      </c>
      <c r="J306" s="54" t="s">
        <v>494</v>
      </c>
    </row>
    <row r="307" spans="1:10" x14ac:dyDescent="0.75">
      <c r="A307" s="264" t="s">
        <v>596</v>
      </c>
      <c r="B307" s="299">
        <v>11350565.440672889</v>
      </c>
      <c r="C307" s="299" t="s">
        <v>552</v>
      </c>
      <c r="D307" s="300" t="s">
        <v>189</v>
      </c>
      <c r="E307" s="300" t="s">
        <v>189</v>
      </c>
      <c r="F307" s="300" t="s">
        <v>189</v>
      </c>
      <c r="G307" s="299">
        <v>586285.4434706961</v>
      </c>
      <c r="H307" s="299">
        <v>205.34813377159594</v>
      </c>
      <c r="I307" s="299">
        <v>4.1002059296026401</v>
      </c>
      <c r="J307" s="299" t="s">
        <v>556</v>
      </c>
    </row>
    <row r="308" spans="1:10" x14ac:dyDescent="0.75">
      <c r="A308" s="263" t="s">
        <v>553</v>
      </c>
      <c r="B308" s="299">
        <v>2244284.3614724921</v>
      </c>
      <c r="C308" s="299" t="s">
        <v>552</v>
      </c>
      <c r="D308" s="299">
        <v>67.197268126614205</v>
      </c>
      <c r="E308" s="299">
        <v>9.4999509612768396</v>
      </c>
      <c r="F308" s="299">
        <v>0.57001685543420999</v>
      </c>
      <c r="G308" s="299">
        <v>150809.77799023423</v>
      </c>
      <c r="H308" s="299">
        <v>21.320591377149189</v>
      </c>
      <c r="I308" s="299">
        <v>1.2792799144267299</v>
      </c>
      <c r="J308" s="299" t="s">
        <v>494</v>
      </c>
    </row>
    <row r="309" spans="1:10" x14ac:dyDescent="0.75">
      <c r="A309" s="263" t="s">
        <v>554</v>
      </c>
      <c r="B309" s="299">
        <v>112366.54296457814</v>
      </c>
      <c r="C309" s="299" t="s">
        <v>552</v>
      </c>
      <c r="D309" s="299">
        <v>90.475845936581024</v>
      </c>
      <c r="E309" s="299">
        <v>31.31951642816826</v>
      </c>
      <c r="F309" s="299">
        <v>1.4249999999999701</v>
      </c>
      <c r="G309" s="299">
        <v>10166.458029689384</v>
      </c>
      <c r="H309" s="299">
        <v>3.5192657883555798</v>
      </c>
      <c r="I309" s="299">
        <v>0.16012232372452001</v>
      </c>
      <c r="J309" s="299" t="s">
        <v>494</v>
      </c>
    </row>
    <row r="310" spans="1:10" x14ac:dyDescent="0.75">
      <c r="A310" s="263" t="s">
        <v>555</v>
      </c>
      <c r="B310" s="299">
        <v>8464063.9996716734</v>
      </c>
      <c r="C310" s="299" t="s">
        <v>552</v>
      </c>
      <c r="D310" s="299">
        <v>50.248817526340829</v>
      </c>
      <c r="E310" s="299">
        <v>4.4986853631150696</v>
      </c>
      <c r="F310" s="299">
        <v>8.9994847365319999E-2</v>
      </c>
      <c r="G310" s="299">
        <v>425309.20745077246</v>
      </c>
      <c r="H310" s="299">
        <v>38.07716082779217</v>
      </c>
      <c r="I310" s="299">
        <v>0.76172214774073999</v>
      </c>
      <c r="J310" s="299" t="s">
        <v>494</v>
      </c>
    </row>
    <row r="311" spans="1:10" x14ac:dyDescent="0.75">
      <c r="A311" s="263" t="s">
        <v>3235</v>
      </c>
      <c r="B311" s="299" t="s">
        <v>523</v>
      </c>
      <c r="C311" s="299" t="s">
        <v>552</v>
      </c>
      <c r="D311" s="299" t="s">
        <v>523</v>
      </c>
      <c r="E311" s="299" t="s">
        <v>523</v>
      </c>
      <c r="F311" s="299" t="s">
        <v>523</v>
      </c>
      <c r="G311" s="299" t="s">
        <v>523</v>
      </c>
      <c r="H311" s="299" t="s">
        <v>523</v>
      </c>
      <c r="I311" s="299" t="s">
        <v>523</v>
      </c>
      <c r="J311" s="299" t="s">
        <v>523</v>
      </c>
    </row>
    <row r="312" spans="1:10" x14ac:dyDescent="0.75">
      <c r="A312" s="263" t="s">
        <v>3236</v>
      </c>
      <c r="B312" s="299" t="s">
        <v>523</v>
      </c>
      <c r="C312" s="299" t="s">
        <v>552</v>
      </c>
      <c r="D312" s="299" t="s">
        <v>523</v>
      </c>
      <c r="E312" s="299" t="s">
        <v>523</v>
      </c>
      <c r="F312" s="299" t="s">
        <v>523</v>
      </c>
      <c r="G312" s="299" t="s">
        <v>523</v>
      </c>
      <c r="H312" s="299" t="s">
        <v>523</v>
      </c>
      <c r="I312" s="299" t="s">
        <v>523</v>
      </c>
      <c r="J312" s="299" t="s">
        <v>523</v>
      </c>
    </row>
    <row r="313" spans="1:10" x14ac:dyDescent="0.75">
      <c r="A313" s="263" t="s">
        <v>3237</v>
      </c>
      <c r="B313" s="299">
        <v>529850.53656414582</v>
      </c>
      <c r="C313" s="299" t="s">
        <v>552</v>
      </c>
      <c r="D313" s="299">
        <v>97.591405250278996</v>
      </c>
      <c r="E313" s="299">
        <v>268.8137615220773</v>
      </c>
      <c r="F313" s="299">
        <v>3.5841834869610198</v>
      </c>
      <c r="G313" s="299">
        <v>51708.858435909322</v>
      </c>
      <c r="H313" s="299">
        <v>142.43111577829899</v>
      </c>
      <c r="I313" s="299">
        <v>1.8990815437106501</v>
      </c>
      <c r="J313" s="299" t="s">
        <v>494</v>
      </c>
    </row>
    <row r="314" spans="1:10" x14ac:dyDescent="0.75">
      <c r="A314" s="276" t="s">
        <v>3255</v>
      </c>
      <c r="B314" s="299">
        <v>4223544.2202831479</v>
      </c>
      <c r="C314" s="299" t="s">
        <v>552</v>
      </c>
      <c r="D314" s="300" t="s">
        <v>189</v>
      </c>
      <c r="E314" s="300" t="s">
        <v>189</v>
      </c>
      <c r="F314" s="300" t="s">
        <v>189</v>
      </c>
      <c r="G314" s="299">
        <v>227130.02298152124</v>
      </c>
      <c r="H314" s="299">
        <v>43.127051806573057</v>
      </c>
      <c r="I314" s="299">
        <v>1.1609958550767701</v>
      </c>
      <c r="J314" s="299" t="s">
        <v>556</v>
      </c>
    </row>
    <row r="315" spans="1:10" x14ac:dyDescent="0.75">
      <c r="A315" s="263" t="s">
        <v>553</v>
      </c>
      <c r="B315" s="299">
        <v>802613.81053188839</v>
      </c>
      <c r="C315" s="299" t="s">
        <v>552</v>
      </c>
      <c r="D315" s="299">
        <v>68.457376341550798</v>
      </c>
      <c r="E315" s="299">
        <v>9.5</v>
      </c>
      <c r="F315" s="299">
        <v>0.56999999999999995</v>
      </c>
      <c r="G315" s="299">
        <v>54944.835684507634</v>
      </c>
      <c r="H315" s="299">
        <v>7.6248312000529399</v>
      </c>
      <c r="I315" s="299">
        <v>0.45748987200317998</v>
      </c>
      <c r="J315" s="299" t="s">
        <v>494</v>
      </c>
    </row>
    <row r="316" spans="1:10" x14ac:dyDescent="0.75">
      <c r="A316" s="263" t="s">
        <v>554</v>
      </c>
      <c r="B316" s="299">
        <v>102339.36264828738</v>
      </c>
      <c r="C316" s="299" t="s">
        <v>552</v>
      </c>
      <c r="D316" s="299">
        <v>90.484267022339296</v>
      </c>
      <c r="E316" s="299">
        <v>9.5</v>
      </c>
      <c r="F316" s="299">
        <v>1.425</v>
      </c>
      <c r="G316" s="299">
        <v>9260.1022167636511</v>
      </c>
      <c r="H316" s="299">
        <v>0.97222394515873001</v>
      </c>
      <c r="I316" s="299">
        <v>0.14583359177381</v>
      </c>
      <c r="J316" s="299" t="s">
        <v>494</v>
      </c>
    </row>
    <row r="317" spans="1:10" x14ac:dyDescent="0.75">
      <c r="A317" s="263" t="s">
        <v>555</v>
      </c>
      <c r="B317" s="299">
        <v>3242414.5271654259</v>
      </c>
      <c r="C317" s="299" t="s">
        <v>552</v>
      </c>
      <c r="D317" s="299">
        <v>50.248073994006511</v>
      </c>
      <c r="E317" s="299">
        <v>4.5</v>
      </c>
      <c r="F317" s="299">
        <v>0.09</v>
      </c>
      <c r="G317" s="299">
        <v>162925.08508024996</v>
      </c>
      <c r="H317" s="299">
        <v>14.590865372244419</v>
      </c>
      <c r="I317" s="299">
        <v>0.29181730744488998</v>
      </c>
      <c r="J317" s="299" t="s">
        <v>494</v>
      </c>
    </row>
    <row r="318" spans="1:10" x14ac:dyDescent="0.75">
      <c r="A318" s="263" t="s">
        <v>3235</v>
      </c>
      <c r="B318" s="299" t="s">
        <v>523</v>
      </c>
      <c r="C318" s="299" t="s">
        <v>552</v>
      </c>
      <c r="D318" s="299" t="s">
        <v>523</v>
      </c>
      <c r="E318" s="299" t="s">
        <v>523</v>
      </c>
      <c r="F318" s="299" t="s">
        <v>523</v>
      </c>
      <c r="G318" s="299" t="s">
        <v>523</v>
      </c>
      <c r="H318" s="299" t="s">
        <v>523</v>
      </c>
      <c r="I318" s="299" t="s">
        <v>523</v>
      </c>
      <c r="J318" s="299" t="s">
        <v>523</v>
      </c>
    </row>
    <row r="319" spans="1:10" x14ac:dyDescent="0.75">
      <c r="A319" s="263" t="s">
        <v>3236</v>
      </c>
      <c r="B319" s="299" t="s">
        <v>523</v>
      </c>
      <c r="C319" s="299" t="s">
        <v>552</v>
      </c>
      <c r="D319" s="299" t="s">
        <v>523</v>
      </c>
      <c r="E319" s="299" t="s">
        <v>523</v>
      </c>
      <c r="F319" s="299" t="s">
        <v>523</v>
      </c>
      <c r="G319" s="299" t="s">
        <v>523</v>
      </c>
      <c r="H319" s="299" t="s">
        <v>523</v>
      </c>
      <c r="I319" s="299" t="s">
        <v>523</v>
      </c>
      <c r="J319" s="299" t="s">
        <v>523</v>
      </c>
    </row>
    <row r="320" spans="1:10" x14ac:dyDescent="0.75">
      <c r="A320" s="263" t="s">
        <v>3237</v>
      </c>
      <c r="B320" s="299">
        <v>76176.519937545774</v>
      </c>
      <c r="C320" s="299" t="s">
        <v>552</v>
      </c>
      <c r="D320" s="299">
        <v>96.731829689896188</v>
      </c>
      <c r="E320" s="299">
        <v>261.74904426540229</v>
      </c>
      <c r="F320" s="299">
        <v>3.4899872568719901</v>
      </c>
      <c r="G320" s="299">
        <v>7368.6941529676596</v>
      </c>
      <c r="H320" s="299">
        <v>19.939131289116968</v>
      </c>
      <c r="I320" s="299">
        <v>0.26585508385488998</v>
      </c>
      <c r="J320" s="299" t="s">
        <v>494</v>
      </c>
    </row>
    <row r="321" spans="1:10" x14ac:dyDescent="0.75">
      <c r="A321" s="268" t="s">
        <v>597</v>
      </c>
      <c r="B321" s="299">
        <v>4223544.2202831479</v>
      </c>
      <c r="C321" s="299" t="s">
        <v>552</v>
      </c>
      <c r="D321" s="300" t="s">
        <v>189</v>
      </c>
      <c r="E321" s="300" t="s">
        <v>189</v>
      </c>
      <c r="F321" s="300" t="s">
        <v>189</v>
      </c>
      <c r="G321" s="299">
        <v>227130.02298152124</v>
      </c>
      <c r="H321" s="299">
        <v>43.127051806573057</v>
      </c>
      <c r="I321" s="299">
        <v>1.1609958550767701</v>
      </c>
      <c r="J321" s="299" t="s">
        <v>556</v>
      </c>
    </row>
    <row r="322" spans="1:10" x14ac:dyDescent="0.75">
      <c r="A322" s="274" t="s">
        <v>559</v>
      </c>
      <c r="B322" s="301">
        <v>802613.81053188839</v>
      </c>
      <c r="C322" s="299" t="s">
        <v>552</v>
      </c>
      <c r="D322" s="299">
        <v>68.457376341550798</v>
      </c>
      <c r="E322" s="299">
        <v>9.5</v>
      </c>
      <c r="F322" s="299">
        <v>0.56999999999999995</v>
      </c>
      <c r="G322" s="301">
        <v>54944.835684507634</v>
      </c>
      <c r="H322" s="301">
        <v>7.6248312000529399</v>
      </c>
      <c r="I322" s="301">
        <v>0.45748987200317998</v>
      </c>
      <c r="J322" s="301" t="s">
        <v>494</v>
      </c>
    </row>
    <row r="323" spans="1:10" x14ac:dyDescent="0.75">
      <c r="A323" s="274" t="s">
        <v>560</v>
      </c>
      <c r="B323" s="301">
        <v>102339.36264828738</v>
      </c>
      <c r="C323" s="299" t="s">
        <v>552</v>
      </c>
      <c r="D323" s="299">
        <v>90.484267022339296</v>
      </c>
      <c r="E323" s="299">
        <v>9.5</v>
      </c>
      <c r="F323" s="299">
        <v>1.425</v>
      </c>
      <c r="G323" s="301">
        <v>9260.1022167636511</v>
      </c>
      <c r="H323" s="301">
        <v>0.97222394515873001</v>
      </c>
      <c r="I323" s="301">
        <v>0.14583359177381</v>
      </c>
      <c r="J323" s="301" t="s">
        <v>494</v>
      </c>
    </row>
    <row r="324" spans="1:10" x14ac:dyDescent="0.75">
      <c r="A324" s="274" t="s">
        <v>561</v>
      </c>
      <c r="B324" s="301">
        <v>3242414.5271654259</v>
      </c>
      <c r="C324" s="299" t="s">
        <v>552</v>
      </c>
      <c r="D324" s="299">
        <v>50.248073994006511</v>
      </c>
      <c r="E324" s="299">
        <v>4.5</v>
      </c>
      <c r="F324" s="299">
        <v>0.09</v>
      </c>
      <c r="G324" s="301">
        <v>162925.08508024996</v>
      </c>
      <c r="H324" s="301">
        <v>14.590865372244419</v>
      </c>
      <c r="I324" s="301">
        <v>0.29181730744488998</v>
      </c>
      <c r="J324" s="301" t="s">
        <v>494</v>
      </c>
    </row>
    <row r="325" spans="1:10" x14ac:dyDescent="0.75">
      <c r="A325" s="274" t="s">
        <v>562</v>
      </c>
      <c r="B325" s="301" t="s">
        <v>523</v>
      </c>
      <c r="C325" s="299" t="s">
        <v>552</v>
      </c>
      <c r="D325" s="299" t="s">
        <v>523</v>
      </c>
      <c r="E325" s="299" t="s">
        <v>523</v>
      </c>
      <c r="F325" s="299" t="s">
        <v>523</v>
      </c>
      <c r="G325" s="301" t="s">
        <v>523</v>
      </c>
      <c r="H325" s="301" t="s">
        <v>523</v>
      </c>
      <c r="I325" s="301" t="s">
        <v>523</v>
      </c>
      <c r="J325" s="301" t="s">
        <v>523</v>
      </c>
    </row>
    <row r="326" spans="1:10" x14ac:dyDescent="0.75">
      <c r="A326" s="274" t="s">
        <v>563</v>
      </c>
      <c r="B326" s="301" t="s">
        <v>523</v>
      </c>
      <c r="C326" s="299" t="s">
        <v>552</v>
      </c>
      <c r="D326" s="299" t="s">
        <v>523</v>
      </c>
      <c r="E326" s="299" t="s">
        <v>523</v>
      </c>
      <c r="F326" s="299" t="s">
        <v>523</v>
      </c>
      <c r="G326" s="301" t="s">
        <v>523</v>
      </c>
      <c r="H326" s="301" t="s">
        <v>523</v>
      </c>
      <c r="I326" s="301" t="s">
        <v>523</v>
      </c>
      <c r="J326" s="301" t="s">
        <v>523</v>
      </c>
    </row>
    <row r="327" spans="1:10" x14ac:dyDescent="0.75">
      <c r="A327" s="274" t="s">
        <v>92</v>
      </c>
      <c r="B327" s="301">
        <v>76176.519937545774</v>
      </c>
      <c r="C327" s="299" t="s">
        <v>552</v>
      </c>
      <c r="D327" s="299">
        <v>96.731829689896188</v>
      </c>
      <c r="E327" s="299">
        <v>261.74904426540229</v>
      </c>
      <c r="F327" s="299">
        <v>3.4899872568719901</v>
      </c>
      <c r="G327" s="301">
        <v>7368.6941529676596</v>
      </c>
      <c r="H327" s="301">
        <v>19.939131289116968</v>
      </c>
      <c r="I327" s="301">
        <v>0.26585508385488998</v>
      </c>
      <c r="J327" s="301" t="s">
        <v>494</v>
      </c>
    </row>
    <row r="328" spans="1:10" x14ac:dyDescent="0.75">
      <c r="A328" s="276" t="s">
        <v>3256</v>
      </c>
      <c r="B328" s="299">
        <v>7122906.3888648106</v>
      </c>
      <c r="C328" s="299" t="s">
        <v>552</v>
      </c>
      <c r="D328" s="300" t="s">
        <v>189</v>
      </c>
      <c r="E328" s="300" t="s">
        <v>189</v>
      </c>
      <c r="F328" s="300" t="s">
        <v>189</v>
      </c>
      <c r="G328" s="299">
        <v>358897.51072027022</v>
      </c>
      <c r="H328" s="299">
        <v>162.20807697148538</v>
      </c>
      <c r="I328" s="299">
        <v>2.9373316220328798</v>
      </c>
      <c r="J328" s="299" t="s">
        <v>556</v>
      </c>
    </row>
    <row r="329" spans="1:10" x14ac:dyDescent="0.75">
      <c r="A329" s="263" t="s">
        <v>553</v>
      </c>
      <c r="B329" s="299">
        <v>1441653.2392910132</v>
      </c>
      <c r="C329" s="299" t="s">
        <v>552</v>
      </c>
      <c r="D329" s="299">
        <v>66.495636541257568</v>
      </c>
      <c r="E329" s="299">
        <v>9.5</v>
      </c>
      <c r="F329" s="299">
        <v>0.56999999999999995</v>
      </c>
      <c r="G329" s="299">
        <v>95863.649818421836</v>
      </c>
      <c r="H329" s="299">
        <v>13.695705773264629</v>
      </c>
      <c r="I329" s="299">
        <v>0.82174234639587995</v>
      </c>
      <c r="J329" s="299" t="s">
        <v>494</v>
      </c>
    </row>
    <row r="330" spans="1:10" x14ac:dyDescent="0.75">
      <c r="A330" s="263" t="s">
        <v>554</v>
      </c>
      <c r="B330" s="299">
        <v>8899.3961168497008</v>
      </c>
      <c r="C330" s="299" t="s">
        <v>552</v>
      </c>
      <c r="D330" s="299">
        <v>90.484267022339282</v>
      </c>
      <c r="E330" s="299">
        <v>284.99999999999949</v>
      </c>
      <c r="F330" s="299">
        <v>1.4249999999999099</v>
      </c>
      <c r="G330" s="299">
        <v>805.25533457459767</v>
      </c>
      <c r="H330" s="299">
        <v>2.5363278933021598</v>
      </c>
      <c r="I330" s="299">
        <v>1.2681639466510001E-2</v>
      </c>
      <c r="J330" s="299" t="s">
        <v>494</v>
      </c>
    </row>
    <row r="331" spans="1:10" x14ac:dyDescent="0.75">
      <c r="A331" s="263" t="s">
        <v>555</v>
      </c>
      <c r="B331" s="299">
        <v>5218679.7368303481</v>
      </c>
      <c r="C331" s="299" t="s">
        <v>552</v>
      </c>
      <c r="D331" s="299">
        <v>50.248073994006518</v>
      </c>
      <c r="E331" s="299">
        <v>4.5</v>
      </c>
      <c r="F331" s="299">
        <v>0.09</v>
      </c>
      <c r="G331" s="299">
        <v>262228.6055672738</v>
      </c>
      <c r="H331" s="299">
        <v>23.484058815736571</v>
      </c>
      <c r="I331" s="299">
        <v>0.46968117631473</v>
      </c>
      <c r="J331" s="299" t="s">
        <v>494</v>
      </c>
    </row>
    <row r="332" spans="1:10" x14ac:dyDescent="0.75">
      <c r="A332" s="263" t="s">
        <v>3235</v>
      </c>
      <c r="B332" s="299" t="s">
        <v>523</v>
      </c>
      <c r="C332" s="299" t="s">
        <v>552</v>
      </c>
      <c r="D332" s="299" t="s">
        <v>523</v>
      </c>
      <c r="E332" s="299" t="s">
        <v>523</v>
      </c>
      <c r="F332" s="299" t="s">
        <v>523</v>
      </c>
      <c r="G332" s="299" t="s">
        <v>523</v>
      </c>
      <c r="H332" s="299" t="s">
        <v>523</v>
      </c>
      <c r="I332" s="299" t="s">
        <v>523</v>
      </c>
      <c r="J332" s="299" t="s">
        <v>523</v>
      </c>
    </row>
    <row r="333" spans="1:10" x14ac:dyDescent="0.75">
      <c r="A333" s="263" t="s">
        <v>3236</v>
      </c>
      <c r="B333" s="299" t="s">
        <v>523</v>
      </c>
      <c r="C333" s="299" t="s">
        <v>552</v>
      </c>
      <c r="D333" s="299" t="s">
        <v>523</v>
      </c>
      <c r="E333" s="299" t="s">
        <v>523</v>
      </c>
      <c r="F333" s="299" t="s">
        <v>523</v>
      </c>
      <c r="G333" s="299" t="s">
        <v>523</v>
      </c>
      <c r="H333" s="299" t="s">
        <v>523</v>
      </c>
      <c r="I333" s="299" t="s">
        <v>523</v>
      </c>
      <c r="J333" s="299" t="s">
        <v>523</v>
      </c>
    </row>
    <row r="334" spans="1:10" x14ac:dyDescent="0.75">
      <c r="A334" s="263" t="s">
        <v>3237</v>
      </c>
      <c r="B334" s="299">
        <v>453674.0166266</v>
      </c>
      <c r="C334" s="299" t="s">
        <v>552</v>
      </c>
      <c r="D334" s="299">
        <v>97.735736802039924</v>
      </c>
      <c r="E334" s="299">
        <v>270.00000000000006</v>
      </c>
      <c r="F334" s="299">
        <v>3.6</v>
      </c>
      <c r="G334" s="299">
        <v>44340.16428294166</v>
      </c>
      <c r="H334" s="299">
        <v>122.49198448918202</v>
      </c>
      <c r="I334" s="299">
        <v>1.63322645985576</v>
      </c>
      <c r="J334" s="299" t="s">
        <v>494</v>
      </c>
    </row>
    <row r="335" spans="1:10" x14ac:dyDescent="0.75">
      <c r="A335" s="267" t="s">
        <v>598</v>
      </c>
      <c r="B335" s="299">
        <v>7122906.3888648106</v>
      </c>
      <c r="C335" s="299" t="s">
        <v>552</v>
      </c>
      <c r="D335" s="300" t="s">
        <v>189</v>
      </c>
      <c r="E335" s="300" t="s">
        <v>189</v>
      </c>
      <c r="F335" s="300" t="s">
        <v>189</v>
      </c>
      <c r="G335" s="299">
        <v>358897.51072027022</v>
      </c>
      <c r="H335" s="299">
        <v>162.20807697148538</v>
      </c>
      <c r="I335" s="299">
        <v>2.9373316220328798</v>
      </c>
      <c r="J335" s="299" t="s">
        <v>556</v>
      </c>
    </row>
    <row r="336" spans="1:10" x14ac:dyDescent="0.75">
      <c r="A336" s="268" t="s">
        <v>599</v>
      </c>
      <c r="B336" s="299">
        <v>7122906.3888648106</v>
      </c>
      <c r="C336" s="299" t="s">
        <v>552</v>
      </c>
      <c r="D336" s="300" t="s">
        <v>189</v>
      </c>
      <c r="E336" s="300" t="s">
        <v>189</v>
      </c>
      <c r="F336" s="300" t="s">
        <v>189</v>
      </c>
      <c r="G336" s="299">
        <v>358897.51072027022</v>
      </c>
      <c r="H336" s="299">
        <v>162.20807697148538</v>
      </c>
      <c r="I336" s="299">
        <v>2.9373316220328798</v>
      </c>
      <c r="J336" s="299" t="s">
        <v>556</v>
      </c>
    </row>
    <row r="337" spans="1:10" x14ac:dyDescent="0.75">
      <c r="A337" s="274" t="s">
        <v>559</v>
      </c>
      <c r="B337" s="301">
        <v>1441653.2392910132</v>
      </c>
      <c r="C337" s="299" t="s">
        <v>552</v>
      </c>
      <c r="D337" s="299">
        <v>66.495636541257568</v>
      </c>
      <c r="E337" s="299">
        <v>9.5</v>
      </c>
      <c r="F337" s="299">
        <v>0.56999999999999995</v>
      </c>
      <c r="G337" s="301">
        <v>95863.649818421836</v>
      </c>
      <c r="H337" s="301">
        <v>13.695705773264629</v>
      </c>
      <c r="I337" s="301">
        <v>0.82174234639587995</v>
      </c>
      <c r="J337" s="301" t="s">
        <v>494</v>
      </c>
    </row>
    <row r="338" spans="1:10" x14ac:dyDescent="0.75">
      <c r="A338" s="274" t="s">
        <v>560</v>
      </c>
      <c r="B338" s="301">
        <v>8899.3961168497008</v>
      </c>
      <c r="C338" s="299" t="s">
        <v>552</v>
      </c>
      <c r="D338" s="299">
        <v>90.484267022339282</v>
      </c>
      <c r="E338" s="299">
        <v>284.99999999999949</v>
      </c>
      <c r="F338" s="299">
        <v>1.4249999999999099</v>
      </c>
      <c r="G338" s="301">
        <v>805.25533457459767</v>
      </c>
      <c r="H338" s="301">
        <v>2.5363278933021598</v>
      </c>
      <c r="I338" s="301">
        <v>1.2681639466510001E-2</v>
      </c>
      <c r="J338" s="301" t="s">
        <v>494</v>
      </c>
    </row>
    <row r="339" spans="1:10" x14ac:dyDescent="0.75">
      <c r="A339" s="274" t="s">
        <v>561</v>
      </c>
      <c r="B339" s="301">
        <v>5218679.7368303481</v>
      </c>
      <c r="C339" s="299" t="s">
        <v>552</v>
      </c>
      <c r="D339" s="299">
        <v>50.248073994006518</v>
      </c>
      <c r="E339" s="299">
        <v>4.5</v>
      </c>
      <c r="F339" s="299">
        <v>0.09</v>
      </c>
      <c r="G339" s="301">
        <v>262228.6055672738</v>
      </c>
      <c r="H339" s="301">
        <v>23.484058815736571</v>
      </c>
      <c r="I339" s="301">
        <v>0.46968117631473</v>
      </c>
      <c r="J339" s="301" t="s">
        <v>494</v>
      </c>
    </row>
    <row r="340" spans="1:10" x14ac:dyDescent="0.75">
      <c r="A340" s="274" t="s">
        <v>562</v>
      </c>
      <c r="B340" s="301" t="s">
        <v>523</v>
      </c>
      <c r="C340" s="299" t="s">
        <v>552</v>
      </c>
      <c r="D340" s="299" t="s">
        <v>523</v>
      </c>
      <c r="E340" s="299" t="s">
        <v>523</v>
      </c>
      <c r="F340" s="299" t="s">
        <v>523</v>
      </c>
      <c r="G340" s="301" t="s">
        <v>523</v>
      </c>
      <c r="H340" s="301" t="s">
        <v>523</v>
      </c>
      <c r="I340" s="301" t="s">
        <v>523</v>
      </c>
      <c r="J340" s="301" t="s">
        <v>523</v>
      </c>
    </row>
    <row r="341" spans="1:10" x14ac:dyDescent="0.75">
      <c r="A341" s="274" t="s">
        <v>563</v>
      </c>
      <c r="B341" s="301" t="s">
        <v>523</v>
      </c>
      <c r="C341" s="299" t="s">
        <v>552</v>
      </c>
      <c r="D341" s="299" t="s">
        <v>523</v>
      </c>
      <c r="E341" s="299" t="s">
        <v>523</v>
      </c>
      <c r="F341" s="299" t="s">
        <v>523</v>
      </c>
      <c r="G341" s="301" t="s">
        <v>523</v>
      </c>
      <c r="H341" s="301" t="s">
        <v>523</v>
      </c>
      <c r="I341" s="301" t="s">
        <v>523</v>
      </c>
      <c r="J341" s="301" t="s">
        <v>523</v>
      </c>
    </row>
    <row r="342" spans="1:10" x14ac:dyDescent="0.75">
      <c r="A342" s="274" t="s">
        <v>92</v>
      </c>
      <c r="B342" s="301">
        <v>453674.0166266</v>
      </c>
      <c r="C342" s="299" t="s">
        <v>552</v>
      </c>
      <c r="D342" s="299">
        <v>97.735736802039924</v>
      </c>
      <c r="E342" s="299">
        <v>270.00000000000006</v>
      </c>
      <c r="F342" s="299">
        <v>3.6</v>
      </c>
      <c r="G342" s="301">
        <v>44340.16428294166</v>
      </c>
      <c r="H342" s="301">
        <v>122.49198448918202</v>
      </c>
      <c r="I342" s="301">
        <v>1.63322645985576</v>
      </c>
      <c r="J342" s="301" t="s">
        <v>494</v>
      </c>
    </row>
    <row r="343" spans="1:10" x14ac:dyDescent="0.75">
      <c r="A343" s="276" t="s">
        <v>513</v>
      </c>
      <c r="B343" s="299">
        <v>4114.8315249317002</v>
      </c>
      <c r="C343" s="299" t="s">
        <v>552</v>
      </c>
      <c r="D343" s="300" t="s">
        <v>189</v>
      </c>
      <c r="E343" s="300" t="s">
        <v>189</v>
      </c>
      <c r="F343" s="300" t="s">
        <v>189</v>
      </c>
      <c r="G343" s="299">
        <v>257.90976890459297</v>
      </c>
      <c r="H343" s="299">
        <v>1.300499353749E-2</v>
      </c>
      <c r="I343" s="299">
        <v>1.87845249299E-3</v>
      </c>
      <c r="J343" s="299" t="s">
        <v>556</v>
      </c>
    </row>
    <row r="344" spans="1:10" x14ac:dyDescent="0.75">
      <c r="A344" s="263" t="s">
        <v>553</v>
      </c>
      <c r="B344" s="299">
        <v>17.3116495903528</v>
      </c>
      <c r="C344" s="299" t="s">
        <v>552</v>
      </c>
      <c r="D344" s="299">
        <v>74.659973794072144</v>
      </c>
      <c r="E344" s="299">
        <v>3.14261395692282</v>
      </c>
      <c r="F344" s="299">
        <v>2.75514054400566</v>
      </c>
      <c r="G344" s="299">
        <v>1.2924873047479</v>
      </c>
      <c r="H344" s="299">
        <v>5.4403831620000003E-5</v>
      </c>
      <c r="I344" s="299">
        <v>4.7696027669999998E-5</v>
      </c>
      <c r="J344" s="299" t="s">
        <v>494</v>
      </c>
    </row>
    <row r="345" spans="1:10" x14ac:dyDescent="0.75">
      <c r="A345" s="263" t="s">
        <v>554</v>
      </c>
      <c r="B345" s="299">
        <v>1127.7841994410535</v>
      </c>
      <c r="C345" s="299" t="s">
        <v>552</v>
      </c>
      <c r="D345" s="299">
        <v>89.645233903118736</v>
      </c>
      <c r="E345" s="299">
        <v>9.4999999999999893</v>
      </c>
      <c r="F345" s="299">
        <v>1.4249999999969001</v>
      </c>
      <c r="G345" s="299">
        <v>101.10047835113475</v>
      </c>
      <c r="H345" s="299">
        <v>1.071394989469E-2</v>
      </c>
      <c r="I345" s="299">
        <v>1.6070924842E-3</v>
      </c>
      <c r="J345" s="299" t="s">
        <v>494</v>
      </c>
    </row>
    <row r="346" spans="1:10" x14ac:dyDescent="0.75">
      <c r="A346" s="263" t="s">
        <v>555</v>
      </c>
      <c r="B346" s="299">
        <v>2969.7356759002942</v>
      </c>
      <c r="C346" s="299" t="s">
        <v>552</v>
      </c>
      <c r="D346" s="299">
        <v>52.367220594999388</v>
      </c>
      <c r="E346" s="299">
        <v>0.75314440585758002</v>
      </c>
      <c r="F346" s="299">
        <v>7.5314440586429998E-2</v>
      </c>
      <c r="G346" s="299">
        <v>155.51680324871032</v>
      </c>
      <c r="H346" s="299">
        <v>2.2366398111799998E-3</v>
      </c>
      <c r="I346" s="299">
        <v>2.2366398112E-4</v>
      </c>
      <c r="J346" s="299" t="s">
        <v>494</v>
      </c>
    </row>
    <row r="347" spans="1:10" x14ac:dyDescent="0.75">
      <c r="A347" s="263" t="s">
        <v>3235</v>
      </c>
      <c r="B347" s="299" t="s">
        <v>523</v>
      </c>
      <c r="C347" s="299" t="s">
        <v>552</v>
      </c>
      <c r="D347" s="299" t="s">
        <v>523</v>
      </c>
      <c r="E347" s="299" t="s">
        <v>523</v>
      </c>
      <c r="F347" s="299" t="s">
        <v>523</v>
      </c>
      <c r="G347" s="299" t="s">
        <v>523</v>
      </c>
      <c r="H347" s="299" t="s">
        <v>523</v>
      </c>
      <c r="I347" s="299" t="s">
        <v>523</v>
      </c>
      <c r="J347" s="299" t="s">
        <v>523</v>
      </c>
    </row>
    <row r="348" spans="1:10" x14ac:dyDescent="0.75">
      <c r="A348" s="263" t="s">
        <v>3236</v>
      </c>
      <c r="B348" s="299" t="s">
        <v>523</v>
      </c>
      <c r="C348" s="299" t="s">
        <v>552</v>
      </c>
      <c r="D348" s="299" t="s">
        <v>523</v>
      </c>
      <c r="E348" s="299" t="s">
        <v>523</v>
      </c>
      <c r="F348" s="299" t="s">
        <v>523</v>
      </c>
      <c r="G348" s="299" t="s">
        <v>523</v>
      </c>
      <c r="H348" s="299" t="s">
        <v>523</v>
      </c>
      <c r="I348" s="299" t="s">
        <v>523</v>
      </c>
      <c r="J348" s="299" t="s">
        <v>523</v>
      </c>
    </row>
    <row r="349" spans="1:10" x14ac:dyDescent="0.75">
      <c r="A349" s="263" t="s">
        <v>3237</v>
      </c>
      <c r="B349" s="299" t="s">
        <v>496</v>
      </c>
      <c r="C349" s="299" t="s">
        <v>552</v>
      </c>
      <c r="D349" s="299" t="s">
        <v>528</v>
      </c>
      <c r="E349" s="299" t="s">
        <v>494</v>
      </c>
      <c r="F349" s="299" t="s">
        <v>494</v>
      </c>
      <c r="G349" s="299" t="s">
        <v>496</v>
      </c>
      <c r="H349" s="299" t="s">
        <v>494</v>
      </c>
      <c r="I349" s="299" t="s">
        <v>494</v>
      </c>
      <c r="J349" s="299" t="s">
        <v>494</v>
      </c>
    </row>
    <row r="350" spans="1:10" x14ac:dyDescent="0.75">
      <c r="A350" s="270" t="s">
        <v>600</v>
      </c>
      <c r="B350" s="299">
        <v>4114.8315249317002</v>
      </c>
      <c r="C350" s="299" t="s">
        <v>552</v>
      </c>
      <c r="D350" s="300" t="s">
        <v>189</v>
      </c>
      <c r="E350" s="300" t="s">
        <v>189</v>
      </c>
      <c r="F350" s="300" t="s">
        <v>189</v>
      </c>
      <c r="G350" s="299">
        <v>257.90976890459297</v>
      </c>
      <c r="H350" s="299">
        <v>1.300499353749E-2</v>
      </c>
      <c r="I350" s="299">
        <v>1.87845249299E-3</v>
      </c>
      <c r="J350" s="299" t="s">
        <v>556</v>
      </c>
    </row>
    <row r="351" spans="1:10" x14ac:dyDescent="0.75">
      <c r="A351" s="263" t="s">
        <v>553</v>
      </c>
      <c r="B351" s="301">
        <v>17.3116495903528</v>
      </c>
      <c r="C351" s="299" t="s">
        <v>552</v>
      </c>
      <c r="D351" s="299">
        <v>74.659973794072144</v>
      </c>
      <c r="E351" s="299">
        <v>3.14261395692282</v>
      </c>
      <c r="F351" s="299">
        <v>2.75514054400566</v>
      </c>
      <c r="G351" s="301">
        <v>1.2924873047479</v>
      </c>
      <c r="H351" s="301">
        <v>5.4403831620000003E-5</v>
      </c>
      <c r="I351" s="301">
        <v>4.7696027669999998E-5</v>
      </c>
      <c r="J351" s="301" t="s">
        <v>494</v>
      </c>
    </row>
    <row r="352" spans="1:10" x14ac:dyDescent="0.75">
      <c r="A352" s="263" t="s">
        <v>554</v>
      </c>
      <c r="B352" s="301">
        <v>1127.7841994410535</v>
      </c>
      <c r="C352" s="299" t="s">
        <v>552</v>
      </c>
      <c r="D352" s="299">
        <v>89.645233903118736</v>
      </c>
      <c r="E352" s="299">
        <v>9.4999999999999893</v>
      </c>
      <c r="F352" s="299">
        <v>1.4249999999969001</v>
      </c>
      <c r="G352" s="301">
        <v>101.10047835113475</v>
      </c>
      <c r="H352" s="301">
        <v>1.071394989469E-2</v>
      </c>
      <c r="I352" s="301">
        <v>1.6070924842E-3</v>
      </c>
      <c r="J352" s="301" t="s">
        <v>494</v>
      </c>
    </row>
    <row r="353" spans="1:10" x14ac:dyDescent="0.75">
      <c r="A353" s="263" t="s">
        <v>555</v>
      </c>
      <c r="B353" s="301">
        <v>2969.7356759002942</v>
      </c>
      <c r="C353" s="299" t="s">
        <v>552</v>
      </c>
      <c r="D353" s="299">
        <v>52.367220594999388</v>
      </c>
      <c r="E353" s="299">
        <v>0.75314440585758002</v>
      </c>
      <c r="F353" s="299">
        <v>7.5314440586429998E-2</v>
      </c>
      <c r="G353" s="301">
        <v>155.51680324871032</v>
      </c>
      <c r="H353" s="301">
        <v>2.2366398111799998E-3</v>
      </c>
      <c r="I353" s="301">
        <v>2.2366398112E-4</v>
      </c>
      <c r="J353" s="301" t="s">
        <v>494</v>
      </c>
    </row>
    <row r="354" spans="1:10" x14ac:dyDescent="0.75">
      <c r="A354" s="263" t="s">
        <v>3235</v>
      </c>
      <c r="B354" s="301" t="s">
        <v>523</v>
      </c>
      <c r="C354" s="299" t="s">
        <v>552</v>
      </c>
      <c r="D354" s="299" t="s">
        <v>523</v>
      </c>
      <c r="E354" s="299" t="s">
        <v>523</v>
      </c>
      <c r="F354" s="299" t="s">
        <v>523</v>
      </c>
      <c r="G354" s="301" t="s">
        <v>523</v>
      </c>
      <c r="H354" s="301" t="s">
        <v>523</v>
      </c>
      <c r="I354" s="301" t="s">
        <v>523</v>
      </c>
      <c r="J354" s="301" t="s">
        <v>523</v>
      </c>
    </row>
    <row r="355" spans="1:10" x14ac:dyDescent="0.75">
      <c r="A355" s="263" t="s">
        <v>3236</v>
      </c>
      <c r="B355" s="301" t="s">
        <v>523</v>
      </c>
      <c r="C355" s="299" t="s">
        <v>552</v>
      </c>
      <c r="D355" s="299" t="s">
        <v>523</v>
      </c>
      <c r="E355" s="299" t="s">
        <v>523</v>
      </c>
      <c r="F355" s="299" t="s">
        <v>523</v>
      </c>
      <c r="G355" s="301" t="s">
        <v>523</v>
      </c>
      <c r="H355" s="301" t="s">
        <v>523</v>
      </c>
      <c r="I355" s="301" t="s">
        <v>523</v>
      </c>
      <c r="J355" s="301" t="s">
        <v>523</v>
      </c>
    </row>
    <row r="356" spans="1:10" x14ac:dyDescent="0.75">
      <c r="A356" s="263" t="s">
        <v>3237</v>
      </c>
      <c r="B356" s="301" t="s">
        <v>496</v>
      </c>
      <c r="C356" s="299" t="s">
        <v>552</v>
      </c>
      <c r="D356" s="299" t="s">
        <v>528</v>
      </c>
      <c r="E356" s="299" t="s">
        <v>494</v>
      </c>
      <c r="F356" s="299" t="s">
        <v>494</v>
      </c>
      <c r="G356" s="301" t="s">
        <v>496</v>
      </c>
      <c r="H356" s="301" t="s">
        <v>494</v>
      </c>
      <c r="I356" s="301" t="s">
        <v>494</v>
      </c>
      <c r="J356" s="301" t="s">
        <v>494</v>
      </c>
    </row>
    <row r="357" spans="1:10" x14ac:dyDescent="0.75">
      <c r="A357" s="270" t="s">
        <v>601</v>
      </c>
      <c r="B357" s="299" t="s">
        <v>568</v>
      </c>
      <c r="C357" s="299" t="s">
        <v>552</v>
      </c>
      <c r="D357" s="300" t="s">
        <v>189</v>
      </c>
      <c r="E357" s="300" t="s">
        <v>189</v>
      </c>
      <c r="F357" s="300" t="s">
        <v>189</v>
      </c>
      <c r="G357" s="299" t="s">
        <v>568</v>
      </c>
      <c r="H357" s="299" t="s">
        <v>3129</v>
      </c>
      <c r="I357" s="299" t="s">
        <v>3129</v>
      </c>
      <c r="J357" s="300" t="s">
        <v>189</v>
      </c>
    </row>
    <row r="358" spans="1:10" x14ac:dyDescent="0.75">
      <c r="A358" s="263" t="s">
        <v>576</v>
      </c>
      <c r="B358" s="301" t="s">
        <v>496</v>
      </c>
      <c r="C358" s="299" t="s">
        <v>552</v>
      </c>
      <c r="D358" s="299" t="s">
        <v>496</v>
      </c>
      <c r="E358" s="299" t="s">
        <v>496</v>
      </c>
      <c r="F358" s="299" t="s">
        <v>496</v>
      </c>
      <c r="G358" s="301" t="s">
        <v>496</v>
      </c>
      <c r="H358" s="301" t="s">
        <v>496</v>
      </c>
      <c r="I358" s="301" t="s">
        <v>496</v>
      </c>
      <c r="J358" s="300" t="s">
        <v>189</v>
      </c>
    </row>
    <row r="359" spans="1:10" x14ac:dyDescent="0.75">
      <c r="A359" s="263" t="s">
        <v>577</v>
      </c>
      <c r="B359" s="301" t="s">
        <v>496</v>
      </c>
      <c r="C359" s="299" t="s">
        <v>552</v>
      </c>
      <c r="D359" s="299" t="s">
        <v>496</v>
      </c>
      <c r="E359" s="299" t="s">
        <v>496</v>
      </c>
      <c r="F359" s="299" t="s">
        <v>496</v>
      </c>
      <c r="G359" s="301" t="s">
        <v>496</v>
      </c>
      <c r="H359" s="301" t="s">
        <v>496</v>
      </c>
      <c r="I359" s="301" t="s">
        <v>496</v>
      </c>
      <c r="J359" s="300" t="s">
        <v>189</v>
      </c>
    </row>
    <row r="360" spans="1:10" x14ac:dyDescent="0.75">
      <c r="A360" s="263" t="s">
        <v>578</v>
      </c>
      <c r="B360" s="301" t="s">
        <v>496</v>
      </c>
      <c r="C360" s="299" t="s">
        <v>552</v>
      </c>
      <c r="D360" s="299" t="s">
        <v>496</v>
      </c>
      <c r="E360" s="299" t="s">
        <v>496</v>
      </c>
      <c r="F360" s="299" t="s">
        <v>496</v>
      </c>
      <c r="G360" s="301" t="s">
        <v>496</v>
      </c>
      <c r="H360" s="301" t="s">
        <v>496</v>
      </c>
      <c r="I360" s="301" t="s">
        <v>496</v>
      </c>
      <c r="J360" s="300" t="s">
        <v>189</v>
      </c>
    </row>
    <row r="361" spans="1:10" x14ac:dyDescent="0.75">
      <c r="A361" s="263" t="s">
        <v>3246</v>
      </c>
      <c r="B361" s="299" t="s">
        <v>496</v>
      </c>
      <c r="C361" s="299" t="s">
        <v>552</v>
      </c>
      <c r="D361" s="300" t="s">
        <v>189</v>
      </c>
      <c r="E361" s="300" t="s">
        <v>189</v>
      </c>
      <c r="F361" s="300" t="s">
        <v>189</v>
      </c>
      <c r="G361" s="299" t="s">
        <v>496</v>
      </c>
      <c r="H361" s="299" t="s">
        <v>523</v>
      </c>
      <c r="I361" s="299" t="s">
        <v>523</v>
      </c>
      <c r="J361" s="300" t="s">
        <v>189</v>
      </c>
    </row>
    <row r="362" spans="1:10" x14ac:dyDescent="0.75">
      <c r="A362" s="263" t="s">
        <v>555</v>
      </c>
      <c r="B362" s="301" t="s">
        <v>496</v>
      </c>
      <c r="C362" s="299" t="s">
        <v>552</v>
      </c>
      <c r="D362" s="299" t="s">
        <v>496</v>
      </c>
      <c r="E362" s="299" t="s">
        <v>496</v>
      </c>
      <c r="F362" s="299" t="s">
        <v>496</v>
      </c>
      <c r="G362" s="301" t="s">
        <v>496</v>
      </c>
      <c r="H362" s="301" t="s">
        <v>496</v>
      </c>
      <c r="I362" s="301" t="s">
        <v>496</v>
      </c>
      <c r="J362" s="300" t="s">
        <v>189</v>
      </c>
    </row>
    <row r="363" spans="1:10" x14ac:dyDescent="0.75">
      <c r="A363" s="263" t="s">
        <v>3237</v>
      </c>
      <c r="B363" s="301" t="s">
        <v>496</v>
      </c>
      <c r="C363" s="299" t="s">
        <v>552</v>
      </c>
      <c r="D363" s="299" t="s">
        <v>496</v>
      </c>
      <c r="E363" s="299" t="s">
        <v>494</v>
      </c>
      <c r="F363" s="299" t="s">
        <v>494</v>
      </c>
      <c r="G363" s="301" t="s">
        <v>496</v>
      </c>
      <c r="H363" s="301" t="s">
        <v>494</v>
      </c>
      <c r="I363" s="301" t="s">
        <v>494</v>
      </c>
      <c r="J363" s="300" t="s">
        <v>189</v>
      </c>
    </row>
    <row r="364" spans="1:10" x14ac:dyDescent="0.75">
      <c r="A364" s="263" t="s">
        <v>3247</v>
      </c>
      <c r="B364" s="299" t="s">
        <v>523</v>
      </c>
      <c r="C364" s="299" t="s">
        <v>552</v>
      </c>
      <c r="D364" s="300" t="s">
        <v>189</v>
      </c>
      <c r="E364" s="300" t="s">
        <v>189</v>
      </c>
      <c r="F364" s="300" t="s">
        <v>189</v>
      </c>
      <c r="G364" s="299" t="s">
        <v>523</v>
      </c>
      <c r="H364" s="299" t="s">
        <v>523</v>
      </c>
      <c r="I364" s="299" t="s">
        <v>523</v>
      </c>
      <c r="J364" s="300" t="s">
        <v>189</v>
      </c>
    </row>
    <row r="365" spans="1:10" x14ac:dyDescent="0.75">
      <c r="A365" s="270" t="s">
        <v>602</v>
      </c>
      <c r="B365" s="299" t="s">
        <v>568</v>
      </c>
      <c r="C365" s="299" t="s">
        <v>552</v>
      </c>
      <c r="D365" s="300" t="s">
        <v>189</v>
      </c>
      <c r="E365" s="300" t="s">
        <v>189</v>
      </c>
      <c r="F365" s="300" t="s">
        <v>189</v>
      </c>
      <c r="G365" s="299" t="s">
        <v>568</v>
      </c>
      <c r="H365" s="299" t="s">
        <v>3129</v>
      </c>
      <c r="I365" s="299" t="s">
        <v>3129</v>
      </c>
      <c r="J365" s="300" t="s">
        <v>189</v>
      </c>
    </row>
    <row r="366" spans="1:10" x14ac:dyDescent="0.75">
      <c r="A366" s="263" t="s">
        <v>590</v>
      </c>
      <c r="B366" s="301" t="s">
        <v>496</v>
      </c>
      <c r="C366" s="299" t="s">
        <v>552</v>
      </c>
      <c r="D366" s="299" t="s">
        <v>496</v>
      </c>
      <c r="E366" s="299" t="s">
        <v>496</v>
      </c>
      <c r="F366" s="299" t="s">
        <v>496</v>
      </c>
      <c r="G366" s="301" t="s">
        <v>496</v>
      </c>
      <c r="H366" s="301" t="s">
        <v>496</v>
      </c>
      <c r="I366" s="301" t="s">
        <v>496</v>
      </c>
      <c r="J366" s="300" t="s">
        <v>189</v>
      </c>
    </row>
    <row r="367" spans="1:10" x14ac:dyDescent="0.75">
      <c r="A367" s="263" t="s">
        <v>591</v>
      </c>
      <c r="B367" s="301" t="s">
        <v>496</v>
      </c>
      <c r="C367" s="299" t="s">
        <v>552</v>
      </c>
      <c r="D367" s="299" t="s">
        <v>496</v>
      </c>
      <c r="E367" s="299" t="s">
        <v>496</v>
      </c>
      <c r="F367" s="299" t="s">
        <v>496</v>
      </c>
      <c r="G367" s="301" t="s">
        <v>496</v>
      </c>
      <c r="H367" s="301" t="s">
        <v>496</v>
      </c>
      <c r="I367" s="301" t="s">
        <v>496</v>
      </c>
      <c r="J367" s="300" t="s">
        <v>189</v>
      </c>
    </row>
    <row r="368" spans="1:10" x14ac:dyDescent="0.75">
      <c r="A368" s="263" t="s">
        <v>576</v>
      </c>
      <c r="B368" s="301" t="s">
        <v>496</v>
      </c>
      <c r="C368" s="299" t="s">
        <v>552</v>
      </c>
      <c r="D368" s="299" t="s">
        <v>496</v>
      </c>
      <c r="E368" s="299" t="s">
        <v>496</v>
      </c>
      <c r="F368" s="299" t="s">
        <v>496</v>
      </c>
      <c r="G368" s="301" t="s">
        <v>496</v>
      </c>
      <c r="H368" s="301" t="s">
        <v>496</v>
      </c>
      <c r="I368" s="301" t="s">
        <v>496</v>
      </c>
      <c r="J368" s="300" t="s">
        <v>189</v>
      </c>
    </row>
    <row r="369" spans="1:10" x14ac:dyDescent="0.75">
      <c r="A369" s="263" t="s">
        <v>3251</v>
      </c>
      <c r="B369" s="299" t="s">
        <v>496</v>
      </c>
      <c r="C369" s="299" t="s">
        <v>552</v>
      </c>
      <c r="D369" s="300" t="s">
        <v>189</v>
      </c>
      <c r="E369" s="300" t="s">
        <v>189</v>
      </c>
      <c r="F369" s="300" t="s">
        <v>189</v>
      </c>
      <c r="G369" s="299" t="s">
        <v>496</v>
      </c>
      <c r="H369" s="299" t="s">
        <v>496</v>
      </c>
      <c r="I369" s="299" t="s">
        <v>496</v>
      </c>
      <c r="J369" s="300" t="s">
        <v>189</v>
      </c>
    </row>
    <row r="370" spans="1:10" x14ac:dyDescent="0.75">
      <c r="A370" s="263" t="s">
        <v>555</v>
      </c>
      <c r="B370" s="301" t="s">
        <v>496</v>
      </c>
      <c r="C370" s="299" t="s">
        <v>552</v>
      </c>
      <c r="D370" s="299" t="s">
        <v>496</v>
      </c>
      <c r="E370" s="299" t="s">
        <v>496</v>
      </c>
      <c r="F370" s="299" t="s">
        <v>496</v>
      </c>
      <c r="G370" s="301" t="s">
        <v>496</v>
      </c>
      <c r="H370" s="301" t="s">
        <v>496</v>
      </c>
      <c r="I370" s="301" t="s">
        <v>496</v>
      </c>
      <c r="J370" s="300" t="s">
        <v>189</v>
      </c>
    </row>
    <row r="371" spans="1:10" x14ac:dyDescent="0.75">
      <c r="A371" s="263" t="s">
        <v>3237</v>
      </c>
      <c r="B371" s="301" t="s">
        <v>496</v>
      </c>
      <c r="C371" s="299" t="s">
        <v>552</v>
      </c>
      <c r="D371" s="299" t="s">
        <v>496</v>
      </c>
      <c r="E371" s="299" t="s">
        <v>494</v>
      </c>
      <c r="F371" s="299" t="s">
        <v>494</v>
      </c>
      <c r="G371" s="301" t="s">
        <v>496</v>
      </c>
      <c r="H371" s="301" t="s">
        <v>494</v>
      </c>
      <c r="I371" s="301" t="s">
        <v>494</v>
      </c>
      <c r="J371" s="300" t="s">
        <v>189</v>
      </c>
    </row>
    <row r="372" spans="1:10" x14ac:dyDescent="0.75">
      <c r="A372" s="263" t="s">
        <v>3252</v>
      </c>
      <c r="B372" s="299" t="s">
        <v>523</v>
      </c>
      <c r="C372" s="299" t="s">
        <v>552</v>
      </c>
      <c r="D372" s="300" t="s">
        <v>189</v>
      </c>
      <c r="E372" s="300" t="s">
        <v>189</v>
      </c>
      <c r="F372" s="300" t="s">
        <v>189</v>
      </c>
      <c r="G372" s="299" t="s">
        <v>523</v>
      </c>
      <c r="H372" s="299" t="s">
        <v>523</v>
      </c>
      <c r="I372" s="299" t="s">
        <v>523</v>
      </c>
      <c r="J372" s="300" t="s">
        <v>189</v>
      </c>
    </row>
    <row r="373" spans="1:10" x14ac:dyDescent="0.75">
      <c r="A373" s="55" t="s">
        <v>603</v>
      </c>
      <c r="B373" s="299">
        <v>7178206.5629088432</v>
      </c>
      <c r="C373" s="299" t="s">
        <v>552</v>
      </c>
      <c r="D373" s="300" t="s">
        <v>189</v>
      </c>
      <c r="E373" s="300" t="s">
        <v>189</v>
      </c>
      <c r="F373" s="300" t="s">
        <v>189</v>
      </c>
      <c r="G373" s="299">
        <v>226133.22271687587</v>
      </c>
      <c r="H373" s="299">
        <v>4.1196270916394298</v>
      </c>
      <c r="I373" s="299">
        <v>2.5601844175807398</v>
      </c>
      <c r="J373" s="299" t="s">
        <v>556</v>
      </c>
    </row>
    <row r="374" spans="1:10" x14ac:dyDescent="0.75">
      <c r="A374" s="56" t="s">
        <v>604</v>
      </c>
      <c r="B374" s="299">
        <v>6789839.4054550147</v>
      </c>
      <c r="C374" s="299" t="s">
        <v>552</v>
      </c>
      <c r="D374" s="300" t="s">
        <v>189</v>
      </c>
      <c r="E374" s="300" t="s">
        <v>189</v>
      </c>
      <c r="F374" s="300" t="s">
        <v>189</v>
      </c>
      <c r="G374" s="299">
        <v>198086.65897924625</v>
      </c>
      <c r="H374" s="299">
        <v>3.6313603130694299</v>
      </c>
      <c r="I374" s="299">
        <v>1.7785747835824199</v>
      </c>
      <c r="J374" s="299" t="s">
        <v>556</v>
      </c>
    </row>
    <row r="375" spans="1:10" x14ac:dyDescent="0.75">
      <c r="A375" s="267" t="s">
        <v>605</v>
      </c>
      <c r="B375" s="299">
        <v>300563.24352238874</v>
      </c>
      <c r="C375" s="299" t="s">
        <v>552</v>
      </c>
      <c r="D375" s="300" t="s">
        <v>189</v>
      </c>
      <c r="E375" s="300" t="s">
        <v>189</v>
      </c>
      <c r="F375" s="300" t="s">
        <v>189</v>
      </c>
      <c r="G375" s="299">
        <v>13282.915919456782</v>
      </c>
      <c r="H375" s="299">
        <v>5.1948184495699996E-3</v>
      </c>
      <c r="I375" s="299">
        <v>1.29867598133739</v>
      </c>
      <c r="J375" s="299" t="s">
        <v>556</v>
      </c>
    </row>
    <row r="376" spans="1:10" x14ac:dyDescent="0.75">
      <c r="A376" s="268" t="s">
        <v>559</v>
      </c>
      <c r="B376" s="301" t="s">
        <v>494</v>
      </c>
      <c r="C376" s="299" t="s">
        <v>552</v>
      </c>
      <c r="D376" s="299" t="s">
        <v>494</v>
      </c>
      <c r="E376" s="299" t="s">
        <v>494</v>
      </c>
      <c r="F376" s="299" t="s">
        <v>494</v>
      </c>
      <c r="G376" s="301" t="s">
        <v>494</v>
      </c>
      <c r="H376" s="301" t="s">
        <v>494</v>
      </c>
      <c r="I376" s="301" t="s">
        <v>494</v>
      </c>
      <c r="J376" s="301" t="s">
        <v>494</v>
      </c>
    </row>
    <row r="377" spans="1:10" x14ac:dyDescent="0.75">
      <c r="A377" s="268" t="s">
        <v>560</v>
      </c>
      <c r="B377" s="301" t="s">
        <v>494</v>
      </c>
      <c r="C377" s="299" t="s">
        <v>552</v>
      </c>
      <c r="D377" s="299" t="s">
        <v>494</v>
      </c>
      <c r="E377" s="299" t="s">
        <v>494</v>
      </c>
      <c r="F377" s="299" t="s">
        <v>494</v>
      </c>
      <c r="G377" s="301" t="s">
        <v>494</v>
      </c>
      <c r="H377" s="301" t="s">
        <v>494</v>
      </c>
      <c r="I377" s="301" t="s">
        <v>494</v>
      </c>
      <c r="J377" s="301" t="s">
        <v>494</v>
      </c>
    </row>
    <row r="378" spans="1:10" x14ac:dyDescent="0.75">
      <c r="A378" s="268" t="s">
        <v>561</v>
      </c>
      <c r="B378" s="301" t="s">
        <v>494</v>
      </c>
      <c r="C378" s="299" t="s">
        <v>552</v>
      </c>
      <c r="D378" s="299" t="s">
        <v>494</v>
      </c>
      <c r="E378" s="299" t="s">
        <v>494</v>
      </c>
      <c r="F378" s="299" t="s">
        <v>494</v>
      </c>
      <c r="G378" s="301" t="s">
        <v>494</v>
      </c>
      <c r="H378" s="301" t="s">
        <v>494</v>
      </c>
      <c r="I378" s="301" t="s">
        <v>494</v>
      </c>
      <c r="J378" s="301" t="s">
        <v>494</v>
      </c>
    </row>
    <row r="379" spans="1:10" x14ac:dyDescent="0.75">
      <c r="A379" s="268" t="s">
        <v>562</v>
      </c>
      <c r="B379" s="301">
        <v>300563.24352238874</v>
      </c>
      <c r="C379" s="299" t="s">
        <v>552</v>
      </c>
      <c r="D379" s="299">
        <v>44.193414217222298</v>
      </c>
      <c r="E379" s="299">
        <v>1.7283611890430001E-2</v>
      </c>
      <c r="F379" s="299">
        <v>4.3208077146021804</v>
      </c>
      <c r="G379" s="301">
        <v>13282.915919456782</v>
      </c>
      <c r="H379" s="301">
        <v>5.1948184495699996E-3</v>
      </c>
      <c r="I379" s="301">
        <v>1.29867598133739</v>
      </c>
      <c r="J379" s="301" t="s">
        <v>494</v>
      </c>
    </row>
    <row r="380" spans="1:10" x14ac:dyDescent="0.75">
      <c r="A380" s="268" t="s">
        <v>563</v>
      </c>
      <c r="B380" s="301" t="s">
        <v>523</v>
      </c>
      <c r="C380" s="299" t="s">
        <v>552</v>
      </c>
      <c r="D380" s="299" t="s">
        <v>523</v>
      </c>
      <c r="E380" s="299" t="s">
        <v>523</v>
      </c>
      <c r="F380" s="299" t="s">
        <v>523</v>
      </c>
      <c r="G380" s="301" t="s">
        <v>523</v>
      </c>
      <c r="H380" s="301" t="s">
        <v>523</v>
      </c>
      <c r="I380" s="301" t="s">
        <v>523</v>
      </c>
      <c r="J380" s="301" t="s">
        <v>523</v>
      </c>
    </row>
    <row r="381" spans="1:10" x14ac:dyDescent="0.75">
      <c r="A381" s="268" t="s">
        <v>92</v>
      </c>
      <c r="B381" s="301" t="s">
        <v>494</v>
      </c>
      <c r="C381" s="299" t="s">
        <v>552</v>
      </c>
      <c r="D381" s="299" t="s">
        <v>494</v>
      </c>
      <c r="E381" s="299" t="s">
        <v>494</v>
      </c>
      <c r="F381" s="299" t="s">
        <v>494</v>
      </c>
      <c r="G381" s="301" t="s">
        <v>494</v>
      </c>
      <c r="H381" s="301" t="s">
        <v>494</v>
      </c>
      <c r="I381" s="301" t="s">
        <v>494</v>
      </c>
      <c r="J381" s="301" t="s">
        <v>494</v>
      </c>
    </row>
    <row r="382" spans="1:10" x14ac:dyDescent="0.75">
      <c r="A382" s="267" t="s">
        <v>606</v>
      </c>
      <c r="B382" s="299">
        <v>811798.30166600703</v>
      </c>
      <c r="C382" s="299" t="s">
        <v>552</v>
      </c>
      <c r="D382" s="300" t="s">
        <v>189</v>
      </c>
      <c r="E382" s="300" t="s">
        <v>189</v>
      </c>
      <c r="F382" s="300" t="s">
        <v>189</v>
      </c>
      <c r="G382" s="299">
        <v>63474.462414260372</v>
      </c>
      <c r="H382" s="299">
        <v>3.62616549461986</v>
      </c>
      <c r="I382" s="299">
        <v>0.47989880224503001</v>
      </c>
      <c r="J382" s="299" t="s">
        <v>556</v>
      </c>
    </row>
    <row r="383" spans="1:10" x14ac:dyDescent="0.75">
      <c r="A383" s="268" t="s">
        <v>559</v>
      </c>
      <c r="B383" s="301">
        <v>751642.169400585</v>
      </c>
      <c r="C383" s="299" t="s">
        <v>552</v>
      </c>
      <c r="D383" s="299">
        <v>78.722669403891274</v>
      </c>
      <c r="E383" s="299">
        <v>4.75</v>
      </c>
      <c r="F383" s="299">
        <v>0.56999999999999995</v>
      </c>
      <c r="G383" s="301">
        <v>59171.278011745897</v>
      </c>
      <c r="H383" s="301">
        <v>3.5703003046527799</v>
      </c>
      <c r="I383" s="301">
        <v>0.42843603655833001</v>
      </c>
      <c r="J383" s="301" t="s">
        <v>494</v>
      </c>
    </row>
    <row r="384" spans="1:10" x14ac:dyDescent="0.75">
      <c r="A384" s="268" t="s">
        <v>560</v>
      </c>
      <c r="B384" s="301">
        <v>34493.418563901811</v>
      </c>
      <c r="C384" s="299" t="s">
        <v>552</v>
      </c>
      <c r="D384" s="299">
        <v>87.369782150481583</v>
      </c>
      <c r="E384" s="299">
        <v>0.95000000000009999</v>
      </c>
      <c r="F384" s="299">
        <v>1.425</v>
      </c>
      <c r="G384" s="301">
        <v>3013.6824655534788</v>
      </c>
      <c r="H384" s="301">
        <v>3.2768747635709999E-2</v>
      </c>
      <c r="I384" s="301">
        <v>4.9153121453560003E-2</v>
      </c>
      <c r="J384" s="301" t="s">
        <v>494</v>
      </c>
    </row>
    <row r="385" spans="1:10" x14ac:dyDescent="0.75">
      <c r="A385" s="268" t="s">
        <v>561</v>
      </c>
      <c r="B385" s="301">
        <v>25662.713701520213</v>
      </c>
      <c r="C385" s="299" t="s">
        <v>552</v>
      </c>
      <c r="D385" s="299">
        <v>50.248073994006532</v>
      </c>
      <c r="E385" s="299">
        <v>0.90000000000006997</v>
      </c>
      <c r="F385" s="299">
        <v>9.0000000000119998E-2</v>
      </c>
      <c r="G385" s="301">
        <v>1289.5019369609929</v>
      </c>
      <c r="H385" s="301">
        <v>2.3096442331369999E-2</v>
      </c>
      <c r="I385" s="301">
        <v>2.3096442331399999E-3</v>
      </c>
      <c r="J385" s="301" t="s">
        <v>494</v>
      </c>
    </row>
    <row r="386" spans="1:10" x14ac:dyDescent="0.75">
      <c r="A386" s="268" t="s">
        <v>562</v>
      </c>
      <c r="B386" s="301" t="s">
        <v>523</v>
      </c>
      <c r="C386" s="299" t="s">
        <v>552</v>
      </c>
      <c r="D386" s="299" t="s">
        <v>523</v>
      </c>
      <c r="E386" s="299" t="s">
        <v>523</v>
      </c>
      <c r="F386" s="299" t="s">
        <v>523</v>
      </c>
      <c r="G386" s="301" t="s">
        <v>523</v>
      </c>
      <c r="H386" s="301" t="s">
        <v>523</v>
      </c>
      <c r="I386" s="301" t="s">
        <v>523</v>
      </c>
      <c r="J386" s="301" t="s">
        <v>523</v>
      </c>
    </row>
    <row r="387" spans="1:10" x14ac:dyDescent="0.75">
      <c r="A387" s="268" t="s">
        <v>563</v>
      </c>
      <c r="B387" s="301" t="s">
        <v>523</v>
      </c>
      <c r="C387" s="299" t="s">
        <v>552</v>
      </c>
      <c r="D387" s="299" t="s">
        <v>523</v>
      </c>
      <c r="E387" s="299" t="s">
        <v>523</v>
      </c>
      <c r="F387" s="299" t="s">
        <v>523</v>
      </c>
      <c r="G387" s="301" t="s">
        <v>523</v>
      </c>
      <c r="H387" s="301" t="s">
        <v>523</v>
      </c>
      <c r="I387" s="301" t="s">
        <v>523</v>
      </c>
      <c r="J387" s="301" t="s">
        <v>523</v>
      </c>
    </row>
    <row r="388" spans="1:10" x14ac:dyDescent="0.75">
      <c r="A388" s="268" t="s">
        <v>92</v>
      </c>
      <c r="B388" s="301" t="s">
        <v>521</v>
      </c>
      <c r="C388" s="299" t="s">
        <v>552</v>
      </c>
      <c r="D388" s="299" t="s">
        <v>517</v>
      </c>
      <c r="E388" s="299" t="s">
        <v>521</v>
      </c>
      <c r="F388" s="299" t="s">
        <v>521</v>
      </c>
      <c r="G388" s="301" t="s">
        <v>521</v>
      </c>
      <c r="H388" s="301" t="s">
        <v>521</v>
      </c>
      <c r="I388" s="301" t="s">
        <v>521</v>
      </c>
      <c r="J388" s="301" t="s">
        <v>494</v>
      </c>
    </row>
    <row r="389" spans="1:10" x14ac:dyDescent="0.75">
      <c r="A389" s="267" t="s">
        <v>607</v>
      </c>
      <c r="B389" s="299">
        <v>5677477.8602666184</v>
      </c>
      <c r="C389" s="299" t="s">
        <v>552</v>
      </c>
      <c r="D389" s="300" t="s">
        <v>189</v>
      </c>
      <c r="E389" s="300" t="s">
        <v>189</v>
      </c>
      <c r="F389" s="300" t="s">
        <v>189</v>
      </c>
      <c r="G389" s="299">
        <v>121329.28064552911</v>
      </c>
      <c r="H389" s="299" t="s">
        <v>556</v>
      </c>
      <c r="I389" s="299" t="s">
        <v>556</v>
      </c>
      <c r="J389" s="299" t="s">
        <v>556</v>
      </c>
    </row>
    <row r="390" spans="1:10" x14ac:dyDescent="0.75">
      <c r="A390" s="268" t="s">
        <v>559</v>
      </c>
      <c r="B390" s="301">
        <v>5122279.9912827471</v>
      </c>
      <c r="C390" s="299" t="s">
        <v>552</v>
      </c>
      <c r="D390" s="299">
        <v>19.402931317907768</v>
      </c>
      <c r="E390" s="299" t="s">
        <v>494</v>
      </c>
      <c r="F390" s="299" t="s">
        <v>494</v>
      </c>
      <c r="G390" s="301">
        <v>99387.246861952342</v>
      </c>
      <c r="H390" s="301" t="s">
        <v>494</v>
      </c>
      <c r="I390" s="301" t="s">
        <v>494</v>
      </c>
      <c r="J390" s="301" t="s">
        <v>494</v>
      </c>
    </row>
    <row r="391" spans="1:10" x14ac:dyDescent="0.75">
      <c r="A391" s="268" t="s">
        <v>560</v>
      </c>
      <c r="B391" s="301">
        <v>208587.74337946158</v>
      </c>
      <c r="C391" s="299" t="s">
        <v>552</v>
      </c>
      <c r="D391" s="299">
        <v>70.948187124442754</v>
      </c>
      <c r="E391" s="299" t="s">
        <v>494</v>
      </c>
      <c r="F391" s="299" t="s">
        <v>494</v>
      </c>
      <c r="G391" s="301">
        <v>14798.922249151285</v>
      </c>
      <c r="H391" s="301" t="s">
        <v>494</v>
      </c>
      <c r="I391" s="301" t="s">
        <v>494</v>
      </c>
      <c r="J391" s="301" t="s">
        <v>494</v>
      </c>
    </row>
    <row r="392" spans="1:10" x14ac:dyDescent="0.75">
      <c r="A392" s="268" t="s">
        <v>561</v>
      </c>
      <c r="B392" s="301">
        <v>346610.12560441019</v>
      </c>
      <c r="C392" s="299" t="s">
        <v>552</v>
      </c>
      <c r="D392" s="299">
        <v>20.608490654938318</v>
      </c>
      <c r="E392" s="299" t="s">
        <v>494</v>
      </c>
      <c r="F392" s="299" t="s">
        <v>494</v>
      </c>
      <c r="G392" s="301">
        <v>7143.1115344254831</v>
      </c>
      <c r="H392" s="301" t="s">
        <v>494</v>
      </c>
      <c r="I392" s="301" t="s">
        <v>494</v>
      </c>
      <c r="J392" s="301" t="s">
        <v>494</v>
      </c>
    </row>
    <row r="393" spans="1:10" x14ac:dyDescent="0.75">
      <c r="A393" s="268" t="s">
        <v>562</v>
      </c>
      <c r="B393" s="301" t="s">
        <v>523</v>
      </c>
      <c r="C393" s="299" t="s">
        <v>552</v>
      </c>
      <c r="D393" s="299" t="s">
        <v>523</v>
      </c>
      <c r="E393" s="299" t="s">
        <v>523</v>
      </c>
      <c r="F393" s="299" t="s">
        <v>523</v>
      </c>
      <c r="G393" s="301" t="s">
        <v>523</v>
      </c>
      <c r="H393" s="301" t="s">
        <v>523</v>
      </c>
      <c r="I393" s="301" t="s">
        <v>523</v>
      </c>
      <c r="J393" s="301" t="s">
        <v>523</v>
      </c>
    </row>
    <row r="394" spans="1:10" x14ac:dyDescent="0.75">
      <c r="A394" s="268" t="s">
        <v>563</v>
      </c>
      <c r="B394" s="301" t="s">
        <v>523</v>
      </c>
      <c r="C394" s="299" t="s">
        <v>552</v>
      </c>
      <c r="D394" s="299" t="s">
        <v>523</v>
      </c>
      <c r="E394" s="299" t="s">
        <v>523</v>
      </c>
      <c r="F394" s="299" t="s">
        <v>523</v>
      </c>
      <c r="G394" s="301" t="s">
        <v>523</v>
      </c>
      <c r="H394" s="301" t="s">
        <v>523</v>
      </c>
      <c r="I394" s="301" t="s">
        <v>523</v>
      </c>
      <c r="J394" s="301" t="s">
        <v>523</v>
      </c>
    </row>
    <row r="395" spans="1:10" x14ac:dyDescent="0.75">
      <c r="A395" s="268" t="s">
        <v>92</v>
      </c>
      <c r="B395" s="301" t="s">
        <v>494</v>
      </c>
      <c r="C395" s="299" t="s">
        <v>552</v>
      </c>
      <c r="D395" s="299" t="s">
        <v>494</v>
      </c>
      <c r="E395" s="299" t="s">
        <v>494</v>
      </c>
      <c r="F395" s="299" t="s">
        <v>494</v>
      </c>
      <c r="G395" s="301" t="s">
        <v>494</v>
      </c>
      <c r="H395" s="301" t="s">
        <v>494</v>
      </c>
      <c r="I395" s="301" t="s">
        <v>494</v>
      </c>
      <c r="J395" s="301" t="s">
        <v>494</v>
      </c>
    </row>
    <row r="396" spans="1:10" x14ac:dyDescent="0.75">
      <c r="A396" s="56" t="s">
        <v>608</v>
      </c>
      <c r="B396" s="299">
        <v>388367.15745382814</v>
      </c>
      <c r="C396" s="299" t="s">
        <v>552</v>
      </c>
      <c r="D396" s="300" t="s">
        <v>189</v>
      </c>
      <c r="E396" s="300" t="s">
        <v>189</v>
      </c>
      <c r="F396" s="300" t="s">
        <v>189</v>
      </c>
      <c r="G396" s="299">
        <v>28046.5637376296</v>
      </c>
      <c r="H396" s="299">
        <v>0.48826677857</v>
      </c>
      <c r="I396" s="299">
        <v>0.78160963399831995</v>
      </c>
      <c r="J396" s="300" t="s">
        <v>189</v>
      </c>
    </row>
    <row r="397" spans="1:10" x14ac:dyDescent="0.75">
      <c r="A397" s="267" t="s">
        <v>609</v>
      </c>
      <c r="B397" s="299">
        <v>388367.15745382814</v>
      </c>
      <c r="C397" s="299" t="s">
        <v>552</v>
      </c>
      <c r="D397" s="300" t="s">
        <v>189</v>
      </c>
      <c r="E397" s="300" t="s">
        <v>189</v>
      </c>
      <c r="F397" s="300" t="s">
        <v>189</v>
      </c>
      <c r="G397" s="299">
        <v>28046.5637376296</v>
      </c>
      <c r="H397" s="299">
        <v>0.48826677857</v>
      </c>
      <c r="I397" s="299">
        <v>0.78160963399831995</v>
      </c>
      <c r="J397" s="300" t="s">
        <v>189</v>
      </c>
    </row>
    <row r="398" spans="1:10" x14ac:dyDescent="0.75">
      <c r="A398" s="268" t="s">
        <v>559</v>
      </c>
      <c r="B398" s="301">
        <v>388367.15745382814</v>
      </c>
      <c r="C398" s="299" t="s">
        <v>552</v>
      </c>
      <c r="D398" s="299">
        <v>72.216620791277833</v>
      </c>
      <c r="E398" s="299">
        <v>1.2572298383084799</v>
      </c>
      <c r="F398" s="299">
        <v>2.0125533763529999</v>
      </c>
      <c r="G398" s="301">
        <v>28046.5637376296</v>
      </c>
      <c r="H398" s="301">
        <v>0.48826677857</v>
      </c>
      <c r="I398" s="301">
        <v>0.78160963399831995</v>
      </c>
      <c r="J398" s="300" t="s">
        <v>189</v>
      </c>
    </row>
    <row r="399" spans="1:10" x14ac:dyDescent="0.75">
      <c r="A399" s="268" t="s">
        <v>560</v>
      </c>
      <c r="B399" s="301" t="s">
        <v>523</v>
      </c>
      <c r="C399" s="299" t="s">
        <v>552</v>
      </c>
      <c r="D399" s="299" t="s">
        <v>523</v>
      </c>
      <c r="E399" s="299" t="s">
        <v>523</v>
      </c>
      <c r="F399" s="299" t="s">
        <v>523</v>
      </c>
      <c r="G399" s="301" t="s">
        <v>523</v>
      </c>
      <c r="H399" s="301" t="s">
        <v>523</v>
      </c>
      <c r="I399" s="301" t="s">
        <v>523</v>
      </c>
      <c r="J399" s="300" t="s">
        <v>189</v>
      </c>
    </row>
    <row r="400" spans="1:10" x14ac:dyDescent="0.75">
      <c r="A400" s="268" t="s">
        <v>561</v>
      </c>
      <c r="B400" s="301" t="s">
        <v>523</v>
      </c>
      <c r="C400" s="299" t="s">
        <v>552</v>
      </c>
      <c r="D400" s="299" t="s">
        <v>523</v>
      </c>
      <c r="E400" s="299" t="s">
        <v>523</v>
      </c>
      <c r="F400" s="299" t="s">
        <v>523</v>
      </c>
      <c r="G400" s="301" t="s">
        <v>523</v>
      </c>
      <c r="H400" s="301" t="s">
        <v>523</v>
      </c>
      <c r="I400" s="301" t="s">
        <v>523</v>
      </c>
      <c r="J400" s="300" t="s">
        <v>189</v>
      </c>
    </row>
    <row r="401" spans="1:13" x14ac:dyDescent="0.75">
      <c r="A401" s="268" t="s">
        <v>562</v>
      </c>
      <c r="B401" s="301" t="s">
        <v>523</v>
      </c>
      <c r="C401" s="299" t="s">
        <v>552</v>
      </c>
      <c r="D401" s="299" t="s">
        <v>523</v>
      </c>
      <c r="E401" s="299" t="s">
        <v>523</v>
      </c>
      <c r="F401" s="299" t="s">
        <v>523</v>
      </c>
      <c r="G401" s="301" t="s">
        <v>523</v>
      </c>
      <c r="H401" s="301" t="s">
        <v>523</v>
      </c>
      <c r="I401" s="301" t="s">
        <v>523</v>
      </c>
      <c r="J401" s="300" t="s">
        <v>189</v>
      </c>
    </row>
    <row r="402" spans="1:13" x14ac:dyDescent="0.75">
      <c r="A402" s="268" t="s">
        <v>92</v>
      </c>
      <c r="B402" s="301" t="s">
        <v>523</v>
      </c>
      <c r="C402" s="299" t="s">
        <v>552</v>
      </c>
      <c r="D402" s="299" t="s">
        <v>523</v>
      </c>
      <c r="E402" s="299" t="s">
        <v>523</v>
      </c>
      <c r="F402" s="299" t="s">
        <v>523</v>
      </c>
      <c r="G402" s="301" t="s">
        <v>523</v>
      </c>
      <c r="H402" s="301" t="s">
        <v>523</v>
      </c>
      <c r="I402" s="301" t="s">
        <v>523</v>
      </c>
      <c r="J402" s="300" t="s">
        <v>189</v>
      </c>
    </row>
    <row r="403" spans="1:13" x14ac:dyDescent="0.75">
      <c r="A403" s="57" t="s">
        <v>610</v>
      </c>
      <c r="B403" s="302"/>
      <c r="C403" s="302"/>
      <c r="D403" s="302"/>
      <c r="E403" s="302"/>
      <c r="F403" s="302"/>
      <c r="G403" s="302"/>
      <c r="H403" s="302"/>
      <c r="I403" s="302"/>
      <c r="J403" s="302"/>
    </row>
    <row r="404" spans="1:13" x14ac:dyDescent="0.75">
      <c r="A404" s="58" t="s">
        <v>611</v>
      </c>
      <c r="B404" s="300" t="s">
        <v>189</v>
      </c>
      <c r="C404" s="300" t="s">
        <v>189</v>
      </c>
      <c r="D404" s="300" t="s">
        <v>189</v>
      </c>
      <c r="E404" s="300" t="s">
        <v>189</v>
      </c>
      <c r="F404" s="300" t="s">
        <v>189</v>
      </c>
      <c r="G404" s="300" t="s">
        <v>189</v>
      </c>
      <c r="H404" s="300" t="s">
        <v>189</v>
      </c>
      <c r="I404" s="300" t="s">
        <v>189</v>
      </c>
      <c r="J404" s="300" t="s">
        <v>189</v>
      </c>
    </row>
    <row r="405" spans="1:13" x14ac:dyDescent="0.75">
      <c r="A405" s="270" t="s">
        <v>3237</v>
      </c>
      <c r="B405" s="301" t="s">
        <v>494</v>
      </c>
      <c r="C405" s="299" t="s">
        <v>552</v>
      </c>
      <c r="D405" s="299" t="s">
        <v>494</v>
      </c>
      <c r="E405" s="299" t="s">
        <v>494</v>
      </c>
      <c r="F405" s="299" t="s">
        <v>494</v>
      </c>
      <c r="G405" s="301" t="s">
        <v>494</v>
      </c>
      <c r="H405" s="301" t="s">
        <v>494</v>
      </c>
      <c r="I405" s="301" t="s">
        <v>494</v>
      </c>
      <c r="J405" s="301" t="s">
        <v>494</v>
      </c>
    </row>
    <row r="406" spans="1:13" x14ac:dyDescent="0.75">
      <c r="A406" s="270" t="s">
        <v>3257</v>
      </c>
      <c r="B406" s="301" t="s">
        <v>494</v>
      </c>
      <c r="C406" s="299" t="s">
        <v>552</v>
      </c>
      <c r="D406" s="299" t="s">
        <v>494</v>
      </c>
      <c r="E406" s="299" t="s">
        <v>494</v>
      </c>
      <c r="F406" s="299" t="s">
        <v>494</v>
      </c>
      <c r="G406" s="301" t="s">
        <v>494</v>
      </c>
      <c r="H406" s="301" t="s">
        <v>494</v>
      </c>
      <c r="I406" s="301" t="s">
        <v>494</v>
      </c>
      <c r="J406" s="301" t="s">
        <v>494</v>
      </c>
    </row>
    <row r="408" spans="1:13" x14ac:dyDescent="0.75">
      <c r="A408" s="47" t="s">
        <v>612</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75">
      <c r="A410" s="530" t="s">
        <v>613</v>
      </c>
      <c r="B410" s="530"/>
      <c r="C410" s="530"/>
      <c r="D410" s="530"/>
      <c r="E410" s="530"/>
      <c r="F410" s="530"/>
      <c r="G410" s="530"/>
      <c r="H410" s="205"/>
      <c r="I410" s="205"/>
      <c r="J410" s="205"/>
      <c r="K410" s="205"/>
      <c r="L410" s="205"/>
      <c r="M410" s="46" t="s">
        <v>478</v>
      </c>
    </row>
    <row r="411" spans="1:13" ht="15.75" x14ac:dyDescent="0.75">
      <c r="A411" s="200" t="s">
        <v>723</v>
      </c>
      <c r="B411" s="49"/>
      <c r="C411" s="49"/>
      <c r="D411" s="49"/>
      <c r="E411" s="49"/>
      <c r="F411" s="49"/>
      <c r="G411" s="49"/>
      <c r="H411" s="205"/>
      <c r="I411" s="205"/>
      <c r="J411" s="205"/>
      <c r="K411" s="205"/>
      <c r="L411" s="205"/>
      <c r="M411" s="46" t="s">
        <v>3402</v>
      </c>
    </row>
    <row r="412" spans="1:13" x14ac:dyDescent="0.75">
      <c r="A412" s="207"/>
      <c r="B412" s="205"/>
      <c r="C412" s="205"/>
      <c r="D412" s="205"/>
      <c r="E412" s="205"/>
      <c r="F412" s="205"/>
      <c r="G412" s="205"/>
      <c r="H412" s="205"/>
      <c r="I412" s="205"/>
      <c r="J412" s="205"/>
      <c r="K412" s="205"/>
      <c r="L412" s="206"/>
      <c r="M412" s="46" t="s">
        <v>479</v>
      </c>
    </row>
    <row r="413" spans="1:13" x14ac:dyDescent="0.75">
      <c r="A413" s="205"/>
      <c r="B413" s="205"/>
      <c r="C413" s="205"/>
      <c r="D413" s="205"/>
      <c r="E413" s="205"/>
      <c r="F413" s="205"/>
      <c r="G413" s="205"/>
      <c r="H413" s="205"/>
      <c r="I413" s="205"/>
      <c r="J413" s="205"/>
      <c r="K413" s="205"/>
      <c r="L413" s="205"/>
      <c r="M413" s="208"/>
    </row>
    <row r="414" spans="1:13" ht="25" x14ac:dyDescent="0.75">
      <c r="A414" s="209" t="s">
        <v>480</v>
      </c>
      <c r="B414" s="210" t="s">
        <v>481</v>
      </c>
      <c r="C414" s="211" t="s">
        <v>482</v>
      </c>
      <c r="D414" s="211" t="s">
        <v>483</v>
      </c>
      <c r="E414" s="212" t="s">
        <v>614</v>
      </c>
      <c r="F414" s="212" t="s">
        <v>615</v>
      </c>
      <c r="G414" s="213" t="s">
        <v>616</v>
      </c>
      <c r="H414" s="211" t="s">
        <v>617</v>
      </c>
      <c r="I414" s="60" t="s">
        <v>618</v>
      </c>
      <c r="J414" s="211" t="s">
        <v>619</v>
      </c>
      <c r="K414" s="212" t="s">
        <v>485</v>
      </c>
      <c r="L414" s="212" t="s">
        <v>486</v>
      </c>
      <c r="M414" s="214" t="s">
        <v>620</v>
      </c>
    </row>
    <row r="415" spans="1:13" ht="15.5" thickBot="1" x14ac:dyDescent="0.9">
      <c r="A415" s="215"/>
      <c r="B415" s="524" t="s">
        <v>488</v>
      </c>
      <c r="C415" s="524"/>
      <c r="D415" s="525"/>
      <c r="E415" s="523" t="s">
        <v>621</v>
      </c>
      <c r="F415" s="524"/>
      <c r="G415" s="525"/>
      <c r="H415" s="523" t="s">
        <v>488</v>
      </c>
      <c r="I415" s="531"/>
      <c r="J415" s="531"/>
      <c r="K415" s="531"/>
      <c r="L415" s="531"/>
      <c r="M415" s="532"/>
    </row>
    <row r="416" spans="1:13" ht="15.5" thickTop="1" x14ac:dyDescent="0.75">
      <c r="A416" s="216" t="s">
        <v>622</v>
      </c>
      <c r="B416" s="303">
        <v>194388.53120401071</v>
      </c>
      <c r="C416" s="303">
        <v>4.4228396639999996</v>
      </c>
      <c r="D416" s="303">
        <v>83.655309749766346</v>
      </c>
      <c r="E416" s="303">
        <v>120191.11711244726</v>
      </c>
      <c r="F416" s="303">
        <v>6716.3061943704279</v>
      </c>
      <c r="G416" s="303">
        <v>7230.4559117999988</v>
      </c>
      <c r="H416" s="303">
        <v>0.51771056610323996</v>
      </c>
      <c r="I416" s="303">
        <v>2.8530150025699998E-2</v>
      </c>
      <c r="J416" s="303">
        <v>572.16514495327442</v>
      </c>
      <c r="K416" s="303">
        <v>1557.1939910195872</v>
      </c>
      <c r="L416" s="303">
        <v>5849.2197121443369</v>
      </c>
      <c r="M416" s="303">
        <v>830.75987228203655</v>
      </c>
    </row>
    <row r="417" spans="1:13" x14ac:dyDescent="0.75">
      <c r="A417" s="217" t="s">
        <v>623</v>
      </c>
      <c r="B417" s="303">
        <v>70637.721174907623</v>
      </c>
      <c r="C417" s="300" t="s">
        <v>189</v>
      </c>
      <c r="D417" s="300" t="s">
        <v>189</v>
      </c>
      <c r="E417" s="300" t="s">
        <v>189</v>
      </c>
      <c r="F417" s="300" t="s">
        <v>189</v>
      </c>
      <c r="G417" s="300" t="s">
        <v>189</v>
      </c>
      <c r="H417" s="300" t="s">
        <v>189</v>
      </c>
      <c r="I417" s="300" t="s">
        <v>189</v>
      </c>
      <c r="J417" s="303" t="s">
        <v>494</v>
      </c>
      <c r="K417" s="303" t="s">
        <v>494</v>
      </c>
      <c r="L417" s="303" t="s">
        <v>494</v>
      </c>
      <c r="M417" s="303">
        <v>134.03649648504052</v>
      </c>
    </row>
    <row r="418" spans="1:13" x14ac:dyDescent="0.75">
      <c r="A418" s="279" t="s">
        <v>624</v>
      </c>
      <c r="B418" s="303">
        <v>46194.121028708993</v>
      </c>
      <c r="C418" s="300" t="s">
        <v>189</v>
      </c>
      <c r="D418" s="300" t="s">
        <v>189</v>
      </c>
      <c r="E418" s="300" t="s">
        <v>189</v>
      </c>
      <c r="F418" s="300" t="s">
        <v>189</v>
      </c>
      <c r="G418" s="300" t="s">
        <v>189</v>
      </c>
      <c r="H418" s="300" t="s">
        <v>189</v>
      </c>
      <c r="I418" s="300" t="s">
        <v>189</v>
      </c>
      <c r="J418" s="300" t="s">
        <v>189</v>
      </c>
      <c r="K418" s="300" t="s">
        <v>189</v>
      </c>
      <c r="L418" s="300" t="s">
        <v>189</v>
      </c>
      <c r="M418" s="301">
        <v>134.03649648504052</v>
      </c>
    </row>
    <row r="419" spans="1:13" x14ac:dyDescent="0.75">
      <c r="A419" s="279" t="s">
        <v>625</v>
      </c>
      <c r="B419" s="303">
        <v>14551.955897401811</v>
      </c>
      <c r="C419" s="300" t="s">
        <v>189</v>
      </c>
      <c r="D419" s="300" t="s">
        <v>189</v>
      </c>
      <c r="E419" s="300" t="s">
        <v>189</v>
      </c>
      <c r="F419" s="300" t="s">
        <v>189</v>
      </c>
      <c r="G419" s="300" t="s">
        <v>189</v>
      </c>
      <c r="H419" s="300" t="s">
        <v>189</v>
      </c>
      <c r="I419" s="300" t="s">
        <v>189</v>
      </c>
      <c r="J419" s="300" t="s">
        <v>189</v>
      </c>
      <c r="K419" s="300" t="s">
        <v>189</v>
      </c>
      <c r="L419" s="300" t="s">
        <v>189</v>
      </c>
      <c r="M419" s="300" t="s">
        <v>189</v>
      </c>
    </row>
    <row r="420" spans="1:13" x14ac:dyDescent="0.75">
      <c r="A420" s="279" t="s">
        <v>626</v>
      </c>
      <c r="B420" s="303">
        <v>2432.4049712060923</v>
      </c>
      <c r="C420" s="300" t="s">
        <v>189</v>
      </c>
      <c r="D420" s="300" t="s">
        <v>189</v>
      </c>
      <c r="E420" s="300" t="s">
        <v>189</v>
      </c>
      <c r="F420" s="300" t="s">
        <v>189</v>
      </c>
      <c r="G420" s="300" t="s">
        <v>189</v>
      </c>
      <c r="H420" s="300" t="s">
        <v>189</v>
      </c>
      <c r="I420" s="300" t="s">
        <v>189</v>
      </c>
      <c r="J420" s="300" t="s">
        <v>189</v>
      </c>
      <c r="K420" s="300" t="s">
        <v>189</v>
      </c>
      <c r="L420" s="300" t="s">
        <v>189</v>
      </c>
      <c r="M420" s="300" t="s">
        <v>189</v>
      </c>
    </row>
    <row r="421" spans="1:13" x14ac:dyDescent="0.75">
      <c r="A421" s="279" t="s">
        <v>627</v>
      </c>
      <c r="B421" s="303">
        <v>7459.2392775907283</v>
      </c>
      <c r="C421" s="300" t="s">
        <v>189</v>
      </c>
      <c r="D421" s="300" t="s">
        <v>189</v>
      </c>
      <c r="E421" s="300" t="s">
        <v>189</v>
      </c>
      <c r="F421" s="300" t="s">
        <v>189</v>
      </c>
      <c r="G421" s="300" t="s">
        <v>189</v>
      </c>
      <c r="H421" s="300" t="s">
        <v>189</v>
      </c>
      <c r="I421" s="300" t="s">
        <v>189</v>
      </c>
      <c r="J421" s="303" t="s">
        <v>494</v>
      </c>
      <c r="K421" s="303" t="s">
        <v>494</v>
      </c>
      <c r="L421" s="303" t="s">
        <v>494</v>
      </c>
      <c r="M421" s="303" t="s">
        <v>494</v>
      </c>
    </row>
    <row r="422" spans="1:13" x14ac:dyDescent="0.75">
      <c r="A422" s="218" t="s">
        <v>628</v>
      </c>
      <c r="B422" s="303">
        <v>46553.765996456706</v>
      </c>
      <c r="C422" s="303">
        <v>3.4620000000000002</v>
      </c>
      <c r="D422" s="303">
        <v>69.090317678675007</v>
      </c>
      <c r="E422" s="303">
        <v>20040.325102040817</v>
      </c>
      <c r="F422" s="303" t="s">
        <v>494</v>
      </c>
      <c r="G422" s="303" t="s">
        <v>494</v>
      </c>
      <c r="H422" s="303" t="s">
        <v>494</v>
      </c>
      <c r="I422" s="303" t="s">
        <v>494</v>
      </c>
      <c r="J422" s="303">
        <v>55.249069497127223</v>
      </c>
      <c r="K422" s="303">
        <v>188.72091220254887</v>
      </c>
      <c r="L422" s="303">
        <v>213.37603828081271</v>
      </c>
      <c r="M422" s="303">
        <v>228.15769905799976</v>
      </c>
    </row>
    <row r="423" spans="1:13" x14ac:dyDescent="0.75">
      <c r="A423" s="280" t="s">
        <v>629</v>
      </c>
      <c r="B423" s="303">
        <v>9177.0984327999995</v>
      </c>
      <c r="C423" s="303" t="s">
        <v>494</v>
      </c>
      <c r="D423" s="303" t="s">
        <v>494</v>
      </c>
      <c r="E423" s="300" t="s">
        <v>189</v>
      </c>
      <c r="F423" s="300" t="s">
        <v>189</v>
      </c>
      <c r="G423" s="300" t="s">
        <v>189</v>
      </c>
      <c r="H423" s="300" t="s">
        <v>189</v>
      </c>
      <c r="I423" s="300" t="s">
        <v>189</v>
      </c>
      <c r="J423" s="301" t="s">
        <v>496</v>
      </c>
      <c r="K423" s="301" t="s">
        <v>496</v>
      </c>
      <c r="L423" s="301" t="s">
        <v>496</v>
      </c>
      <c r="M423" s="301" t="s">
        <v>496</v>
      </c>
    </row>
    <row r="424" spans="1:13" x14ac:dyDescent="0.75">
      <c r="A424" s="279" t="s">
        <v>630</v>
      </c>
      <c r="B424" s="300" t="s">
        <v>189</v>
      </c>
      <c r="C424" s="300" t="s">
        <v>189</v>
      </c>
      <c r="D424" s="303">
        <v>37.974850892036372</v>
      </c>
      <c r="E424" s="300" t="s">
        <v>189</v>
      </c>
      <c r="F424" s="300" t="s">
        <v>189</v>
      </c>
      <c r="G424" s="300" t="s">
        <v>189</v>
      </c>
      <c r="H424" s="300" t="s">
        <v>189</v>
      </c>
      <c r="I424" s="300" t="s">
        <v>189</v>
      </c>
      <c r="J424" s="301" t="s">
        <v>496</v>
      </c>
      <c r="K424" s="300" t="s">
        <v>189</v>
      </c>
      <c r="L424" s="300" t="s">
        <v>189</v>
      </c>
      <c r="M424" s="300" t="s">
        <v>189</v>
      </c>
    </row>
    <row r="425" spans="1:13" x14ac:dyDescent="0.75">
      <c r="A425" s="279" t="s">
        <v>631</v>
      </c>
      <c r="B425" s="303" t="s">
        <v>494</v>
      </c>
      <c r="C425" s="300" t="s">
        <v>189</v>
      </c>
      <c r="D425" s="303">
        <v>23.960466786638641</v>
      </c>
      <c r="E425" s="300" t="s">
        <v>189</v>
      </c>
      <c r="F425" s="300" t="s">
        <v>189</v>
      </c>
      <c r="G425" s="300" t="s">
        <v>189</v>
      </c>
      <c r="H425" s="300" t="s">
        <v>189</v>
      </c>
      <c r="I425" s="300" t="s">
        <v>189</v>
      </c>
      <c r="J425" s="301" t="s">
        <v>496</v>
      </c>
      <c r="K425" s="301" t="s">
        <v>496</v>
      </c>
      <c r="L425" s="301" t="s">
        <v>496</v>
      </c>
      <c r="M425" s="300" t="s">
        <v>189</v>
      </c>
    </row>
    <row r="426" spans="1:13" x14ac:dyDescent="0.75">
      <c r="A426" s="279" t="s">
        <v>632</v>
      </c>
      <c r="B426" s="303" t="s">
        <v>517</v>
      </c>
      <c r="C426" s="300" t="s">
        <v>189</v>
      </c>
      <c r="D426" s="303">
        <v>7.1550000000000002</v>
      </c>
      <c r="E426" s="300" t="s">
        <v>189</v>
      </c>
      <c r="F426" s="300" t="s">
        <v>189</v>
      </c>
      <c r="G426" s="300" t="s">
        <v>189</v>
      </c>
      <c r="H426" s="300" t="s">
        <v>189</v>
      </c>
      <c r="I426" s="300" t="s">
        <v>189</v>
      </c>
      <c r="J426" s="300" t="s">
        <v>189</v>
      </c>
      <c r="K426" s="300" t="s">
        <v>189</v>
      </c>
      <c r="L426" s="301" t="s">
        <v>496</v>
      </c>
      <c r="M426" s="301" t="s">
        <v>496</v>
      </c>
    </row>
    <row r="427" spans="1:13" x14ac:dyDescent="0.75">
      <c r="A427" s="279" t="s">
        <v>633</v>
      </c>
      <c r="B427" s="303">
        <v>91.7</v>
      </c>
      <c r="C427" s="303">
        <v>0.40600000000000003</v>
      </c>
      <c r="D427" s="300" t="s">
        <v>189</v>
      </c>
      <c r="E427" s="300" t="s">
        <v>189</v>
      </c>
      <c r="F427" s="300" t="s">
        <v>189</v>
      </c>
      <c r="G427" s="300" t="s">
        <v>189</v>
      </c>
      <c r="H427" s="300" t="s">
        <v>189</v>
      </c>
      <c r="I427" s="300" t="s">
        <v>189</v>
      </c>
      <c r="J427" s="301" t="s">
        <v>496</v>
      </c>
      <c r="K427" s="301" t="s">
        <v>496</v>
      </c>
      <c r="L427" s="301" t="s">
        <v>496</v>
      </c>
      <c r="M427" s="301" t="s">
        <v>496</v>
      </c>
    </row>
    <row r="428" spans="1:13" x14ac:dyDescent="0.75">
      <c r="A428" s="279" t="s">
        <v>634</v>
      </c>
      <c r="B428" s="303">
        <v>1755.3999999999999</v>
      </c>
      <c r="C428" s="300" t="s">
        <v>189</v>
      </c>
      <c r="D428" s="300" t="s">
        <v>189</v>
      </c>
      <c r="E428" s="300" t="s">
        <v>189</v>
      </c>
      <c r="F428" s="300" t="s">
        <v>189</v>
      </c>
      <c r="G428" s="300" t="s">
        <v>189</v>
      </c>
      <c r="H428" s="300" t="s">
        <v>189</v>
      </c>
      <c r="I428" s="300" t="s">
        <v>189</v>
      </c>
      <c r="J428" s="300" t="s">
        <v>189</v>
      </c>
      <c r="K428" s="300" t="s">
        <v>189</v>
      </c>
      <c r="L428" s="300" t="s">
        <v>189</v>
      </c>
      <c r="M428" s="300" t="s">
        <v>189</v>
      </c>
    </row>
    <row r="429" spans="1:13" x14ac:dyDescent="0.75">
      <c r="A429" s="279" t="s">
        <v>635</v>
      </c>
      <c r="B429" s="303">
        <v>1655.306718597858</v>
      </c>
      <c r="C429" s="300" t="s">
        <v>189</v>
      </c>
      <c r="D429" s="300" t="s">
        <v>189</v>
      </c>
      <c r="E429" s="300" t="s">
        <v>189</v>
      </c>
      <c r="F429" s="300" t="s">
        <v>189</v>
      </c>
      <c r="G429" s="300" t="s">
        <v>189</v>
      </c>
      <c r="H429" s="300" t="s">
        <v>189</v>
      </c>
      <c r="I429" s="300" t="s">
        <v>189</v>
      </c>
      <c r="J429" s="300" t="s">
        <v>189</v>
      </c>
      <c r="K429" s="300" t="s">
        <v>189</v>
      </c>
      <c r="L429" s="300" t="s">
        <v>189</v>
      </c>
      <c r="M429" s="300" t="s">
        <v>189</v>
      </c>
    </row>
    <row r="430" spans="1:13" x14ac:dyDescent="0.75">
      <c r="A430" s="279" t="s">
        <v>636</v>
      </c>
      <c r="B430" s="303">
        <v>27383.218865213978</v>
      </c>
      <c r="C430" s="303">
        <v>3.056</v>
      </c>
      <c r="D430" s="300" t="s">
        <v>189</v>
      </c>
      <c r="E430" s="300" t="s">
        <v>189</v>
      </c>
      <c r="F430" s="300" t="s">
        <v>189</v>
      </c>
      <c r="G430" s="300" t="s">
        <v>189</v>
      </c>
      <c r="H430" s="300" t="s">
        <v>189</v>
      </c>
      <c r="I430" s="300" t="s">
        <v>189</v>
      </c>
      <c r="J430" s="301" t="s">
        <v>496</v>
      </c>
      <c r="K430" s="301" t="s">
        <v>496</v>
      </c>
      <c r="L430" s="301" t="s">
        <v>496</v>
      </c>
      <c r="M430" s="301" t="s">
        <v>496</v>
      </c>
    </row>
    <row r="431" spans="1:13" x14ac:dyDescent="0.75">
      <c r="A431" s="279" t="s">
        <v>637</v>
      </c>
      <c r="B431" s="300" t="s">
        <v>189</v>
      </c>
      <c r="C431" s="300" t="s">
        <v>189</v>
      </c>
      <c r="D431" s="300" t="s">
        <v>189</v>
      </c>
      <c r="E431" s="303">
        <v>20040.325102040817</v>
      </c>
      <c r="F431" s="303" t="s">
        <v>494</v>
      </c>
      <c r="G431" s="303" t="s">
        <v>494</v>
      </c>
      <c r="H431" s="303" t="s">
        <v>494</v>
      </c>
      <c r="I431" s="303" t="s">
        <v>494</v>
      </c>
      <c r="J431" s="300" t="s">
        <v>189</v>
      </c>
      <c r="K431" s="300" t="s">
        <v>189</v>
      </c>
      <c r="L431" s="300" t="s">
        <v>189</v>
      </c>
      <c r="M431" s="300" t="s">
        <v>189</v>
      </c>
    </row>
    <row r="432" spans="1:13" x14ac:dyDescent="0.75">
      <c r="A432" s="281" t="s">
        <v>3258</v>
      </c>
      <c r="B432" s="303">
        <v>6491.041979844872</v>
      </c>
      <c r="C432" s="303" t="s">
        <v>556</v>
      </c>
      <c r="D432" s="303" t="s">
        <v>494</v>
      </c>
      <c r="E432" s="303" t="s">
        <v>494</v>
      </c>
      <c r="F432" s="303" t="s">
        <v>494</v>
      </c>
      <c r="G432" s="303" t="s">
        <v>494</v>
      </c>
      <c r="H432" s="303" t="s">
        <v>494</v>
      </c>
      <c r="I432" s="303" t="s">
        <v>494</v>
      </c>
      <c r="J432" s="303">
        <v>55.249069497127223</v>
      </c>
      <c r="K432" s="303">
        <v>188.72091220254887</v>
      </c>
      <c r="L432" s="303">
        <v>213.37603828081271</v>
      </c>
      <c r="M432" s="303">
        <v>228.15769905799976</v>
      </c>
    </row>
    <row r="433" spans="1:13" x14ac:dyDescent="0.75">
      <c r="A433" s="217" t="s">
        <v>638</v>
      </c>
      <c r="B433" s="303">
        <v>77197.044032646372</v>
      </c>
      <c r="C433" s="303">
        <v>0.96083966399999998</v>
      </c>
      <c r="D433" s="303" t="s">
        <v>494</v>
      </c>
      <c r="E433" s="303" t="s">
        <v>556</v>
      </c>
      <c r="F433" s="303">
        <v>3439.7541856200496</v>
      </c>
      <c r="G433" s="303" t="s">
        <v>494</v>
      </c>
      <c r="H433" s="303">
        <v>0.12041830440901</v>
      </c>
      <c r="I433" s="303" t="s">
        <v>494</v>
      </c>
      <c r="J433" s="303">
        <v>60.032090854165958</v>
      </c>
      <c r="K433" s="303">
        <v>752.39490757758881</v>
      </c>
      <c r="L433" s="303">
        <v>44.874287061635293</v>
      </c>
      <c r="M433" s="303">
        <v>158.39225986800554</v>
      </c>
    </row>
    <row r="434" spans="1:13" x14ac:dyDescent="0.75">
      <c r="A434" s="279" t="s">
        <v>639</v>
      </c>
      <c r="B434" s="303">
        <v>70076.465574306625</v>
      </c>
      <c r="C434" s="303">
        <v>0.57413966400000005</v>
      </c>
      <c r="D434" s="300" t="s">
        <v>189</v>
      </c>
      <c r="E434" s="300" t="s">
        <v>189</v>
      </c>
      <c r="F434" s="300" t="s">
        <v>189</v>
      </c>
      <c r="G434" s="300" t="s">
        <v>189</v>
      </c>
      <c r="H434" s="300" t="s">
        <v>189</v>
      </c>
      <c r="I434" s="300" t="s">
        <v>189</v>
      </c>
      <c r="J434" s="301" t="s">
        <v>496</v>
      </c>
      <c r="K434" s="301" t="s">
        <v>496</v>
      </c>
      <c r="L434" s="301" t="s">
        <v>496</v>
      </c>
      <c r="M434" s="301" t="s">
        <v>496</v>
      </c>
    </row>
    <row r="435" spans="1:13" x14ac:dyDescent="0.75">
      <c r="A435" s="279" t="s">
        <v>640</v>
      </c>
      <c r="B435" s="303">
        <v>1391.9</v>
      </c>
      <c r="C435" s="303">
        <v>0.38669999999999999</v>
      </c>
      <c r="D435" s="300" t="s">
        <v>189</v>
      </c>
      <c r="E435" s="300" t="s">
        <v>189</v>
      </c>
      <c r="F435" s="300" t="s">
        <v>189</v>
      </c>
      <c r="G435" s="300" t="s">
        <v>189</v>
      </c>
      <c r="H435" s="300" t="s">
        <v>189</v>
      </c>
      <c r="I435" s="300" t="s">
        <v>189</v>
      </c>
      <c r="J435" s="301" t="s">
        <v>496</v>
      </c>
      <c r="K435" s="301" t="s">
        <v>496</v>
      </c>
      <c r="L435" s="301" t="s">
        <v>496</v>
      </c>
      <c r="M435" s="301" t="s">
        <v>496</v>
      </c>
    </row>
    <row r="436" spans="1:13" x14ac:dyDescent="0.75">
      <c r="A436" s="279" t="s">
        <v>641</v>
      </c>
      <c r="B436" s="303">
        <v>4142.0497045616085</v>
      </c>
      <c r="C436" s="300" t="s">
        <v>189</v>
      </c>
      <c r="D436" s="300" t="s">
        <v>189</v>
      </c>
      <c r="E436" s="300" t="s">
        <v>189</v>
      </c>
      <c r="F436" s="303">
        <v>3439.7541856200496</v>
      </c>
      <c r="G436" s="300" t="s">
        <v>189</v>
      </c>
      <c r="H436" s="303" t="s">
        <v>494</v>
      </c>
      <c r="I436" s="300" t="s">
        <v>189</v>
      </c>
      <c r="J436" s="301" t="s">
        <v>496</v>
      </c>
      <c r="K436" s="301" t="s">
        <v>496</v>
      </c>
      <c r="L436" s="301" t="s">
        <v>496</v>
      </c>
      <c r="M436" s="301" t="s">
        <v>496</v>
      </c>
    </row>
    <row r="437" spans="1:13" x14ac:dyDescent="0.75">
      <c r="A437" s="281" t="s">
        <v>642</v>
      </c>
      <c r="B437" s="303">
        <v>3.2962224463777599</v>
      </c>
      <c r="C437" s="300" t="s">
        <v>189</v>
      </c>
      <c r="D437" s="300" t="s">
        <v>189</v>
      </c>
      <c r="E437" s="303" t="s">
        <v>556</v>
      </c>
      <c r="F437" s="303" t="s">
        <v>494</v>
      </c>
      <c r="G437" s="303" t="s">
        <v>494</v>
      </c>
      <c r="H437" s="303">
        <v>0.12041830440901</v>
      </c>
      <c r="I437" s="300" t="s">
        <v>189</v>
      </c>
      <c r="J437" s="301" t="s">
        <v>496</v>
      </c>
      <c r="K437" s="301" t="s">
        <v>496</v>
      </c>
      <c r="L437" s="301" t="s">
        <v>496</v>
      </c>
      <c r="M437" s="301" t="s">
        <v>496</v>
      </c>
    </row>
    <row r="438" spans="1:13" x14ac:dyDescent="0.75">
      <c r="A438" s="282" t="s">
        <v>643</v>
      </c>
      <c r="B438" s="303">
        <v>553.25</v>
      </c>
      <c r="C438" s="300" t="s">
        <v>189</v>
      </c>
      <c r="D438" s="300" t="s">
        <v>189</v>
      </c>
      <c r="E438" s="300" t="s">
        <v>189</v>
      </c>
      <c r="F438" s="300" t="s">
        <v>189</v>
      </c>
      <c r="G438" s="300" t="s">
        <v>189</v>
      </c>
      <c r="H438" s="300" t="s">
        <v>189</v>
      </c>
      <c r="I438" s="300" t="s">
        <v>189</v>
      </c>
      <c r="J438" s="301" t="s">
        <v>496</v>
      </c>
      <c r="K438" s="301" t="s">
        <v>496</v>
      </c>
      <c r="L438" s="301" t="s">
        <v>496</v>
      </c>
      <c r="M438" s="301" t="s">
        <v>496</v>
      </c>
    </row>
    <row r="439" spans="1:13" x14ac:dyDescent="0.75">
      <c r="A439" s="282" t="s">
        <v>644</v>
      </c>
      <c r="B439" s="303">
        <v>1030.0825313317564</v>
      </c>
      <c r="C439" s="300" t="s">
        <v>189</v>
      </c>
      <c r="D439" s="300" t="s">
        <v>189</v>
      </c>
      <c r="E439" s="300" t="s">
        <v>189</v>
      </c>
      <c r="F439" s="300" t="s">
        <v>189</v>
      </c>
      <c r="G439" s="300" t="s">
        <v>189</v>
      </c>
      <c r="H439" s="300" t="s">
        <v>189</v>
      </c>
      <c r="I439" s="300" t="s">
        <v>189</v>
      </c>
      <c r="J439" s="301" t="s">
        <v>496</v>
      </c>
      <c r="K439" s="301" t="s">
        <v>496</v>
      </c>
      <c r="L439" s="301" t="s">
        <v>496</v>
      </c>
      <c r="M439" s="301" t="s">
        <v>496</v>
      </c>
    </row>
    <row r="440" spans="1:13" x14ac:dyDescent="0.75">
      <c r="A440" s="279" t="s">
        <v>3259</v>
      </c>
      <c r="B440" s="303" t="s">
        <v>494</v>
      </c>
      <c r="C440" s="303" t="s">
        <v>494</v>
      </c>
      <c r="D440" s="303" t="s">
        <v>494</v>
      </c>
      <c r="E440" s="303" t="s">
        <v>494</v>
      </c>
      <c r="F440" s="303" t="s">
        <v>494</v>
      </c>
      <c r="G440" s="303" t="s">
        <v>494</v>
      </c>
      <c r="H440" s="303" t="s">
        <v>494</v>
      </c>
      <c r="I440" s="303" t="s">
        <v>494</v>
      </c>
      <c r="J440" s="303">
        <v>60.032090854165958</v>
      </c>
      <c r="K440" s="303">
        <v>752.39490757758881</v>
      </c>
      <c r="L440" s="303">
        <v>44.874287061635293</v>
      </c>
      <c r="M440" s="303">
        <v>158.39225986800554</v>
      </c>
    </row>
    <row r="441" spans="1:13" x14ac:dyDescent="0.75">
      <c r="A441" s="283" t="s">
        <v>645</v>
      </c>
      <c r="B441" s="303" t="s">
        <v>496</v>
      </c>
      <c r="C441" s="303" t="s">
        <v>494</v>
      </c>
      <c r="D441" s="303" t="s">
        <v>494</v>
      </c>
      <c r="E441" s="300" t="s">
        <v>189</v>
      </c>
      <c r="F441" s="300" t="s">
        <v>189</v>
      </c>
      <c r="G441" s="300" t="s">
        <v>189</v>
      </c>
      <c r="H441" s="300" t="s">
        <v>189</v>
      </c>
      <c r="I441" s="300" t="s">
        <v>189</v>
      </c>
      <c r="J441" s="303" t="s">
        <v>494</v>
      </c>
      <c r="K441" s="303" t="s">
        <v>494</v>
      </c>
      <c r="L441" s="303" t="s">
        <v>494</v>
      </c>
      <c r="M441" s="303" t="s">
        <v>494</v>
      </c>
    </row>
    <row r="442" spans="1:13" x14ac:dyDescent="0.75">
      <c r="A442" s="284" t="s">
        <v>646</v>
      </c>
      <c r="B442" s="303" t="s">
        <v>496</v>
      </c>
      <c r="C442" s="303" t="s">
        <v>494</v>
      </c>
      <c r="D442" s="303" t="s">
        <v>494</v>
      </c>
      <c r="E442" s="300" t="s">
        <v>189</v>
      </c>
      <c r="F442" s="300" t="s">
        <v>189</v>
      </c>
      <c r="G442" s="300" t="s">
        <v>189</v>
      </c>
      <c r="H442" s="300" t="s">
        <v>189</v>
      </c>
      <c r="I442" s="300" t="s">
        <v>189</v>
      </c>
      <c r="J442" s="301" t="s">
        <v>494</v>
      </c>
      <c r="K442" s="301" t="s">
        <v>494</v>
      </c>
      <c r="L442" s="301" t="s">
        <v>494</v>
      </c>
      <c r="M442" s="301" t="s">
        <v>494</v>
      </c>
    </row>
    <row r="443" spans="1:13" x14ac:dyDescent="0.75">
      <c r="A443" s="284" t="s">
        <v>647</v>
      </c>
      <c r="B443" s="303" t="s">
        <v>496</v>
      </c>
      <c r="C443" s="303" t="s">
        <v>494</v>
      </c>
      <c r="D443" s="303" t="s">
        <v>494</v>
      </c>
      <c r="E443" s="300" t="s">
        <v>189</v>
      </c>
      <c r="F443" s="300" t="s">
        <v>189</v>
      </c>
      <c r="G443" s="300" t="s">
        <v>189</v>
      </c>
      <c r="H443" s="300" t="s">
        <v>189</v>
      </c>
      <c r="I443" s="300" t="s">
        <v>189</v>
      </c>
      <c r="J443" s="301" t="s">
        <v>494</v>
      </c>
      <c r="K443" s="301" t="s">
        <v>494</v>
      </c>
      <c r="L443" s="301" t="s">
        <v>494</v>
      </c>
      <c r="M443" s="301" t="s">
        <v>494</v>
      </c>
    </row>
    <row r="444" spans="1:13" x14ac:dyDescent="0.75">
      <c r="A444" s="285" t="s">
        <v>648</v>
      </c>
      <c r="B444" s="303" t="s">
        <v>496</v>
      </c>
      <c r="C444" s="303" t="s">
        <v>494</v>
      </c>
      <c r="D444" s="303" t="s">
        <v>494</v>
      </c>
      <c r="E444" s="300" t="s">
        <v>189</v>
      </c>
      <c r="F444" s="300" t="s">
        <v>189</v>
      </c>
      <c r="G444" s="300" t="s">
        <v>189</v>
      </c>
      <c r="H444" s="300" t="s">
        <v>189</v>
      </c>
      <c r="I444" s="300" t="s">
        <v>189</v>
      </c>
      <c r="J444" s="303" t="s">
        <v>494</v>
      </c>
      <c r="K444" s="303" t="s">
        <v>494</v>
      </c>
      <c r="L444" s="303" t="s">
        <v>494</v>
      </c>
      <c r="M444" s="303" t="s">
        <v>494</v>
      </c>
    </row>
    <row r="445" spans="1:13" x14ac:dyDescent="0.75">
      <c r="A445" s="286" t="s">
        <v>649</v>
      </c>
      <c r="B445" s="300" t="s">
        <v>189</v>
      </c>
      <c r="C445" s="300" t="s">
        <v>189</v>
      </c>
      <c r="D445" s="300" t="s">
        <v>189</v>
      </c>
      <c r="E445" s="303">
        <v>205.03642790644966</v>
      </c>
      <c r="F445" s="303">
        <v>3258.5392489035653</v>
      </c>
      <c r="G445" s="303" t="s">
        <v>593</v>
      </c>
      <c r="H445" s="303">
        <v>3.1103247907929999E-2</v>
      </c>
      <c r="I445" s="303">
        <v>2.8530150025699998E-2</v>
      </c>
      <c r="J445" s="300" t="s">
        <v>189</v>
      </c>
      <c r="K445" s="300" t="s">
        <v>189</v>
      </c>
      <c r="L445" s="300" t="s">
        <v>189</v>
      </c>
      <c r="M445" s="300" t="s">
        <v>189</v>
      </c>
    </row>
    <row r="446" spans="1:13" x14ac:dyDescent="0.75">
      <c r="A446" s="284" t="s">
        <v>650</v>
      </c>
      <c r="B446" s="300" t="s">
        <v>189</v>
      </c>
      <c r="C446" s="300" t="s">
        <v>189</v>
      </c>
      <c r="D446" s="300" t="s">
        <v>189</v>
      </c>
      <c r="E446" s="303">
        <v>203.14150729415826</v>
      </c>
      <c r="F446" s="303">
        <v>3249.4595465139037</v>
      </c>
      <c r="G446" s="303" t="s">
        <v>521</v>
      </c>
      <c r="H446" s="303">
        <v>3.0668042743200001E-2</v>
      </c>
      <c r="I446" s="303">
        <v>2.8530150025699998E-2</v>
      </c>
      <c r="J446" s="300" t="s">
        <v>189</v>
      </c>
      <c r="K446" s="300" t="s">
        <v>189</v>
      </c>
      <c r="L446" s="300" t="s">
        <v>189</v>
      </c>
      <c r="M446" s="300" t="s">
        <v>189</v>
      </c>
    </row>
    <row r="447" spans="1:13" x14ac:dyDescent="0.75">
      <c r="A447" s="284" t="s">
        <v>651</v>
      </c>
      <c r="B447" s="300" t="s">
        <v>189</v>
      </c>
      <c r="C447" s="300" t="s">
        <v>189</v>
      </c>
      <c r="D447" s="300" t="s">
        <v>189</v>
      </c>
      <c r="E447" s="303" t="s">
        <v>521</v>
      </c>
      <c r="F447" s="303" t="s">
        <v>521</v>
      </c>
      <c r="G447" s="303" t="s">
        <v>521</v>
      </c>
      <c r="H447" s="303" t="s">
        <v>521</v>
      </c>
      <c r="I447" s="303" t="s">
        <v>521</v>
      </c>
      <c r="J447" s="300" t="s">
        <v>189</v>
      </c>
      <c r="K447" s="300" t="s">
        <v>189</v>
      </c>
      <c r="L447" s="300" t="s">
        <v>189</v>
      </c>
      <c r="M447" s="300" t="s">
        <v>189</v>
      </c>
    </row>
    <row r="448" spans="1:13" x14ac:dyDescent="0.75">
      <c r="A448" s="284" t="s">
        <v>652</v>
      </c>
      <c r="B448" s="300" t="s">
        <v>189</v>
      </c>
      <c r="C448" s="300" t="s">
        <v>189</v>
      </c>
      <c r="D448" s="300" t="s">
        <v>189</v>
      </c>
      <c r="E448" s="303">
        <v>0.10311480095790999</v>
      </c>
      <c r="F448" s="303">
        <v>3.6569522277920501</v>
      </c>
      <c r="G448" s="303" t="s">
        <v>521</v>
      </c>
      <c r="H448" s="303" t="s">
        <v>523</v>
      </c>
      <c r="I448" s="303" t="s">
        <v>523</v>
      </c>
      <c r="J448" s="300" t="s">
        <v>189</v>
      </c>
      <c r="K448" s="300" t="s">
        <v>189</v>
      </c>
      <c r="L448" s="300" t="s">
        <v>189</v>
      </c>
      <c r="M448" s="300" t="s">
        <v>189</v>
      </c>
    </row>
    <row r="449" spans="1:13" x14ac:dyDescent="0.75">
      <c r="A449" s="284" t="s">
        <v>653</v>
      </c>
      <c r="B449" s="300" t="s">
        <v>189</v>
      </c>
      <c r="C449" s="300" t="s">
        <v>189</v>
      </c>
      <c r="D449" s="300" t="s">
        <v>189</v>
      </c>
      <c r="E449" s="303">
        <v>1.6984600970478201</v>
      </c>
      <c r="F449" s="303">
        <v>3.5883231618697602</v>
      </c>
      <c r="G449" s="303" t="s">
        <v>523</v>
      </c>
      <c r="H449" s="303">
        <v>3.4476945044E-4</v>
      </c>
      <c r="I449" s="303" t="s">
        <v>523</v>
      </c>
      <c r="J449" s="300" t="s">
        <v>189</v>
      </c>
      <c r="K449" s="300" t="s">
        <v>189</v>
      </c>
      <c r="L449" s="300" t="s">
        <v>189</v>
      </c>
      <c r="M449" s="300" t="s">
        <v>189</v>
      </c>
    </row>
    <row r="450" spans="1:13" x14ac:dyDescent="0.75">
      <c r="A450" s="284" t="s">
        <v>3260</v>
      </c>
      <c r="B450" s="300" t="s">
        <v>189</v>
      </c>
      <c r="C450" s="300" t="s">
        <v>189</v>
      </c>
      <c r="D450" s="300" t="s">
        <v>189</v>
      </c>
      <c r="E450" s="303">
        <v>9.3345714285669998E-2</v>
      </c>
      <c r="F450" s="303">
        <v>1.83442699999999</v>
      </c>
      <c r="G450" s="303" t="s">
        <v>521</v>
      </c>
      <c r="H450" s="303">
        <v>9.0435714290000002E-5</v>
      </c>
      <c r="I450" s="303" t="s">
        <v>523</v>
      </c>
      <c r="J450" s="300" t="s">
        <v>189</v>
      </c>
      <c r="K450" s="300" t="s">
        <v>189</v>
      </c>
      <c r="L450" s="300" t="s">
        <v>189</v>
      </c>
      <c r="M450" s="300" t="s">
        <v>189</v>
      </c>
    </row>
    <row r="451" spans="1:13" x14ac:dyDescent="0.75">
      <c r="A451" s="287" t="s">
        <v>654</v>
      </c>
      <c r="B451" s="300" t="s">
        <v>189</v>
      </c>
      <c r="C451" s="300" t="s">
        <v>189</v>
      </c>
      <c r="D451" s="300" t="s">
        <v>189</v>
      </c>
      <c r="E451" s="303">
        <v>99945.755582500002</v>
      </c>
      <c r="F451" s="303">
        <v>15.660888</v>
      </c>
      <c r="G451" s="303">
        <v>7230.4559117999988</v>
      </c>
      <c r="H451" s="303" t="s">
        <v>494</v>
      </c>
      <c r="I451" s="303" t="s">
        <v>494</v>
      </c>
      <c r="J451" s="300" t="s">
        <v>189</v>
      </c>
      <c r="K451" s="300" t="s">
        <v>189</v>
      </c>
      <c r="L451" s="300" t="s">
        <v>189</v>
      </c>
      <c r="M451" s="300" t="s">
        <v>189</v>
      </c>
    </row>
    <row r="452" spans="1:13" x14ac:dyDescent="0.75">
      <c r="A452" s="284" t="s">
        <v>655</v>
      </c>
      <c r="B452" s="300" t="s">
        <v>189</v>
      </c>
      <c r="C452" s="300" t="s">
        <v>189</v>
      </c>
      <c r="D452" s="300" t="s">
        <v>189</v>
      </c>
      <c r="E452" s="303">
        <v>89653.230582500008</v>
      </c>
      <c r="F452" s="303" t="s">
        <v>494</v>
      </c>
      <c r="G452" s="303" t="s">
        <v>3129</v>
      </c>
      <c r="H452" s="303" t="s">
        <v>494</v>
      </c>
      <c r="I452" s="303" t="s">
        <v>494</v>
      </c>
      <c r="J452" s="300" t="s">
        <v>189</v>
      </c>
      <c r="K452" s="300" t="s">
        <v>189</v>
      </c>
      <c r="L452" s="300" t="s">
        <v>189</v>
      </c>
      <c r="M452" s="300" t="s">
        <v>189</v>
      </c>
    </row>
    <row r="453" spans="1:13" x14ac:dyDescent="0.75">
      <c r="A453" s="284" t="s">
        <v>656</v>
      </c>
      <c r="B453" s="300" t="s">
        <v>189</v>
      </c>
      <c r="C453" s="300" t="s">
        <v>189</v>
      </c>
      <c r="D453" s="300" t="s">
        <v>189</v>
      </c>
      <c r="E453" s="303">
        <v>1457.742</v>
      </c>
      <c r="F453" s="303" t="s">
        <v>494</v>
      </c>
      <c r="G453" s="303" t="s">
        <v>496</v>
      </c>
      <c r="H453" s="303" t="s">
        <v>494</v>
      </c>
      <c r="I453" s="303" t="s">
        <v>494</v>
      </c>
      <c r="J453" s="300" t="s">
        <v>189</v>
      </c>
      <c r="K453" s="300" t="s">
        <v>189</v>
      </c>
      <c r="L453" s="300" t="s">
        <v>189</v>
      </c>
      <c r="M453" s="300" t="s">
        <v>189</v>
      </c>
    </row>
    <row r="454" spans="1:13" x14ac:dyDescent="0.75">
      <c r="A454" s="284" t="s">
        <v>657</v>
      </c>
      <c r="B454" s="300" t="s">
        <v>189</v>
      </c>
      <c r="C454" s="300" t="s">
        <v>189</v>
      </c>
      <c r="D454" s="300" t="s">
        <v>189</v>
      </c>
      <c r="E454" s="303">
        <v>301.25799999999998</v>
      </c>
      <c r="F454" s="303">
        <v>15.660888</v>
      </c>
      <c r="G454" s="303" t="s">
        <v>496</v>
      </c>
      <c r="H454" s="303" t="s">
        <v>494</v>
      </c>
      <c r="I454" s="303" t="s">
        <v>494</v>
      </c>
      <c r="J454" s="300" t="s">
        <v>189</v>
      </c>
      <c r="K454" s="300" t="s">
        <v>189</v>
      </c>
      <c r="L454" s="300" t="s">
        <v>189</v>
      </c>
      <c r="M454" s="300" t="s">
        <v>189</v>
      </c>
    </row>
    <row r="455" spans="1:13" x14ac:dyDescent="0.75">
      <c r="A455" s="284" t="s">
        <v>658</v>
      </c>
      <c r="B455" s="300" t="s">
        <v>189</v>
      </c>
      <c r="C455" s="300" t="s">
        <v>189</v>
      </c>
      <c r="D455" s="300" t="s">
        <v>189</v>
      </c>
      <c r="E455" s="303">
        <v>8533.5249999999996</v>
      </c>
      <c r="F455" s="303" t="s">
        <v>494</v>
      </c>
      <c r="G455" s="303" t="s">
        <v>568</v>
      </c>
      <c r="H455" s="303" t="s">
        <v>494</v>
      </c>
      <c r="I455" s="303" t="s">
        <v>494</v>
      </c>
      <c r="J455" s="300" t="s">
        <v>189</v>
      </c>
      <c r="K455" s="300" t="s">
        <v>189</v>
      </c>
      <c r="L455" s="300" t="s">
        <v>189</v>
      </c>
      <c r="M455" s="300" t="s">
        <v>189</v>
      </c>
    </row>
    <row r="456" spans="1:13" x14ac:dyDescent="0.75">
      <c r="A456" s="284" t="s">
        <v>659</v>
      </c>
      <c r="B456" s="300" t="s">
        <v>189</v>
      </c>
      <c r="C456" s="300" t="s">
        <v>189</v>
      </c>
      <c r="D456" s="300" t="s">
        <v>189</v>
      </c>
      <c r="E456" s="303" t="s">
        <v>494</v>
      </c>
      <c r="F456" s="303" t="s">
        <v>494</v>
      </c>
      <c r="G456" s="303" t="s">
        <v>496</v>
      </c>
      <c r="H456" s="303" t="s">
        <v>494</v>
      </c>
      <c r="I456" s="303" t="s">
        <v>494</v>
      </c>
      <c r="J456" s="300" t="s">
        <v>189</v>
      </c>
      <c r="K456" s="300" t="s">
        <v>189</v>
      </c>
      <c r="L456" s="300" t="s">
        <v>189</v>
      </c>
      <c r="M456" s="300" t="s">
        <v>189</v>
      </c>
    </row>
    <row r="457" spans="1:13" x14ac:dyDescent="0.75">
      <c r="A457" s="285" t="s">
        <v>660</v>
      </c>
      <c r="B457" s="300" t="s">
        <v>189</v>
      </c>
      <c r="C457" s="300" t="s">
        <v>189</v>
      </c>
      <c r="D457" s="300" t="s">
        <v>189</v>
      </c>
      <c r="E457" s="303" t="s">
        <v>494</v>
      </c>
      <c r="F457" s="303" t="s">
        <v>494</v>
      </c>
      <c r="G457" s="303">
        <v>7230.4559117999988</v>
      </c>
      <c r="H457" s="303" t="s">
        <v>494</v>
      </c>
      <c r="I457" s="303" t="s">
        <v>494</v>
      </c>
      <c r="J457" s="300" t="s">
        <v>189</v>
      </c>
      <c r="K457" s="300" t="s">
        <v>189</v>
      </c>
      <c r="L457" s="300" t="s">
        <v>189</v>
      </c>
      <c r="M457" s="300" t="s">
        <v>189</v>
      </c>
    </row>
    <row r="458" spans="1:13" x14ac:dyDescent="0.75">
      <c r="A458" s="286" t="s">
        <v>661</v>
      </c>
      <c r="B458" s="303" t="s">
        <v>517</v>
      </c>
      <c r="C458" s="303" t="s">
        <v>517</v>
      </c>
      <c r="D458" s="303">
        <v>14.15208194400004</v>
      </c>
      <c r="E458" s="303" t="s">
        <v>494</v>
      </c>
      <c r="F458" s="303">
        <v>2.3518718468133701</v>
      </c>
      <c r="G458" s="303" t="s">
        <v>494</v>
      </c>
      <c r="H458" s="303">
        <v>0.36618901378629998</v>
      </c>
      <c r="I458" s="303" t="s">
        <v>494</v>
      </c>
      <c r="J458" s="303">
        <v>3.0595650574289701</v>
      </c>
      <c r="K458" s="303">
        <v>2.2218459027463999</v>
      </c>
      <c r="L458" s="303">
        <v>3851.2231308671667</v>
      </c>
      <c r="M458" s="303">
        <v>0.17191986356898001</v>
      </c>
    </row>
    <row r="459" spans="1:13" x14ac:dyDescent="0.75">
      <c r="A459" s="284" t="s">
        <v>662</v>
      </c>
      <c r="B459" s="300" t="s">
        <v>189</v>
      </c>
      <c r="C459" s="300" t="s">
        <v>189</v>
      </c>
      <c r="D459" s="300" t="s">
        <v>189</v>
      </c>
      <c r="E459" s="303" t="s">
        <v>494</v>
      </c>
      <c r="F459" s="303">
        <v>2.3518718468133701</v>
      </c>
      <c r="G459" s="303" t="s">
        <v>494</v>
      </c>
      <c r="H459" s="303">
        <v>0.36618901378629998</v>
      </c>
      <c r="I459" s="303" t="s">
        <v>494</v>
      </c>
      <c r="J459" s="300" t="s">
        <v>189</v>
      </c>
      <c r="K459" s="300" t="s">
        <v>189</v>
      </c>
      <c r="L459" s="300" t="s">
        <v>189</v>
      </c>
      <c r="M459" s="300" t="s">
        <v>189</v>
      </c>
    </row>
    <row r="460" spans="1:13" x14ac:dyDescent="0.75">
      <c r="A460" s="284" t="s">
        <v>3261</v>
      </c>
      <c r="B460" s="300" t="s">
        <v>189</v>
      </c>
      <c r="C460" s="300" t="s">
        <v>189</v>
      </c>
      <c r="D460" s="300" t="s">
        <v>189</v>
      </c>
      <c r="E460" s="300" t="s">
        <v>189</v>
      </c>
      <c r="F460" s="303" t="s">
        <v>494</v>
      </c>
      <c r="G460" s="303" t="s">
        <v>189</v>
      </c>
      <c r="H460" s="303" t="s">
        <v>521</v>
      </c>
      <c r="I460" s="300" t="s">
        <v>189</v>
      </c>
      <c r="J460" s="300" t="s">
        <v>189</v>
      </c>
      <c r="K460" s="300" t="s">
        <v>189</v>
      </c>
      <c r="L460" s="300" t="s">
        <v>189</v>
      </c>
      <c r="M460" s="300" t="s">
        <v>189</v>
      </c>
    </row>
    <row r="461" spans="1:13" x14ac:dyDescent="0.75">
      <c r="A461" s="284" t="s">
        <v>3262</v>
      </c>
      <c r="B461" s="300" t="s">
        <v>189</v>
      </c>
      <c r="C461" s="300" t="s">
        <v>189</v>
      </c>
      <c r="D461" s="303">
        <v>14.15208194400004</v>
      </c>
      <c r="E461" s="300" t="s">
        <v>189</v>
      </c>
      <c r="F461" s="300" t="s">
        <v>189</v>
      </c>
      <c r="G461" s="300" t="s">
        <v>189</v>
      </c>
      <c r="H461" s="300" t="s">
        <v>189</v>
      </c>
      <c r="I461" s="300" t="s">
        <v>189</v>
      </c>
      <c r="J461" s="300" t="s">
        <v>189</v>
      </c>
      <c r="K461" s="300" t="s">
        <v>189</v>
      </c>
      <c r="L461" s="300" t="s">
        <v>189</v>
      </c>
      <c r="M461" s="300" t="s">
        <v>189</v>
      </c>
    </row>
    <row r="462" spans="1:13" x14ac:dyDescent="0.75">
      <c r="A462" s="284" t="s">
        <v>663</v>
      </c>
      <c r="B462" s="303" t="s">
        <v>517</v>
      </c>
      <c r="C462" s="303" t="s">
        <v>517</v>
      </c>
      <c r="D462" s="303" t="s">
        <v>517</v>
      </c>
      <c r="E462" s="303" t="s">
        <v>494</v>
      </c>
      <c r="F462" s="303" t="s">
        <v>494</v>
      </c>
      <c r="G462" s="303" t="s">
        <v>494</v>
      </c>
      <c r="H462" s="303" t="s">
        <v>494</v>
      </c>
      <c r="I462" s="303" t="s">
        <v>494</v>
      </c>
      <c r="J462" s="303">
        <v>3.0595650574289701</v>
      </c>
      <c r="K462" s="303">
        <v>2.2218459027463999</v>
      </c>
      <c r="L462" s="303">
        <v>3851.2231308671667</v>
      </c>
      <c r="M462" s="303">
        <v>0.17191986356898001</v>
      </c>
    </row>
    <row r="463" spans="1:13" x14ac:dyDescent="0.75">
      <c r="A463" s="283" t="s">
        <v>664</v>
      </c>
      <c r="B463" s="303" t="s">
        <v>556</v>
      </c>
      <c r="C463" s="303" t="s">
        <v>494</v>
      </c>
      <c r="D463" s="303">
        <v>0.41291012709129998</v>
      </c>
      <c r="E463" s="303" t="s">
        <v>528</v>
      </c>
      <c r="F463" s="303" t="s">
        <v>528</v>
      </c>
      <c r="G463" s="303" t="s">
        <v>494</v>
      </c>
      <c r="H463" s="303" t="s">
        <v>528</v>
      </c>
      <c r="I463" s="303" t="s">
        <v>528</v>
      </c>
      <c r="J463" s="303">
        <v>453.82441954455231</v>
      </c>
      <c r="K463" s="303">
        <v>613.85632533670321</v>
      </c>
      <c r="L463" s="303">
        <v>1739.7462559347221</v>
      </c>
      <c r="M463" s="303">
        <v>310.00149700742173</v>
      </c>
    </row>
    <row r="465" spans="1:36" x14ac:dyDescent="0.75">
      <c r="A465" s="47" t="s">
        <v>665</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75">
      <c r="A467" s="527" t="s">
        <v>666</v>
      </c>
      <c r="B467" s="527"/>
      <c r="C467" s="527"/>
      <c r="D467" s="527"/>
      <c r="E467" s="527"/>
      <c r="F467" s="527"/>
      <c r="G467" s="527"/>
      <c r="H467" s="527"/>
      <c r="I467" s="527"/>
      <c r="J467" s="527"/>
      <c r="K467" s="527"/>
      <c r="L467" s="527"/>
      <c r="M467" s="527"/>
      <c r="N467" s="527"/>
      <c r="O467" s="527"/>
      <c r="P467" s="527"/>
      <c r="Q467" s="527"/>
      <c r="R467" s="208"/>
      <c r="S467" s="208"/>
      <c r="T467" s="208"/>
      <c r="U467" s="208"/>
      <c r="V467" s="208"/>
      <c r="W467" s="208"/>
      <c r="X467" s="208"/>
      <c r="Y467" s="208"/>
      <c r="Z467" s="208"/>
      <c r="AA467" s="208"/>
      <c r="AB467" s="208"/>
      <c r="AC467" s="208"/>
      <c r="AD467" s="208"/>
      <c r="AE467" s="208"/>
      <c r="AF467" s="219"/>
      <c r="AG467" s="208"/>
      <c r="AH467" s="208"/>
      <c r="AI467" s="46" t="s">
        <v>478</v>
      </c>
      <c r="AJ467" s="206"/>
    </row>
    <row r="468" spans="1:36" ht="15.75" x14ac:dyDescent="0.75">
      <c r="A468" s="220" t="s">
        <v>667</v>
      </c>
      <c r="B468" s="61"/>
      <c r="C468" s="61"/>
      <c r="D468" s="61"/>
      <c r="E468" s="61"/>
      <c r="F468" s="61"/>
      <c r="G468" s="61"/>
      <c r="H468" s="61"/>
      <c r="I468" s="61"/>
      <c r="J468" s="61"/>
      <c r="K468" s="61"/>
      <c r="L468" s="61"/>
      <c r="M468" s="61"/>
      <c r="N468" s="61"/>
      <c r="O468" s="61"/>
      <c r="P468" s="61"/>
      <c r="Q468" s="61"/>
      <c r="R468" s="208"/>
      <c r="S468" s="208"/>
      <c r="T468" s="208"/>
      <c r="U468" s="208"/>
      <c r="V468" s="208"/>
      <c r="W468" s="208"/>
      <c r="X468" s="208"/>
      <c r="Y468" s="208"/>
      <c r="Z468" s="208"/>
      <c r="AA468" s="208"/>
      <c r="AB468" s="208"/>
      <c r="AC468" s="208"/>
      <c r="AD468" s="208"/>
      <c r="AE468" s="208"/>
      <c r="AF468" s="219"/>
      <c r="AG468" s="206"/>
      <c r="AH468" s="206"/>
      <c r="AI468" s="46" t="s">
        <v>3402</v>
      </c>
      <c r="AJ468" s="206"/>
    </row>
    <row r="469" spans="1:36" x14ac:dyDescent="0.75">
      <c r="A469" s="62"/>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19"/>
      <c r="AG469" s="206"/>
      <c r="AH469" s="206"/>
      <c r="AI469" s="46" t="s">
        <v>479</v>
      </c>
      <c r="AJ469" s="206"/>
    </row>
    <row r="470" spans="1:36" x14ac:dyDescent="0.75">
      <c r="A470" s="221"/>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row>
    <row r="471" spans="1:36" ht="64.5" customHeight="1" x14ac:dyDescent="0.75">
      <c r="A471" s="521" t="s">
        <v>480</v>
      </c>
      <c r="B471" s="222" t="s">
        <v>668</v>
      </c>
      <c r="C471" s="223" t="s">
        <v>669</v>
      </c>
      <c r="D471" s="223" t="s">
        <v>670</v>
      </c>
      <c r="E471" s="223" t="s">
        <v>671</v>
      </c>
      <c r="F471" s="223" t="s">
        <v>672</v>
      </c>
      <c r="G471" s="223" t="s">
        <v>673</v>
      </c>
      <c r="H471" s="223" t="s">
        <v>674</v>
      </c>
      <c r="I471" s="223" t="s">
        <v>675</v>
      </c>
      <c r="J471" s="223" t="s">
        <v>676</v>
      </c>
      <c r="K471" s="223" t="s">
        <v>677</v>
      </c>
      <c r="L471" s="223" t="s">
        <v>678</v>
      </c>
      <c r="M471" s="223" t="s">
        <v>679</v>
      </c>
      <c r="N471" s="223" t="s">
        <v>680</v>
      </c>
      <c r="O471" s="223" t="s">
        <v>681</v>
      </c>
      <c r="P471" s="223" t="s">
        <v>682</v>
      </c>
      <c r="Q471" s="223" t="s">
        <v>683</v>
      </c>
      <c r="R471" s="223" t="s">
        <v>684</v>
      </c>
      <c r="S471" s="224" t="s">
        <v>685</v>
      </c>
      <c r="T471" s="224" t="s">
        <v>686</v>
      </c>
      <c r="U471" s="225" t="s">
        <v>687</v>
      </c>
      <c r="V471" s="223" t="s">
        <v>688</v>
      </c>
      <c r="W471" s="226" t="s">
        <v>689</v>
      </c>
      <c r="X471" s="226" t="s">
        <v>690</v>
      </c>
      <c r="Y471" s="226" t="s">
        <v>691</v>
      </c>
      <c r="Z471" s="226" t="s">
        <v>692</v>
      </c>
      <c r="AA471" s="226" t="s">
        <v>693</v>
      </c>
      <c r="AB471" s="226" t="s">
        <v>694</v>
      </c>
      <c r="AC471" s="226" t="s">
        <v>695</v>
      </c>
      <c r="AD471" s="227" t="s">
        <v>696</v>
      </c>
      <c r="AE471" s="227" t="s">
        <v>697</v>
      </c>
      <c r="AF471" s="225" t="s">
        <v>698</v>
      </c>
      <c r="AG471" s="223" t="s">
        <v>699</v>
      </c>
      <c r="AH471" s="225" t="s">
        <v>616</v>
      </c>
      <c r="AI471" s="224" t="s">
        <v>617</v>
      </c>
      <c r="AJ471" s="63" t="s">
        <v>700</v>
      </c>
    </row>
    <row r="472" spans="1:36" ht="38" thickBot="1" x14ac:dyDescent="0.9">
      <c r="A472" s="522"/>
      <c r="B472" s="523" t="s">
        <v>3131</v>
      </c>
      <c r="C472" s="524"/>
      <c r="D472" s="524"/>
      <c r="E472" s="524"/>
      <c r="F472" s="524"/>
      <c r="G472" s="524"/>
      <c r="H472" s="524"/>
      <c r="I472" s="524"/>
      <c r="J472" s="524"/>
      <c r="K472" s="524"/>
      <c r="L472" s="524"/>
      <c r="M472" s="524"/>
      <c r="N472" s="524"/>
      <c r="O472" s="524"/>
      <c r="P472" s="524"/>
      <c r="Q472" s="524"/>
      <c r="R472" s="525"/>
      <c r="S472" s="244"/>
      <c r="T472" s="244"/>
      <c r="U472" s="514" t="s">
        <v>701</v>
      </c>
      <c r="V472" s="515"/>
      <c r="W472" s="523" t="s">
        <v>3131</v>
      </c>
      <c r="X472" s="524"/>
      <c r="Y472" s="524"/>
      <c r="Z472" s="524"/>
      <c r="AA472" s="524"/>
      <c r="AB472" s="524"/>
      <c r="AC472" s="525"/>
      <c r="AD472" s="244"/>
      <c r="AE472" s="244"/>
      <c r="AF472" s="514" t="s">
        <v>701</v>
      </c>
      <c r="AG472" s="515"/>
      <c r="AH472" s="228" t="s">
        <v>621</v>
      </c>
      <c r="AI472" s="245" t="s">
        <v>3131</v>
      </c>
      <c r="AJ472" s="229" t="s">
        <v>3131</v>
      </c>
    </row>
    <row r="473" spans="1:36" ht="15.5" thickTop="1" x14ac:dyDescent="0.75">
      <c r="A473" s="230" t="s">
        <v>702</v>
      </c>
      <c r="B473" s="303">
        <v>1368.6407622854913</v>
      </c>
      <c r="C473" s="303">
        <v>398.21997774743551</v>
      </c>
      <c r="D473" s="303">
        <v>1.9808273483516601</v>
      </c>
      <c r="E473" s="303" t="s">
        <v>799</v>
      </c>
      <c r="F473" s="303">
        <v>2580.4423400000001</v>
      </c>
      <c r="G473" s="303" t="s">
        <v>519</v>
      </c>
      <c r="H473" s="303">
        <v>56029.164606593971</v>
      </c>
      <c r="I473" s="303" t="s">
        <v>519</v>
      </c>
      <c r="J473" s="303">
        <v>2093.1475999999998</v>
      </c>
      <c r="K473" s="303" t="s">
        <v>519</v>
      </c>
      <c r="L473" s="303" t="s">
        <v>799</v>
      </c>
      <c r="M473" s="303" t="s">
        <v>519</v>
      </c>
      <c r="N473" s="303" t="s">
        <v>519</v>
      </c>
      <c r="O473" s="303" t="s">
        <v>519</v>
      </c>
      <c r="P473" s="303" t="s">
        <v>519</v>
      </c>
      <c r="Q473" s="303">
        <v>117.73</v>
      </c>
      <c r="R473" s="303" t="s">
        <v>519</v>
      </c>
      <c r="S473" s="303" t="s">
        <v>799</v>
      </c>
      <c r="T473" s="303" t="s">
        <v>799</v>
      </c>
      <c r="U473" s="303">
        <v>1.6984600970478201</v>
      </c>
      <c r="V473" s="300" t="s">
        <v>189</v>
      </c>
      <c r="W473" s="303">
        <v>540.06916717032652</v>
      </c>
      <c r="X473" s="303">
        <v>206.85707686944318</v>
      </c>
      <c r="Y473" s="303">
        <v>9.0276703162196608</v>
      </c>
      <c r="Z473" s="303" t="s">
        <v>519</v>
      </c>
      <c r="AA473" s="303">
        <v>11.47912170919709</v>
      </c>
      <c r="AB473" s="303" t="s">
        <v>519</v>
      </c>
      <c r="AC473" s="303" t="s">
        <v>799</v>
      </c>
      <c r="AD473" s="303" t="s">
        <v>519</v>
      </c>
      <c r="AE473" s="303" t="s">
        <v>519</v>
      </c>
      <c r="AF473" s="303">
        <v>3.5894286775586801</v>
      </c>
      <c r="AG473" s="300" t="s">
        <v>189</v>
      </c>
      <c r="AH473" s="303">
        <v>7230.4559117999988</v>
      </c>
      <c r="AI473" s="303">
        <v>517.71056610324001</v>
      </c>
      <c r="AJ473" s="303">
        <v>28.530150025699999</v>
      </c>
    </row>
    <row r="474" spans="1:36" x14ac:dyDescent="0.75">
      <c r="A474" s="230" t="s">
        <v>703</v>
      </c>
      <c r="B474" s="303">
        <v>1354.0760204081632</v>
      </c>
      <c r="C474" s="303" t="s">
        <v>494</v>
      </c>
      <c r="D474" s="303" t="s">
        <v>494</v>
      </c>
      <c r="E474" s="303" t="s">
        <v>494</v>
      </c>
      <c r="F474" s="303" t="s">
        <v>494</v>
      </c>
      <c r="G474" s="303" t="s">
        <v>494</v>
      </c>
      <c r="H474" s="303" t="s">
        <v>494</v>
      </c>
      <c r="I474" s="303" t="s">
        <v>494</v>
      </c>
      <c r="J474" s="303" t="s">
        <v>494</v>
      </c>
      <c r="K474" s="303" t="s">
        <v>494</v>
      </c>
      <c r="L474" s="303" t="s">
        <v>494</v>
      </c>
      <c r="M474" s="303" t="s">
        <v>494</v>
      </c>
      <c r="N474" s="303" t="s">
        <v>494</v>
      </c>
      <c r="O474" s="303" t="s">
        <v>494</v>
      </c>
      <c r="P474" s="303" t="s">
        <v>494</v>
      </c>
      <c r="Q474" s="303" t="s">
        <v>494</v>
      </c>
      <c r="R474" s="303" t="s">
        <v>494</v>
      </c>
      <c r="S474" s="303" t="s">
        <v>494</v>
      </c>
      <c r="T474" s="303" t="s">
        <v>494</v>
      </c>
      <c r="U474" s="303" t="s">
        <v>494</v>
      </c>
      <c r="V474" s="300" t="s">
        <v>189</v>
      </c>
      <c r="W474" s="303" t="s">
        <v>494</v>
      </c>
      <c r="X474" s="303" t="s">
        <v>494</v>
      </c>
      <c r="Y474" s="303" t="s">
        <v>494</v>
      </c>
      <c r="Z474" s="303" t="s">
        <v>494</v>
      </c>
      <c r="AA474" s="303" t="s">
        <v>494</v>
      </c>
      <c r="AB474" s="303" t="s">
        <v>494</v>
      </c>
      <c r="AC474" s="303" t="s">
        <v>494</v>
      </c>
      <c r="AD474" s="303" t="s">
        <v>494</v>
      </c>
      <c r="AE474" s="303" t="s">
        <v>494</v>
      </c>
      <c r="AF474" s="303" t="s">
        <v>494</v>
      </c>
      <c r="AG474" s="300" t="s">
        <v>189</v>
      </c>
      <c r="AH474" s="303" t="s">
        <v>494</v>
      </c>
      <c r="AI474" s="303" t="s">
        <v>494</v>
      </c>
      <c r="AJ474" s="303" t="s">
        <v>494</v>
      </c>
    </row>
    <row r="475" spans="1:36" x14ac:dyDescent="0.75">
      <c r="A475" s="304" t="s">
        <v>704</v>
      </c>
      <c r="B475" s="303">
        <v>1354.0760204081632</v>
      </c>
      <c r="C475" s="303" t="s">
        <v>494</v>
      </c>
      <c r="D475" s="303" t="s">
        <v>494</v>
      </c>
      <c r="E475" s="303" t="s">
        <v>494</v>
      </c>
      <c r="F475" s="303" t="s">
        <v>494</v>
      </c>
      <c r="G475" s="303" t="s">
        <v>494</v>
      </c>
      <c r="H475" s="303" t="s">
        <v>494</v>
      </c>
      <c r="I475" s="303" t="s">
        <v>494</v>
      </c>
      <c r="J475" s="303" t="s">
        <v>494</v>
      </c>
      <c r="K475" s="303" t="s">
        <v>494</v>
      </c>
      <c r="L475" s="303" t="s">
        <v>494</v>
      </c>
      <c r="M475" s="303" t="s">
        <v>494</v>
      </c>
      <c r="N475" s="303" t="s">
        <v>494</v>
      </c>
      <c r="O475" s="303" t="s">
        <v>494</v>
      </c>
      <c r="P475" s="303" t="s">
        <v>494</v>
      </c>
      <c r="Q475" s="303" t="s">
        <v>494</v>
      </c>
      <c r="R475" s="303" t="s">
        <v>494</v>
      </c>
      <c r="S475" s="303" t="s">
        <v>494</v>
      </c>
      <c r="T475" s="303" t="s">
        <v>494</v>
      </c>
      <c r="U475" s="303" t="s">
        <v>494</v>
      </c>
      <c r="V475" s="300" t="s">
        <v>189</v>
      </c>
      <c r="W475" s="303" t="s">
        <v>494</v>
      </c>
      <c r="X475" s="303" t="s">
        <v>494</v>
      </c>
      <c r="Y475" s="303" t="s">
        <v>494</v>
      </c>
      <c r="Z475" s="303" t="s">
        <v>494</v>
      </c>
      <c r="AA475" s="303" t="s">
        <v>494</v>
      </c>
      <c r="AB475" s="303" t="s">
        <v>494</v>
      </c>
      <c r="AC475" s="303" t="s">
        <v>494</v>
      </c>
      <c r="AD475" s="303" t="s">
        <v>494</v>
      </c>
      <c r="AE475" s="303" t="s">
        <v>494</v>
      </c>
      <c r="AF475" s="303" t="s">
        <v>494</v>
      </c>
      <c r="AG475" s="300" t="s">
        <v>189</v>
      </c>
      <c r="AH475" s="303" t="s">
        <v>494</v>
      </c>
      <c r="AI475" s="303" t="s">
        <v>494</v>
      </c>
      <c r="AJ475" s="303" t="s">
        <v>494</v>
      </c>
    </row>
    <row r="476" spans="1:36" x14ac:dyDescent="0.75">
      <c r="A476" s="305" t="s">
        <v>705</v>
      </c>
      <c r="B476" s="303">
        <v>1354.0760204081632</v>
      </c>
      <c r="C476" s="303" t="s">
        <v>494</v>
      </c>
      <c r="D476" s="303" t="s">
        <v>494</v>
      </c>
      <c r="E476" s="303" t="s">
        <v>494</v>
      </c>
      <c r="F476" s="303" t="s">
        <v>494</v>
      </c>
      <c r="G476" s="303" t="s">
        <v>494</v>
      </c>
      <c r="H476" s="303" t="s">
        <v>494</v>
      </c>
      <c r="I476" s="303" t="s">
        <v>494</v>
      </c>
      <c r="J476" s="303" t="s">
        <v>494</v>
      </c>
      <c r="K476" s="303" t="s">
        <v>494</v>
      </c>
      <c r="L476" s="303" t="s">
        <v>494</v>
      </c>
      <c r="M476" s="303" t="s">
        <v>494</v>
      </c>
      <c r="N476" s="303" t="s">
        <v>494</v>
      </c>
      <c r="O476" s="303" t="s">
        <v>494</v>
      </c>
      <c r="P476" s="303" t="s">
        <v>494</v>
      </c>
      <c r="Q476" s="303" t="s">
        <v>494</v>
      </c>
      <c r="R476" s="303" t="s">
        <v>494</v>
      </c>
      <c r="S476" s="303" t="s">
        <v>494</v>
      </c>
      <c r="T476" s="303" t="s">
        <v>494</v>
      </c>
      <c r="U476" s="303" t="s">
        <v>494</v>
      </c>
      <c r="V476" s="300" t="s">
        <v>189</v>
      </c>
      <c r="W476" s="303" t="s">
        <v>494</v>
      </c>
      <c r="X476" s="303" t="s">
        <v>494</v>
      </c>
      <c r="Y476" s="303" t="s">
        <v>494</v>
      </c>
      <c r="Z476" s="303" t="s">
        <v>494</v>
      </c>
      <c r="AA476" s="303" t="s">
        <v>494</v>
      </c>
      <c r="AB476" s="303" t="s">
        <v>494</v>
      </c>
      <c r="AC476" s="303" t="s">
        <v>494</v>
      </c>
      <c r="AD476" s="303" t="s">
        <v>494</v>
      </c>
      <c r="AE476" s="303" t="s">
        <v>494</v>
      </c>
      <c r="AF476" s="303" t="s">
        <v>494</v>
      </c>
      <c r="AG476" s="300" t="s">
        <v>189</v>
      </c>
      <c r="AH476" s="303" t="s">
        <v>494</v>
      </c>
      <c r="AI476" s="303" t="s">
        <v>494</v>
      </c>
      <c r="AJ476" s="303" t="s">
        <v>494</v>
      </c>
    </row>
    <row r="477" spans="1:36" x14ac:dyDescent="0.75">
      <c r="A477" s="305" t="s">
        <v>706</v>
      </c>
      <c r="B477" s="303" t="s">
        <v>494</v>
      </c>
      <c r="C477" s="303" t="s">
        <v>494</v>
      </c>
      <c r="D477" s="303" t="s">
        <v>494</v>
      </c>
      <c r="E477" s="303" t="s">
        <v>494</v>
      </c>
      <c r="F477" s="303" t="s">
        <v>494</v>
      </c>
      <c r="G477" s="303" t="s">
        <v>494</v>
      </c>
      <c r="H477" s="303" t="s">
        <v>494</v>
      </c>
      <c r="I477" s="303" t="s">
        <v>494</v>
      </c>
      <c r="J477" s="303" t="s">
        <v>494</v>
      </c>
      <c r="K477" s="303" t="s">
        <v>494</v>
      </c>
      <c r="L477" s="303" t="s">
        <v>494</v>
      </c>
      <c r="M477" s="303" t="s">
        <v>494</v>
      </c>
      <c r="N477" s="303" t="s">
        <v>494</v>
      </c>
      <c r="O477" s="303" t="s">
        <v>494</v>
      </c>
      <c r="P477" s="303" t="s">
        <v>494</v>
      </c>
      <c r="Q477" s="303" t="s">
        <v>494</v>
      </c>
      <c r="R477" s="303" t="s">
        <v>494</v>
      </c>
      <c r="S477" s="303" t="s">
        <v>494</v>
      </c>
      <c r="T477" s="303" t="s">
        <v>494</v>
      </c>
      <c r="U477" s="303" t="s">
        <v>494</v>
      </c>
      <c r="V477" s="300" t="s">
        <v>189</v>
      </c>
      <c r="W477" s="303" t="s">
        <v>494</v>
      </c>
      <c r="X477" s="303" t="s">
        <v>494</v>
      </c>
      <c r="Y477" s="303" t="s">
        <v>494</v>
      </c>
      <c r="Z477" s="303" t="s">
        <v>494</v>
      </c>
      <c r="AA477" s="303" t="s">
        <v>494</v>
      </c>
      <c r="AB477" s="303" t="s">
        <v>494</v>
      </c>
      <c r="AC477" s="303" t="s">
        <v>494</v>
      </c>
      <c r="AD477" s="303" t="s">
        <v>494</v>
      </c>
      <c r="AE477" s="303" t="s">
        <v>494</v>
      </c>
      <c r="AF477" s="303" t="s">
        <v>494</v>
      </c>
      <c r="AG477" s="300" t="s">
        <v>189</v>
      </c>
      <c r="AH477" s="303" t="s">
        <v>494</v>
      </c>
      <c r="AI477" s="303" t="s">
        <v>494</v>
      </c>
      <c r="AJ477" s="303" t="s">
        <v>494</v>
      </c>
    </row>
    <row r="478" spans="1:36" x14ac:dyDescent="0.75">
      <c r="A478" s="304" t="s">
        <v>707</v>
      </c>
      <c r="B478" s="303" t="s">
        <v>494</v>
      </c>
      <c r="C478" s="303" t="s">
        <v>494</v>
      </c>
      <c r="D478" s="303" t="s">
        <v>494</v>
      </c>
      <c r="E478" s="303" t="s">
        <v>494</v>
      </c>
      <c r="F478" s="303" t="s">
        <v>494</v>
      </c>
      <c r="G478" s="303" t="s">
        <v>494</v>
      </c>
      <c r="H478" s="303" t="s">
        <v>494</v>
      </c>
      <c r="I478" s="303" t="s">
        <v>494</v>
      </c>
      <c r="J478" s="303" t="s">
        <v>494</v>
      </c>
      <c r="K478" s="303" t="s">
        <v>494</v>
      </c>
      <c r="L478" s="303" t="s">
        <v>494</v>
      </c>
      <c r="M478" s="303" t="s">
        <v>494</v>
      </c>
      <c r="N478" s="303" t="s">
        <v>494</v>
      </c>
      <c r="O478" s="303" t="s">
        <v>494</v>
      </c>
      <c r="P478" s="303" t="s">
        <v>494</v>
      </c>
      <c r="Q478" s="303" t="s">
        <v>494</v>
      </c>
      <c r="R478" s="303" t="s">
        <v>494</v>
      </c>
      <c r="S478" s="303" t="s">
        <v>494</v>
      </c>
      <c r="T478" s="303" t="s">
        <v>494</v>
      </c>
      <c r="U478" s="303" t="s">
        <v>494</v>
      </c>
      <c r="V478" s="300" t="s">
        <v>189</v>
      </c>
      <c r="W478" s="303" t="s">
        <v>494</v>
      </c>
      <c r="X478" s="303" t="s">
        <v>494</v>
      </c>
      <c r="Y478" s="303" t="s">
        <v>494</v>
      </c>
      <c r="Z478" s="303" t="s">
        <v>494</v>
      </c>
      <c r="AA478" s="303" t="s">
        <v>494</v>
      </c>
      <c r="AB478" s="303" t="s">
        <v>494</v>
      </c>
      <c r="AC478" s="303" t="s">
        <v>494</v>
      </c>
      <c r="AD478" s="303" t="s">
        <v>494</v>
      </c>
      <c r="AE478" s="303" t="s">
        <v>494</v>
      </c>
      <c r="AF478" s="303" t="s">
        <v>494</v>
      </c>
      <c r="AG478" s="300" t="s">
        <v>189</v>
      </c>
      <c r="AH478" s="303" t="s">
        <v>494</v>
      </c>
      <c r="AI478" s="303" t="s">
        <v>494</v>
      </c>
      <c r="AJ478" s="303" t="s">
        <v>494</v>
      </c>
    </row>
    <row r="479" spans="1:36" x14ac:dyDescent="0.75">
      <c r="A479" s="230" t="s">
        <v>708</v>
      </c>
      <c r="B479" s="303" t="s">
        <v>494</v>
      </c>
      <c r="C479" s="303" t="s">
        <v>494</v>
      </c>
      <c r="D479" s="303" t="s">
        <v>494</v>
      </c>
      <c r="E479" s="303" t="s">
        <v>494</v>
      </c>
      <c r="F479" s="303" t="s">
        <v>494</v>
      </c>
      <c r="G479" s="303" t="s">
        <v>494</v>
      </c>
      <c r="H479" s="303" t="s">
        <v>556</v>
      </c>
      <c r="I479" s="303" t="s">
        <v>494</v>
      </c>
      <c r="J479" s="303" t="s">
        <v>494</v>
      </c>
      <c r="K479" s="303" t="s">
        <v>494</v>
      </c>
      <c r="L479" s="303" t="s">
        <v>494</v>
      </c>
      <c r="M479" s="303" t="s">
        <v>494</v>
      </c>
      <c r="N479" s="303" t="s">
        <v>494</v>
      </c>
      <c r="O479" s="303" t="s">
        <v>494</v>
      </c>
      <c r="P479" s="303" t="s">
        <v>494</v>
      </c>
      <c r="Q479" s="303" t="s">
        <v>494</v>
      </c>
      <c r="R479" s="303" t="s">
        <v>494</v>
      </c>
      <c r="S479" s="303" t="s">
        <v>494</v>
      </c>
      <c r="T479" s="303" t="s">
        <v>494</v>
      </c>
      <c r="U479" s="303" t="s">
        <v>494</v>
      </c>
      <c r="V479" s="300" t="s">
        <v>189</v>
      </c>
      <c r="W479" s="303">
        <v>391.00292248704386</v>
      </c>
      <c r="X479" s="303">
        <v>45.101851511540602</v>
      </c>
      <c r="Y479" s="303" t="s">
        <v>494</v>
      </c>
      <c r="Z479" s="303" t="s">
        <v>494</v>
      </c>
      <c r="AA479" s="303" t="s">
        <v>494</v>
      </c>
      <c r="AB479" s="303" t="s">
        <v>494</v>
      </c>
      <c r="AC479" s="303" t="s">
        <v>494</v>
      </c>
      <c r="AD479" s="303" t="s">
        <v>494</v>
      </c>
      <c r="AE479" s="303" t="s">
        <v>494</v>
      </c>
      <c r="AF479" s="303" t="s">
        <v>494</v>
      </c>
      <c r="AG479" s="300" t="s">
        <v>189</v>
      </c>
      <c r="AH479" s="303" t="s">
        <v>494</v>
      </c>
      <c r="AI479" s="303">
        <v>120.41830440901001</v>
      </c>
      <c r="AJ479" s="303" t="s">
        <v>494</v>
      </c>
    </row>
    <row r="480" spans="1:36" x14ac:dyDescent="0.75">
      <c r="A480" s="304" t="s">
        <v>709</v>
      </c>
      <c r="B480" s="300" t="s">
        <v>189</v>
      </c>
      <c r="C480" s="300" t="s">
        <v>189</v>
      </c>
      <c r="D480" s="300" t="s">
        <v>189</v>
      </c>
      <c r="E480" s="300" t="s">
        <v>189</v>
      </c>
      <c r="F480" s="300" t="s">
        <v>189</v>
      </c>
      <c r="G480" s="300" t="s">
        <v>189</v>
      </c>
      <c r="H480" s="300" t="s">
        <v>189</v>
      </c>
      <c r="I480" s="300" t="s">
        <v>189</v>
      </c>
      <c r="J480" s="300" t="s">
        <v>189</v>
      </c>
      <c r="K480" s="300" t="s">
        <v>189</v>
      </c>
      <c r="L480" s="300" t="s">
        <v>189</v>
      </c>
      <c r="M480" s="300" t="s">
        <v>189</v>
      </c>
      <c r="N480" s="300" t="s">
        <v>189</v>
      </c>
      <c r="O480" s="300" t="s">
        <v>189</v>
      </c>
      <c r="P480" s="300" t="s">
        <v>189</v>
      </c>
      <c r="Q480" s="300" t="s">
        <v>189</v>
      </c>
      <c r="R480" s="300" t="s">
        <v>189</v>
      </c>
      <c r="S480" s="300" t="s">
        <v>189</v>
      </c>
      <c r="T480" s="300" t="s">
        <v>189</v>
      </c>
      <c r="U480" s="300" t="s">
        <v>189</v>
      </c>
      <c r="V480" s="300" t="s">
        <v>189</v>
      </c>
      <c r="W480" s="303">
        <v>391.00292248704386</v>
      </c>
      <c r="X480" s="303">
        <v>45.101851511540602</v>
      </c>
      <c r="Y480" s="303" t="s">
        <v>494</v>
      </c>
      <c r="Z480" s="303" t="s">
        <v>494</v>
      </c>
      <c r="AA480" s="303" t="s">
        <v>494</v>
      </c>
      <c r="AB480" s="303" t="s">
        <v>494</v>
      </c>
      <c r="AC480" s="303" t="s">
        <v>494</v>
      </c>
      <c r="AD480" s="303" t="s">
        <v>494</v>
      </c>
      <c r="AE480" s="303" t="s">
        <v>494</v>
      </c>
      <c r="AF480" s="303" t="s">
        <v>494</v>
      </c>
      <c r="AG480" s="300" t="s">
        <v>189</v>
      </c>
      <c r="AH480" s="300" t="s">
        <v>189</v>
      </c>
      <c r="AI480" s="303" t="s">
        <v>494</v>
      </c>
      <c r="AJ480" s="300" t="s">
        <v>189</v>
      </c>
    </row>
    <row r="481" spans="1:36" x14ac:dyDescent="0.75">
      <c r="A481" s="304" t="s">
        <v>710</v>
      </c>
      <c r="B481" s="303" t="s">
        <v>494</v>
      </c>
      <c r="C481" s="303" t="s">
        <v>494</v>
      </c>
      <c r="D481" s="303" t="s">
        <v>494</v>
      </c>
      <c r="E481" s="303" t="s">
        <v>494</v>
      </c>
      <c r="F481" s="303" t="s">
        <v>494</v>
      </c>
      <c r="G481" s="303" t="s">
        <v>494</v>
      </c>
      <c r="H481" s="303" t="s">
        <v>523</v>
      </c>
      <c r="I481" s="303" t="s">
        <v>494</v>
      </c>
      <c r="J481" s="303" t="s">
        <v>494</v>
      </c>
      <c r="K481" s="303" t="s">
        <v>494</v>
      </c>
      <c r="L481" s="303" t="s">
        <v>494</v>
      </c>
      <c r="M481" s="303" t="s">
        <v>494</v>
      </c>
      <c r="N481" s="303" t="s">
        <v>494</v>
      </c>
      <c r="O481" s="303" t="s">
        <v>494</v>
      </c>
      <c r="P481" s="303" t="s">
        <v>494</v>
      </c>
      <c r="Q481" s="303" t="s">
        <v>494</v>
      </c>
      <c r="R481" s="303" t="s">
        <v>494</v>
      </c>
      <c r="S481" s="303" t="s">
        <v>494</v>
      </c>
      <c r="T481" s="303" t="s">
        <v>494</v>
      </c>
      <c r="U481" s="303" t="s">
        <v>494</v>
      </c>
      <c r="V481" s="300" t="s">
        <v>189</v>
      </c>
      <c r="W481" s="303" t="s">
        <v>494</v>
      </c>
      <c r="X481" s="303" t="s">
        <v>494</v>
      </c>
      <c r="Y481" s="303" t="s">
        <v>494</v>
      </c>
      <c r="Z481" s="303" t="s">
        <v>494</v>
      </c>
      <c r="AA481" s="303" t="s">
        <v>494</v>
      </c>
      <c r="AB481" s="303" t="s">
        <v>494</v>
      </c>
      <c r="AC481" s="303" t="s">
        <v>494</v>
      </c>
      <c r="AD481" s="303" t="s">
        <v>494</v>
      </c>
      <c r="AE481" s="303" t="s">
        <v>494</v>
      </c>
      <c r="AF481" s="303" t="s">
        <v>494</v>
      </c>
      <c r="AG481" s="300" t="s">
        <v>189</v>
      </c>
      <c r="AH481" s="303" t="s">
        <v>494</v>
      </c>
      <c r="AI481" s="303">
        <v>120.41830440900908</v>
      </c>
      <c r="AJ481" s="300" t="s">
        <v>189</v>
      </c>
    </row>
    <row r="482" spans="1:36" x14ac:dyDescent="0.75">
      <c r="A482" s="306" t="s">
        <v>711</v>
      </c>
      <c r="B482" s="303" t="s">
        <v>494</v>
      </c>
      <c r="C482" s="303" t="s">
        <v>494</v>
      </c>
      <c r="D482" s="303" t="s">
        <v>494</v>
      </c>
      <c r="E482" s="303" t="s">
        <v>494</v>
      </c>
      <c r="F482" s="303" t="s">
        <v>494</v>
      </c>
      <c r="G482" s="303" t="s">
        <v>494</v>
      </c>
      <c r="H482" s="303" t="s">
        <v>494</v>
      </c>
      <c r="I482" s="303" t="s">
        <v>494</v>
      </c>
      <c r="J482" s="303" t="s">
        <v>494</v>
      </c>
      <c r="K482" s="303" t="s">
        <v>494</v>
      </c>
      <c r="L482" s="303" t="s">
        <v>494</v>
      </c>
      <c r="M482" s="303" t="s">
        <v>494</v>
      </c>
      <c r="N482" s="303" t="s">
        <v>494</v>
      </c>
      <c r="O482" s="303" t="s">
        <v>494</v>
      </c>
      <c r="P482" s="303" t="s">
        <v>494</v>
      </c>
      <c r="Q482" s="303" t="s">
        <v>494</v>
      </c>
      <c r="R482" s="303" t="s">
        <v>494</v>
      </c>
      <c r="S482" s="303" t="s">
        <v>494</v>
      </c>
      <c r="T482" s="303" t="s">
        <v>494</v>
      </c>
      <c r="U482" s="303" t="s">
        <v>494</v>
      </c>
      <c r="V482" s="300" t="s">
        <v>189</v>
      </c>
      <c r="W482" s="303" t="s">
        <v>494</v>
      </c>
      <c r="X482" s="303" t="s">
        <v>494</v>
      </c>
      <c r="Y482" s="303" t="s">
        <v>494</v>
      </c>
      <c r="Z482" s="303" t="s">
        <v>494</v>
      </c>
      <c r="AA482" s="303" t="s">
        <v>494</v>
      </c>
      <c r="AB482" s="303" t="s">
        <v>494</v>
      </c>
      <c r="AC482" s="303" t="s">
        <v>494</v>
      </c>
      <c r="AD482" s="303" t="s">
        <v>494</v>
      </c>
      <c r="AE482" s="303" t="s">
        <v>494</v>
      </c>
      <c r="AF482" s="303" t="s">
        <v>494</v>
      </c>
      <c r="AG482" s="300" t="s">
        <v>189</v>
      </c>
      <c r="AH482" s="303" t="s">
        <v>494</v>
      </c>
      <c r="AI482" s="303" t="s">
        <v>494</v>
      </c>
      <c r="AJ482" s="303" t="s">
        <v>494</v>
      </c>
    </row>
    <row r="483" spans="1:36" x14ac:dyDescent="0.75">
      <c r="A483" s="307" t="s">
        <v>649</v>
      </c>
      <c r="B483" s="303">
        <v>13.68474187732811</v>
      </c>
      <c r="C483" s="303">
        <v>0.90067774743551998</v>
      </c>
      <c r="D483" s="303">
        <v>1.9808273483516601</v>
      </c>
      <c r="E483" s="303" t="s">
        <v>3128</v>
      </c>
      <c r="F483" s="303" t="s">
        <v>3128</v>
      </c>
      <c r="G483" s="303" t="s">
        <v>593</v>
      </c>
      <c r="H483" s="303">
        <v>9.5065939709600006E-3</v>
      </c>
      <c r="I483" s="303" t="s">
        <v>593</v>
      </c>
      <c r="J483" s="303" t="s">
        <v>3128</v>
      </c>
      <c r="K483" s="303" t="s">
        <v>593</v>
      </c>
      <c r="L483" s="303" t="s">
        <v>3128</v>
      </c>
      <c r="M483" s="303" t="s">
        <v>593</v>
      </c>
      <c r="N483" s="303" t="s">
        <v>593</v>
      </c>
      <c r="O483" s="303" t="s">
        <v>593</v>
      </c>
      <c r="P483" s="303" t="s">
        <v>593</v>
      </c>
      <c r="Q483" s="303" t="s">
        <v>3128</v>
      </c>
      <c r="R483" s="303" t="s">
        <v>593</v>
      </c>
      <c r="S483" s="303" t="s">
        <v>3128</v>
      </c>
      <c r="T483" s="303" t="s">
        <v>3128</v>
      </c>
      <c r="U483" s="303">
        <v>1.6984600970478201</v>
      </c>
      <c r="V483" s="300" t="s">
        <v>189</v>
      </c>
      <c r="W483" s="303">
        <v>146.62879409508059</v>
      </c>
      <c r="X483" s="303">
        <v>161.75522535790259</v>
      </c>
      <c r="Y483" s="303">
        <v>9.0276703162196608</v>
      </c>
      <c r="Z483" s="303" t="s">
        <v>593</v>
      </c>
      <c r="AA483" s="303">
        <v>11.47912170919709</v>
      </c>
      <c r="AB483" s="303" t="s">
        <v>593</v>
      </c>
      <c r="AC483" s="303" t="s">
        <v>3128</v>
      </c>
      <c r="AD483" s="303" t="s">
        <v>593</v>
      </c>
      <c r="AE483" s="303" t="s">
        <v>593</v>
      </c>
      <c r="AF483" s="303">
        <v>3.5894286775586801</v>
      </c>
      <c r="AG483" s="300" t="s">
        <v>189</v>
      </c>
      <c r="AH483" s="303" t="s">
        <v>593</v>
      </c>
      <c r="AI483" s="303">
        <v>31.103247907929191</v>
      </c>
      <c r="AJ483" s="303">
        <v>28.530150025703989</v>
      </c>
    </row>
    <row r="484" spans="1:36" x14ac:dyDescent="0.75">
      <c r="A484" s="304" t="s">
        <v>650</v>
      </c>
      <c r="B484" s="303">
        <v>13.671467518190029</v>
      </c>
      <c r="C484" s="303">
        <v>0.90067774743551998</v>
      </c>
      <c r="D484" s="303">
        <v>1.9808273483516601</v>
      </c>
      <c r="E484" s="303" t="s">
        <v>523</v>
      </c>
      <c r="F484" s="303" t="s">
        <v>523</v>
      </c>
      <c r="G484" s="303" t="s">
        <v>523</v>
      </c>
      <c r="H484" s="303">
        <v>9.5065939709600006E-3</v>
      </c>
      <c r="I484" s="303" t="s">
        <v>523</v>
      </c>
      <c r="J484" s="303" t="s">
        <v>523</v>
      </c>
      <c r="K484" s="303" t="s">
        <v>523</v>
      </c>
      <c r="L484" s="303" t="s">
        <v>523</v>
      </c>
      <c r="M484" s="303" t="s">
        <v>523</v>
      </c>
      <c r="N484" s="303" t="s">
        <v>523</v>
      </c>
      <c r="O484" s="303" t="s">
        <v>523</v>
      </c>
      <c r="P484" s="303" t="s">
        <v>523</v>
      </c>
      <c r="Q484" s="303" t="s">
        <v>523</v>
      </c>
      <c r="R484" s="303" t="s">
        <v>523</v>
      </c>
      <c r="S484" s="303" t="s">
        <v>523</v>
      </c>
      <c r="T484" s="303" t="s">
        <v>523</v>
      </c>
      <c r="U484" s="303" t="s">
        <v>521</v>
      </c>
      <c r="V484" s="300" t="s">
        <v>189</v>
      </c>
      <c r="W484" s="303">
        <v>146.16040121254008</v>
      </c>
      <c r="X484" s="303">
        <v>161.67811829648733</v>
      </c>
      <c r="Y484" s="303">
        <v>8.9719417447910903</v>
      </c>
      <c r="Z484" s="303" t="s">
        <v>523</v>
      </c>
      <c r="AA484" s="303">
        <v>11.42114438969833</v>
      </c>
      <c r="AB484" s="303" t="s">
        <v>523</v>
      </c>
      <c r="AC484" s="303" t="s">
        <v>523</v>
      </c>
      <c r="AD484" s="303" t="s">
        <v>523</v>
      </c>
      <c r="AE484" s="303" t="s">
        <v>523</v>
      </c>
      <c r="AF484" s="303">
        <v>1.1055156889200001E-3</v>
      </c>
      <c r="AG484" s="300" t="s">
        <v>189</v>
      </c>
      <c r="AH484" s="303" t="s">
        <v>521</v>
      </c>
      <c r="AI484" s="303">
        <v>30.668042743204541</v>
      </c>
      <c r="AJ484" s="303">
        <v>28.530150025703989</v>
      </c>
    </row>
    <row r="485" spans="1:36" x14ac:dyDescent="0.75">
      <c r="A485" s="304" t="s">
        <v>651</v>
      </c>
      <c r="B485" s="303" t="s">
        <v>521</v>
      </c>
      <c r="C485" s="303" t="s">
        <v>521</v>
      </c>
      <c r="D485" s="303" t="s">
        <v>521</v>
      </c>
      <c r="E485" s="303" t="s">
        <v>521</v>
      </c>
      <c r="F485" s="303" t="s">
        <v>521</v>
      </c>
      <c r="G485" s="303" t="s">
        <v>521</v>
      </c>
      <c r="H485" s="303" t="s">
        <v>521</v>
      </c>
      <c r="I485" s="303" t="s">
        <v>521</v>
      </c>
      <c r="J485" s="303" t="s">
        <v>521</v>
      </c>
      <c r="K485" s="303" t="s">
        <v>521</v>
      </c>
      <c r="L485" s="303" t="s">
        <v>521</v>
      </c>
      <c r="M485" s="303" t="s">
        <v>521</v>
      </c>
      <c r="N485" s="303" t="s">
        <v>521</v>
      </c>
      <c r="O485" s="303" t="s">
        <v>521</v>
      </c>
      <c r="P485" s="303" t="s">
        <v>521</v>
      </c>
      <c r="Q485" s="303" t="s">
        <v>521</v>
      </c>
      <c r="R485" s="303" t="s">
        <v>521</v>
      </c>
      <c r="S485" s="303" t="s">
        <v>521</v>
      </c>
      <c r="T485" s="303" t="s">
        <v>521</v>
      </c>
      <c r="U485" s="303" t="s">
        <v>521</v>
      </c>
      <c r="V485" s="300" t="s">
        <v>189</v>
      </c>
      <c r="W485" s="303" t="s">
        <v>521</v>
      </c>
      <c r="X485" s="303" t="s">
        <v>521</v>
      </c>
      <c r="Y485" s="303" t="s">
        <v>521</v>
      </c>
      <c r="Z485" s="303" t="s">
        <v>521</v>
      </c>
      <c r="AA485" s="303" t="s">
        <v>521</v>
      </c>
      <c r="AB485" s="303" t="s">
        <v>521</v>
      </c>
      <c r="AC485" s="303" t="s">
        <v>521</v>
      </c>
      <c r="AD485" s="303" t="s">
        <v>521</v>
      </c>
      <c r="AE485" s="303" t="s">
        <v>521</v>
      </c>
      <c r="AF485" s="303" t="s">
        <v>521</v>
      </c>
      <c r="AG485" s="300" t="s">
        <v>189</v>
      </c>
      <c r="AH485" s="303" t="s">
        <v>521</v>
      </c>
      <c r="AI485" s="303" t="s">
        <v>521</v>
      </c>
      <c r="AJ485" s="303" t="s">
        <v>521</v>
      </c>
    </row>
    <row r="486" spans="1:36" x14ac:dyDescent="0.75">
      <c r="A486" s="304" t="s">
        <v>652</v>
      </c>
      <c r="B486" s="303">
        <v>6.9672162809399996E-3</v>
      </c>
      <c r="C486" s="303" t="s">
        <v>521</v>
      </c>
      <c r="D486" s="303" t="s">
        <v>521</v>
      </c>
      <c r="E486" s="303" t="s">
        <v>521</v>
      </c>
      <c r="F486" s="303" t="s">
        <v>521</v>
      </c>
      <c r="G486" s="303" t="s">
        <v>521</v>
      </c>
      <c r="H486" s="303" t="s">
        <v>521</v>
      </c>
      <c r="I486" s="303" t="s">
        <v>521</v>
      </c>
      <c r="J486" s="303" t="s">
        <v>521</v>
      </c>
      <c r="K486" s="303" t="s">
        <v>521</v>
      </c>
      <c r="L486" s="303" t="s">
        <v>521</v>
      </c>
      <c r="M486" s="303" t="s">
        <v>521</v>
      </c>
      <c r="N486" s="303" t="s">
        <v>521</v>
      </c>
      <c r="O486" s="303" t="s">
        <v>521</v>
      </c>
      <c r="P486" s="303" t="s">
        <v>521</v>
      </c>
      <c r="Q486" s="303" t="s">
        <v>521</v>
      </c>
      <c r="R486" s="303" t="s">
        <v>521</v>
      </c>
      <c r="S486" s="303" t="s">
        <v>521</v>
      </c>
      <c r="T486" s="303" t="s">
        <v>521</v>
      </c>
      <c r="U486" s="303" t="s">
        <v>521</v>
      </c>
      <c r="V486" s="300" t="s">
        <v>189</v>
      </c>
      <c r="W486" s="303">
        <v>0.41169288254051001</v>
      </c>
      <c r="X486" s="303">
        <v>5.0035632843830002E-2</v>
      </c>
      <c r="Y486" s="303" t="s">
        <v>521</v>
      </c>
      <c r="Z486" s="303" t="s">
        <v>521</v>
      </c>
      <c r="AA486" s="303">
        <v>3.9874807019000001E-4</v>
      </c>
      <c r="AB486" s="303" t="s">
        <v>521</v>
      </c>
      <c r="AC486" s="303" t="s">
        <v>521</v>
      </c>
      <c r="AD486" s="303" t="s">
        <v>521</v>
      </c>
      <c r="AE486" s="303" t="s">
        <v>521</v>
      </c>
      <c r="AF486" s="303" t="s">
        <v>521</v>
      </c>
      <c r="AG486" s="300" t="s">
        <v>189</v>
      </c>
      <c r="AH486" s="303" t="s">
        <v>521</v>
      </c>
      <c r="AI486" s="303" t="s">
        <v>523</v>
      </c>
      <c r="AJ486" s="303" t="s">
        <v>523</v>
      </c>
    </row>
    <row r="487" spans="1:36" x14ac:dyDescent="0.75">
      <c r="A487" s="304" t="s">
        <v>653</v>
      </c>
      <c r="B487" s="303" t="s">
        <v>496</v>
      </c>
      <c r="C487" s="303" t="s">
        <v>496</v>
      </c>
      <c r="D487" s="303" t="s">
        <v>523</v>
      </c>
      <c r="E487" s="303" t="s">
        <v>496</v>
      </c>
      <c r="F487" s="303" t="s">
        <v>496</v>
      </c>
      <c r="G487" s="303" t="s">
        <v>523</v>
      </c>
      <c r="H487" s="303" t="s">
        <v>496</v>
      </c>
      <c r="I487" s="303" t="s">
        <v>523</v>
      </c>
      <c r="J487" s="303" t="s">
        <v>496</v>
      </c>
      <c r="K487" s="303" t="s">
        <v>523</v>
      </c>
      <c r="L487" s="303" t="s">
        <v>496</v>
      </c>
      <c r="M487" s="303" t="s">
        <v>523</v>
      </c>
      <c r="N487" s="303" t="s">
        <v>523</v>
      </c>
      <c r="O487" s="303" t="s">
        <v>523</v>
      </c>
      <c r="P487" s="303" t="s">
        <v>523</v>
      </c>
      <c r="Q487" s="303" t="s">
        <v>496</v>
      </c>
      <c r="R487" s="303" t="s">
        <v>523</v>
      </c>
      <c r="S487" s="303" t="s">
        <v>496</v>
      </c>
      <c r="T487" s="303" t="s">
        <v>496</v>
      </c>
      <c r="U487" s="303">
        <v>1.6984600970478201</v>
      </c>
      <c r="V487" s="300" t="s">
        <v>189</v>
      </c>
      <c r="W487" s="303" t="s">
        <v>496</v>
      </c>
      <c r="X487" s="303" t="s">
        <v>496</v>
      </c>
      <c r="Y487" s="303" t="s">
        <v>523</v>
      </c>
      <c r="Z487" s="303" t="s">
        <v>523</v>
      </c>
      <c r="AA487" s="303" t="s">
        <v>523</v>
      </c>
      <c r="AB487" s="303" t="s">
        <v>523</v>
      </c>
      <c r="AC487" s="303" t="s">
        <v>496</v>
      </c>
      <c r="AD487" s="303" t="s">
        <v>523</v>
      </c>
      <c r="AE487" s="303" t="s">
        <v>523</v>
      </c>
      <c r="AF487" s="303">
        <v>3.5883231618697602</v>
      </c>
      <c r="AG487" s="300" t="s">
        <v>189</v>
      </c>
      <c r="AH487" s="303" t="s">
        <v>523</v>
      </c>
      <c r="AI487" s="303">
        <v>0.34476945043893997</v>
      </c>
      <c r="AJ487" s="303" t="s">
        <v>523</v>
      </c>
    </row>
    <row r="488" spans="1:36" x14ac:dyDescent="0.75">
      <c r="A488" s="304" t="s">
        <v>3403</v>
      </c>
      <c r="B488" s="303">
        <v>6.3071428571400004E-3</v>
      </c>
      <c r="C488" s="303" t="s">
        <v>521</v>
      </c>
      <c r="D488" s="303" t="s">
        <v>521</v>
      </c>
      <c r="E488" s="303" t="s">
        <v>521</v>
      </c>
      <c r="F488" s="303" t="s">
        <v>521</v>
      </c>
      <c r="G488" s="303" t="s">
        <v>521</v>
      </c>
      <c r="H488" s="303" t="s">
        <v>521</v>
      </c>
      <c r="I488" s="303" t="s">
        <v>521</v>
      </c>
      <c r="J488" s="303" t="s">
        <v>521</v>
      </c>
      <c r="K488" s="303" t="s">
        <v>521</v>
      </c>
      <c r="L488" s="303" t="s">
        <v>521</v>
      </c>
      <c r="M488" s="303" t="s">
        <v>521</v>
      </c>
      <c r="N488" s="303" t="s">
        <v>521</v>
      </c>
      <c r="O488" s="303" t="s">
        <v>521</v>
      </c>
      <c r="P488" s="303" t="s">
        <v>521</v>
      </c>
      <c r="Q488" s="303" t="s">
        <v>521</v>
      </c>
      <c r="R488" s="303" t="s">
        <v>521</v>
      </c>
      <c r="S488" s="303" t="s">
        <v>521</v>
      </c>
      <c r="T488" s="303" t="s">
        <v>521</v>
      </c>
      <c r="U488" s="303" t="s">
        <v>521</v>
      </c>
      <c r="V488" s="300" t="s">
        <v>189</v>
      </c>
      <c r="W488" s="303">
        <v>5.67E-2</v>
      </c>
      <c r="X488" s="303">
        <v>2.7071428571429999E-2</v>
      </c>
      <c r="Y488" s="303">
        <v>5.5728571428570003E-2</v>
      </c>
      <c r="Z488" s="303" t="s">
        <v>521</v>
      </c>
      <c r="AA488" s="303">
        <v>5.7578571428570001E-2</v>
      </c>
      <c r="AB488" s="303" t="s">
        <v>521</v>
      </c>
      <c r="AC488" s="303" t="s">
        <v>521</v>
      </c>
      <c r="AD488" s="303" t="s">
        <v>521</v>
      </c>
      <c r="AE488" s="303" t="s">
        <v>521</v>
      </c>
      <c r="AF488" s="303" t="s">
        <v>521</v>
      </c>
      <c r="AG488" s="300" t="s">
        <v>189</v>
      </c>
      <c r="AH488" s="303" t="s">
        <v>521</v>
      </c>
      <c r="AI488" s="303">
        <v>9.0435714285709998E-2</v>
      </c>
      <c r="AJ488" s="303" t="s">
        <v>523</v>
      </c>
    </row>
    <row r="489" spans="1:36" x14ac:dyDescent="0.75">
      <c r="A489" s="287" t="s">
        <v>654</v>
      </c>
      <c r="B489" s="303">
        <v>0.88</v>
      </c>
      <c r="C489" s="303">
        <v>397.31929999999994</v>
      </c>
      <c r="D489" s="303" t="s">
        <v>494</v>
      </c>
      <c r="E489" s="303" t="s">
        <v>494</v>
      </c>
      <c r="F489" s="303">
        <v>2580.4423400000001</v>
      </c>
      <c r="G489" s="303" t="s">
        <v>494</v>
      </c>
      <c r="H489" s="303">
        <v>56029.155100000004</v>
      </c>
      <c r="I489" s="303" t="s">
        <v>494</v>
      </c>
      <c r="J489" s="303">
        <v>2093.1475999999998</v>
      </c>
      <c r="K489" s="303" t="s">
        <v>494</v>
      </c>
      <c r="L489" s="303" t="s">
        <v>494</v>
      </c>
      <c r="M489" s="303" t="s">
        <v>494</v>
      </c>
      <c r="N489" s="303" t="s">
        <v>494</v>
      </c>
      <c r="O489" s="303" t="s">
        <v>494</v>
      </c>
      <c r="P489" s="303" t="s">
        <v>494</v>
      </c>
      <c r="Q489" s="303">
        <v>117.73</v>
      </c>
      <c r="R489" s="303" t="s">
        <v>494</v>
      </c>
      <c r="S489" s="303" t="s">
        <v>494</v>
      </c>
      <c r="T489" s="303" t="s">
        <v>494</v>
      </c>
      <c r="U489" s="303" t="s">
        <v>494</v>
      </c>
      <c r="V489" s="300" t="s">
        <v>189</v>
      </c>
      <c r="W489" s="303">
        <v>2.1192000000000002</v>
      </c>
      <c r="X489" s="303" t="s">
        <v>494</v>
      </c>
      <c r="Y489" s="303" t="s">
        <v>494</v>
      </c>
      <c r="Z489" s="303" t="s">
        <v>494</v>
      </c>
      <c r="AA489" s="303" t="s">
        <v>494</v>
      </c>
      <c r="AB489" s="303" t="s">
        <v>494</v>
      </c>
      <c r="AC489" s="303" t="s">
        <v>494</v>
      </c>
      <c r="AD489" s="303" t="s">
        <v>494</v>
      </c>
      <c r="AE489" s="303" t="s">
        <v>494</v>
      </c>
      <c r="AF489" s="303" t="s">
        <v>494</v>
      </c>
      <c r="AG489" s="300" t="s">
        <v>189</v>
      </c>
      <c r="AH489" s="303">
        <v>7230.4559117999988</v>
      </c>
      <c r="AI489" s="303" t="s">
        <v>494</v>
      </c>
      <c r="AJ489" s="303" t="s">
        <v>494</v>
      </c>
    </row>
    <row r="490" spans="1:36" x14ac:dyDescent="0.75">
      <c r="A490" s="304" t="s">
        <v>655</v>
      </c>
      <c r="B490" s="303" t="s">
        <v>494</v>
      </c>
      <c r="C490" s="303">
        <v>397.31929999999994</v>
      </c>
      <c r="D490" s="303" t="s">
        <v>494</v>
      </c>
      <c r="E490" s="303" t="s">
        <v>494</v>
      </c>
      <c r="F490" s="303">
        <v>2549.6623400000003</v>
      </c>
      <c r="G490" s="303" t="s">
        <v>494</v>
      </c>
      <c r="H490" s="303">
        <v>49042.255100000002</v>
      </c>
      <c r="I490" s="303" t="s">
        <v>494</v>
      </c>
      <c r="J490" s="303">
        <v>2093.1475999999998</v>
      </c>
      <c r="K490" s="303" t="s">
        <v>494</v>
      </c>
      <c r="L490" s="303" t="s">
        <v>494</v>
      </c>
      <c r="M490" s="303" t="s">
        <v>494</v>
      </c>
      <c r="N490" s="303" t="s">
        <v>494</v>
      </c>
      <c r="O490" s="303" t="s">
        <v>494</v>
      </c>
      <c r="P490" s="303" t="s">
        <v>494</v>
      </c>
      <c r="Q490" s="303">
        <v>99.33</v>
      </c>
      <c r="R490" s="303" t="s">
        <v>494</v>
      </c>
      <c r="S490" s="303" t="s">
        <v>494</v>
      </c>
      <c r="T490" s="303" t="s">
        <v>494</v>
      </c>
      <c r="U490" s="303" t="s">
        <v>494</v>
      </c>
      <c r="V490" s="300" t="s">
        <v>189</v>
      </c>
      <c r="W490" s="303" t="s">
        <v>494</v>
      </c>
      <c r="X490" s="303" t="s">
        <v>494</v>
      </c>
      <c r="Y490" s="303" t="s">
        <v>494</v>
      </c>
      <c r="Z490" s="303" t="s">
        <v>494</v>
      </c>
      <c r="AA490" s="303" t="s">
        <v>494</v>
      </c>
      <c r="AB490" s="303" t="s">
        <v>494</v>
      </c>
      <c r="AC490" s="303" t="s">
        <v>494</v>
      </c>
      <c r="AD490" s="303" t="s">
        <v>494</v>
      </c>
      <c r="AE490" s="303" t="s">
        <v>494</v>
      </c>
      <c r="AF490" s="303" t="s">
        <v>494</v>
      </c>
      <c r="AG490" s="300" t="s">
        <v>189</v>
      </c>
      <c r="AH490" s="303" t="s">
        <v>3129</v>
      </c>
      <c r="AI490" s="303" t="s">
        <v>494</v>
      </c>
      <c r="AJ490" s="303" t="s">
        <v>494</v>
      </c>
    </row>
    <row r="491" spans="1:36" x14ac:dyDescent="0.75">
      <c r="A491" s="304" t="s">
        <v>656</v>
      </c>
      <c r="B491" s="303" t="s">
        <v>494</v>
      </c>
      <c r="C491" s="303" t="s">
        <v>494</v>
      </c>
      <c r="D491" s="303" t="s">
        <v>494</v>
      </c>
      <c r="E491" s="303" t="s">
        <v>494</v>
      </c>
      <c r="F491" s="303" t="s">
        <v>494</v>
      </c>
      <c r="G491" s="303" t="s">
        <v>494</v>
      </c>
      <c r="H491" s="303">
        <v>1019.4</v>
      </c>
      <c r="I491" s="303" t="s">
        <v>494</v>
      </c>
      <c r="J491" s="303" t="s">
        <v>494</v>
      </c>
      <c r="K491" s="303" t="s">
        <v>494</v>
      </c>
      <c r="L491" s="303" t="s">
        <v>494</v>
      </c>
      <c r="M491" s="303" t="s">
        <v>494</v>
      </c>
      <c r="N491" s="303" t="s">
        <v>494</v>
      </c>
      <c r="O491" s="303" t="s">
        <v>494</v>
      </c>
      <c r="P491" s="303" t="s">
        <v>494</v>
      </c>
      <c r="Q491" s="303" t="s">
        <v>494</v>
      </c>
      <c r="R491" s="303" t="s">
        <v>494</v>
      </c>
      <c r="S491" s="303" t="s">
        <v>494</v>
      </c>
      <c r="T491" s="303" t="s">
        <v>494</v>
      </c>
      <c r="U491" s="303" t="s">
        <v>494</v>
      </c>
      <c r="V491" s="300" t="s">
        <v>189</v>
      </c>
      <c r="W491" s="303" t="s">
        <v>494</v>
      </c>
      <c r="X491" s="303" t="s">
        <v>494</v>
      </c>
      <c r="Y491" s="303" t="s">
        <v>494</v>
      </c>
      <c r="Z491" s="303" t="s">
        <v>494</v>
      </c>
      <c r="AA491" s="303" t="s">
        <v>494</v>
      </c>
      <c r="AB491" s="303" t="s">
        <v>494</v>
      </c>
      <c r="AC491" s="303" t="s">
        <v>494</v>
      </c>
      <c r="AD491" s="303" t="s">
        <v>494</v>
      </c>
      <c r="AE491" s="303" t="s">
        <v>494</v>
      </c>
      <c r="AF491" s="303" t="s">
        <v>494</v>
      </c>
      <c r="AG491" s="300" t="s">
        <v>189</v>
      </c>
      <c r="AH491" s="303" t="s">
        <v>496</v>
      </c>
      <c r="AI491" s="303" t="s">
        <v>494</v>
      </c>
      <c r="AJ491" s="303" t="s">
        <v>494</v>
      </c>
    </row>
    <row r="492" spans="1:36" x14ac:dyDescent="0.75">
      <c r="A492" s="304" t="s">
        <v>657</v>
      </c>
      <c r="B492" s="303">
        <v>0.88</v>
      </c>
      <c r="C492" s="303" t="s">
        <v>494</v>
      </c>
      <c r="D492" s="303" t="s">
        <v>494</v>
      </c>
      <c r="E492" s="303" t="s">
        <v>494</v>
      </c>
      <c r="F492" s="303">
        <v>30.78</v>
      </c>
      <c r="G492" s="303" t="s">
        <v>494</v>
      </c>
      <c r="H492" s="303" t="s">
        <v>494</v>
      </c>
      <c r="I492" s="303" t="s">
        <v>494</v>
      </c>
      <c r="J492" s="303" t="s">
        <v>494</v>
      </c>
      <c r="K492" s="303" t="s">
        <v>494</v>
      </c>
      <c r="L492" s="303" t="s">
        <v>494</v>
      </c>
      <c r="M492" s="303" t="s">
        <v>494</v>
      </c>
      <c r="N492" s="303" t="s">
        <v>494</v>
      </c>
      <c r="O492" s="303" t="s">
        <v>494</v>
      </c>
      <c r="P492" s="303" t="s">
        <v>494</v>
      </c>
      <c r="Q492" s="303">
        <v>18.399999999999999</v>
      </c>
      <c r="R492" s="303" t="s">
        <v>494</v>
      </c>
      <c r="S492" s="303" t="s">
        <v>494</v>
      </c>
      <c r="T492" s="303" t="s">
        <v>494</v>
      </c>
      <c r="U492" s="303" t="s">
        <v>494</v>
      </c>
      <c r="V492" s="300" t="s">
        <v>189</v>
      </c>
      <c r="W492" s="303">
        <v>2.1192000000000002</v>
      </c>
      <c r="X492" s="303" t="s">
        <v>494</v>
      </c>
      <c r="Y492" s="303" t="s">
        <v>494</v>
      </c>
      <c r="Z492" s="303" t="s">
        <v>494</v>
      </c>
      <c r="AA492" s="303" t="s">
        <v>494</v>
      </c>
      <c r="AB492" s="303" t="s">
        <v>494</v>
      </c>
      <c r="AC492" s="303" t="s">
        <v>494</v>
      </c>
      <c r="AD492" s="303" t="s">
        <v>494</v>
      </c>
      <c r="AE492" s="303" t="s">
        <v>494</v>
      </c>
      <c r="AF492" s="303" t="s">
        <v>494</v>
      </c>
      <c r="AG492" s="300" t="s">
        <v>189</v>
      </c>
      <c r="AH492" s="303" t="s">
        <v>496</v>
      </c>
      <c r="AI492" s="303" t="s">
        <v>494</v>
      </c>
      <c r="AJ492" s="303" t="s">
        <v>494</v>
      </c>
    </row>
    <row r="493" spans="1:36" x14ac:dyDescent="0.75">
      <c r="A493" s="304" t="s">
        <v>658</v>
      </c>
      <c r="B493" s="303" t="s">
        <v>494</v>
      </c>
      <c r="C493" s="303" t="s">
        <v>494</v>
      </c>
      <c r="D493" s="303" t="s">
        <v>494</v>
      </c>
      <c r="E493" s="303" t="s">
        <v>494</v>
      </c>
      <c r="F493" s="303" t="s">
        <v>494</v>
      </c>
      <c r="G493" s="303" t="s">
        <v>494</v>
      </c>
      <c r="H493" s="303">
        <v>5967.5</v>
      </c>
      <c r="I493" s="303" t="s">
        <v>494</v>
      </c>
      <c r="J493" s="303" t="s">
        <v>494</v>
      </c>
      <c r="K493" s="303" t="s">
        <v>494</v>
      </c>
      <c r="L493" s="303" t="s">
        <v>494</v>
      </c>
      <c r="M493" s="303" t="s">
        <v>494</v>
      </c>
      <c r="N493" s="303" t="s">
        <v>494</v>
      </c>
      <c r="O493" s="303" t="s">
        <v>494</v>
      </c>
      <c r="P493" s="303" t="s">
        <v>494</v>
      </c>
      <c r="Q493" s="303" t="s">
        <v>494</v>
      </c>
      <c r="R493" s="303" t="s">
        <v>494</v>
      </c>
      <c r="S493" s="303" t="s">
        <v>494</v>
      </c>
      <c r="T493" s="303" t="s">
        <v>494</v>
      </c>
      <c r="U493" s="303" t="s">
        <v>494</v>
      </c>
      <c r="V493" s="300" t="s">
        <v>189</v>
      </c>
      <c r="W493" s="303" t="s">
        <v>494</v>
      </c>
      <c r="X493" s="303" t="s">
        <v>494</v>
      </c>
      <c r="Y493" s="303" t="s">
        <v>494</v>
      </c>
      <c r="Z493" s="303" t="s">
        <v>494</v>
      </c>
      <c r="AA493" s="303" t="s">
        <v>494</v>
      </c>
      <c r="AB493" s="303" t="s">
        <v>494</v>
      </c>
      <c r="AC493" s="303" t="s">
        <v>494</v>
      </c>
      <c r="AD493" s="303" t="s">
        <v>494</v>
      </c>
      <c r="AE493" s="303" t="s">
        <v>494</v>
      </c>
      <c r="AF493" s="303" t="s">
        <v>494</v>
      </c>
      <c r="AG493" s="300" t="s">
        <v>189</v>
      </c>
      <c r="AH493" s="303" t="s">
        <v>568</v>
      </c>
      <c r="AI493" s="303" t="s">
        <v>494</v>
      </c>
      <c r="AJ493" s="303" t="s">
        <v>494</v>
      </c>
    </row>
    <row r="494" spans="1:36" x14ac:dyDescent="0.75">
      <c r="A494" s="304" t="s">
        <v>659</v>
      </c>
      <c r="B494" s="303" t="s">
        <v>494</v>
      </c>
      <c r="C494" s="303" t="s">
        <v>494</v>
      </c>
      <c r="D494" s="303" t="s">
        <v>494</v>
      </c>
      <c r="E494" s="303" t="s">
        <v>494</v>
      </c>
      <c r="F494" s="303" t="s">
        <v>494</v>
      </c>
      <c r="G494" s="303" t="s">
        <v>494</v>
      </c>
      <c r="H494" s="303" t="s">
        <v>494</v>
      </c>
      <c r="I494" s="303" t="s">
        <v>494</v>
      </c>
      <c r="J494" s="303" t="s">
        <v>494</v>
      </c>
      <c r="K494" s="303" t="s">
        <v>494</v>
      </c>
      <c r="L494" s="303" t="s">
        <v>494</v>
      </c>
      <c r="M494" s="303" t="s">
        <v>494</v>
      </c>
      <c r="N494" s="303" t="s">
        <v>494</v>
      </c>
      <c r="O494" s="303" t="s">
        <v>494</v>
      </c>
      <c r="P494" s="303" t="s">
        <v>494</v>
      </c>
      <c r="Q494" s="303" t="s">
        <v>494</v>
      </c>
      <c r="R494" s="303" t="s">
        <v>494</v>
      </c>
      <c r="S494" s="303" t="s">
        <v>494</v>
      </c>
      <c r="T494" s="303" t="s">
        <v>494</v>
      </c>
      <c r="U494" s="303" t="s">
        <v>494</v>
      </c>
      <c r="V494" s="300" t="s">
        <v>189</v>
      </c>
      <c r="W494" s="303" t="s">
        <v>494</v>
      </c>
      <c r="X494" s="303" t="s">
        <v>494</v>
      </c>
      <c r="Y494" s="303" t="s">
        <v>494</v>
      </c>
      <c r="Z494" s="303" t="s">
        <v>494</v>
      </c>
      <c r="AA494" s="303" t="s">
        <v>494</v>
      </c>
      <c r="AB494" s="303" t="s">
        <v>494</v>
      </c>
      <c r="AC494" s="303" t="s">
        <v>494</v>
      </c>
      <c r="AD494" s="303" t="s">
        <v>494</v>
      </c>
      <c r="AE494" s="303" t="s">
        <v>494</v>
      </c>
      <c r="AF494" s="303" t="s">
        <v>494</v>
      </c>
      <c r="AG494" s="300" t="s">
        <v>189</v>
      </c>
      <c r="AH494" s="303" t="s">
        <v>496</v>
      </c>
      <c r="AI494" s="303" t="s">
        <v>494</v>
      </c>
      <c r="AJ494" s="303" t="s">
        <v>494</v>
      </c>
    </row>
    <row r="495" spans="1:36" x14ac:dyDescent="0.75">
      <c r="A495" s="306" t="s">
        <v>660</v>
      </c>
      <c r="B495" s="303" t="s">
        <v>494</v>
      </c>
      <c r="C495" s="303" t="s">
        <v>494</v>
      </c>
      <c r="D495" s="303" t="s">
        <v>494</v>
      </c>
      <c r="E495" s="303" t="s">
        <v>494</v>
      </c>
      <c r="F495" s="303" t="s">
        <v>494</v>
      </c>
      <c r="G495" s="303" t="s">
        <v>494</v>
      </c>
      <c r="H495" s="303" t="s">
        <v>494</v>
      </c>
      <c r="I495" s="303" t="s">
        <v>494</v>
      </c>
      <c r="J495" s="303" t="s">
        <v>494</v>
      </c>
      <c r="K495" s="303" t="s">
        <v>494</v>
      </c>
      <c r="L495" s="303" t="s">
        <v>494</v>
      </c>
      <c r="M495" s="303" t="s">
        <v>494</v>
      </c>
      <c r="N495" s="303" t="s">
        <v>494</v>
      </c>
      <c r="O495" s="303" t="s">
        <v>494</v>
      </c>
      <c r="P495" s="303" t="s">
        <v>494</v>
      </c>
      <c r="Q495" s="303" t="s">
        <v>494</v>
      </c>
      <c r="R495" s="303" t="s">
        <v>494</v>
      </c>
      <c r="S495" s="303" t="s">
        <v>494</v>
      </c>
      <c r="T495" s="303" t="s">
        <v>494</v>
      </c>
      <c r="U495" s="303" t="s">
        <v>494</v>
      </c>
      <c r="V495" s="300" t="s">
        <v>189</v>
      </c>
      <c r="W495" s="303" t="s">
        <v>494</v>
      </c>
      <c r="X495" s="303" t="s">
        <v>494</v>
      </c>
      <c r="Y495" s="303" t="s">
        <v>494</v>
      </c>
      <c r="Z495" s="303" t="s">
        <v>494</v>
      </c>
      <c r="AA495" s="303" t="s">
        <v>494</v>
      </c>
      <c r="AB495" s="303" t="s">
        <v>494</v>
      </c>
      <c r="AC495" s="303" t="s">
        <v>494</v>
      </c>
      <c r="AD495" s="303" t="s">
        <v>494</v>
      </c>
      <c r="AE495" s="303" t="s">
        <v>494</v>
      </c>
      <c r="AF495" s="303" t="s">
        <v>494</v>
      </c>
      <c r="AG495" s="300" t="s">
        <v>189</v>
      </c>
      <c r="AH495" s="303">
        <v>7230.4559117999988</v>
      </c>
      <c r="AI495" s="303" t="s">
        <v>494</v>
      </c>
      <c r="AJ495" s="303" t="s">
        <v>494</v>
      </c>
    </row>
    <row r="496" spans="1:36" x14ac:dyDescent="0.75">
      <c r="A496" s="308" t="s">
        <v>661</v>
      </c>
      <c r="B496" s="303" t="s">
        <v>494</v>
      </c>
      <c r="C496" s="303" t="s">
        <v>494</v>
      </c>
      <c r="D496" s="303" t="s">
        <v>494</v>
      </c>
      <c r="E496" s="303" t="s">
        <v>494</v>
      </c>
      <c r="F496" s="303" t="s">
        <v>494</v>
      </c>
      <c r="G496" s="303" t="s">
        <v>494</v>
      </c>
      <c r="H496" s="303" t="s">
        <v>494</v>
      </c>
      <c r="I496" s="303" t="s">
        <v>494</v>
      </c>
      <c r="J496" s="303" t="s">
        <v>494</v>
      </c>
      <c r="K496" s="303" t="s">
        <v>494</v>
      </c>
      <c r="L496" s="303" t="s">
        <v>494</v>
      </c>
      <c r="M496" s="303" t="s">
        <v>494</v>
      </c>
      <c r="N496" s="303" t="s">
        <v>494</v>
      </c>
      <c r="O496" s="303" t="s">
        <v>494</v>
      </c>
      <c r="P496" s="303" t="s">
        <v>494</v>
      </c>
      <c r="Q496" s="303" t="s">
        <v>494</v>
      </c>
      <c r="R496" s="303" t="s">
        <v>494</v>
      </c>
      <c r="S496" s="303" t="s">
        <v>494</v>
      </c>
      <c r="T496" s="303" t="s">
        <v>494</v>
      </c>
      <c r="U496" s="303" t="s">
        <v>494</v>
      </c>
      <c r="V496" s="300" t="s">
        <v>189</v>
      </c>
      <c r="W496" s="303">
        <v>0.31825058820208002</v>
      </c>
      <c r="X496" s="303" t="s">
        <v>494</v>
      </c>
      <c r="Y496" s="303" t="s">
        <v>494</v>
      </c>
      <c r="Z496" s="303" t="s">
        <v>494</v>
      </c>
      <c r="AA496" s="303" t="s">
        <v>494</v>
      </c>
      <c r="AB496" s="303" t="s">
        <v>494</v>
      </c>
      <c r="AC496" s="303" t="s">
        <v>494</v>
      </c>
      <c r="AD496" s="303" t="s">
        <v>494</v>
      </c>
      <c r="AE496" s="303" t="s">
        <v>494</v>
      </c>
      <c r="AF496" s="303" t="s">
        <v>494</v>
      </c>
      <c r="AG496" s="300" t="s">
        <v>189</v>
      </c>
      <c r="AH496" s="303" t="s">
        <v>494</v>
      </c>
      <c r="AI496" s="303">
        <v>366.18901378629999</v>
      </c>
      <c r="AJ496" s="303" t="s">
        <v>494</v>
      </c>
    </row>
    <row r="497" spans="1:36" x14ac:dyDescent="0.75">
      <c r="A497" s="304" t="s">
        <v>662</v>
      </c>
      <c r="B497" s="303" t="s">
        <v>494</v>
      </c>
      <c r="C497" s="303" t="s">
        <v>494</v>
      </c>
      <c r="D497" s="303" t="s">
        <v>494</v>
      </c>
      <c r="E497" s="303" t="s">
        <v>494</v>
      </c>
      <c r="F497" s="303" t="s">
        <v>494</v>
      </c>
      <c r="G497" s="303" t="s">
        <v>494</v>
      </c>
      <c r="H497" s="303" t="s">
        <v>494</v>
      </c>
      <c r="I497" s="303" t="s">
        <v>494</v>
      </c>
      <c r="J497" s="303" t="s">
        <v>494</v>
      </c>
      <c r="K497" s="303" t="s">
        <v>494</v>
      </c>
      <c r="L497" s="303" t="s">
        <v>494</v>
      </c>
      <c r="M497" s="303" t="s">
        <v>494</v>
      </c>
      <c r="N497" s="303" t="s">
        <v>494</v>
      </c>
      <c r="O497" s="303" t="s">
        <v>494</v>
      </c>
      <c r="P497" s="303" t="s">
        <v>494</v>
      </c>
      <c r="Q497" s="303" t="s">
        <v>494</v>
      </c>
      <c r="R497" s="303" t="s">
        <v>494</v>
      </c>
      <c r="S497" s="303" t="s">
        <v>494</v>
      </c>
      <c r="T497" s="303" t="s">
        <v>494</v>
      </c>
      <c r="U497" s="303" t="s">
        <v>494</v>
      </c>
      <c r="V497" s="300" t="s">
        <v>189</v>
      </c>
      <c r="W497" s="303">
        <v>0.31825058820208002</v>
      </c>
      <c r="X497" s="303" t="s">
        <v>494</v>
      </c>
      <c r="Y497" s="303" t="s">
        <v>494</v>
      </c>
      <c r="Z497" s="303" t="s">
        <v>494</v>
      </c>
      <c r="AA497" s="303" t="s">
        <v>494</v>
      </c>
      <c r="AB497" s="303" t="s">
        <v>494</v>
      </c>
      <c r="AC497" s="303" t="s">
        <v>494</v>
      </c>
      <c r="AD497" s="303" t="s">
        <v>494</v>
      </c>
      <c r="AE497" s="303" t="s">
        <v>494</v>
      </c>
      <c r="AF497" s="303" t="s">
        <v>494</v>
      </c>
      <c r="AG497" s="300" t="s">
        <v>189</v>
      </c>
      <c r="AH497" s="303" t="s">
        <v>494</v>
      </c>
      <c r="AI497" s="303">
        <v>366.18901378630005</v>
      </c>
      <c r="AJ497" s="303" t="s">
        <v>494</v>
      </c>
    </row>
    <row r="498" spans="1:36" x14ac:dyDescent="0.75">
      <c r="A498" s="304" t="s">
        <v>3404</v>
      </c>
      <c r="B498" s="300" t="s">
        <v>189</v>
      </c>
      <c r="C498" s="300" t="s">
        <v>189</v>
      </c>
      <c r="D498" s="300" t="s">
        <v>189</v>
      </c>
      <c r="E498" s="300" t="s">
        <v>189</v>
      </c>
      <c r="F498" s="300" t="s">
        <v>189</v>
      </c>
      <c r="G498" s="300" t="s">
        <v>189</v>
      </c>
      <c r="H498" s="300" t="s">
        <v>189</v>
      </c>
      <c r="I498" s="300" t="s">
        <v>189</v>
      </c>
      <c r="J498" s="300" t="s">
        <v>189</v>
      </c>
      <c r="K498" s="300" t="s">
        <v>189</v>
      </c>
      <c r="L498" s="300" t="s">
        <v>189</v>
      </c>
      <c r="M498" s="300" t="s">
        <v>189</v>
      </c>
      <c r="N498" s="300" t="s">
        <v>189</v>
      </c>
      <c r="O498" s="300" t="s">
        <v>189</v>
      </c>
      <c r="P498" s="300" t="s">
        <v>189</v>
      </c>
      <c r="Q498" s="300" t="s">
        <v>189</v>
      </c>
      <c r="R498" s="300" t="s">
        <v>189</v>
      </c>
      <c r="S498" s="300" t="s">
        <v>189</v>
      </c>
      <c r="T498" s="300" t="s">
        <v>189</v>
      </c>
      <c r="U498" s="300" t="s">
        <v>189</v>
      </c>
      <c r="V498" s="300" t="s">
        <v>189</v>
      </c>
      <c r="W498" s="303" t="s">
        <v>494</v>
      </c>
      <c r="X498" s="303" t="s">
        <v>494</v>
      </c>
      <c r="Y498" s="303" t="s">
        <v>494</v>
      </c>
      <c r="Z498" s="303" t="s">
        <v>494</v>
      </c>
      <c r="AA498" s="303" t="s">
        <v>494</v>
      </c>
      <c r="AB498" s="303" t="s">
        <v>494</v>
      </c>
      <c r="AC498" s="303" t="s">
        <v>494</v>
      </c>
      <c r="AD498" s="303" t="s">
        <v>494</v>
      </c>
      <c r="AE498" s="303" t="s">
        <v>494</v>
      </c>
      <c r="AF498" s="303" t="s">
        <v>494</v>
      </c>
      <c r="AG498" s="300" t="s">
        <v>189</v>
      </c>
      <c r="AH498" s="300" t="s">
        <v>189</v>
      </c>
      <c r="AI498" s="303" t="s">
        <v>521</v>
      </c>
      <c r="AJ498" s="300" t="s">
        <v>189</v>
      </c>
    </row>
    <row r="499" spans="1:36" x14ac:dyDescent="0.75">
      <c r="A499" s="304" t="s">
        <v>663</v>
      </c>
      <c r="B499" s="303" t="s">
        <v>494</v>
      </c>
      <c r="C499" s="303" t="s">
        <v>494</v>
      </c>
      <c r="D499" s="303" t="s">
        <v>494</v>
      </c>
      <c r="E499" s="303" t="s">
        <v>494</v>
      </c>
      <c r="F499" s="303" t="s">
        <v>494</v>
      </c>
      <c r="G499" s="303" t="s">
        <v>494</v>
      </c>
      <c r="H499" s="303" t="s">
        <v>494</v>
      </c>
      <c r="I499" s="303" t="s">
        <v>494</v>
      </c>
      <c r="J499" s="303" t="s">
        <v>494</v>
      </c>
      <c r="K499" s="303" t="s">
        <v>494</v>
      </c>
      <c r="L499" s="303" t="s">
        <v>494</v>
      </c>
      <c r="M499" s="303" t="s">
        <v>494</v>
      </c>
      <c r="N499" s="303" t="s">
        <v>494</v>
      </c>
      <c r="O499" s="303" t="s">
        <v>494</v>
      </c>
      <c r="P499" s="303" t="s">
        <v>494</v>
      </c>
      <c r="Q499" s="303" t="s">
        <v>494</v>
      </c>
      <c r="R499" s="303" t="s">
        <v>494</v>
      </c>
      <c r="S499" s="303" t="s">
        <v>494</v>
      </c>
      <c r="T499" s="303" t="s">
        <v>494</v>
      </c>
      <c r="U499" s="303" t="s">
        <v>494</v>
      </c>
      <c r="V499" s="300" t="s">
        <v>189</v>
      </c>
      <c r="W499" s="303" t="s">
        <v>494</v>
      </c>
      <c r="X499" s="303" t="s">
        <v>494</v>
      </c>
      <c r="Y499" s="303" t="s">
        <v>494</v>
      </c>
      <c r="Z499" s="303" t="s">
        <v>494</v>
      </c>
      <c r="AA499" s="303" t="s">
        <v>494</v>
      </c>
      <c r="AB499" s="303" t="s">
        <v>494</v>
      </c>
      <c r="AC499" s="303" t="s">
        <v>494</v>
      </c>
      <c r="AD499" s="303" t="s">
        <v>494</v>
      </c>
      <c r="AE499" s="303" t="s">
        <v>494</v>
      </c>
      <c r="AF499" s="303" t="s">
        <v>494</v>
      </c>
      <c r="AG499" s="300" t="s">
        <v>189</v>
      </c>
      <c r="AH499" s="303" t="s">
        <v>494</v>
      </c>
      <c r="AI499" s="303" t="s">
        <v>494</v>
      </c>
      <c r="AJ499" s="303" t="s">
        <v>494</v>
      </c>
    </row>
    <row r="500" spans="1:36" x14ac:dyDescent="0.75">
      <c r="A500" s="231" t="s">
        <v>712</v>
      </c>
      <c r="B500" s="303" t="s">
        <v>528</v>
      </c>
      <c r="C500" s="303" t="s">
        <v>494</v>
      </c>
      <c r="D500" s="303" t="s">
        <v>494</v>
      </c>
      <c r="E500" s="303" t="s">
        <v>494</v>
      </c>
      <c r="F500" s="303" t="s">
        <v>494</v>
      </c>
      <c r="G500" s="303" t="s">
        <v>494</v>
      </c>
      <c r="H500" s="303" t="s">
        <v>494</v>
      </c>
      <c r="I500" s="303" t="s">
        <v>494</v>
      </c>
      <c r="J500" s="303" t="s">
        <v>494</v>
      </c>
      <c r="K500" s="303" t="s">
        <v>494</v>
      </c>
      <c r="L500" s="303" t="s">
        <v>494</v>
      </c>
      <c r="M500" s="303" t="s">
        <v>494</v>
      </c>
      <c r="N500" s="303" t="s">
        <v>494</v>
      </c>
      <c r="O500" s="303" t="s">
        <v>494</v>
      </c>
      <c r="P500" s="303" t="s">
        <v>494</v>
      </c>
      <c r="Q500" s="303" t="s">
        <v>494</v>
      </c>
      <c r="R500" s="303" t="s">
        <v>494</v>
      </c>
      <c r="S500" s="303" t="s">
        <v>494</v>
      </c>
      <c r="T500" s="303" t="s">
        <v>494</v>
      </c>
      <c r="U500" s="303" t="s">
        <v>494</v>
      </c>
      <c r="V500" s="300" t="s">
        <v>189</v>
      </c>
      <c r="W500" s="303" t="s">
        <v>528</v>
      </c>
      <c r="X500" s="303" t="s">
        <v>528</v>
      </c>
      <c r="Y500" s="303" t="s">
        <v>528</v>
      </c>
      <c r="Z500" s="303" t="s">
        <v>494</v>
      </c>
      <c r="AA500" s="303" t="s">
        <v>528</v>
      </c>
      <c r="AB500" s="303" t="s">
        <v>494</v>
      </c>
      <c r="AC500" s="303" t="s">
        <v>494</v>
      </c>
      <c r="AD500" s="303" t="s">
        <v>494</v>
      </c>
      <c r="AE500" s="303" t="s">
        <v>494</v>
      </c>
      <c r="AF500" s="303" t="s">
        <v>494</v>
      </c>
      <c r="AG500" s="300" t="s">
        <v>189</v>
      </c>
      <c r="AH500" s="303" t="s">
        <v>494</v>
      </c>
      <c r="AI500" s="303" t="s">
        <v>528</v>
      </c>
      <c r="AJ500" s="303" t="s">
        <v>528</v>
      </c>
    </row>
    <row r="501" spans="1:36" x14ac:dyDescent="0.75">
      <c r="A501" s="309" t="s">
        <v>713</v>
      </c>
      <c r="B501" s="303" t="s">
        <v>528</v>
      </c>
      <c r="C501" s="303" t="s">
        <v>494</v>
      </c>
      <c r="D501" s="303" t="s">
        <v>494</v>
      </c>
      <c r="E501" s="303" t="s">
        <v>494</v>
      </c>
      <c r="F501" s="303" t="s">
        <v>494</v>
      </c>
      <c r="G501" s="303" t="s">
        <v>494</v>
      </c>
      <c r="H501" s="303" t="s">
        <v>494</v>
      </c>
      <c r="I501" s="303" t="s">
        <v>494</v>
      </c>
      <c r="J501" s="303" t="s">
        <v>494</v>
      </c>
      <c r="K501" s="303" t="s">
        <v>494</v>
      </c>
      <c r="L501" s="303" t="s">
        <v>494</v>
      </c>
      <c r="M501" s="303" t="s">
        <v>494</v>
      </c>
      <c r="N501" s="303" t="s">
        <v>494</v>
      </c>
      <c r="O501" s="303" t="s">
        <v>494</v>
      </c>
      <c r="P501" s="303" t="s">
        <v>494</v>
      </c>
      <c r="Q501" s="303" t="s">
        <v>494</v>
      </c>
      <c r="R501" s="303" t="s">
        <v>494</v>
      </c>
      <c r="S501" s="303" t="s">
        <v>494</v>
      </c>
      <c r="T501" s="303" t="s">
        <v>494</v>
      </c>
      <c r="U501" s="303" t="s">
        <v>494</v>
      </c>
      <c r="V501" s="300" t="s">
        <v>189</v>
      </c>
      <c r="W501" s="303" t="s">
        <v>528</v>
      </c>
      <c r="X501" s="303" t="s">
        <v>528</v>
      </c>
      <c r="Y501" s="303" t="s">
        <v>528</v>
      </c>
      <c r="Z501" s="303" t="s">
        <v>494</v>
      </c>
      <c r="AA501" s="303" t="s">
        <v>528</v>
      </c>
      <c r="AB501" s="303" t="s">
        <v>494</v>
      </c>
      <c r="AC501" s="303" t="s">
        <v>494</v>
      </c>
      <c r="AD501" s="303" t="s">
        <v>494</v>
      </c>
      <c r="AE501" s="303" t="s">
        <v>494</v>
      </c>
      <c r="AF501" s="303" t="s">
        <v>494</v>
      </c>
      <c r="AG501" s="300" t="s">
        <v>189</v>
      </c>
      <c r="AH501" s="303" t="s">
        <v>494</v>
      </c>
      <c r="AI501" s="303" t="s">
        <v>528</v>
      </c>
      <c r="AJ501" s="303" t="s">
        <v>528</v>
      </c>
    </row>
    <row r="502" spans="1:36" ht="15.75" customHeight="1" thickBot="1" x14ac:dyDescent="0.9">
      <c r="A502" s="232" t="s">
        <v>714</v>
      </c>
      <c r="B502" s="514" t="s">
        <v>701</v>
      </c>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c r="AC502" s="528"/>
      <c r="AD502" s="528"/>
      <c r="AE502" s="528"/>
      <c r="AF502" s="528"/>
      <c r="AG502" s="528"/>
      <c r="AH502" s="528"/>
      <c r="AI502" s="528"/>
      <c r="AJ502" s="529"/>
    </row>
    <row r="503" spans="1:36" ht="15.5" thickTop="1" x14ac:dyDescent="0.75">
      <c r="A503" s="230" t="s">
        <v>715</v>
      </c>
      <c r="B503" s="303">
        <v>20255.88328182527</v>
      </c>
      <c r="C503" s="303">
        <v>268.79848497951895</v>
      </c>
      <c r="D503" s="303">
        <v>0.18223611604834999</v>
      </c>
      <c r="E503" s="303" t="s">
        <v>799</v>
      </c>
      <c r="F503" s="303">
        <v>9031.5481900000013</v>
      </c>
      <c r="G503" s="303" t="s">
        <v>519</v>
      </c>
      <c r="H503" s="303">
        <v>80121.705387429378</v>
      </c>
      <c r="I503" s="303" t="s">
        <v>519</v>
      </c>
      <c r="J503" s="303">
        <v>9356.369772</v>
      </c>
      <c r="K503" s="303" t="s">
        <v>519</v>
      </c>
      <c r="L503" s="303" t="s">
        <v>799</v>
      </c>
      <c r="M503" s="303" t="s">
        <v>519</v>
      </c>
      <c r="N503" s="303" t="s">
        <v>519</v>
      </c>
      <c r="O503" s="303" t="s">
        <v>519</v>
      </c>
      <c r="P503" s="303" t="s">
        <v>519</v>
      </c>
      <c r="Q503" s="303">
        <v>1154.9313</v>
      </c>
      <c r="R503" s="303" t="s">
        <v>519</v>
      </c>
      <c r="S503" s="303" t="s">
        <v>799</v>
      </c>
      <c r="T503" s="303" t="s">
        <v>799</v>
      </c>
      <c r="U503" s="303">
        <v>1.6984600970478201</v>
      </c>
      <c r="V503" s="300" t="s">
        <v>189</v>
      </c>
      <c r="W503" s="303">
        <v>3991.1111453887138</v>
      </c>
      <c r="X503" s="303">
        <v>2523.6563378072069</v>
      </c>
      <c r="Y503" s="303">
        <v>79.714328892219598</v>
      </c>
      <c r="Z503" s="303" t="s">
        <v>519</v>
      </c>
      <c r="AA503" s="303">
        <v>118.23495360473002</v>
      </c>
      <c r="AB503" s="303" t="s">
        <v>519</v>
      </c>
      <c r="AC503" s="303" t="s">
        <v>799</v>
      </c>
      <c r="AD503" s="303" t="s">
        <v>519</v>
      </c>
      <c r="AE503" s="303" t="s">
        <v>519</v>
      </c>
      <c r="AF503" s="303">
        <v>3.5894286775586801</v>
      </c>
      <c r="AG503" s="300" t="s">
        <v>189</v>
      </c>
      <c r="AH503" s="303">
        <v>7230.4559117999988</v>
      </c>
      <c r="AI503" s="303">
        <v>11803.800907153873</v>
      </c>
      <c r="AJ503" s="303">
        <v>490.71858044203998</v>
      </c>
    </row>
    <row r="504" spans="1:36" x14ac:dyDescent="0.75">
      <c r="A504" s="310" t="s">
        <v>716</v>
      </c>
      <c r="B504" s="303">
        <v>20040.325102040817</v>
      </c>
      <c r="C504" s="303" t="s">
        <v>494</v>
      </c>
      <c r="D504" s="303" t="s">
        <v>494</v>
      </c>
      <c r="E504" s="303" t="s">
        <v>494</v>
      </c>
      <c r="F504" s="303" t="s">
        <v>494</v>
      </c>
      <c r="G504" s="303" t="s">
        <v>494</v>
      </c>
      <c r="H504" s="303" t="s">
        <v>494</v>
      </c>
      <c r="I504" s="303" t="s">
        <v>494</v>
      </c>
      <c r="J504" s="303" t="s">
        <v>494</v>
      </c>
      <c r="K504" s="303" t="s">
        <v>494</v>
      </c>
      <c r="L504" s="303" t="s">
        <v>494</v>
      </c>
      <c r="M504" s="303" t="s">
        <v>494</v>
      </c>
      <c r="N504" s="303" t="s">
        <v>494</v>
      </c>
      <c r="O504" s="303" t="s">
        <v>494</v>
      </c>
      <c r="P504" s="303" t="s">
        <v>494</v>
      </c>
      <c r="Q504" s="303" t="s">
        <v>494</v>
      </c>
      <c r="R504" s="303" t="s">
        <v>494</v>
      </c>
      <c r="S504" s="303" t="s">
        <v>494</v>
      </c>
      <c r="T504" s="303" t="s">
        <v>494</v>
      </c>
      <c r="U504" s="303" t="s">
        <v>494</v>
      </c>
      <c r="V504" s="300" t="s">
        <v>189</v>
      </c>
      <c r="W504" s="303" t="s">
        <v>494</v>
      </c>
      <c r="X504" s="303" t="s">
        <v>494</v>
      </c>
      <c r="Y504" s="303" t="s">
        <v>494</v>
      </c>
      <c r="Z504" s="303" t="s">
        <v>494</v>
      </c>
      <c r="AA504" s="303" t="s">
        <v>494</v>
      </c>
      <c r="AB504" s="303" t="s">
        <v>494</v>
      </c>
      <c r="AC504" s="303" t="s">
        <v>494</v>
      </c>
      <c r="AD504" s="303" t="s">
        <v>494</v>
      </c>
      <c r="AE504" s="303" t="s">
        <v>494</v>
      </c>
      <c r="AF504" s="303" t="s">
        <v>494</v>
      </c>
      <c r="AG504" s="300" t="s">
        <v>189</v>
      </c>
      <c r="AH504" s="303" t="s">
        <v>494</v>
      </c>
      <c r="AI504" s="303" t="s">
        <v>494</v>
      </c>
      <c r="AJ504" s="303" t="s">
        <v>494</v>
      </c>
    </row>
    <row r="505" spans="1:36" x14ac:dyDescent="0.75">
      <c r="A505" s="311" t="s">
        <v>717</v>
      </c>
      <c r="B505" s="303" t="s">
        <v>494</v>
      </c>
      <c r="C505" s="303" t="s">
        <v>494</v>
      </c>
      <c r="D505" s="303" t="s">
        <v>494</v>
      </c>
      <c r="E505" s="303" t="s">
        <v>494</v>
      </c>
      <c r="F505" s="303" t="s">
        <v>494</v>
      </c>
      <c r="G505" s="303" t="s">
        <v>494</v>
      </c>
      <c r="H505" s="303" t="s">
        <v>556</v>
      </c>
      <c r="I505" s="303" t="s">
        <v>494</v>
      </c>
      <c r="J505" s="303" t="s">
        <v>494</v>
      </c>
      <c r="K505" s="303" t="s">
        <v>494</v>
      </c>
      <c r="L505" s="303" t="s">
        <v>494</v>
      </c>
      <c r="M505" s="303" t="s">
        <v>494</v>
      </c>
      <c r="N505" s="303" t="s">
        <v>494</v>
      </c>
      <c r="O505" s="303" t="s">
        <v>494</v>
      </c>
      <c r="P505" s="303" t="s">
        <v>494</v>
      </c>
      <c r="Q505" s="303" t="s">
        <v>494</v>
      </c>
      <c r="R505" s="303" t="s">
        <v>494</v>
      </c>
      <c r="S505" s="303" t="s">
        <v>494</v>
      </c>
      <c r="T505" s="303" t="s">
        <v>494</v>
      </c>
      <c r="U505" s="303" t="s">
        <v>494</v>
      </c>
      <c r="V505" s="300" t="s">
        <v>189</v>
      </c>
      <c r="W505" s="303">
        <v>2889.5115971792543</v>
      </c>
      <c r="X505" s="303">
        <v>550.24258844079532</v>
      </c>
      <c r="Y505" s="303" t="s">
        <v>494</v>
      </c>
      <c r="Z505" s="303" t="s">
        <v>494</v>
      </c>
      <c r="AA505" s="303" t="s">
        <v>494</v>
      </c>
      <c r="AB505" s="303" t="s">
        <v>494</v>
      </c>
      <c r="AC505" s="303" t="s">
        <v>494</v>
      </c>
      <c r="AD505" s="303" t="s">
        <v>494</v>
      </c>
      <c r="AE505" s="303" t="s">
        <v>494</v>
      </c>
      <c r="AF505" s="303" t="s">
        <v>494</v>
      </c>
      <c r="AG505" s="300" t="s">
        <v>189</v>
      </c>
      <c r="AH505" s="303" t="s">
        <v>494</v>
      </c>
      <c r="AI505" s="303">
        <v>2745.5373405254281</v>
      </c>
      <c r="AJ505" s="303" t="s">
        <v>494</v>
      </c>
    </row>
    <row r="506" spans="1:36" x14ac:dyDescent="0.75">
      <c r="A506" s="312" t="s">
        <v>718</v>
      </c>
      <c r="B506" s="303">
        <v>202.53417978445603</v>
      </c>
      <c r="C506" s="303">
        <v>0.60795747951898005</v>
      </c>
      <c r="D506" s="303">
        <v>0.18223611604834999</v>
      </c>
      <c r="E506" s="303" t="s">
        <v>3128</v>
      </c>
      <c r="F506" s="303" t="s">
        <v>3128</v>
      </c>
      <c r="G506" s="303" t="s">
        <v>593</v>
      </c>
      <c r="H506" s="303">
        <v>1.359442937847E-2</v>
      </c>
      <c r="I506" s="303" t="s">
        <v>593</v>
      </c>
      <c r="J506" s="303" t="s">
        <v>3128</v>
      </c>
      <c r="K506" s="303" t="s">
        <v>593</v>
      </c>
      <c r="L506" s="303" t="s">
        <v>3128</v>
      </c>
      <c r="M506" s="303" t="s">
        <v>593</v>
      </c>
      <c r="N506" s="303" t="s">
        <v>593</v>
      </c>
      <c r="O506" s="303" t="s">
        <v>593</v>
      </c>
      <c r="P506" s="303" t="s">
        <v>593</v>
      </c>
      <c r="Q506" s="303" t="s">
        <v>3128</v>
      </c>
      <c r="R506" s="303" t="s">
        <v>593</v>
      </c>
      <c r="S506" s="303" t="s">
        <v>3128</v>
      </c>
      <c r="T506" s="303" t="s">
        <v>3128</v>
      </c>
      <c r="U506" s="303">
        <v>1.6984600970478201</v>
      </c>
      <c r="V506" s="300" t="s">
        <v>189</v>
      </c>
      <c r="W506" s="303">
        <v>1083.5867883626456</v>
      </c>
      <c r="X506" s="303">
        <v>1973.4137493664118</v>
      </c>
      <c r="Y506" s="303">
        <v>79.714328892219598</v>
      </c>
      <c r="Z506" s="303" t="s">
        <v>593</v>
      </c>
      <c r="AA506" s="303">
        <v>118.23495360473002</v>
      </c>
      <c r="AB506" s="303" t="s">
        <v>593</v>
      </c>
      <c r="AC506" s="303" t="s">
        <v>3128</v>
      </c>
      <c r="AD506" s="303" t="s">
        <v>593</v>
      </c>
      <c r="AE506" s="303" t="s">
        <v>593</v>
      </c>
      <c r="AF506" s="303">
        <v>3.5894286775586801</v>
      </c>
      <c r="AG506" s="300" t="s">
        <v>189</v>
      </c>
      <c r="AH506" s="303" t="s">
        <v>593</v>
      </c>
      <c r="AI506" s="303">
        <v>709.15405230078557</v>
      </c>
      <c r="AJ506" s="303">
        <v>490.71858044210865</v>
      </c>
    </row>
    <row r="507" spans="1:36" x14ac:dyDescent="0.75">
      <c r="A507" s="313" t="s">
        <v>3405</v>
      </c>
      <c r="B507" s="303">
        <v>13.023999999999999</v>
      </c>
      <c r="C507" s="303">
        <v>268.19052749999997</v>
      </c>
      <c r="D507" s="303" t="s">
        <v>494</v>
      </c>
      <c r="E507" s="303" t="s">
        <v>494</v>
      </c>
      <c r="F507" s="303">
        <v>9031.5481900000013</v>
      </c>
      <c r="G507" s="303" t="s">
        <v>494</v>
      </c>
      <c r="H507" s="303">
        <v>80121.691793000005</v>
      </c>
      <c r="I507" s="303" t="s">
        <v>494</v>
      </c>
      <c r="J507" s="303">
        <v>9356.369772</v>
      </c>
      <c r="K507" s="303" t="s">
        <v>494</v>
      </c>
      <c r="L507" s="303" t="s">
        <v>494</v>
      </c>
      <c r="M507" s="303" t="s">
        <v>494</v>
      </c>
      <c r="N507" s="303" t="s">
        <v>494</v>
      </c>
      <c r="O507" s="303" t="s">
        <v>494</v>
      </c>
      <c r="P507" s="303" t="s">
        <v>494</v>
      </c>
      <c r="Q507" s="303">
        <v>1154.9313</v>
      </c>
      <c r="R507" s="303" t="s">
        <v>494</v>
      </c>
      <c r="S507" s="303" t="s">
        <v>494</v>
      </c>
      <c r="T507" s="303" t="s">
        <v>494</v>
      </c>
      <c r="U507" s="303" t="s">
        <v>494</v>
      </c>
      <c r="V507" s="300" t="s">
        <v>189</v>
      </c>
      <c r="W507" s="303">
        <v>15.660888</v>
      </c>
      <c r="X507" s="303" t="s">
        <v>494</v>
      </c>
      <c r="Y507" s="303" t="s">
        <v>494</v>
      </c>
      <c r="Z507" s="303" t="s">
        <v>494</v>
      </c>
      <c r="AA507" s="303" t="s">
        <v>494</v>
      </c>
      <c r="AB507" s="303" t="s">
        <v>494</v>
      </c>
      <c r="AC507" s="303" t="s">
        <v>494</v>
      </c>
      <c r="AD507" s="303" t="s">
        <v>494</v>
      </c>
      <c r="AE507" s="303" t="s">
        <v>494</v>
      </c>
      <c r="AF507" s="303" t="s">
        <v>494</v>
      </c>
      <c r="AG507" s="300" t="s">
        <v>189</v>
      </c>
      <c r="AH507" s="303">
        <v>7230.4559117999988</v>
      </c>
      <c r="AI507" s="303" t="s">
        <v>494</v>
      </c>
      <c r="AJ507" s="303" t="s">
        <v>494</v>
      </c>
    </row>
    <row r="508" spans="1:36" x14ac:dyDescent="0.75">
      <c r="A508" s="312" t="s">
        <v>719</v>
      </c>
      <c r="B508" s="303" t="s">
        <v>494</v>
      </c>
      <c r="C508" s="303" t="s">
        <v>494</v>
      </c>
      <c r="D508" s="303" t="s">
        <v>494</v>
      </c>
      <c r="E508" s="303" t="s">
        <v>494</v>
      </c>
      <c r="F508" s="303" t="s">
        <v>494</v>
      </c>
      <c r="G508" s="303" t="s">
        <v>494</v>
      </c>
      <c r="H508" s="303" t="s">
        <v>494</v>
      </c>
      <c r="I508" s="303" t="s">
        <v>494</v>
      </c>
      <c r="J508" s="303" t="s">
        <v>494</v>
      </c>
      <c r="K508" s="303" t="s">
        <v>494</v>
      </c>
      <c r="L508" s="303" t="s">
        <v>494</v>
      </c>
      <c r="M508" s="303" t="s">
        <v>494</v>
      </c>
      <c r="N508" s="303" t="s">
        <v>494</v>
      </c>
      <c r="O508" s="303" t="s">
        <v>494</v>
      </c>
      <c r="P508" s="303" t="s">
        <v>494</v>
      </c>
      <c r="Q508" s="303" t="s">
        <v>494</v>
      </c>
      <c r="R508" s="303" t="s">
        <v>494</v>
      </c>
      <c r="S508" s="303" t="s">
        <v>494</v>
      </c>
      <c r="T508" s="303" t="s">
        <v>494</v>
      </c>
      <c r="U508" s="303" t="s">
        <v>494</v>
      </c>
      <c r="V508" s="300" t="s">
        <v>189</v>
      </c>
      <c r="W508" s="303">
        <v>2.3518718468133701</v>
      </c>
      <c r="X508" s="303" t="s">
        <v>494</v>
      </c>
      <c r="Y508" s="303" t="s">
        <v>494</v>
      </c>
      <c r="Z508" s="303" t="s">
        <v>494</v>
      </c>
      <c r="AA508" s="303" t="s">
        <v>494</v>
      </c>
      <c r="AB508" s="303" t="s">
        <v>494</v>
      </c>
      <c r="AC508" s="303" t="s">
        <v>494</v>
      </c>
      <c r="AD508" s="303" t="s">
        <v>494</v>
      </c>
      <c r="AE508" s="303" t="s">
        <v>494</v>
      </c>
      <c r="AF508" s="303" t="s">
        <v>494</v>
      </c>
      <c r="AG508" s="300" t="s">
        <v>189</v>
      </c>
      <c r="AH508" s="303" t="s">
        <v>494</v>
      </c>
      <c r="AI508" s="303">
        <v>8349.1095143276398</v>
      </c>
      <c r="AJ508" s="303" t="s">
        <v>494</v>
      </c>
    </row>
    <row r="509" spans="1:36" x14ac:dyDescent="0.75">
      <c r="A509" s="314" t="s">
        <v>720</v>
      </c>
      <c r="B509" s="303" t="s">
        <v>528</v>
      </c>
      <c r="C509" s="303" t="s">
        <v>494</v>
      </c>
      <c r="D509" s="303" t="s">
        <v>494</v>
      </c>
      <c r="E509" s="303" t="s">
        <v>494</v>
      </c>
      <c r="F509" s="303" t="s">
        <v>494</v>
      </c>
      <c r="G509" s="303" t="s">
        <v>494</v>
      </c>
      <c r="H509" s="303" t="s">
        <v>494</v>
      </c>
      <c r="I509" s="303" t="s">
        <v>494</v>
      </c>
      <c r="J509" s="303" t="s">
        <v>494</v>
      </c>
      <c r="K509" s="303" t="s">
        <v>494</v>
      </c>
      <c r="L509" s="303" t="s">
        <v>494</v>
      </c>
      <c r="M509" s="303" t="s">
        <v>494</v>
      </c>
      <c r="N509" s="303" t="s">
        <v>494</v>
      </c>
      <c r="O509" s="303" t="s">
        <v>494</v>
      </c>
      <c r="P509" s="303" t="s">
        <v>494</v>
      </c>
      <c r="Q509" s="303" t="s">
        <v>494</v>
      </c>
      <c r="R509" s="303" t="s">
        <v>494</v>
      </c>
      <c r="S509" s="303" t="s">
        <v>494</v>
      </c>
      <c r="T509" s="303" t="s">
        <v>494</v>
      </c>
      <c r="U509" s="303" t="s">
        <v>494</v>
      </c>
      <c r="V509" s="300" t="s">
        <v>189</v>
      </c>
      <c r="W509" s="303" t="s">
        <v>528</v>
      </c>
      <c r="X509" s="303" t="s">
        <v>528</v>
      </c>
      <c r="Y509" s="303" t="s">
        <v>528</v>
      </c>
      <c r="Z509" s="303" t="s">
        <v>494</v>
      </c>
      <c r="AA509" s="303" t="s">
        <v>528</v>
      </c>
      <c r="AB509" s="303" t="s">
        <v>494</v>
      </c>
      <c r="AC509" s="303" t="s">
        <v>494</v>
      </c>
      <c r="AD509" s="303" t="s">
        <v>494</v>
      </c>
      <c r="AE509" s="303" t="s">
        <v>494</v>
      </c>
      <c r="AF509" s="303" t="s">
        <v>494</v>
      </c>
      <c r="AG509" s="300" t="s">
        <v>189</v>
      </c>
      <c r="AH509" s="303" t="s">
        <v>494</v>
      </c>
      <c r="AI509" s="303" t="s">
        <v>528</v>
      </c>
      <c r="AJ509" s="303" t="s">
        <v>528</v>
      </c>
    </row>
    <row r="511" spans="1:36" ht="29.5" x14ac:dyDescent="0.75">
      <c r="A511" s="47" t="s">
        <v>721</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5" x14ac:dyDescent="0.75">
      <c r="A514" s="220" t="s">
        <v>722</v>
      </c>
      <c r="B514" s="205"/>
      <c r="C514" s="205"/>
      <c r="D514" s="205"/>
      <c r="E514" s="205"/>
      <c r="F514" s="206"/>
      <c r="G514" s="46" t="s">
        <v>478</v>
      </c>
    </row>
    <row r="515" spans="1:7" ht="15.5" x14ac:dyDescent="0.75">
      <c r="A515" s="220" t="s">
        <v>723</v>
      </c>
      <c r="B515" s="205"/>
      <c r="C515" s="205"/>
      <c r="D515" s="205"/>
      <c r="E515" s="205"/>
      <c r="F515" s="206"/>
      <c r="G515" s="46" t="s">
        <v>3402</v>
      </c>
    </row>
    <row r="516" spans="1:7" x14ac:dyDescent="0.75">
      <c r="A516" s="205"/>
      <c r="B516" s="205"/>
      <c r="C516" s="205"/>
      <c r="D516" s="205"/>
      <c r="E516" s="205"/>
      <c r="F516" s="206"/>
      <c r="G516" s="46" t="s">
        <v>479</v>
      </c>
    </row>
    <row r="517" spans="1:7" x14ac:dyDescent="0.75">
      <c r="A517" s="205"/>
      <c r="B517" s="205"/>
      <c r="C517" s="205"/>
      <c r="D517" s="205"/>
      <c r="E517" s="205"/>
      <c r="F517" s="219"/>
      <c r="G517" s="205"/>
    </row>
    <row r="518" spans="1:7" x14ac:dyDescent="0.75">
      <c r="A518" s="288" t="s">
        <v>724</v>
      </c>
      <c r="B518" s="289" t="s">
        <v>481</v>
      </c>
      <c r="C518" s="214" t="s">
        <v>482</v>
      </c>
      <c r="D518" s="214" t="s">
        <v>483</v>
      </c>
      <c r="E518" s="214" t="s">
        <v>619</v>
      </c>
      <c r="F518" s="233" t="s">
        <v>485</v>
      </c>
      <c r="G518" s="233" t="s">
        <v>486</v>
      </c>
    </row>
    <row r="519" spans="1:7" ht="15.5" thickBot="1" x14ac:dyDescent="0.9">
      <c r="A519" s="290" t="s">
        <v>725</v>
      </c>
      <c r="B519" s="524" t="s">
        <v>488</v>
      </c>
      <c r="C519" s="524"/>
      <c r="D519" s="524"/>
      <c r="E519" s="524"/>
      <c r="F519" s="524"/>
      <c r="G519" s="525"/>
    </row>
    <row r="520" spans="1:7" ht="15.5" thickTop="1" x14ac:dyDescent="0.75">
      <c r="A520" s="291" t="s">
        <v>726</v>
      </c>
      <c r="B520" s="303">
        <v>7853.7090592547993</v>
      </c>
      <c r="C520" s="303">
        <v>9418.7606550076798</v>
      </c>
      <c r="D520" s="303">
        <v>1108.4205949512345</v>
      </c>
      <c r="E520" s="303">
        <v>14.91067980114685</v>
      </c>
      <c r="F520" s="303">
        <v>363.40666610922074</v>
      </c>
      <c r="G520" s="303" t="s">
        <v>494</v>
      </c>
    </row>
    <row r="521" spans="1:7" x14ac:dyDescent="0.75">
      <c r="A521" s="308" t="s">
        <v>727</v>
      </c>
      <c r="B521" s="300" t="s">
        <v>189</v>
      </c>
      <c r="C521" s="303">
        <v>8681.5577516158737</v>
      </c>
      <c r="D521" s="303">
        <v>54.694930480826123</v>
      </c>
      <c r="E521" s="300" t="s">
        <v>189</v>
      </c>
      <c r="F521" s="300" t="s">
        <v>189</v>
      </c>
      <c r="G521" s="303" t="s">
        <v>494</v>
      </c>
    </row>
    <row r="522" spans="1:7" x14ac:dyDescent="0.75">
      <c r="A522" s="308" t="s">
        <v>728</v>
      </c>
      <c r="B522" s="300" t="s">
        <v>189</v>
      </c>
      <c r="C522" s="303">
        <v>6721.72746699257</v>
      </c>
      <c r="D522" s="300" t="s">
        <v>189</v>
      </c>
      <c r="E522" s="300" t="s">
        <v>189</v>
      </c>
      <c r="F522" s="300" t="s">
        <v>189</v>
      </c>
      <c r="G522" s="300" t="s">
        <v>189</v>
      </c>
    </row>
    <row r="523" spans="1:7" x14ac:dyDescent="0.75">
      <c r="A523" s="315" t="s">
        <v>3406</v>
      </c>
      <c r="B523" s="300" t="s">
        <v>189</v>
      </c>
      <c r="C523" s="303">
        <v>6459.5584610062451</v>
      </c>
      <c r="D523" s="300" t="s">
        <v>189</v>
      </c>
      <c r="E523" s="300" t="s">
        <v>189</v>
      </c>
      <c r="F523" s="300" t="s">
        <v>189</v>
      </c>
      <c r="G523" s="300" t="s">
        <v>189</v>
      </c>
    </row>
    <row r="524" spans="1:7" x14ac:dyDescent="0.75">
      <c r="A524" s="316" t="s">
        <v>729</v>
      </c>
      <c r="B524" s="300" t="s">
        <v>189</v>
      </c>
      <c r="C524" s="300" t="s">
        <v>189</v>
      </c>
      <c r="D524" s="300" t="s">
        <v>189</v>
      </c>
      <c r="E524" s="300" t="s">
        <v>189</v>
      </c>
      <c r="F524" s="300" t="s">
        <v>189</v>
      </c>
      <c r="G524" s="300" t="s">
        <v>189</v>
      </c>
    </row>
    <row r="525" spans="1:7" x14ac:dyDescent="0.75">
      <c r="A525" s="317" t="s">
        <v>730</v>
      </c>
      <c r="B525" s="300" t="s">
        <v>189</v>
      </c>
      <c r="C525" s="303" t="s">
        <v>189</v>
      </c>
      <c r="D525" s="300" t="s">
        <v>189</v>
      </c>
      <c r="E525" s="300" t="s">
        <v>189</v>
      </c>
      <c r="F525" s="300" t="s">
        <v>189</v>
      </c>
      <c r="G525" s="300" t="s">
        <v>189</v>
      </c>
    </row>
    <row r="526" spans="1:7" x14ac:dyDescent="0.75">
      <c r="A526" s="317" t="s">
        <v>731</v>
      </c>
      <c r="B526" s="300" t="s">
        <v>189</v>
      </c>
      <c r="C526" s="303" t="s">
        <v>189</v>
      </c>
      <c r="D526" s="300" t="s">
        <v>189</v>
      </c>
      <c r="E526" s="300" t="s">
        <v>189</v>
      </c>
      <c r="F526" s="300" t="s">
        <v>189</v>
      </c>
      <c r="G526" s="300" t="s">
        <v>189</v>
      </c>
    </row>
    <row r="527" spans="1:7" x14ac:dyDescent="0.75">
      <c r="A527" s="316" t="s">
        <v>732</v>
      </c>
      <c r="B527" s="300" t="s">
        <v>189</v>
      </c>
      <c r="C527" s="300" t="s">
        <v>189</v>
      </c>
      <c r="D527" s="300" t="s">
        <v>189</v>
      </c>
      <c r="E527" s="300" t="s">
        <v>189</v>
      </c>
      <c r="F527" s="300" t="s">
        <v>189</v>
      </c>
      <c r="G527" s="300" t="s">
        <v>189</v>
      </c>
    </row>
    <row r="528" spans="1:7" x14ac:dyDescent="0.75">
      <c r="A528" s="317" t="s">
        <v>733</v>
      </c>
      <c r="B528" s="300" t="s">
        <v>189</v>
      </c>
      <c r="C528" s="303" t="s">
        <v>189</v>
      </c>
      <c r="D528" s="300" t="s">
        <v>189</v>
      </c>
      <c r="E528" s="300" t="s">
        <v>189</v>
      </c>
      <c r="F528" s="300" t="s">
        <v>189</v>
      </c>
      <c r="G528" s="300" t="s">
        <v>189</v>
      </c>
    </row>
    <row r="529" spans="1:7" x14ac:dyDescent="0.75">
      <c r="A529" s="317" t="s">
        <v>734</v>
      </c>
      <c r="B529" s="300" t="s">
        <v>189</v>
      </c>
      <c r="C529" s="303" t="s">
        <v>189</v>
      </c>
      <c r="D529" s="300" t="s">
        <v>189</v>
      </c>
      <c r="E529" s="300" t="s">
        <v>189</v>
      </c>
      <c r="F529" s="300" t="s">
        <v>189</v>
      </c>
      <c r="G529" s="300" t="s">
        <v>189</v>
      </c>
    </row>
    <row r="530" spans="1:7" x14ac:dyDescent="0.75">
      <c r="A530" s="317" t="s">
        <v>735</v>
      </c>
      <c r="B530" s="300" t="s">
        <v>189</v>
      </c>
      <c r="C530" s="303" t="s">
        <v>189</v>
      </c>
      <c r="D530" s="300" t="s">
        <v>189</v>
      </c>
      <c r="E530" s="300" t="s">
        <v>189</v>
      </c>
      <c r="F530" s="300" t="s">
        <v>189</v>
      </c>
      <c r="G530" s="300" t="s">
        <v>189</v>
      </c>
    </row>
    <row r="531" spans="1:7" x14ac:dyDescent="0.75">
      <c r="A531" s="316" t="s">
        <v>736</v>
      </c>
      <c r="B531" s="300" t="s">
        <v>189</v>
      </c>
      <c r="C531" s="300" t="s">
        <v>189</v>
      </c>
      <c r="D531" s="300" t="s">
        <v>189</v>
      </c>
      <c r="E531" s="300" t="s">
        <v>189</v>
      </c>
      <c r="F531" s="300" t="s">
        <v>189</v>
      </c>
      <c r="G531" s="300" t="s">
        <v>189</v>
      </c>
    </row>
    <row r="532" spans="1:7" x14ac:dyDescent="0.75">
      <c r="A532" s="317" t="s">
        <v>3407</v>
      </c>
      <c r="B532" s="300" t="s">
        <v>189</v>
      </c>
      <c r="C532" s="303">
        <v>6459.5584610062451</v>
      </c>
      <c r="D532" s="300" t="s">
        <v>189</v>
      </c>
      <c r="E532" s="300" t="s">
        <v>189</v>
      </c>
      <c r="F532" s="300" t="s">
        <v>189</v>
      </c>
      <c r="G532" s="300" t="s">
        <v>189</v>
      </c>
    </row>
    <row r="533" spans="1:7" x14ac:dyDescent="0.75">
      <c r="A533" s="318" t="s">
        <v>739</v>
      </c>
      <c r="B533" s="300" t="s">
        <v>189</v>
      </c>
      <c r="C533" s="303">
        <v>473.19623090020355</v>
      </c>
      <c r="D533" s="300"/>
      <c r="E533" s="300" t="s">
        <v>189</v>
      </c>
      <c r="F533" s="300" t="s">
        <v>189</v>
      </c>
      <c r="G533" s="300"/>
    </row>
    <row r="534" spans="1:7" x14ac:dyDescent="0.75">
      <c r="A534" s="318" t="s">
        <v>740</v>
      </c>
      <c r="B534" s="300" t="s">
        <v>189</v>
      </c>
      <c r="C534" s="303">
        <v>299.39799460361405</v>
      </c>
      <c r="D534" s="300"/>
      <c r="E534" s="300" t="s">
        <v>189</v>
      </c>
      <c r="F534" s="300" t="s">
        <v>189</v>
      </c>
      <c r="G534" s="300"/>
    </row>
    <row r="535" spans="1:7" x14ac:dyDescent="0.75">
      <c r="A535" s="318" t="s">
        <v>741</v>
      </c>
      <c r="B535" s="300" t="s">
        <v>189</v>
      </c>
      <c r="C535" s="303">
        <v>3035.0507480212009</v>
      </c>
      <c r="D535" s="300"/>
      <c r="E535" s="300" t="s">
        <v>189</v>
      </c>
      <c r="F535" s="300" t="s">
        <v>189</v>
      </c>
      <c r="G535" s="300"/>
    </row>
    <row r="536" spans="1:7" x14ac:dyDescent="0.75">
      <c r="A536" s="318" t="s">
        <v>742</v>
      </c>
      <c r="B536" s="300" t="s">
        <v>189</v>
      </c>
      <c r="C536" s="303">
        <v>251.93525163617798</v>
      </c>
      <c r="D536" s="300"/>
      <c r="E536" s="300" t="s">
        <v>189</v>
      </c>
      <c r="F536" s="300" t="s">
        <v>189</v>
      </c>
      <c r="G536" s="300"/>
    </row>
    <row r="537" spans="1:7" x14ac:dyDescent="0.75">
      <c r="A537" s="318" t="s">
        <v>743</v>
      </c>
      <c r="B537" s="300" t="s">
        <v>189</v>
      </c>
      <c r="C537" s="303">
        <v>297.36246326322032</v>
      </c>
      <c r="D537" s="300"/>
      <c r="E537" s="300" t="s">
        <v>189</v>
      </c>
      <c r="F537" s="300" t="s">
        <v>189</v>
      </c>
      <c r="G537" s="300"/>
    </row>
    <row r="538" spans="1:7" x14ac:dyDescent="0.75">
      <c r="A538" s="318" t="s">
        <v>744</v>
      </c>
      <c r="B538" s="300" t="s">
        <v>189</v>
      </c>
      <c r="C538" s="303">
        <v>309.95636595734669</v>
      </c>
      <c r="D538" s="300"/>
      <c r="E538" s="300" t="s">
        <v>189</v>
      </c>
      <c r="F538" s="300" t="s">
        <v>189</v>
      </c>
      <c r="G538" s="300"/>
    </row>
    <row r="539" spans="1:7" x14ac:dyDescent="0.75">
      <c r="A539" s="318" t="s">
        <v>745</v>
      </c>
      <c r="B539" s="300" t="s">
        <v>189</v>
      </c>
      <c r="C539" s="303">
        <v>178.40438707912745</v>
      </c>
      <c r="D539" s="300"/>
      <c r="E539" s="300" t="s">
        <v>189</v>
      </c>
      <c r="F539" s="300" t="s">
        <v>189</v>
      </c>
      <c r="G539" s="300"/>
    </row>
    <row r="540" spans="1:7" x14ac:dyDescent="0.75">
      <c r="A540" s="318" t="s">
        <v>746</v>
      </c>
      <c r="B540" s="300" t="s">
        <v>189</v>
      </c>
      <c r="C540" s="303">
        <v>214.11005793654462</v>
      </c>
      <c r="D540" s="300"/>
      <c r="E540" s="300" t="s">
        <v>189</v>
      </c>
      <c r="F540" s="300" t="s">
        <v>189</v>
      </c>
      <c r="G540" s="300"/>
    </row>
    <row r="541" spans="1:7" x14ac:dyDescent="0.75">
      <c r="A541" s="318" t="s">
        <v>747</v>
      </c>
      <c r="B541" s="300" t="s">
        <v>189</v>
      </c>
      <c r="C541" s="303">
        <v>1167.114207479091</v>
      </c>
      <c r="D541" s="300"/>
      <c r="E541" s="300" t="s">
        <v>189</v>
      </c>
      <c r="F541" s="300" t="s">
        <v>189</v>
      </c>
      <c r="G541" s="300"/>
    </row>
    <row r="542" spans="1:7" x14ac:dyDescent="0.75">
      <c r="A542" s="318" t="s">
        <v>3132</v>
      </c>
      <c r="B542" s="300" t="s">
        <v>189</v>
      </c>
      <c r="C542" s="303">
        <v>178.70274178817721</v>
      </c>
      <c r="D542" s="300"/>
      <c r="E542" s="300" t="s">
        <v>189</v>
      </c>
      <c r="F542" s="300" t="s">
        <v>189</v>
      </c>
      <c r="G542" s="300"/>
    </row>
    <row r="543" spans="1:7" x14ac:dyDescent="0.75">
      <c r="A543" s="318" t="s">
        <v>3133</v>
      </c>
      <c r="B543" s="300" t="s">
        <v>189</v>
      </c>
      <c r="C543" s="303">
        <v>54.328012341541672</v>
      </c>
      <c r="D543" s="300"/>
      <c r="E543" s="300" t="s">
        <v>189</v>
      </c>
      <c r="F543" s="300" t="s">
        <v>189</v>
      </c>
      <c r="G543" s="300"/>
    </row>
    <row r="544" spans="1:7" x14ac:dyDescent="0.75">
      <c r="A544" s="315" t="s">
        <v>748</v>
      </c>
      <c r="B544" s="300" t="s">
        <v>189</v>
      </c>
      <c r="C544" s="303">
        <v>55.215000000000003</v>
      </c>
      <c r="D544" s="300" t="s">
        <v>189</v>
      </c>
      <c r="E544" s="300" t="s">
        <v>189</v>
      </c>
      <c r="F544" s="300" t="s">
        <v>189</v>
      </c>
      <c r="G544" s="300" t="s">
        <v>189</v>
      </c>
    </row>
    <row r="545" spans="1:7" x14ac:dyDescent="0.75">
      <c r="A545" s="315" t="s">
        <v>749</v>
      </c>
      <c r="B545" s="300" t="s">
        <v>189</v>
      </c>
      <c r="C545" s="303">
        <v>91.609200000000001</v>
      </c>
      <c r="D545" s="300" t="s">
        <v>189</v>
      </c>
      <c r="E545" s="300" t="s">
        <v>189</v>
      </c>
      <c r="F545" s="300" t="s">
        <v>189</v>
      </c>
      <c r="G545" s="300" t="s">
        <v>189</v>
      </c>
    </row>
    <row r="546" spans="1:7" x14ac:dyDescent="0.75">
      <c r="A546" s="315" t="s">
        <v>750</v>
      </c>
      <c r="B546" s="300" t="s">
        <v>189</v>
      </c>
      <c r="C546" s="303">
        <v>115.34480598632427</v>
      </c>
      <c r="D546" s="300" t="s">
        <v>189</v>
      </c>
      <c r="E546" s="300" t="s">
        <v>189</v>
      </c>
      <c r="F546" s="300" t="s">
        <v>189</v>
      </c>
      <c r="G546" s="300" t="s">
        <v>189</v>
      </c>
    </row>
    <row r="547" spans="1:7" x14ac:dyDescent="0.75">
      <c r="A547" s="319" t="s">
        <v>751</v>
      </c>
      <c r="B547" s="300" t="s">
        <v>189</v>
      </c>
      <c r="C547" s="303" t="s">
        <v>521</v>
      </c>
      <c r="D547" s="300"/>
      <c r="E547" s="300" t="s">
        <v>189</v>
      </c>
      <c r="F547" s="300" t="s">
        <v>189</v>
      </c>
      <c r="G547" s="300"/>
    </row>
    <row r="548" spans="1:7" x14ac:dyDescent="0.75">
      <c r="A548" s="319" t="s">
        <v>752</v>
      </c>
      <c r="B548" s="300" t="s">
        <v>189</v>
      </c>
      <c r="C548" s="303">
        <v>26.068534199999998</v>
      </c>
      <c r="D548" s="300"/>
      <c r="E548" s="300" t="s">
        <v>189</v>
      </c>
      <c r="F548" s="300" t="s">
        <v>189</v>
      </c>
      <c r="G548" s="300"/>
    </row>
    <row r="549" spans="1:7" x14ac:dyDescent="0.75">
      <c r="A549" s="319" t="s">
        <v>753</v>
      </c>
      <c r="B549" s="300" t="s">
        <v>189</v>
      </c>
      <c r="C549" s="303">
        <v>69.750133199999993</v>
      </c>
      <c r="D549" s="300"/>
      <c r="E549" s="300" t="s">
        <v>189</v>
      </c>
      <c r="F549" s="300" t="s">
        <v>189</v>
      </c>
      <c r="G549" s="300"/>
    </row>
    <row r="550" spans="1:7" x14ac:dyDescent="0.75">
      <c r="A550" s="319" t="s">
        <v>754</v>
      </c>
      <c r="B550" s="300" t="s">
        <v>189</v>
      </c>
      <c r="C550" s="303">
        <v>2.1242679999999998</v>
      </c>
      <c r="D550" s="300"/>
      <c r="E550" s="300" t="s">
        <v>189</v>
      </c>
      <c r="F550" s="300" t="s">
        <v>189</v>
      </c>
      <c r="G550" s="300"/>
    </row>
    <row r="551" spans="1:7" x14ac:dyDescent="0.75">
      <c r="A551" s="319" t="s">
        <v>755</v>
      </c>
      <c r="B551" s="300" t="s">
        <v>189</v>
      </c>
      <c r="C551" s="303" t="s">
        <v>521</v>
      </c>
      <c r="D551" s="300"/>
      <c r="E551" s="300" t="s">
        <v>189</v>
      </c>
      <c r="F551" s="300" t="s">
        <v>189</v>
      </c>
      <c r="G551" s="300"/>
    </row>
    <row r="552" spans="1:7" x14ac:dyDescent="0.75">
      <c r="A552" s="320" t="s">
        <v>756</v>
      </c>
      <c r="B552" s="300" t="s">
        <v>189</v>
      </c>
      <c r="C552" s="303">
        <v>17.401870586324279</v>
      </c>
      <c r="D552" s="300" t="s">
        <v>189</v>
      </c>
      <c r="E552" s="300" t="s">
        <v>189</v>
      </c>
      <c r="F552" s="300" t="s">
        <v>189</v>
      </c>
      <c r="G552" s="300" t="s">
        <v>189</v>
      </c>
    </row>
    <row r="553" spans="1:7" x14ac:dyDescent="0.75">
      <c r="A553" s="321" t="s">
        <v>757</v>
      </c>
      <c r="B553" s="300" t="s">
        <v>189</v>
      </c>
      <c r="C553" s="303">
        <v>17.401870586324279</v>
      </c>
      <c r="D553" s="300"/>
      <c r="E553" s="300" t="s">
        <v>189</v>
      </c>
      <c r="F553" s="300" t="s">
        <v>189</v>
      </c>
      <c r="G553" s="300"/>
    </row>
    <row r="554" spans="1:7" x14ac:dyDescent="0.75">
      <c r="A554" s="308" t="s">
        <v>758</v>
      </c>
      <c r="B554" s="300" t="s">
        <v>189</v>
      </c>
      <c r="C554" s="303">
        <v>1959.8302846233032</v>
      </c>
      <c r="D554" s="303">
        <v>54.694930480826123</v>
      </c>
      <c r="E554" s="300" t="s">
        <v>189</v>
      </c>
      <c r="F554" s="300" t="s">
        <v>189</v>
      </c>
      <c r="G554" s="303" t="s">
        <v>494</v>
      </c>
    </row>
    <row r="555" spans="1:7" x14ac:dyDescent="0.75">
      <c r="A555" s="322" t="s">
        <v>3408</v>
      </c>
      <c r="B555" s="300" t="s">
        <v>189</v>
      </c>
      <c r="C555" s="303">
        <v>1009.8520195503449</v>
      </c>
      <c r="D555" s="303">
        <v>42.152764039128421</v>
      </c>
      <c r="E555" s="300" t="s">
        <v>189</v>
      </c>
      <c r="F555" s="300" t="s">
        <v>189</v>
      </c>
      <c r="G555" s="303" t="s">
        <v>494</v>
      </c>
    </row>
    <row r="556" spans="1:7" x14ac:dyDescent="0.75">
      <c r="A556" s="316" t="s">
        <v>729</v>
      </c>
      <c r="B556" s="300" t="s">
        <v>189</v>
      </c>
      <c r="C556" s="300" t="s">
        <v>189</v>
      </c>
      <c r="D556" s="300" t="s">
        <v>189</v>
      </c>
      <c r="E556" s="300" t="s">
        <v>189</v>
      </c>
      <c r="F556" s="300" t="s">
        <v>189</v>
      </c>
      <c r="G556" s="300" t="s">
        <v>189</v>
      </c>
    </row>
    <row r="557" spans="1:7" x14ac:dyDescent="0.75">
      <c r="A557" s="317" t="s">
        <v>730</v>
      </c>
      <c r="B557" s="300" t="s">
        <v>189</v>
      </c>
      <c r="C557" s="303" t="s">
        <v>189</v>
      </c>
      <c r="D557" s="303" t="s">
        <v>189</v>
      </c>
      <c r="E557" s="300" t="s">
        <v>189</v>
      </c>
      <c r="F557" s="300" t="s">
        <v>189</v>
      </c>
      <c r="G557" s="301" t="s">
        <v>189</v>
      </c>
    </row>
    <row r="558" spans="1:7" x14ac:dyDescent="0.75">
      <c r="A558" s="317" t="s">
        <v>731</v>
      </c>
      <c r="B558" s="300" t="s">
        <v>189</v>
      </c>
      <c r="C558" s="303" t="s">
        <v>189</v>
      </c>
      <c r="D558" s="303" t="s">
        <v>189</v>
      </c>
      <c r="E558" s="300" t="s">
        <v>189</v>
      </c>
      <c r="F558" s="300" t="s">
        <v>189</v>
      </c>
      <c r="G558" s="301" t="s">
        <v>189</v>
      </c>
    </row>
    <row r="559" spans="1:7" x14ac:dyDescent="0.75">
      <c r="A559" s="316" t="s">
        <v>732</v>
      </c>
      <c r="B559" s="300" t="s">
        <v>189</v>
      </c>
      <c r="C559" s="300" t="s">
        <v>189</v>
      </c>
      <c r="D559" s="300" t="s">
        <v>189</v>
      </c>
      <c r="E559" s="300" t="s">
        <v>189</v>
      </c>
      <c r="F559" s="300" t="s">
        <v>189</v>
      </c>
      <c r="G559" s="300" t="s">
        <v>189</v>
      </c>
    </row>
    <row r="560" spans="1:7" x14ac:dyDescent="0.75">
      <c r="A560" s="317" t="s">
        <v>733</v>
      </c>
      <c r="B560" s="300" t="s">
        <v>189</v>
      </c>
      <c r="C560" s="303" t="s">
        <v>189</v>
      </c>
      <c r="D560" s="303" t="s">
        <v>189</v>
      </c>
      <c r="E560" s="300" t="s">
        <v>189</v>
      </c>
      <c r="F560" s="300" t="s">
        <v>189</v>
      </c>
      <c r="G560" s="301" t="s">
        <v>189</v>
      </c>
    </row>
    <row r="561" spans="1:7" x14ac:dyDescent="0.75">
      <c r="A561" s="317" t="s">
        <v>734</v>
      </c>
      <c r="B561" s="300" t="s">
        <v>189</v>
      </c>
      <c r="C561" s="303" t="s">
        <v>189</v>
      </c>
      <c r="D561" s="303" t="s">
        <v>189</v>
      </c>
      <c r="E561" s="300" t="s">
        <v>189</v>
      </c>
      <c r="F561" s="300" t="s">
        <v>189</v>
      </c>
      <c r="G561" s="301" t="s">
        <v>189</v>
      </c>
    </row>
    <row r="562" spans="1:7" x14ac:dyDescent="0.75">
      <c r="A562" s="317" t="s">
        <v>735</v>
      </c>
      <c r="B562" s="300" t="s">
        <v>189</v>
      </c>
      <c r="C562" s="303" t="s">
        <v>189</v>
      </c>
      <c r="D562" s="303" t="s">
        <v>189</v>
      </c>
      <c r="E562" s="300" t="s">
        <v>189</v>
      </c>
      <c r="F562" s="300" t="s">
        <v>189</v>
      </c>
      <c r="G562" s="301" t="s">
        <v>189</v>
      </c>
    </row>
    <row r="563" spans="1:7" x14ac:dyDescent="0.75">
      <c r="A563" s="316" t="s">
        <v>736</v>
      </c>
      <c r="B563" s="300" t="s">
        <v>189</v>
      </c>
      <c r="C563" s="300" t="s">
        <v>189</v>
      </c>
      <c r="D563" s="300" t="s">
        <v>189</v>
      </c>
      <c r="E563" s="300" t="s">
        <v>189</v>
      </c>
      <c r="F563" s="300" t="s">
        <v>189</v>
      </c>
      <c r="G563" s="300" t="s">
        <v>189</v>
      </c>
    </row>
    <row r="564" spans="1:7" x14ac:dyDescent="0.75">
      <c r="A564" s="317" t="s">
        <v>3409</v>
      </c>
      <c r="B564" s="300" t="s">
        <v>189</v>
      </c>
      <c r="C564" s="303">
        <v>1009.8520195503449</v>
      </c>
      <c r="D564" s="303">
        <v>42.152764039128421</v>
      </c>
      <c r="E564" s="300" t="s">
        <v>189</v>
      </c>
      <c r="F564" s="300" t="s">
        <v>189</v>
      </c>
      <c r="G564" s="301" t="s">
        <v>494</v>
      </c>
    </row>
    <row r="565" spans="1:7" x14ac:dyDescent="0.75">
      <c r="A565" s="318" t="s">
        <v>737</v>
      </c>
      <c r="B565" s="300" t="s">
        <v>189</v>
      </c>
      <c r="C565" s="303" t="s">
        <v>496</v>
      </c>
      <c r="D565" s="303" t="s">
        <v>496</v>
      </c>
      <c r="E565" s="300" t="s">
        <v>189</v>
      </c>
      <c r="F565" s="300" t="s">
        <v>189</v>
      </c>
      <c r="G565" s="301" t="s">
        <v>494</v>
      </c>
    </row>
    <row r="566" spans="1:7" x14ac:dyDescent="0.75">
      <c r="A566" s="318" t="s">
        <v>738</v>
      </c>
      <c r="B566" s="300" t="s">
        <v>189</v>
      </c>
      <c r="C566" s="303" t="s">
        <v>496</v>
      </c>
      <c r="D566" s="303" t="s">
        <v>496</v>
      </c>
      <c r="E566" s="300" t="s">
        <v>189</v>
      </c>
      <c r="F566" s="300" t="s">
        <v>189</v>
      </c>
      <c r="G566" s="301" t="s">
        <v>494</v>
      </c>
    </row>
    <row r="567" spans="1:7" x14ac:dyDescent="0.75">
      <c r="A567" s="318" t="s">
        <v>739</v>
      </c>
      <c r="B567" s="300" t="s">
        <v>189</v>
      </c>
      <c r="C567" s="303">
        <v>4.2126418231888598</v>
      </c>
      <c r="D567" s="303" t="s">
        <v>496</v>
      </c>
      <c r="E567" s="300" t="s">
        <v>189</v>
      </c>
      <c r="F567" s="300" t="s">
        <v>189</v>
      </c>
      <c r="G567" s="301" t="s">
        <v>494</v>
      </c>
    </row>
    <row r="568" spans="1:7" x14ac:dyDescent="0.75">
      <c r="A568" s="318" t="s">
        <v>740</v>
      </c>
      <c r="B568" s="300" t="s">
        <v>189</v>
      </c>
      <c r="C568" s="303">
        <v>2.7902546389271099</v>
      </c>
      <c r="D568" s="303" t="s">
        <v>496</v>
      </c>
      <c r="E568" s="300" t="s">
        <v>189</v>
      </c>
      <c r="F568" s="300" t="s">
        <v>189</v>
      </c>
      <c r="G568" s="301" t="s">
        <v>494</v>
      </c>
    </row>
    <row r="569" spans="1:7" x14ac:dyDescent="0.75">
      <c r="A569" s="318" t="s">
        <v>741</v>
      </c>
      <c r="B569" s="300" t="s">
        <v>189</v>
      </c>
      <c r="C569" s="303">
        <v>28.497717298240602</v>
      </c>
      <c r="D569" s="303" t="s">
        <v>496</v>
      </c>
      <c r="E569" s="300" t="s">
        <v>189</v>
      </c>
      <c r="F569" s="300" t="s">
        <v>189</v>
      </c>
      <c r="G569" s="301" t="s">
        <v>494</v>
      </c>
    </row>
    <row r="570" spans="1:7" x14ac:dyDescent="0.75">
      <c r="A570" s="318" t="s">
        <v>742</v>
      </c>
      <c r="B570" s="300" t="s">
        <v>189</v>
      </c>
      <c r="C570" s="303">
        <v>6.66034512616306</v>
      </c>
      <c r="D570" s="303">
        <v>7.8425112598720697</v>
      </c>
      <c r="E570" s="300" t="s">
        <v>189</v>
      </c>
      <c r="F570" s="300" t="s">
        <v>189</v>
      </c>
      <c r="G570" s="301" t="s">
        <v>494</v>
      </c>
    </row>
    <row r="571" spans="1:7" x14ac:dyDescent="0.75">
      <c r="A571" s="318" t="s">
        <v>743</v>
      </c>
      <c r="B571" s="300" t="s">
        <v>189</v>
      </c>
      <c r="C571" s="303">
        <v>2.52263043402202</v>
      </c>
      <c r="D571" s="303" t="s">
        <v>496</v>
      </c>
      <c r="E571" s="300" t="s">
        <v>189</v>
      </c>
      <c r="F571" s="300" t="s">
        <v>189</v>
      </c>
      <c r="G571" s="301" t="s">
        <v>494</v>
      </c>
    </row>
    <row r="572" spans="1:7" x14ac:dyDescent="0.75">
      <c r="A572" s="318" t="s">
        <v>744</v>
      </c>
      <c r="B572" s="300" t="s">
        <v>189</v>
      </c>
      <c r="C572" s="303">
        <v>15.278275422757799</v>
      </c>
      <c r="D572" s="303">
        <v>15.52463493848146</v>
      </c>
      <c r="E572" s="300" t="s">
        <v>189</v>
      </c>
      <c r="F572" s="300" t="s">
        <v>189</v>
      </c>
      <c r="G572" s="301" t="s">
        <v>494</v>
      </c>
    </row>
    <row r="573" spans="1:7" x14ac:dyDescent="0.75">
      <c r="A573" s="318" t="s">
        <v>745</v>
      </c>
      <c r="B573" s="300" t="s">
        <v>189</v>
      </c>
      <c r="C573" s="303">
        <v>8.8016924452317706</v>
      </c>
      <c r="D573" s="303">
        <v>8.4893956827476593</v>
      </c>
      <c r="E573" s="300" t="s">
        <v>189</v>
      </c>
      <c r="F573" s="300" t="s">
        <v>189</v>
      </c>
      <c r="G573" s="301" t="s">
        <v>494</v>
      </c>
    </row>
    <row r="574" spans="1:7" x14ac:dyDescent="0.75">
      <c r="A574" s="318" t="s">
        <v>746</v>
      </c>
      <c r="B574" s="300" t="s">
        <v>189</v>
      </c>
      <c r="C574" s="303">
        <v>2.0137792152480598</v>
      </c>
      <c r="D574" s="303" t="s">
        <v>496</v>
      </c>
      <c r="E574" s="300" t="s">
        <v>189</v>
      </c>
      <c r="F574" s="300" t="s">
        <v>189</v>
      </c>
      <c r="G574" s="301" t="s">
        <v>494</v>
      </c>
    </row>
    <row r="575" spans="1:7" x14ac:dyDescent="0.75">
      <c r="A575" s="318" t="s">
        <v>747</v>
      </c>
      <c r="B575" s="300" t="s">
        <v>189</v>
      </c>
      <c r="C575" s="303">
        <v>935.45098734337898</v>
      </c>
      <c r="D575" s="303">
        <v>10.296222158027231</v>
      </c>
      <c r="E575" s="300" t="s">
        <v>189</v>
      </c>
      <c r="F575" s="300" t="s">
        <v>189</v>
      </c>
      <c r="G575" s="301" t="s">
        <v>494</v>
      </c>
    </row>
    <row r="576" spans="1:7" x14ac:dyDescent="0.75">
      <c r="A576" s="318" t="s">
        <v>3132</v>
      </c>
      <c r="B576" s="300" t="s">
        <v>189</v>
      </c>
      <c r="C576" s="303">
        <v>2.84526374758499</v>
      </c>
      <c r="D576" s="303" t="s">
        <v>496</v>
      </c>
      <c r="E576" s="300" t="s">
        <v>189</v>
      </c>
      <c r="F576" s="300" t="s">
        <v>189</v>
      </c>
      <c r="G576" s="301" t="s">
        <v>494</v>
      </c>
    </row>
    <row r="577" spans="1:7" x14ac:dyDescent="0.75">
      <c r="A577" s="318" t="s">
        <v>3133</v>
      </c>
      <c r="B577" s="300" t="s">
        <v>189</v>
      </c>
      <c r="C577" s="303">
        <v>0.77843205560164996</v>
      </c>
      <c r="D577" s="303" t="s">
        <v>496</v>
      </c>
      <c r="E577" s="300" t="s">
        <v>189</v>
      </c>
      <c r="F577" s="300" t="s">
        <v>189</v>
      </c>
      <c r="G577" s="301" t="s">
        <v>494</v>
      </c>
    </row>
    <row r="578" spans="1:7" x14ac:dyDescent="0.75">
      <c r="A578" s="315" t="s">
        <v>748</v>
      </c>
      <c r="B578" s="300" t="s">
        <v>189</v>
      </c>
      <c r="C578" s="303">
        <v>2.33929947528482</v>
      </c>
      <c r="D578" s="303">
        <v>1.16065025717818</v>
      </c>
      <c r="E578" s="300" t="s">
        <v>189</v>
      </c>
      <c r="F578" s="300" t="s">
        <v>189</v>
      </c>
      <c r="G578" s="301" t="s">
        <v>494</v>
      </c>
    </row>
    <row r="579" spans="1:7" x14ac:dyDescent="0.75">
      <c r="A579" s="315" t="s">
        <v>749</v>
      </c>
      <c r="B579" s="300" t="s">
        <v>189</v>
      </c>
      <c r="C579" s="303">
        <v>811.93514606186397</v>
      </c>
      <c r="D579" s="303">
        <v>5.4580785736261301</v>
      </c>
      <c r="E579" s="300" t="s">
        <v>189</v>
      </c>
      <c r="F579" s="300" t="s">
        <v>189</v>
      </c>
      <c r="G579" s="301" t="s">
        <v>494</v>
      </c>
    </row>
    <row r="580" spans="1:7" x14ac:dyDescent="0.75">
      <c r="A580" s="315" t="s">
        <v>750</v>
      </c>
      <c r="B580" s="300" t="s">
        <v>189</v>
      </c>
      <c r="C580" s="303">
        <v>135.7038195358096</v>
      </c>
      <c r="D580" s="303">
        <v>5.9234376108933899</v>
      </c>
      <c r="E580" s="300" t="s">
        <v>189</v>
      </c>
      <c r="F580" s="300" t="s">
        <v>189</v>
      </c>
      <c r="G580" s="303" t="s">
        <v>494</v>
      </c>
    </row>
    <row r="581" spans="1:7" x14ac:dyDescent="0.75">
      <c r="A581" s="319" t="s">
        <v>751</v>
      </c>
      <c r="B581" s="300" t="s">
        <v>189</v>
      </c>
      <c r="C581" s="303" t="s">
        <v>521</v>
      </c>
      <c r="D581" s="303" t="s">
        <v>521</v>
      </c>
      <c r="E581" s="300" t="s">
        <v>189</v>
      </c>
      <c r="F581" s="300" t="s">
        <v>189</v>
      </c>
      <c r="G581" s="301" t="s">
        <v>494</v>
      </c>
    </row>
    <row r="582" spans="1:7" x14ac:dyDescent="0.75">
      <c r="A582" s="319" t="s">
        <v>752</v>
      </c>
      <c r="B582" s="300" t="s">
        <v>189</v>
      </c>
      <c r="C582" s="303">
        <v>0.39070037091767001</v>
      </c>
      <c r="D582" s="303">
        <v>8.605344306328E-2</v>
      </c>
      <c r="E582" s="300" t="s">
        <v>189</v>
      </c>
      <c r="F582" s="300" t="s">
        <v>189</v>
      </c>
      <c r="G582" s="301" t="s">
        <v>494</v>
      </c>
    </row>
    <row r="583" spans="1:7" x14ac:dyDescent="0.75">
      <c r="A583" s="319" t="s">
        <v>753</v>
      </c>
      <c r="B583" s="300" t="s">
        <v>189</v>
      </c>
      <c r="C583" s="303">
        <v>5.3420648053523196</v>
      </c>
      <c r="D583" s="303">
        <v>0.46691353425823001</v>
      </c>
      <c r="E583" s="300" t="s">
        <v>189</v>
      </c>
      <c r="F583" s="300" t="s">
        <v>189</v>
      </c>
      <c r="G583" s="301" t="s">
        <v>494</v>
      </c>
    </row>
    <row r="584" spans="1:7" x14ac:dyDescent="0.75">
      <c r="A584" s="319" t="s">
        <v>754</v>
      </c>
      <c r="B584" s="300" t="s">
        <v>189</v>
      </c>
      <c r="C584" s="303">
        <v>8.5169405120220004E-2</v>
      </c>
      <c r="D584" s="303">
        <v>8.4830813865599992E-3</v>
      </c>
      <c r="E584" s="300" t="s">
        <v>189</v>
      </c>
      <c r="F584" s="300" t="s">
        <v>189</v>
      </c>
      <c r="G584" s="301" t="s">
        <v>494</v>
      </c>
    </row>
    <row r="585" spans="1:7" x14ac:dyDescent="0.75">
      <c r="A585" s="319" t="s">
        <v>755</v>
      </c>
      <c r="B585" s="300" t="s">
        <v>189</v>
      </c>
      <c r="C585" s="303">
        <v>129.698664250798</v>
      </c>
      <c r="D585" s="303">
        <v>5.3619875521853197</v>
      </c>
      <c r="E585" s="300" t="s">
        <v>189</v>
      </c>
      <c r="F585" s="300" t="s">
        <v>189</v>
      </c>
      <c r="G585" s="301" t="s">
        <v>494</v>
      </c>
    </row>
    <row r="586" spans="1:7" x14ac:dyDescent="0.75">
      <c r="A586" s="320" t="s">
        <v>756</v>
      </c>
      <c r="B586" s="300" t="s">
        <v>189</v>
      </c>
      <c r="C586" s="303">
        <v>0.18722070362137999</v>
      </c>
      <c r="D586" s="303" t="s">
        <v>496</v>
      </c>
      <c r="E586" s="300" t="s">
        <v>189</v>
      </c>
      <c r="F586" s="300" t="s">
        <v>189</v>
      </c>
      <c r="G586" s="303" t="s">
        <v>494</v>
      </c>
    </row>
    <row r="587" spans="1:7" x14ac:dyDescent="0.75">
      <c r="A587" s="321" t="s">
        <v>757</v>
      </c>
      <c r="B587" s="300" t="s">
        <v>189</v>
      </c>
      <c r="C587" s="303">
        <v>0.18722070362137999</v>
      </c>
      <c r="D587" s="303" t="s">
        <v>496</v>
      </c>
      <c r="E587" s="300" t="s">
        <v>189</v>
      </c>
      <c r="F587" s="300" t="s">
        <v>189</v>
      </c>
      <c r="G587" s="301" t="s">
        <v>494</v>
      </c>
    </row>
    <row r="588" spans="1:7" ht="15.5" thickBot="1" x14ac:dyDescent="0.9">
      <c r="A588" s="315" t="s">
        <v>3410</v>
      </c>
      <c r="B588" s="300" t="s">
        <v>189</v>
      </c>
      <c r="C588" s="300" t="s">
        <v>189</v>
      </c>
      <c r="D588" s="303" t="s">
        <v>496</v>
      </c>
      <c r="E588" s="300" t="s">
        <v>189</v>
      </c>
      <c r="F588" s="300" t="s">
        <v>189</v>
      </c>
      <c r="G588" s="300" t="s">
        <v>189</v>
      </c>
    </row>
    <row r="589" spans="1:7" s="234" customFormat="1" ht="12.75" customHeight="1" thickTop="1" x14ac:dyDescent="0.6">
      <c r="A589" s="64" t="s">
        <v>759</v>
      </c>
      <c r="B589" s="300" t="s">
        <v>189</v>
      </c>
      <c r="C589" s="303">
        <v>719.88457694084161</v>
      </c>
      <c r="D589" s="300" t="s">
        <v>189</v>
      </c>
      <c r="E589" s="300" t="s">
        <v>189</v>
      </c>
      <c r="F589" s="300" t="s">
        <v>189</v>
      </c>
      <c r="G589" s="303" t="s">
        <v>494</v>
      </c>
    </row>
    <row r="590" spans="1:7" s="234" customFormat="1" ht="12.75" customHeight="1" x14ac:dyDescent="0.6">
      <c r="A590" s="65" t="s">
        <v>760</v>
      </c>
      <c r="B590" s="300" t="s">
        <v>189</v>
      </c>
      <c r="C590" s="301" t="s">
        <v>494</v>
      </c>
      <c r="D590" s="303">
        <v>1053.0935979415153</v>
      </c>
      <c r="E590" s="301" t="s">
        <v>494</v>
      </c>
      <c r="F590" s="301" t="s">
        <v>494</v>
      </c>
      <c r="G590" s="301" t="s">
        <v>494</v>
      </c>
    </row>
    <row r="591" spans="1:7" s="234" customFormat="1" ht="12.75" customHeight="1" x14ac:dyDescent="0.6">
      <c r="A591" s="65" t="s">
        <v>761</v>
      </c>
      <c r="B591" s="300" t="s">
        <v>189</v>
      </c>
      <c r="C591" s="303" t="s">
        <v>496</v>
      </c>
      <c r="D591" s="303" t="s">
        <v>496</v>
      </c>
      <c r="E591" s="301" t="s">
        <v>496</v>
      </c>
      <c r="F591" s="301" t="s">
        <v>496</v>
      </c>
      <c r="G591" s="301" t="s">
        <v>494</v>
      </c>
    </row>
    <row r="592" spans="1:7" s="234" customFormat="1" ht="12.75" customHeight="1" x14ac:dyDescent="0.6">
      <c r="A592" s="65" t="s">
        <v>762</v>
      </c>
      <c r="B592" s="300" t="s">
        <v>189</v>
      </c>
      <c r="C592" s="303">
        <v>17.318326450965749</v>
      </c>
      <c r="D592" s="303">
        <v>0.63206652889299997</v>
      </c>
      <c r="E592" s="301">
        <v>14.91067980114685</v>
      </c>
      <c r="F592" s="301">
        <v>363.40666610922074</v>
      </c>
      <c r="G592" s="301" t="s">
        <v>494</v>
      </c>
    </row>
    <row r="593" spans="1:7" s="234" customFormat="1" ht="14.25" customHeight="1" x14ac:dyDescent="0.6">
      <c r="A593" s="286" t="s">
        <v>763</v>
      </c>
      <c r="B593" s="303">
        <v>4349.248664685867</v>
      </c>
      <c r="C593" s="300" t="s">
        <v>189</v>
      </c>
      <c r="D593" s="300" t="s">
        <v>189</v>
      </c>
      <c r="E593" s="300" t="s">
        <v>189</v>
      </c>
      <c r="F593" s="300" t="s">
        <v>189</v>
      </c>
      <c r="G593" s="300" t="s">
        <v>189</v>
      </c>
    </row>
    <row r="594" spans="1:7" s="234" customFormat="1" ht="12" customHeight="1" x14ac:dyDescent="0.6">
      <c r="A594" s="286" t="s">
        <v>764</v>
      </c>
      <c r="B594" s="303">
        <v>3504.4603945689328</v>
      </c>
      <c r="C594" s="300" t="s">
        <v>189</v>
      </c>
      <c r="D594" s="300" t="s">
        <v>189</v>
      </c>
      <c r="E594" s="300" t="s">
        <v>189</v>
      </c>
      <c r="F594" s="300" t="s">
        <v>189</v>
      </c>
      <c r="G594" s="300" t="s">
        <v>189</v>
      </c>
    </row>
    <row r="595" spans="1:7" s="234" customFormat="1" ht="12" customHeight="1" x14ac:dyDescent="0.6">
      <c r="A595" s="283" t="s">
        <v>765</v>
      </c>
      <c r="B595" s="303" t="s">
        <v>494</v>
      </c>
      <c r="C595" s="300" t="s">
        <v>189</v>
      </c>
      <c r="D595" s="300" t="s">
        <v>189</v>
      </c>
      <c r="E595" s="300" t="s">
        <v>189</v>
      </c>
      <c r="F595" s="300" t="s">
        <v>189</v>
      </c>
      <c r="G595" s="300" t="s">
        <v>189</v>
      </c>
    </row>
    <row r="596" spans="1:7" s="234" customFormat="1" ht="13.5" customHeight="1" x14ac:dyDescent="0.6">
      <c r="A596" s="66" t="s">
        <v>766</v>
      </c>
      <c r="B596" s="303" t="s">
        <v>494</v>
      </c>
      <c r="C596" s="303" t="s">
        <v>494</v>
      </c>
      <c r="D596" s="303" t="s">
        <v>494</v>
      </c>
      <c r="E596" s="303" t="s">
        <v>494</v>
      </c>
      <c r="F596" s="303" t="s">
        <v>494</v>
      </c>
      <c r="G596" s="303" t="s">
        <v>494</v>
      </c>
    </row>
    <row r="597" spans="1:7" x14ac:dyDescent="0.75">
      <c r="A597"/>
      <c r="B597"/>
      <c r="C597"/>
      <c r="D597"/>
      <c r="E597"/>
    </row>
    <row r="598" spans="1:7" x14ac:dyDescent="0.75">
      <c r="A598" s="67" t="s">
        <v>767</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75">
      <c r="A599"/>
      <c r="B599"/>
      <c r="C599"/>
      <c r="D599"/>
      <c r="E599"/>
    </row>
    <row r="601" spans="1:7" ht="15.75" x14ac:dyDescent="0.75">
      <c r="A601" s="200" t="s">
        <v>768</v>
      </c>
      <c r="B601" s="205"/>
      <c r="C601" s="205"/>
      <c r="D601" s="205"/>
      <c r="E601" s="205"/>
      <c r="F601" s="205"/>
      <c r="G601" s="46" t="s">
        <v>478</v>
      </c>
    </row>
    <row r="602" spans="1:7" ht="15.75" x14ac:dyDescent="0.75">
      <c r="A602" s="200" t="s">
        <v>667</v>
      </c>
      <c r="B602" s="205"/>
      <c r="C602" s="205"/>
      <c r="D602" s="205"/>
      <c r="E602" s="205"/>
      <c r="F602" s="205"/>
      <c r="G602" s="46" t="s">
        <v>3402</v>
      </c>
    </row>
    <row r="603" spans="1:7" x14ac:dyDescent="0.75">
      <c r="A603" s="205"/>
      <c r="B603" s="205"/>
      <c r="C603" s="205"/>
      <c r="D603" s="205"/>
      <c r="E603" s="205"/>
      <c r="F603" s="205"/>
      <c r="G603" s="46" t="s">
        <v>479</v>
      </c>
    </row>
    <row r="604" spans="1:7" x14ac:dyDescent="0.75">
      <c r="A604" s="205"/>
      <c r="B604" s="205"/>
      <c r="C604" s="205"/>
      <c r="D604" s="205"/>
      <c r="E604" s="205"/>
      <c r="F604" s="205"/>
      <c r="G604" s="235"/>
    </row>
    <row r="605" spans="1:7" ht="54" customHeight="1" x14ac:dyDescent="0.75">
      <c r="A605" s="516" t="s">
        <v>480</v>
      </c>
      <c r="B605" s="69" t="s">
        <v>769</v>
      </c>
      <c r="C605" s="69" t="s">
        <v>770</v>
      </c>
      <c r="D605" s="69" t="s">
        <v>771</v>
      </c>
      <c r="E605" s="69" t="s">
        <v>619</v>
      </c>
      <c r="F605" s="69" t="s">
        <v>485</v>
      </c>
      <c r="G605" s="69" t="s">
        <v>486</v>
      </c>
    </row>
    <row r="606" spans="1:7" ht="15.5" thickBot="1" x14ac:dyDescent="0.9">
      <c r="A606" s="517"/>
      <c r="B606" s="518" t="s">
        <v>488</v>
      </c>
      <c r="C606" s="519"/>
      <c r="D606" s="519"/>
      <c r="E606" s="519"/>
      <c r="F606" s="519"/>
      <c r="G606" s="520"/>
    </row>
    <row r="607" spans="1:7" ht="15.5" thickTop="1" x14ac:dyDescent="0.75">
      <c r="A607" s="70" t="s">
        <v>772</v>
      </c>
      <c r="B607" s="303">
        <v>-831125.53638504399</v>
      </c>
      <c r="C607" s="303">
        <v>1234.7394602571119</v>
      </c>
      <c r="D607" s="303">
        <v>35.11369899647039</v>
      </c>
      <c r="E607" s="303">
        <v>141.59499629999999</v>
      </c>
      <c r="F607" s="303">
        <v>7641.6606409999995</v>
      </c>
      <c r="G607" s="303" t="s">
        <v>517</v>
      </c>
    </row>
    <row r="608" spans="1:7" x14ac:dyDescent="0.75">
      <c r="A608" s="71" t="s">
        <v>773</v>
      </c>
      <c r="B608" s="303">
        <v>-680293.34243705962</v>
      </c>
      <c r="C608" s="303">
        <v>260.14196732065915</v>
      </c>
      <c r="D608" s="303">
        <v>22.501521677555012</v>
      </c>
      <c r="E608" s="303">
        <v>120.1226453</v>
      </c>
      <c r="F608" s="303">
        <v>7283.7881829999997</v>
      </c>
      <c r="G608" s="303" t="s">
        <v>517</v>
      </c>
    </row>
    <row r="609" spans="1:7" x14ac:dyDescent="0.75">
      <c r="A609" s="323" t="s">
        <v>774</v>
      </c>
      <c r="B609" s="303">
        <v>-581225.21712432243</v>
      </c>
      <c r="C609" s="303">
        <v>259.58656569999999</v>
      </c>
      <c r="D609" s="303">
        <v>22.303775677555009</v>
      </c>
      <c r="E609" s="301">
        <v>120.1226453</v>
      </c>
      <c r="F609" s="301">
        <v>7283.7881829999997</v>
      </c>
      <c r="G609" s="301" t="s">
        <v>521</v>
      </c>
    </row>
    <row r="610" spans="1:7" x14ac:dyDescent="0.75">
      <c r="A610" s="324" t="s">
        <v>775</v>
      </c>
      <c r="B610" s="303">
        <v>-99068.125312737131</v>
      </c>
      <c r="C610" s="303" t="s">
        <v>496</v>
      </c>
      <c r="D610" s="303" t="s">
        <v>3128</v>
      </c>
      <c r="E610" s="301" t="s">
        <v>494</v>
      </c>
      <c r="F610" s="301" t="s">
        <v>494</v>
      </c>
      <c r="G610" s="301" t="s">
        <v>494</v>
      </c>
    </row>
    <row r="611" spans="1:7" x14ac:dyDescent="0.75">
      <c r="A611" s="325" t="s">
        <v>776</v>
      </c>
      <c r="B611" s="303">
        <v>23030.524805171535</v>
      </c>
      <c r="C611" s="303" t="s">
        <v>3134</v>
      </c>
      <c r="D611" s="303" t="s">
        <v>3134</v>
      </c>
      <c r="E611" s="303" t="s">
        <v>494</v>
      </c>
      <c r="F611" s="303" t="s">
        <v>494</v>
      </c>
      <c r="G611" s="303" t="s">
        <v>494</v>
      </c>
    </row>
    <row r="612" spans="1:7" x14ac:dyDescent="0.75">
      <c r="A612" s="323" t="s">
        <v>777</v>
      </c>
      <c r="B612" s="303">
        <v>-29001.50383515003</v>
      </c>
      <c r="C612" s="303" t="s">
        <v>592</v>
      </c>
      <c r="D612" s="303" t="s">
        <v>592</v>
      </c>
      <c r="E612" s="301" t="s">
        <v>494</v>
      </c>
      <c r="F612" s="301" t="s">
        <v>494</v>
      </c>
      <c r="G612" s="301" t="s">
        <v>494</v>
      </c>
    </row>
    <row r="613" spans="1:7" x14ac:dyDescent="0.75">
      <c r="A613" s="323" t="s">
        <v>778</v>
      </c>
      <c r="B613" s="303">
        <v>52032.028640321565</v>
      </c>
      <c r="C613" s="303" t="s">
        <v>592</v>
      </c>
      <c r="D613" s="303" t="s">
        <v>592</v>
      </c>
      <c r="E613" s="301" t="s">
        <v>494</v>
      </c>
      <c r="F613" s="301" t="s">
        <v>494</v>
      </c>
      <c r="G613" s="301" t="s">
        <v>494</v>
      </c>
    </row>
    <row r="614" spans="1:7" x14ac:dyDescent="0.75">
      <c r="A614" s="71" t="s">
        <v>779</v>
      </c>
      <c r="B614" s="303">
        <v>-28216.102686357408</v>
      </c>
      <c r="C614" s="303">
        <v>12.663181</v>
      </c>
      <c r="D614" s="303">
        <v>1.1562030000000001</v>
      </c>
      <c r="E614" s="303">
        <v>21.472351</v>
      </c>
      <c r="F614" s="303">
        <v>357.87245800000005</v>
      </c>
      <c r="G614" s="303" t="s">
        <v>494</v>
      </c>
    </row>
    <row r="615" spans="1:7" x14ac:dyDescent="0.75">
      <c r="A615" s="323" t="s">
        <v>780</v>
      </c>
      <c r="B615" s="303">
        <v>8734.4840051914307</v>
      </c>
      <c r="C615" s="303">
        <v>12.663181</v>
      </c>
      <c r="D615" s="303">
        <v>1.1562030000000001</v>
      </c>
      <c r="E615" s="301">
        <v>21.472351</v>
      </c>
      <c r="F615" s="301">
        <v>357.87245800000005</v>
      </c>
      <c r="G615" s="301" t="s">
        <v>494</v>
      </c>
    </row>
    <row r="616" spans="1:7" x14ac:dyDescent="0.75">
      <c r="A616" s="324" t="s">
        <v>781</v>
      </c>
      <c r="B616" s="303">
        <v>-36950.586691548837</v>
      </c>
      <c r="C616" s="303" t="s">
        <v>521</v>
      </c>
      <c r="D616" s="303" t="s">
        <v>592</v>
      </c>
      <c r="E616" s="301" t="s">
        <v>494</v>
      </c>
      <c r="F616" s="301" t="s">
        <v>494</v>
      </c>
      <c r="G616" s="301" t="s">
        <v>494</v>
      </c>
    </row>
    <row r="617" spans="1:7" x14ac:dyDescent="0.75">
      <c r="A617" s="325" t="s">
        <v>782</v>
      </c>
      <c r="B617" s="303">
        <v>-5742.2251556353804</v>
      </c>
      <c r="C617" s="303">
        <v>961.93431193645267</v>
      </c>
      <c r="D617" s="303">
        <v>0.59525414428571</v>
      </c>
      <c r="E617" s="303" t="s">
        <v>494</v>
      </c>
      <c r="F617" s="303" t="s">
        <v>494</v>
      </c>
      <c r="G617" s="303" t="s">
        <v>494</v>
      </c>
    </row>
    <row r="618" spans="1:7" x14ac:dyDescent="0.75">
      <c r="A618" s="323" t="s">
        <v>783</v>
      </c>
      <c r="B618" s="303">
        <v>-10133.615543726639</v>
      </c>
      <c r="C618" s="303" t="s">
        <v>521</v>
      </c>
      <c r="D618" s="303">
        <v>0.59215403</v>
      </c>
      <c r="E618" s="301" t="s">
        <v>494</v>
      </c>
      <c r="F618" s="301" t="s">
        <v>494</v>
      </c>
      <c r="G618" s="301" t="s">
        <v>494</v>
      </c>
    </row>
    <row r="619" spans="1:7" x14ac:dyDescent="0.75">
      <c r="A619" s="323" t="s">
        <v>784</v>
      </c>
      <c r="B619" s="303">
        <v>469.44060909762544</v>
      </c>
      <c r="C619" s="303" t="s">
        <v>521</v>
      </c>
      <c r="D619" s="303" t="s">
        <v>517</v>
      </c>
      <c r="E619" s="301" t="s">
        <v>494</v>
      </c>
      <c r="F619" s="301" t="s">
        <v>494</v>
      </c>
      <c r="G619" s="301" t="s">
        <v>494</v>
      </c>
    </row>
    <row r="620" spans="1:7" x14ac:dyDescent="0.75">
      <c r="A620" s="71" t="s">
        <v>785</v>
      </c>
      <c r="B620" s="303">
        <v>-33858.519844496128</v>
      </c>
      <c r="C620" s="303" t="s">
        <v>521</v>
      </c>
      <c r="D620" s="303">
        <v>6.0475778530394004</v>
      </c>
      <c r="E620" s="303" t="s">
        <v>521</v>
      </c>
      <c r="F620" s="303" t="s">
        <v>521</v>
      </c>
      <c r="G620" s="303" t="s">
        <v>494</v>
      </c>
    </row>
    <row r="621" spans="1:7" x14ac:dyDescent="0.75">
      <c r="A621" s="323" t="s">
        <v>786</v>
      </c>
      <c r="B621" s="303">
        <v>-116642.3750794526</v>
      </c>
      <c r="C621" s="303" t="s">
        <v>521</v>
      </c>
      <c r="D621" s="303">
        <v>6.0475778530394004</v>
      </c>
      <c r="E621" s="301" t="s">
        <v>521</v>
      </c>
      <c r="F621" s="301" t="s">
        <v>521</v>
      </c>
      <c r="G621" s="301" t="s">
        <v>494</v>
      </c>
    </row>
    <row r="622" spans="1:7" x14ac:dyDescent="0.75">
      <c r="A622" s="324" t="s">
        <v>787</v>
      </c>
      <c r="B622" s="303">
        <v>82783.855234956471</v>
      </c>
      <c r="C622" s="303" t="s">
        <v>521</v>
      </c>
      <c r="D622" s="303" t="s">
        <v>592</v>
      </c>
      <c r="E622" s="301" t="s">
        <v>521</v>
      </c>
      <c r="F622" s="301" t="s">
        <v>521</v>
      </c>
      <c r="G622" s="301" t="s">
        <v>494</v>
      </c>
    </row>
    <row r="623" spans="1:7" x14ac:dyDescent="0.75">
      <c r="A623" s="325" t="s">
        <v>788</v>
      </c>
      <c r="B623" s="303" t="s">
        <v>521</v>
      </c>
      <c r="C623" s="303" t="s">
        <v>521</v>
      </c>
      <c r="D623" s="303" t="s">
        <v>521</v>
      </c>
      <c r="E623" s="303" t="s">
        <v>494</v>
      </c>
      <c r="F623" s="303" t="s">
        <v>494</v>
      </c>
      <c r="G623" s="303" t="s">
        <v>494</v>
      </c>
    </row>
    <row r="624" spans="1:7" x14ac:dyDescent="0.75">
      <c r="A624" s="323" t="s">
        <v>789</v>
      </c>
      <c r="B624" s="300" t="s">
        <v>189</v>
      </c>
      <c r="C624" s="300" t="s">
        <v>189</v>
      </c>
      <c r="D624" s="300" t="s">
        <v>189</v>
      </c>
      <c r="E624" s="300" t="s">
        <v>189</v>
      </c>
      <c r="F624" s="300" t="s">
        <v>189</v>
      </c>
      <c r="G624" s="300" t="s">
        <v>189</v>
      </c>
    </row>
    <row r="625" spans="1:8" x14ac:dyDescent="0.75">
      <c r="A625" s="323" t="s">
        <v>790</v>
      </c>
      <c r="B625" s="303" t="s">
        <v>521</v>
      </c>
      <c r="C625" s="303" t="s">
        <v>521</v>
      </c>
      <c r="D625" s="303" t="s">
        <v>521</v>
      </c>
      <c r="E625" s="301" t="s">
        <v>494</v>
      </c>
      <c r="F625" s="301" t="s">
        <v>494</v>
      </c>
      <c r="G625" s="301" t="s">
        <v>494</v>
      </c>
    </row>
    <row r="626" spans="1:8" x14ac:dyDescent="0.75">
      <c r="A626" s="71" t="s">
        <v>791</v>
      </c>
      <c r="B626" s="303">
        <v>-106045.87106666707</v>
      </c>
      <c r="C626" s="300" t="s">
        <v>189</v>
      </c>
      <c r="D626" s="300" t="s">
        <v>189</v>
      </c>
      <c r="E626" s="300" t="s">
        <v>189</v>
      </c>
      <c r="F626" s="300" t="s">
        <v>189</v>
      </c>
      <c r="G626" s="300" t="s">
        <v>189</v>
      </c>
    </row>
    <row r="627" spans="1:8" x14ac:dyDescent="0.75">
      <c r="A627" s="326" t="s">
        <v>792</v>
      </c>
      <c r="B627" s="303" t="s">
        <v>3134</v>
      </c>
      <c r="C627" s="303" t="s">
        <v>517</v>
      </c>
      <c r="D627" s="303">
        <v>2.41583792</v>
      </c>
      <c r="E627" s="303" t="s">
        <v>494</v>
      </c>
      <c r="F627" s="303" t="s">
        <v>494</v>
      </c>
      <c r="G627" s="303" t="s">
        <v>494</v>
      </c>
    </row>
    <row r="628" spans="1:8" x14ac:dyDescent="0.75">
      <c r="A628" s="309" t="s">
        <v>793</v>
      </c>
      <c r="B628" s="303" t="s">
        <v>3134</v>
      </c>
      <c r="C628" s="303" t="s">
        <v>517</v>
      </c>
      <c r="D628" s="303">
        <v>2.41583792</v>
      </c>
      <c r="E628" s="303" t="s">
        <v>494</v>
      </c>
      <c r="F628" s="303" t="s">
        <v>494</v>
      </c>
      <c r="G628" s="303" t="s">
        <v>494</v>
      </c>
    </row>
    <row r="630" spans="1:8" x14ac:dyDescent="0.75">
      <c r="A630" s="47" t="s">
        <v>794</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5" x14ac:dyDescent="0.75">
      <c r="A633" s="526" t="s">
        <v>795</v>
      </c>
      <c r="B633" s="526"/>
      <c r="C633" s="205"/>
      <c r="D633" s="205"/>
      <c r="E633" s="205"/>
      <c r="F633" s="205"/>
      <c r="G633" s="205"/>
      <c r="H633" s="46" t="s">
        <v>478</v>
      </c>
    </row>
    <row r="634" spans="1:8" ht="15.75" x14ac:dyDescent="0.75">
      <c r="A634" s="220" t="s">
        <v>667</v>
      </c>
      <c r="B634" s="49"/>
      <c r="C634" s="205"/>
      <c r="D634" s="205"/>
      <c r="E634" s="205"/>
      <c r="F634" s="205"/>
      <c r="G634" s="205"/>
      <c r="H634" s="46" t="s">
        <v>3402</v>
      </c>
    </row>
    <row r="635" spans="1:8" x14ac:dyDescent="0.75">
      <c r="A635" s="205"/>
      <c r="B635" s="205"/>
      <c r="C635" s="205"/>
      <c r="D635" s="205"/>
      <c r="E635" s="205"/>
      <c r="F635" s="205"/>
      <c r="G635" s="205"/>
      <c r="H635" s="46" t="s">
        <v>479</v>
      </c>
    </row>
    <row r="636" spans="1:8" x14ac:dyDescent="0.75">
      <c r="A636" s="205"/>
      <c r="B636" s="205"/>
      <c r="C636" s="205"/>
      <c r="D636" s="205"/>
      <c r="E636" s="205"/>
      <c r="F636" s="205"/>
      <c r="G636" s="205"/>
      <c r="H636" s="236"/>
    </row>
    <row r="637" spans="1:8" x14ac:dyDescent="0.75">
      <c r="A637" s="509" t="s">
        <v>796</v>
      </c>
      <c r="B637" s="237" t="s">
        <v>797</v>
      </c>
      <c r="C637" s="238" t="s">
        <v>482</v>
      </c>
      <c r="D637" s="238" t="s">
        <v>483</v>
      </c>
      <c r="E637" s="238" t="s">
        <v>619</v>
      </c>
      <c r="F637" s="239" t="s">
        <v>485</v>
      </c>
      <c r="G637" s="240" t="s">
        <v>486</v>
      </c>
      <c r="H637" s="239" t="s">
        <v>620</v>
      </c>
    </row>
    <row r="638" spans="1:8" ht="15.5" thickBot="1" x14ac:dyDescent="0.9">
      <c r="A638" s="510"/>
      <c r="B638" s="511" t="s">
        <v>488</v>
      </c>
      <c r="C638" s="512"/>
      <c r="D638" s="512"/>
      <c r="E638" s="512"/>
      <c r="F638" s="512"/>
      <c r="G638" s="512"/>
      <c r="H638" s="513"/>
    </row>
    <row r="639" spans="1:8" ht="15.5" thickTop="1" x14ac:dyDescent="0.75">
      <c r="A639" s="241" t="s">
        <v>798</v>
      </c>
      <c r="B639" s="303" t="s">
        <v>3129</v>
      </c>
      <c r="C639" s="303">
        <v>6143.8266127488378</v>
      </c>
      <c r="D639" s="303">
        <v>73.757520658580603</v>
      </c>
      <c r="E639" s="303">
        <v>2.3460190219567099</v>
      </c>
      <c r="F639" s="303">
        <v>6.5483463597946603</v>
      </c>
      <c r="G639" s="303">
        <v>114.39560414851302</v>
      </c>
      <c r="H639" s="303">
        <v>0.74349333311907995</v>
      </c>
    </row>
    <row r="640" spans="1:8" x14ac:dyDescent="0.75">
      <c r="A640" s="327" t="s">
        <v>800</v>
      </c>
      <c r="B640" s="303" t="s">
        <v>556</v>
      </c>
      <c r="C640" s="303">
        <v>5261.8993888836258</v>
      </c>
      <c r="D640" s="300" t="s">
        <v>189</v>
      </c>
      <c r="E640" s="303">
        <v>2.3460190219567099</v>
      </c>
      <c r="F640" s="303">
        <v>6.1117899358083498</v>
      </c>
      <c r="G640" s="303">
        <v>21.695718028166269</v>
      </c>
      <c r="H640" s="300" t="s">
        <v>189</v>
      </c>
    </row>
    <row r="641" spans="1:8" x14ac:dyDescent="0.75">
      <c r="A641" s="304" t="s">
        <v>801</v>
      </c>
      <c r="B641" s="303" t="s">
        <v>556</v>
      </c>
      <c r="C641" s="303">
        <v>5261.8993888836258</v>
      </c>
      <c r="D641" s="300" t="s">
        <v>189</v>
      </c>
      <c r="E641" s="301">
        <v>2.3460190219567099</v>
      </c>
      <c r="F641" s="301">
        <v>6.1117899358083498</v>
      </c>
      <c r="G641" s="301">
        <v>21.695718028166269</v>
      </c>
      <c r="H641" s="300" t="s">
        <v>189</v>
      </c>
    </row>
    <row r="642" spans="1:8" x14ac:dyDescent="0.75">
      <c r="A642" s="304" t="s">
        <v>802</v>
      </c>
      <c r="B642" s="303" t="s">
        <v>523</v>
      </c>
      <c r="C642" s="303" t="s">
        <v>523</v>
      </c>
      <c r="D642" s="300" t="s">
        <v>189</v>
      </c>
      <c r="E642" s="301" t="s">
        <v>523</v>
      </c>
      <c r="F642" s="301" t="s">
        <v>523</v>
      </c>
      <c r="G642" s="301" t="s">
        <v>523</v>
      </c>
      <c r="H642" s="300" t="s">
        <v>189</v>
      </c>
    </row>
    <row r="643" spans="1:8" x14ac:dyDescent="0.75">
      <c r="A643" s="328" t="s">
        <v>803</v>
      </c>
      <c r="B643" s="303" t="s">
        <v>523</v>
      </c>
      <c r="C643" s="303" t="s">
        <v>523</v>
      </c>
      <c r="D643" s="300" t="s">
        <v>189</v>
      </c>
      <c r="E643" s="303" t="s">
        <v>523</v>
      </c>
      <c r="F643" s="303" t="s">
        <v>523</v>
      </c>
      <c r="G643" s="303" t="s">
        <v>523</v>
      </c>
      <c r="H643" s="300" t="s">
        <v>189</v>
      </c>
    </row>
    <row r="644" spans="1:8" x14ac:dyDescent="0.75">
      <c r="A644" s="327" t="s">
        <v>804</v>
      </c>
      <c r="B644" s="300" t="s">
        <v>189</v>
      </c>
      <c r="C644" s="303">
        <v>76.365222930707887</v>
      </c>
      <c r="D644" s="303">
        <v>5.5964614607999996</v>
      </c>
      <c r="E644" s="303" t="s">
        <v>521</v>
      </c>
      <c r="F644" s="303" t="s">
        <v>521</v>
      </c>
      <c r="G644" s="303" t="s">
        <v>521</v>
      </c>
      <c r="H644" s="300" t="s">
        <v>189</v>
      </c>
    </row>
    <row r="645" spans="1:8" x14ac:dyDescent="0.75">
      <c r="A645" s="329" t="s">
        <v>805</v>
      </c>
      <c r="B645" s="300" t="s">
        <v>189</v>
      </c>
      <c r="C645" s="303">
        <v>74.619486144000007</v>
      </c>
      <c r="D645" s="303">
        <v>5.5964614607999996</v>
      </c>
      <c r="E645" s="301" t="s">
        <v>521</v>
      </c>
      <c r="F645" s="301" t="s">
        <v>521</v>
      </c>
      <c r="G645" s="301" t="s">
        <v>521</v>
      </c>
      <c r="H645" s="300" t="s">
        <v>189</v>
      </c>
    </row>
    <row r="646" spans="1:8" x14ac:dyDescent="0.75">
      <c r="A646" s="329" t="s">
        <v>806</v>
      </c>
      <c r="B646" s="300" t="s">
        <v>189</v>
      </c>
      <c r="C646" s="303">
        <v>1.7457367867078699</v>
      </c>
      <c r="D646" s="303" t="s">
        <v>568</v>
      </c>
      <c r="E646" s="301" t="s">
        <v>521</v>
      </c>
      <c r="F646" s="301" t="s">
        <v>521</v>
      </c>
      <c r="G646" s="301" t="s">
        <v>521</v>
      </c>
      <c r="H646" s="300" t="s">
        <v>189</v>
      </c>
    </row>
    <row r="647" spans="1:8" x14ac:dyDescent="0.75">
      <c r="A647" s="327" t="s">
        <v>807</v>
      </c>
      <c r="B647" s="303" t="s">
        <v>528</v>
      </c>
      <c r="C647" s="303" t="s">
        <v>528</v>
      </c>
      <c r="D647" s="303" t="s">
        <v>528</v>
      </c>
      <c r="E647" s="303" t="s">
        <v>528</v>
      </c>
      <c r="F647" s="303" t="s">
        <v>528</v>
      </c>
      <c r="G647" s="303" t="s">
        <v>528</v>
      </c>
      <c r="H647" s="303" t="s">
        <v>528</v>
      </c>
    </row>
    <row r="648" spans="1:8" x14ac:dyDescent="0.75">
      <c r="A648" s="304" t="s">
        <v>808</v>
      </c>
      <c r="B648" s="303" t="s">
        <v>496</v>
      </c>
      <c r="C648" s="303" t="s">
        <v>528</v>
      </c>
      <c r="D648" s="303" t="s">
        <v>528</v>
      </c>
      <c r="E648" s="301" t="s">
        <v>496</v>
      </c>
      <c r="F648" s="301" t="s">
        <v>496</v>
      </c>
      <c r="G648" s="301" t="s">
        <v>496</v>
      </c>
      <c r="H648" s="301" t="s">
        <v>496</v>
      </c>
    </row>
    <row r="649" spans="1:8" x14ac:dyDescent="0.75">
      <c r="A649" s="304" t="s">
        <v>809</v>
      </c>
      <c r="B649" s="303" t="s">
        <v>494</v>
      </c>
      <c r="C649" s="303" t="s">
        <v>494</v>
      </c>
      <c r="D649" s="303" t="s">
        <v>494</v>
      </c>
      <c r="E649" s="301" t="s">
        <v>494</v>
      </c>
      <c r="F649" s="301" t="s">
        <v>494</v>
      </c>
      <c r="G649" s="301" t="s">
        <v>494</v>
      </c>
      <c r="H649" s="301" t="s">
        <v>494</v>
      </c>
    </row>
    <row r="650" spans="1:8" x14ac:dyDescent="0.75">
      <c r="A650" s="327" t="s">
        <v>810</v>
      </c>
      <c r="B650" s="300" t="s">
        <v>189</v>
      </c>
      <c r="C650" s="303">
        <v>805.56200093450445</v>
      </c>
      <c r="D650" s="303">
        <v>68.161059197780617</v>
      </c>
      <c r="E650" s="303" t="s">
        <v>568</v>
      </c>
      <c r="F650" s="303">
        <v>0.43655642398631</v>
      </c>
      <c r="G650" s="303">
        <v>49.308450064014231</v>
      </c>
      <c r="H650" s="300" t="s">
        <v>189</v>
      </c>
    </row>
    <row r="651" spans="1:8" x14ac:dyDescent="0.75">
      <c r="A651" s="304" t="s">
        <v>811</v>
      </c>
      <c r="B651" s="300" t="s">
        <v>189</v>
      </c>
      <c r="C651" s="303">
        <v>566.94660201297143</v>
      </c>
      <c r="D651" s="303">
        <v>66.504112399504038</v>
      </c>
      <c r="E651" s="301" t="s">
        <v>523</v>
      </c>
      <c r="F651" s="301">
        <v>0.43655642398631</v>
      </c>
      <c r="G651" s="301">
        <v>33.529746043529677</v>
      </c>
      <c r="H651" s="300" t="s">
        <v>189</v>
      </c>
    </row>
    <row r="652" spans="1:8" x14ac:dyDescent="0.75">
      <c r="A652" s="304" t="s">
        <v>812</v>
      </c>
      <c r="B652" s="300" t="s">
        <v>189</v>
      </c>
      <c r="C652" s="303">
        <v>238.61539892153306</v>
      </c>
      <c r="D652" s="303">
        <v>1.65694679827657</v>
      </c>
      <c r="E652" s="301" t="s">
        <v>523</v>
      </c>
      <c r="F652" s="301" t="s">
        <v>523</v>
      </c>
      <c r="G652" s="301">
        <v>15.77870402048455</v>
      </c>
      <c r="H652" s="300" t="s">
        <v>189</v>
      </c>
    </row>
    <row r="653" spans="1:8" x14ac:dyDescent="0.75">
      <c r="A653" s="304" t="s">
        <v>3411</v>
      </c>
      <c r="B653" s="300" t="s">
        <v>189</v>
      </c>
      <c r="C653" s="303" t="s">
        <v>496</v>
      </c>
      <c r="D653" s="303" t="s">
        <v>496</v>
      </c>
      <c r="E653" s="303" t="s">
        <v>496</v>
      </c>
      <c r="F653" s="303" t="s">
        <v>496</v>
      </c>
      <c r="G653" s="303" t="s">
        <v>496</v>
      </c>
      <c r="H653" s="300" t="s">
        <v>189</v>
      </c>
    </row>
    <row r="654" spans="1:8" x14ac:dyDescent="0.75">
      <c r="A654" s="327" t="s">
        <v>3412</v>
      </c>
      <c r="B654" s="303" t="s">
        <v>494</v>
      </c>
      <c r="C654" s="303" t="s">
        <v>494</v>
      </c>
      <c r="D654" s="303" t="s">
        <v>494</v>
      </c>
      <c r="E654" s="303" t="s">
        <v>523</v>
      </c>
      <c r="F654" s="303" t="s">
        <v>523</v>
      </c>
      <c r="G654" s="303">
        <v>43.391436056332523</v>
      </c>
      <c r="H654" s="303">
        <v>0.74349333311907995</v>
      </c>
    </row>
    <row r="655" spans="1:8" x14ac:dyDescent="0.75">
      <c r="A655" s="309" t="s">
        <v>572</v>
      </c>
      <c r="B655" s="301" t="s">
        <v>494</v>
      </c>
      <c r="C655" s="301" t="s">
        <v>494</v>
      </c>
      <c r="D655" s="301" t="s">
        <v>494</v>
      </c>
      <c r="E655" s="301" t="s">
        <v>523</v>
      </c>
      <c r="F655" s="301" t="s">
        <v>523</v>
      </c>
      <c r="G655" s="301">
        <v>43.391436056332523</v>
      </c>
      <c r="H655" s="301">
        <v>0.74349333311907995</v>
      </c>
    </row>
    <row r="656" spans="1:8" x14ac:dyDescent="0.75">
      <c r="A656" s="327" t="s">
        <v>813</v>
      </c>
      <c r="B656" s="300" t="s">
        <v>189</v>
      </c>
      <c r="C656" s="300" t="s">
        <v>189</v>
      </c>
      <c r="D656" s="300" t="s">
        <v>189</v>
      </c>
      <c r="E656" s="300" t="s">
        <v>189</v>
      </c>
      <c r="F656" s="300" t="s">
        <v>189</v>
      </c>
      <c r="G656" s="300" t="s">
        <v>189</v>
      </c>
      <c r="H656" s="300" t="s">
        <v>189</v>
      </c>
    </row>
    <row r="657" spans="1:8" x14ac:dyDescent="0.75">
      <c r="A657" s="329" t="s">
        <v>814</v>
      </c>
      <c r="B657" s="301">
        <v>11397.929630279281</v>
      </c>
      <c r="C657" s="300" t="s">
        <v>189</v>
      </c>
      <c r="D657" s="300" t="s">
        <v>189</v>
      </c>
      <c r="E657" s="300" t="s">
        <v>189</v>
      </c>
      <c r="F657" s="300" t="s">
        <v>189</v>
      </c>
      <c r="G657" s="300" t="s">
        <v>189</v>
      </c>
      <c r="H657" s="300" t="s">
        <v>189</v>
      </c>
    </row>
    <row r="658" spans="1:8" x14ac:dyDescent="0.75">
      <c r="A658" s="329" t="s">
        <v>815</v>
      </c>
      <c r="B658" s="301" t="s">
        <v>494</v>
      </c>
      <c r="C658" s="300" t="s">
        <v>189</v>
      </c>
      <c r="D658" s="300" t="s">
        <v>189</v>
      </c>
      <c r="E658" s="300" t="s">
        <v>189</v>
      </c>
      <c r="F658" s="300" t="s">
        <v>189</v>
      </c>
      <c r="G658" s="300" t="s">
        <v>189</v>
      </c>
      <c r="H658" s="300" t="s">
        <v>189</v>
      </c>
    </row>
    <row r="659" spans="1:8" x14ac:dyDescent="0.75">
      <c r="A659" s="330" t="s">
        <v>3413</v>
      </c>
      <c r="B659" s="301" t="s">
        <v>494</v>
      </c>
      <c r="C659" s="300" t="s">
        <v>189</v>
      </c>
      <c r="D659" s="300" t="s">
        <v>189</v>
      </c>
      <c r="E659" s="300" t="s">
        <v>189</v>
      </c>
      <c r="F659" s="300" t="s">
        <v>189</v>
      </c>
      <c r="G659" s="300" t="s">
        <v>189</v>
      </c>
      <c r="H659" s="300" t="s">
        <v>189</v>
      </c>
    </row>
    <row r="661" spans="1:8" x14ac:dyDescent="0.75">
      <c r="A661" s="47" t="s">
        <v>816</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75" x14ac:dyDescent="0.75">
      <c r="A664" s="47" t="s">
        <v>817</v>
      </c>
      <c r="B664" s="72" t="s">
        <v>818</v>
      </c>
      <c r="C664" s="72" t="s">
        <v>819</v>
      </c>
      <c r="D664" s="72" t="s">
        <v>820</v>
      </c>
      <c r="E664" s="72" t="s">
        <v>821</v>
      </c>
      <c r="F664" s="72" t="s">
        <v>485</v>
      </c>
      <c r="G664" s="72" t="s">
        <v>486</v>
      </c>
      <c r="H664" s="72" t="s">
        <v>822</v>
      </c>
    </row>
    <row r="665" spans="1:8" x14ac:dyDescent="0.75">
      <c r="A665" s="198" t="s">
        <v>3667</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9" customFormat="1" x14ac:dyDescent="0.75">
      <c r="A666" s="198" t="s">
        <v>823</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x14ac:dyDescent="0.75">
      <c r="A667" s="197"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75">
      <c r="A668" s="197"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75">
      <c r="A669" s="197" t="s">
        <v>2426</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75">
      <c r="A670" s="197"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75">
      <c r="A671" s="197" t="s">
        <v>132</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75">
      <c r="A672" s="197" t="s">
        <v>3123</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75">
      <c r="A673" s="198" t="s">
        <v>824</v>
      </c>
      <c r="B673" s="73">
        <f>G408</f>
        <v>22472.091458330953</v>
      </c>
      <c r="C673" s="73">
        <f>H408</f>
        <v>4.6925847366299997E-3</v>
      </c>
      <c r="D673" s="73">
        <f>I408</f>
        <v>4.8332437122200001E-3</v>
      </c>
      <c r="E673" s="73"/>
      <c r="F673" s="74"/>
      <c r="G673" s="74"/>
      <c r="H673" s="74"/>
    </row>
    <row r="674" spans="1:36" x14ac:dyDescent="0.75">
      <c r="A674" s="198" t="s">
        <v>825</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75">
      <c r="A675" s="198" t="s">
        <v>826</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75">
      <c r="A676" s="198" t="s">
        <v>827</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75">
      <c r="A677" s="198" t="s">
        <v>828</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75">
      <c r="A678" s="198" t="s">
        <v>3670</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75">
      <c r="A679" s="3" t="s">
        <v>829</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75">
      <c r="A681" s="47" t="s">
        <v>830</v>
      </c>
      <c r="B681" s="47" t="s">
        <v>668</v>
      </c>
      <c r="C681" s="47" t="s">
        <v>669</v>
      </c>
      <c r="D681" s="47" t="s">
        <v>670</v>
      </c>
      <c r="E681" s="47" t="s">
        <v>671</v>
      </c>
      <c r="F681" s="77" t="s">
        <v>672</v>
      </c>
      <c r="G681" s="77" t="s">
        <v>673</v>
      </c>
      <c r="H681" s="77" t="s">
        <v>674</v>
      </c>
      <c r="I681" s="77" t="s">
        <v>675</v>
      </c>
      <c r="J681" s="77" t="s">
        <v>676</v>
      </c>
      <c r="K681" s="77" t="s">
        <v>677</v>
      </c>
      <c r="L681" s="77" t="s">
        <v>678</v>
      </c>
      <c r="M681" s="77" t="s">
        <v>679</v>
      </c>
      <c r="N681" s="77" t="s">
        <v>680</v>
      </c>
      <c r="O681" s="77" t="s">
        <v>681</v>
      </c>
      <c r="P681" s="77" t="s">
        <v>682</v>
      </c>
      <c r="Q681" s="77" t="s">
        <v>683</v>
      </c>
      <c r="R681" s="77" t="s">
        <v>684</v>
      </c>
      <c r="S681" s="77" t="s">
        <v>685</v>
      </c>
      <c r="T681" s="77" t="s">
        <v>686</v>
      </c>
      <c r="U681" s="77" t="s">
        <v>831</v>
      </c>
      <c r="V681" s="77" t="s">
        <v>688</v>
      </c>
      <c r="W681" s="77" t="s">
        <v>832</v>
      </c>
      <c r="X681" s="77" t="s">
        <v>833</v>
      </c>
      <c r="Y681" s="77" t="s">
        <v>834</v>
      </c>
      <c r="Z681" s="77" t="s">
        <v>835</v>
      </c>
      <c r="AA681" s="77" t="s">
        <v>836</v>
      </c>
      <c r="AB681" s="77" t="s">
        <v>837</v>
      </c>
      <c r="AC681" s="77" t="s">
        <v>838</v>
      </c>
      <c r="AD681" s="77" t="s">
        <v>839</v>
      </c>
      <c r="AE681" s="77" t="s">
        <v>840</v>
      </c>
      <c r="AF681" s="77" t="s">
        <v>841</v>
      </c>
      <c r="AG681" s="77" t="s">
        <v>699</v>
      </c>
      <c r="AH681" s="77" t="s">
        <v>842</v>
      </c>
      <c r="AI681" s="77" t="s">
        <v>843</v>
      </c>
      <c r="AJ681" s="77" t="s">
        <v>844</v>
      </c>
    </row>
    <row r="682" spans="1:36" x14ac:dyDescent="0.75">
      <c r="A682" s="1" t="s">
        <v>845</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3" t="s">
        <v>829</v>
      </c>
      <c r="B685" s="3">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7" t="s">
        <v>3263</v>
      </c>
      <c r="B687" s="72" t="s">
        <v>818</v>
      </c>
      <c r="C687" s="72" t="s">
        <v>819</v>
      </c>
      <c r="D687" s="72" t="s">
        <v>820</v>
      </c>
      <c r="E687" s="72" t="s">
        <v>821</v>
      </c>
      <c r="F687" s="72" t="s">
        <v>485</v>
      </c>
      <c r="G687" s="72" t="s">
        <v>486</v>
      </c>
      <c r="H687" s="72" t="s">
        <v>822</v>
      </c>
      <c r="I687" s="72" t="s">
        <v>847</v>
      </c>
      <c r="J687" s="72" t="s">
        <v>2567</v>
      </c>
      <c r="K687" s="1"/>
      <c r="L687" s="1"/>
      <c r="M687" s="1"/>
      <c r="N687" s="1"/>
      <c r="O687" s="1"/>
      <c r="P687" s="1"/>
      <c r="Q687" s="1"/>
      <c r="R687" s="1"/>
      <c r="S687" s="1"/>
      <c r="T687" s="1"/>
      <c r="U687" s="1"/>
      <c r="V687" s="1"/>
      <c r="W687" s="1"/>
      <c r="X687" s="1"/>
      <c r="Y687" s="1"/>
      <c r="Z687" s="1"/>
      <c r="AA687" s="1"/>
      <c r="AB687" s="1"/>
    </row>
    <row r="688" spans="1:36" x14ac:dyDescent="0.75">
      <c r="A688" s="1" t="s">
        <v>3669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3">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3">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93">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3">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3">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3">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3">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3">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5" thickBot="1" x14ac:dyDescent="0.9">
      <c r="A698" s="1" t="s">
        <v>3671</v>
      </c>
      <c r="B698" s="5"/>
      <c r="C698" s="5"/>
      <c r="D698" s="5"/>
      <c r="E698" s="5"/>
      <c r="F698" s="5"/>
      <c r="G698" s="5"/>
      <c r="H698" s="5"/>
      <c r="I698" s="5"/>
      <c r="K698" s="1"/>
      <c r="L698" s="1"/>
      <c r="M698" s="1"/>
      <c r="N698" s="1"/>
    </row>
    <row r="699" spans="1:28" ht="15.5" thickBot="1" x14ac:dyDescent="0.9">
      <c r="A699" s="79" t="s">
        <v>849</v>
      </c>
      <c r="B699" s="80">
        <f>SUM(B689:D689,I689)</f>
        <v>6784.1546601877326</v>
      </c>
      <c r="C699" s="5"/>
      <c r="D699" s="5"/>
      <c r="E699" s="292"/>
      <c r="F699" s="5"/>
      <c r="G699" s="5"/>
      <c r="H699" s="5"/>
      <c r="I699" s="5"/>
      <c r="K699" s="1"/>
      <c r="L699" s="1"/>
      <c r="M699" s="1"/>
      <c r="N699" s="1"/>
      <c r="O699" s="1"/>
      <c r="P699" s="1"/>
      <c r="Q699" s="1"/>
      <c r="R699" s="1"/>
      <c r="S699" s="1"/>
      <c r="T699" s="1"/>
      <c r="U699" s="1"/>
      <c r="V699" s="1"/>
      <c r="W699" s="1"/>
      <c r="X699" s="1"/>
      <c r="Y699" s="1"/>
      <c r="Z699" s="1"/>
      <c r="AA699" s="1"/>
      <c r="AB699" s="1"/>
    </row>
    <row r="700" spans="1:28" ht="30.25" thickBot="1" x14ac:dyDescent="0.9">
      <c r="A700" s="79" t="s">
        <v>3668</v>
      </c>
      <c r="B700" s="80">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75">
      <c r="B701" s="5"/>
      <c r="C701" s="5"/>
      <c r="D701" s="5"/>
      <c r="E701" s="5"/>
      <c r="F701" s="5"/>
      <c r="G701" s="5"/>
      <c r="H701" s="5"/>
      <c r="I701" s="292"/>
      <c r="K701" s="1"/>
      <c r="L701" s="1"/>
      <c r="M701" s="1"/>
      <c r="N701" s="1"/>
      <c r="O701" s="1"/>
      <c r="P701" s="1"/>
      <c r="Q701" s="1"/>
      <c r="R701" s="1"/>
      <c r="S701" s="1"/>
      <c r="T701" s="1"/>
      <c r="U701" s="1"/>
      <c r="V701" s="1"/>
      <c r="W701" s="1"/>
      <c r="X701" s="1"/>
      <c r="Y701" s="1"/>
      <c r="Z701" s="1"/>
      <c r="AA701" s="1"/>
      <c r="AB701" s="1"/>
    </row>
    <row r="702" spans="1:28" ht="15.5" thickBot="1" x14ac:dyDescent="0.9">
      <c r="A702" s="1" t="s">
        <v>3672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5" thickBot="1" x14ac:dyDescent="0.9">
      <c r="A703" s="79" t="s">
        <v>849</v>
      </c>
      <c r="B703" s="80">
        <f>SUM(B689:I689)</f>
        <v>6829.3363086771278</v>
      </c>
      <c r="D703" s="292"/>
      <c r="K703" s="1"/>
      <c r="L703" s="1"/>
      <c r="M703" s="1"/>
      <c r="N703" s="1"/>
      <c r="O703" s="1"/>
      <c r="P703" s="1"/>
      <c r="Q703" s="1"/>
      <c r="R703" s="1"/>
      <c r="S703" s="1"/>
      <c r="T703" s="1"/>
      <c r="U703" s="1"/>
      <c r="V703" s="1"/>
      <c r="W703" s="1"/>
      <c r="X703" s="1"/>
      <c r="Y703" s="1"/>
      <c r="Z703" s="1"/>
      <c r="AA703" s="1"/>
      <c r="AB703" s="1"/>
    </row>
    <row r="704" spans="1:28" ht="30.25" thickBot="1" x14ac:dyDescent="0.9">
      <c r="A704" s="79" t="s">
        <v>3668</v>
      </c>
      <c r="B704" s="80">
        <f>SUM(B688:I688)</f>
        <v>6728.4315574766761</v>
      </c>
      <c r="D704" s="292"/>
      <c r="K704" s="1"/>
      <c r="L704" s="1"/>
      <c r="M704" s="1"/>
      <c r="N704" s="1"/>
      <c r="O704" s="1"/>
      <c r="P704" s="1"/>
      <c r="Q704" s="1"/>
      <c r="R704" s="1"/>
      <c r="S704" s="1"/>
      <c r="T704" s="1"/>
      <c r="U704" s="1"/>
      <c r="V704" s="1"/>
      <c r="W704" s="1"/>
      <c r="X704" s="1"/>
      <c r="Y704" s="1"/>
      <c r="Z704" s="1"/>
      <c r="AA704" s="1"/>
      <c r="AB704" s="1"/>
    </row>
    <row r="705" spans="1:28" x14ac:dyDescent="0.75">
      <c r="A705" s="3"/>
      <c r="B705" s="5"/>
      <c r="K705" s="1"/>
      <c r="L705" s="1"/>
      <c r="M705" s="1"/>
      <c r="N705" s="1"/>
      <c r="O705" s="1"/>
      <c r="P705" s="1"/>
      <c r="Q705" s="1"/>
      <c r="R705" s="1"/>
      <c r="S705" s="1"/>
      <c r="T705" s="1"/>
      <c r="U705" s="1"/>
      <c r="V705" s="1"/>
      <c r="W705" s="1"/>
      <c r="X705" s="1"/>
      <c r="Y705" s="1"/>
      <c r="Z705" s="1"/>
      <c r="AA705" s="1"/>
      <c r="AB705" s="1"/>
    </row>
    <row r="706" spans="1:28" x14ac:dyDescent="0.7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75">
      <c r="A713" s="3"/>
      <c r="B713" s="5"/>
      <c r="C713" s="5"/>
      <c r="K713" s="1"/>
      <c r="L713" s="1"/>
      <c r="M713" s="1"/>
      <c r="N713" s="1"/>
      <c r="O713" s="1"/>
      <c r="P713" s="1"/>
      <c r="Q713" s="1"/>
      <c r="R713" s="1"/>
      <c r="S713" s="1"/>
      <c r="T713" s="1"/>
      <c r="U713" s="1"/>
      <c r="V713" s="1"/>
      <c r="W713" s="1"/>
      <c r="X713" s="1"/>
      <c r="Y713" s="1"/>
      <c r="Z713" s="1"/>
      <c r="AA713" s="1"/>
      <c r="AB713" s="1"/>
    </row>
    <row r="714" spans="1:28" x14ac:dyDescent="0.75">
      <c r="A714" s="3"/>
      <c r="B714" s="5"/>
      <c r="K714" s="1"/>
      <c r="L714" s="1"/>
      <c r="M714" s="1"/>
      <c r="N714" s="1"/>
      <c r="O714" s="1"/>
      <c r="P714" s="1"/>
      <c r="Q714" s="1"/>
      <c r="R714" s="1"/>
      <c r="S714" s="1"/>
      <c r="T714" s="1"/>
      <c r="U714" s="1"/>
      <c r="V714" s="1"/>
      <c r="W714" s="1"/>
      <c r="X714" s="1"/>
      <c r="Y714" s="1"/>
      <c r="Z714" s="1"/>
      <c r="AA714" s="1"/>
      <c r="AB714" s="1"/>
    </row>
    <row r="715" spans="1:28" x14ac:dyDescent="0.75">
      <c r="A715" s="3"/>
      <c r="B715" s="5"/>
      <c r="K715" s="1"/>
      <c r="L715" s="1"/>
      <c r="M715" s="1"/>
      <c r="N715" s="1"/>
      <c r="O715" s="1"/>
      <c r="P715" s="1"/>
      <c r="Q715" s="1"/>
      <c r="R715" s="1"/>
      <c r="S715" s="1"/>
      <c r="T715" s="1"/>
      <c r="U715" s="1"/>
      <c r="V715" s="1"/>
      <c r="W715" s="1"/>
      <c r="X715" s="1"/>
      <c r="Y715" s="1"/>
      <c r="Z715" s="1"/>
      <c r="AA715" s="1"/>
      <c r="AB715" s="1"/>
    </row>
    <row r="716" spans="1:28" ht="15.75" x14ac:dyDescent="0.75">
      <c r="A716" s="81" t="s">
        <v>850</v>
      </c>
      <c r="B716" s="82"/>
      <c r="C716" s="82"/>
      <c r="D716" s="82"/>
      <c r="E716" s="82"/>
      <c r="F716" s="82"/>
      <c r="G716" s="82"/>
      <c r="H716" s="82"/>
      <c r="I716" s="82"/>
      <c r="J716" s="82"/>
      <c r="K716" s="82"/>
      <c r="L716" s="82"/>
      <c r="M716" s="82"/>
      <c r="N716" s="82"/>
    </row>
    <row r="717" spans="1:28" x14ac:dyDescent="0.75">
      <c r="A717" s="82" t="s">
        <v>851</v>
      </c>
      <c r="B717" s="82"/>
      <c r="C717" s="82"/>
      <c r="D717" s="82"/>
      <c r="E717" s="82"/>
      <c r="F717" s="82"/>
      <c r="G717" s="82"/>
      <c r="H717" s="82"/>
      <c r="I717" s="82"/>
      <c r="J717" s="82"/>
      <c r="K717" s="82"/>
      <c r="L717" s="82"/>
      <c r="M717" s="82"/>
      <c r="N717" s="82"/>
    </row>
    <row r="718" spans="1:28" x14ac:dyDescent="0.75">
      <c r="A718" s="82" t="s">
        <v>852</v>
      </c>
      <c r="B718" s="82"/>
      <c r="C718" s="82"/>
      <c r="D718" s="82"/>
      <c r="E718" s="82"/>
      <c r="F718" s="82"/>
      <c r="G718" s="82"/>
      <c r="H718" s="82"/>
      <c r="I718" s="82"/>
      <c r="J718" s="82"/>
      <c r="K718" s="82"/>
      <c r="L718" s="82"/>
      <c r="M718" s="82"/>
      <c r="N718" s="82"/>
    </row>
    <row r="719" spans="1:28" ht="33" x14ac:dyDescent="0.75">
      <c r="A719" s="83" t="s">
        <v>853</v>
      </c>
      <c r="B719" s="84" t="s">
        <v>854</v>
      </c>
      <c r="C719" s="85" t="s">
        <v>855</v>
      </c>
      <c r="D719" s="86" t="s">
        <v>856</v>
      </c>
      <c r="E719" s="86" t="s">
        <v>857</v>
      </c>
      <c r="F719" s="87" t="s">
        <v>858</v>
      </c>
      <c r="G719" s="86" t="s">
        <v>859</v>
      </c>
      <c r="H719" s="87" t="s">
        <v>860</v>
      </c>
      <c r="I719" s="86" t="s">
        <v>861</v>
      </c>
      <c r="J719" s="87" t="s">
        <v>862</v>
      </c>
      <c r="K719" s="86" t="s">
        <v>863</v>
      </c>
      <c r="L719" s="87" t="s">
        <v>864</v>
      </c>
      <c r="M719" s="87" t="s">
        <v>865</v>
      </c>
      <c r="N719" s="87" t="s">
        <v>866</v>
      </c>
    </row>
    <row r="720" spans="1:28" x14ac:dyDescent="0.75">
      <c r="A720" s="88" t="s">
        <v>867</v>
      </c>
      <c r="B720" s="89" t="s">
        <v>868</v>
      </c>
      <c r="C720" s="90" t="s">
        <v>869</v>
      </c>
      <c r="D720" s="88" t="s">
        <v>870</v>
      </c>
      <c r="E720" s="88" t="s">
        <v>871</v>
      </c>
      <c r="F720" s="91">
        <v>1</v>
      </c>
      <c r="G720" s="88" t="s">
        <v>872</v>
      </c>
      <c r="H720" s="91">
        <v>1</v>
      </c>
      <c r="I720" s="88" t="s">
        <v>873</v>
      </c>
      <c r="J720" s="91">
        <v>1</v>
      </c>
      <c r="K720" s="88" t="s">
        <v>874</v>
      </c>
      <c r="L720" s="91">
        <v>1</v>
      </c>
      <c r="M720" s="88" t="s">
        <v>875</v>
      </c>
      <c r="N720" s="91">
        <v>1</v>
      </c>
    </row>
    <row r="721" spans="1:14" x14ac:dyDescent="0.75">
      <c r="A721" s="92" t="s">
        <v>876</v>
      </c>
      <c r="B721" s="93" t="s">
        <v>877</v>
      </c>
      <c r="C721" s="93" t="s">
        <v>878</v>
      </c>
      <c r="D721" s="92" t="s">
        <v>879</v>
      </c>
      <c r="E721" s="92" t="s">
        <v>880</v>
      </c>
      <c r="F721" s="94">
        <v>84</v>
      </c>
      <c r="G721" s="92" t="s">
        <v>881</v>
      </c>
      <c r="H721" s="94">
        <v>28</v>
      </c>
      <c r="I721" s="92" t="s">
        <v>882</v>
      </c>
      <c r="J721" s="94">
        <v>67</v>
      </c>
      <c r="K721" s="92" t="s">
        <v>883</v>
      </c>
      <c r="L721" s="94">
        <v>14</v>
      </c>
      <c r="M721" s="92" t="s">
        <v>884</v>
      </c>
      <c r="N721" s="94">
        <v>4</v>
      </c>
    </row>
    <row r="722" spans="1:14" x14ac:dyDescent="0.75">
      <c r="A722" s="95" t="s">
        <v>885</v>
      </c>
      <c r="B722" s="96" t="s">
        <v>877</v>
      </c>
      <c r="C722" s="96" t="s">
        <v>878</v>
      </c>
      <c r="D722" s="95" t="s">
        <v>879</v>
      </c>
      <c r="E722" s="95" t="s">
        <v>886</v>
      </c>
      <c r="F722" s="97">
        <v>85</v>
      </c>
      <c r="G722" s="95" t="s">
        <v>887</v>
      </c>
      <c r="H722" s="97">
        <v>30</v>
      </c>
      <c r="I722" s="95" t="s">
        <v>888</v>
      </c>
      <c r="J722" s="97">
        <v>68</v>
      </c>
      <c r="K722" s="95" t="s">
        <v>889</v>
      </c>
      <c r="L722" s="97">
        <v>15</v>
      </c>
      <c r="M722" s="95" t="s">
        <v>890</v>
      </c>
      <c r="N722" s="97">
        <v>6</v>
      </c>
    </row>
    <row r="723" spans="1:14" x14ac:dyDescent="0.75">
      <c r="A723" s="98" t="s">
        <v>891</v>
      </c>
      <c r="B723" s="99" t="s">
        <v>892</v>
      </c>
      <c r="C723" s="99" t="s">
        <v>893</v>
      </c>
      <c r="D723" s="98" t="s">
        <v>894</v>
      </c>
      <c r="E723" s="98" t="s">
        <v>895</v>
      </c>
      <c r="F723" s="100">
        <v>264</v>
      </c>
      <c r="G723" s="98" t="s">
        <v>896</v>
      </c>
      <c r="H723" s="100">
        <v>265</v>
      </c>
      <c r="I723" s="98" t="s">
        <v>897</v>
      </c>
      <c r="J723" s="100">
        <v>277</v>
      </c>
      <c r="K723" s="98" t="s">
        <v>898</v>
      </c>
      <c r="L723" s="100">
        <v>282</v>
      </c>
      <c r="M723" s="98" t="s">
        <v>899</v>
      </c>
      <c r="N723" s="100">
        <v>234</v>
      </c>
    </row>
    <row r="724" spans="1:14" x14ac:dyDescent="0.75">
      <c r="A724" s="88" t="s">
        <v>900</v>
      </c>
      <c r="B724" s="89" t="s">
        <v>901</v>
      </c>
      <c r="C724" s="101">
        <v>45</v>
      </c>
      <c r="D724" s="102">
        <v>0.26</v>
      </c>
      <c r="E724" s="88" t="s">
        <v>902</v>
      </c>
      <c r="F724" s="91">
        <v>6900</v>
      </c>
      <c r="G724" s="88" t="s">
        <v>903</v>
      </c>
      <c r="H724" s="91">
        <v>4660</v>
      </c>
      <c r="I724" s="88" t="s">
        <v>904</v>
      </c>
      <c r="J724" s="91">
        <v>6890</v>
      </c>
      <c r="K724" s="88" t="s">
        <v>905</v>
      </c>
      <c r="L724" s="91">
        <v>4890</v>
      </c>
      <c r="M724" s="88" t="s">
        <v>906</v>
      </c>
      <c r="N724" s="91">
        <v>2340</v>
      </c>
    </row>
    <row r="725" spans="1:14" x14ac:dyDescent="0.75">
      <c r="A725" s="92" t="s">
        <v>907</v>
      </c>
      <c r="B725" s="93" t="s">
        <v>908</v>
      </c>
      <c r="C725" s="103">
        <v>100</v>
      </c>
      <c r="D725" s="104">
        <v>0.32</v>
      </c>
      <c r="E725" s="92" t="s">
        <v>909</v>
      </c>
      <c r="F725" s="105">
        <v>10800</v>
      </c>
      <c r="G725" s="92" t="s">
        <v>910</v>
      </c>
      <c r="H725" s="105">
        <v>10200</v>
      </c>
      <c r="I725" s="92" t="s">
        <v>911</v>
      </c>
      <c r="J725" s="105">
        <v>11300</v>
      </c>
      <c r="K725" s="92" t="s">
        <v>912</v>
      </c>
      <c r="L725" s="105">
        <v>11000</v>
      </c>
      <c r="M725" s="92" t="s">
        <v>913</v>
      </c>
      <c r="N725" s="94">
        <v>8450</v>
      </c>
    </row>
    <row r="726" spans="1:14" x14ac:dyDescent="0.75">
      <c r="A726" s="95" t="s">
        <v>914</v>
      </c>
      <c r="B726" s="96" t="s">
        <v>915</v>
      </c>
      <c r="C726" s="106">
        <v>640</v>
      </c>
      <c r="D726" s="107">
        <v>0.25</v>
      </c>
      <c r="E726" s="95" t="s">
        <v>916</v>
      </c>
      <c r="F726" s="108">
        <v>10900</v>
      </c>
      <c r="G726" s="95" t="s">
        <v>917</v>
      </c>
      <c r="H726" s="108">
        <v>13900</v>
      </c>
      <c r="I726" s="95" t="s">
        <v>918</v>
      </c>
      <c r="J726" s="108">
        <v>11700</v>
      </c>
      <c r="K726" s="95" t="s">
        <v>919</v>
      </c>
      <c r="L726" s="108">
        <v>14200</v>
      </c>
      <c r="M726" s="95" t="s">
        <v>920</v>
      </c>
      <c r="N726" s="108">
        <v>15900</v>
      </c>
    </row>
    <row r="727" spans="1:14" x14ac:dyDescent="0.75">
      <c r="A727" s="92" t="s">
        <v>921</v>
      </c>
      <c r="B727" s="109" t="s">
        <v>922</v>
      </c>
      <c r="C727" s="110">
        <v>85</v>
      </c>
      <c r="D727" s="104">
        <v>0.3</v>
      </c>
      <c r="E727" s="92" t="s">
        <v>923</v>
      </c>
      <c r="F727" s="94">
        <v>6490</v>
      </c>
      <c r="G727" s="92" t="s">
        <v>924</v>
      </c>
      <c r="H727" s="94">
        <v>5820</v>
      </c>
      <c r="I727" s="92" t="s">
        <v>925</v>
      </c>
      <c r="J727" s="94">
        <v>6730</v>
      </c>
      <c r="K727" s="92" t="s">
        <v>926</v>
      </c>
      <c r="L727" s="94">
        <v>6250</v>
      </c>
      <c r="M727" s="92" t="s">
        <v>927</v>
      </c>
      <c r="N727" s="94">
        <v>4470</v>
      </c>
    </row>
    <row r="728" spans="1:14" x14ac:dyDescent="0.75">
      <c r="A728" s="95" t="s">
        <v>928</v>
      </c>
      <c r="B728" s="111" t="s">
        <v>929</v>
      </c>
      <c r="C728" s="106">
        <v>190</v>
      </c>
      <c r="D728" s="107">
        <v>0.31</v>
      </c>
      <c r="E728" s="95" t="s">
        <v>930</v>
      </c>
      <c r="F728" s="97">
        <v>7710</v>
      </c>
      <c r="G728" s="95" t="s">
        <v>931</v>
      </c>
      <c r="H728" s="97">
        <v>8590</v>
      </c>
      <c r="I728" s="95" t="s">
        <v>932</v>
      </c>
      <c r="J728" s="97">
        <v>8190</v>
      </c>
      <c r="K728" s="95" t="s">
        <v>933</v>
      </c>
      <c r="L728" s="97">
        <v>9020</v>
      </c>
      <c r="M728" s="95" t="s">
        <v>934</v>
      </c>
      <c r="N728" s="97">
        <v>8550</v>
      </c>
    </row>
    <row r="729" spans="1:14" x14ac:dyDescent="0.75">
      <c r="A729" s="98" t="s">
        <v>935</v>
      </c>
      <c r="B729" s="112" t="s">
        <v>936</v>
      </c>
      <c r="C729" s="113">
        <v>1020</v>
      </c>
      <c r="D729" s="114">
        <v>0.2</v>
      </c>
      <c r="E729" s="98" t="s">
        <v>937</v>
      </c>
      <c r="F729" s="100">
        <v>5860</v>
      </c>
      <c r="G729" s="98" t="s">
        <v>938</v>
      </c>
      <c r="H729" s="100">
        <v>7670</v>
      </c>
      <c r="I729" s="98" t="s">
        <v>939</v>
      </c>
      <c r="J729" s="100">
        <v>6310</v>
      </c>
      <c r="K729" s="98" t="s">
        <v>940</v>
      </c>
      <c r="L729" s="100">
        <v>7810</v>
      </c>
      <c r="M729" s="98" t="s">
        <v>941</v>
      </c>
      <c r="N729" s="100">
        <v>8980</v>
      </c>
    </row>
    <row r="730" spans="1:14" x14ac:dyDescent="0.75">
      <c r="A730" s="88" t="s">
        <v>942</v>
      </c>
      <c r="B730" s="89" t="s">
        <v>943</v>
      </c>
      <c r="C730" s="101">
        <v>1.7</v>
      </c>
      <c r="D730" s="102">
        <v>0.15</v>
      </c>
      <c r="E730" s="88" t="s">
        <v>944</v>
      </c>
      <c r="F730" s="91">
        <v>543</v>
      </c>
      <c r="G730" s="88" t="s">
        <v>944</v>
      </c>
      <c r="H730" s="91">
        <v>148</v>
      </c>
      <c r="I730" s="88" t="s">
        <v>945</v>
      </c>
      <c r="J730" s="91">
        <v>192</v>
      </c>
      <c r="K730" s="88" t="s">
        <v>946</v>
      </c>
      <c r="L730" s="91">
        <v>26</v>
      </c>
      <c r="M730" s="88" t="s">
        <v>947</v>
      </c>
      <c r="N730" s="91">
        <v>20</v>
      </c>
    </row>
    <row r="731" spans="1:14" x14ac:dyDescent="0.75">
      <c r="A731" s="92" t="s">
        <v>948</v>
      </c>
      <c r="B731" s="93" t="s">
        <v>949</v>
      </c>
      <c r="C731" s="110">
        <v>11.9</v>
      </c>
      <c r="D731" s="104">
        <v>0.21</v>
      </c>
      <c r="E731" s="92" t="s">
        <v>950</v>
      </c>
      <c r="F731" s="94">
        <v>5280</v>
      </c>
      <c r="G731" s="92" t="s">
        <v>923</v>
      </c>
      <c r="H731" s="94">
        <v>1760</v>
      </c>
      <c r="I731" s="92" t="s">
        <v>951</v>
      </c>
      <c r="J731" s="94">
        <v>4200</v>
      </c>
      <c r="K731" s="92" t="s">
        <v>952</v>
      </c>
      <c r="L731" s="94">
        <v>832</v>
      </c>
      <c r="M731" s="92" t="s">
        <v>953</v>
      </c>
      <c r="N731" s="94">
        <v>262</v>
      </c>
    </row>
    <row r="732" spans="1:14" x14ac:dyDescent="0.75">
      <c r="A732" s="95" t="s">
        <v>954</v>
      </c>
      <c r="B732" s="111" t="s">
        <v>955</v>
      </c>
      <c r="C732" s="115">
        <v>1</v>
      </c>
      <c r="D732" s="107">
        <v>0.17</v>
      </c>
      <c r="E732" s="95" t="s">
        <v>956</v>
      </c>
      <c r="F732" s="97">
        <v>218</v>
      </c>
      <c r="G732" s="95" t="s">
        <v>956</v>
      </c>
      <c r="H732" s="97">
        <v>59</v>
      </c>
      <c r="I732" s="95" t="s">
        <v>957</v>
      </c>
      <c r="J732" s="97">
        <v>70</v>
      </c>
      <c r="K732" s="95" t="s">
        <v>958</v>
      </c>
      <c r="L732" s="97">
        <v>10</v>
      </c>
      <c r="M732" s="95" t="s">
        <v>959</v>
      </c>
      <c r="N732" s="97">
        <v>8</v>
      </c>
    </row>
    <row r="733" spans="1:14" x14ac:dyDescent="0.75">
      <c r="A733" s="92" t="s">
        <v>960</v>
      </c>
      <c r="B733" s="109" t="s">
        <v>961</v>
      </c>
      <c r="C733" s="110">
        <v>3.4</v>
      </c>
      <c r="D733" s="104">
        <v>0.21</v>
      </c>
      <c r="E733" s="92" t="s">
        <v>962</v>
      </c>
      <c r="F733" s="94">
        <v>945</v>
      </c>
      <c r="G733" s="92" t="s">
        <v>963</v>
      </c>
      <c r="H733" s="94">
        <v>258</v>
      </c>
      <c r="I733" s="92" t="s">
        <v>964</v>
      </c>
      <c r="J733" s="94">
        <v>426</v>
      </c>
      <c r="K733" s="92" t="s">
        <v>965</v>
      </c>
      <c r="L733" s="94">
        <v>48</v>
      </c>
      <c r="M733" s="92" t="s">
        <v>966</v>
      </c>
      <c r="N733" s="94">
        <v>36</v>
      </c>
    </row>
    <row r="734" spans="1:14" x14ac:dyDescent="0.75">
      <c r="A734" s="95" t="s">
        <v>967</v>
      </c>
      <c r="B734" s="111" t="s">
        <v>968</v>
      </c>
      <c r="C734" s="115">
        <v>1.3</v>
      </c>
      <c r="D734" s="107">
        <v>0.15</v>
      </c>
      <c r="E734" s="95" t="s">
        <v>969</v>
      </c>
      <c r="F734" s="97">
        <v>292</v>
      </c>
      <c r="G734" s="95" t="s">
        <v>969</v>
      </c>
      <c r="H734" s="97">
        <v>79</v>
      </c>
      <c r="I734" s="95" t="s">
        <v>970</v>
      </c>
      <c r="J734" s="97">
        <v>98</v>
      </c>
      <c r="K734" s="95" t="s">
        <v>971</v>
      </c>
      <c r="L734" s="97">
        <v>14</v>
      </c>
      <c r="M734" s="95" t="s">
        <v>972</v>
      </c>
      <c r="N734" s="97">
        <v>11</v>
      </c>
    </row>
    <row r="735" spans="1:14" x14ac:dyDescent="0.75">
      <c r="A735" s="92" t="s">
        <v>973</v>
      </c>
      <c r="B735" s="109" t="s">
        <v>974</v>
      </c>
      <c r="C735" s="110">
        <v>4</v>
      </c>
      <c r="D735" s="104">
        <v>0.23</v>
      </c>
      <c r="E735" s="92" t="s">
        <v>975</v>
      </c>
      <c r="F735" s="94">
        <v>1350</v>
      </c>
      <c r="G735" s="92" t="s">
        <v>976</v>
      </c>
      <c r="H735" s="94">
        <v>370</v>
      </c>
      <c r="I735" s="92" t="s">
        <v>977</v>
      </c>
      <c r="J735" s="94">
        <v>659</v>
      </c>
      <c r="K735" s="92" t="s">
        <v>978</v>
      </c>
      <c r="L735" s="94">
        <v>72</v>
      </c>
      <c r="M735" s="92" t="s">
        <v>979</v>
      </c>
      <c r="N735" s="94">
        <v>51</v>
      </c>
    </row>
    <row r="736" spans="1:14" x14ac:dyDescent="0.75">
      <c r="A736" s="95" t="s">
        <v>980</v>
      </c>
      <c r="B736" s="111" t="s">
        <v>981</v>
      </c>
      <c r="C736" s="115">
        <v>5.9</v>
      </c>
      <c r="D736" s="107">
        <v>0.2</v>
      </c>
      <c r="E736" s="95" t="s">
        <v>982</v>
      </c>
      <c r="F736" s="97">
        <v>1870</v>
      </c>
      <c r="G736" s="95" t="s">
        <v>983</v>
      </c>
      <c r="H736" s="97">
        <v>527</v>
      </c>
      <c r="I736" s="95" t="s">
        <v>984</v>
      </c>
      <c r="J736" s="97">
        <v>1120</v>
      </c>
      <c r="K736" s="95" t="s">
        <v>985</v>
      </c>
      <c r="L736" s="97">
        <v>121</v>
      </c>
      <c r="M736" s="95" t="s">
        <v>986</v>
      </c>
      <c r="N736" s="97">
        <v>74</v>
      </c>
    </row>
    <row r="737" spans="1:14" x14ac:dyDescent="0.75">
      <c r="A737" s="92" t="s">
        <v>987</v>
      </c>
      <c r="B737" s="109" t="s">
        <v>988</v>
      </c>
      <c r="C737" s="110">
        <v>4.3</v>
      </c>
      <c r="D737" s="104">
        <v>0.17</v>
      </c>
      <c r="E737" s="92" t="s">
        <v>989</v>
      </c>
      <c r="F737" s="94">
        <v>1230</v>
      </c>
      <c r="G737" s="92" t="s">
        <v>990</v>
      </c>
      <c r="H737" s="94">
        <v>338</v>
      </c>
      <c r="I737" s="92" t="s">
        <v>991</v>
      </c>
      <c r="J737" s="94">
        <v>624</v>
      </c>
      <c r="K737" s="92" t="s">
        <v>992</v>
      </c>
      <c r="L737" s="94">
        <v>67</v>
      </c>
      <c r="M737" s="92" t="s">
        <v>993</v>
      </c>
      <c r="N737" s="94">
        <v>47</v>
      </c>
    </row>
    <row r="738" spans="1:14" x14ac:dyDescent="0.75">
      <c r="A738" s="95" t="s">
        <v>994</v>
      </c>
      <c r="B738" s="111" t="s">
        <v>995</v>
      </c>
      <c r="C738" s="115">
        <v>9.1999999999999993</v>
      </c>
      <c r="D738" s="107">
        <v>0.16</v>
      </c>
      <c r="E738" s="95" t="s">
        <v>996</v>
      </c>
      <c r="F738" s="97">
        <v>2550</v>
      </c>
      <c r="G738" s="95" t="s">
        <v>997</v>
      </c>
      <c r="H738" s="97">
        <v>782</v>
      </c>
      <c r="I738" s="95" t="s">
        <v>998</v>
      </c>
      <c r="J738" s="97">
        <v>1850</v>
      </c>
      <c r="K738" s="95" t="s">
        <v>999</v>
      </c>
      <c r="L738" s="97">
        <v>271</v>
      </c>
      <c r="M738" s="95" t="s">
        <v>1000</v>
      </c>
      <c r="N738" s="97">
        <v>111</v>
      </c>
    </row>
    <row r="739" spans="1:14" x14ac:dyDescent="0.75">
      <c r="A739" s="92" t="s">
        <v>1001</v>
      </c>
      <c r="B739" s="109" t="s">
        <v>1002</v>
      </c>
      <c r="C739" s="110">
        <v>17.2</v>
      </c>
      <c r="D739" s="104">
        <v>0.19</v>
      </c>
      <c r="E739" s="92" t="s">
        <v>1003</v>
      </c>
      <c r="F739" s="94">
        <v>5020</v>
      </c>
      <c r="G739" s="92" t="s">
        <v>1004</v>
      </c>
      <c r="H739" s="94">
        <v>1980</v>
      </c>
      <c r="I739" s="92" t="s">
        <v>905</v>
      </c>
      <c r="J739" s="94">
        <v>4390</v>
      </c>
      <c r="K739" s="92" t="s">
        <v>1005</v>
      </c>
      <c r="L739" s="94">
        <v>1370</v>
      </c>
      <c r="M739" s="92" t="s">
        <v>1006</v>
      </c>
      <c r="N739" s="94">
        <v>356</v>
      </c>
    </row>
    <row r="740" spans="1:14" x14ac:dyDescent="0.75">
      <c r="A740" s="95" t="s">
        <v>1007</v>
      </c>
      <c r="B740" s="111" t="s">
        <v>1008</v>
      </c>
      <c r="C740" s="115">
        <v>1.9</v>
      </c>
      <c r="D740" s="107">
        <v>0.22</v>
      </c>
      <c r="E740" s="95" t="s">
        <v>1009</v>
      </c>
      <c r="F740" s="97">
        <v>469</v>
      </c>
      <c r="G740" s="95" t="s">
        <v>1009</v>
      </c>
      <c r="H740" s="97">
        <v>127</v>
      </c>
      <c r="I740" s="95" t="s">
        <v>1010</v>
      </c>
      <c r="J740" s="97">
        <v>170</v>
      </c>
      <c r="K740" s="95" t="s">
        <v>1011</v>
      </c>
      <c r="L740" s="97">
        <v>22</v>
      </c>
      <c r="M740" s="95" t="s">
        <v>1012</v>
      </c>
      <c r="N740" s="97">
        <v>18</v>
      </c>
    </row>
    <row r="741" spans="1:14" x14ac:dyDescent="0.75">
      <c r="A741" s="92" t="s">
        <v>1013</v>
      </c>
      <c r="B741" s="109" t="s">
        <v>1014</v>
      </c>
      <c r="C741" s="110">
        <v>5.9</v>
      </c>
      <c r="D741" s="104">
        <v>0.28999999999999998</v>
      </c>
      <c r="E741" s="92" t="s">
        <v>1015</v>
      </c>
      <c r="F741" s="94">
        <v>1860</v>
      </c>
      <c r="G741" s="92" t="s">
        <v>1016</v>
      </c>
      <c r="H741" s="94">
        <v>525</v>
      </c>
      <c r="I741" s="92" t="s">
        <v>1017</v>
      </c>
      <c r="J741" s="94">
        <v>1110</v>
      </c>
      <c r="K741" s="92" t="s">
        <v>1018</v>
      </c>
      <c r="L741" s="94">
        <v>120</v>
      </c>
      <c r="M741" s="92" t="s">
        <v>1019</v>
      </c>
      <c r="N741" s="94">
        <v>73</v>
      </c>
    </row>
    <row r="742" spans="1:14" ht="19.5" x14ac:dyDescent="0.75">
      <c r="A742" s="116" t="s">
        <v>1020</v>
      </c>
      <c r="B742" s="116" t="s">
        <v>1021</v>
      </c>
      <c r="C742" s="117" t="s">
        <v>1022</v>
      </c>
      <c r="D742" s="118">
        <v>0.04</v>
      </c>
      <c r="E742" s="117" t="s">
        <v>1023</v>
      </c>
      <c r="F742" s="119">
        <v>5</v>
      </c>
      <c r="G742" s="117" t="s">
        <v>1023</v>
      </c>
      <c r="H742" s="119">
        <v>1</v>
      </c>
      <c r="I742" s="117" t="s">
        <v>1024</v>
      </c>
      <c r="J742" s="119">
        <v>2</v>
      </c>
      <c r="K742" s="117" t="s">
        <v>1025</v>
      </c>
      <c r="L742" s="120" t="s">
        <v>1026</v>
      </c>
      <c r="M742" s="117" t="s">
        <v>1027</v>
      </c>
      <c r="N742" s="120" t="s">
        <v>1026</v>
      </c>
    </row>
    <row r="743" spans="1:14" x14ac:dyDescent="0.75">
      <c r="A743" s="88" t="s">
        <v>1028</v>
      </c>
      <c r="B743" s="89" t="s">
        <v>1029</v>
      </c>
      <c r="C743" s="121">
        <v>222</v>
      </c>
      <c r="D743" s="102">
        <v>0.18</v>
      </c>
      <c r="E743" s="88" t="s">
        <v>1030</v>
      </c>
      <c r="F743" s="122">
        <v>10800</v>
      </c>
      <c r="G743" s="88" t="s">
        <v>1031</v>
      </c>
      <c r="H743" s="122">
        <v>12400</v>
      </c>
      <c r="I743" s="88" t="s">
        <v>1032</v>
      </c>
      <c r="J743" s="122">
        <v>11500</v>
      </c>
      <c r="K743" s="88" t="s">
        <v>918</v>
      </c>
      <c r="L743" s="122">
        <v>13000</v>
      </c>
      <c r="M743" s="88" t="s">
        <v>1033</v>
      </c>
      <c r="N743" s="122">
        <v>12700</v>
      </c>
    </row>
    <row r="744" spans="1:14" x14ac:dyDescent="0.75">
      <c r="A744" s="92" t="s">
        <v>1034</v>
      </c>
      <c r="B744" s="93" t="s">
        <v>1035</v>
      </c>
      <c r="C744" s="110">
        <v>5.2</v>
      </c>
      <c r="D744" s="104">
        <v>0.11</v>
      </c>
      <c r="E744" s="92" t="s">
        <v>1036</v>
      </c>
      <c r="F744" s="123">
        <v>2430</v>
      </c>
      <c r="G744" s="92" t="s">
        <v>1037</v>
      </c>
      <c r="H744" s="123">
        <v>677</v>
      </c>
      <c r="I744" s="92" t="s">
        <v>1038</v>
      </c>
      <c r="J744" s="124">
        <v>1360</v>
      </c>
      <c r="K744" s="92" t="s">
        <v>1039</v>
      </c>
      <c r="L744" s="123">
        <v>145</v>
      </c>
      <c r="M744" s="92" t="s">
        <v>1040</v>
      </c>
      <c r="N744" s="123">
        <v>94</v>
      </c>
    </row>
    <row r="745" spans="1:14" x14ac:dyDescent="0.75">
      <c r="A745" s="95" t="s">
        <v>1041</v>
      </c>
      <c r="B745" s="96" t="s">
        <v>1042</v>
      </c>
      <c r="C745" s="115">
        <v>2.8</v>
      </c>
      <c r="D745" s="107">
        <v>0.02</v>
      </c>
      <c r="E745" s="95" t="s">
        <v>1043</v>
      </c>
      <c r="F745" s="125">
        <v>427</v>
      </c>
      <c r="G745" s="95" t="s">
        <v>1043</v>
      </c>
      <c r="H745" s="125">
        <v>116</v>
      </c>
      <c r="I745" s="95" t="s">
        <v>1044</v>
      </c>
      <c r="J745" s="125">
        <v>177</v>
      </c>
      <c r="K745" s="95" t="s">
        <v>1045</v>
      </c>
      <c r="L745" s="125">
        <v>21</v>
      </c>
      <c r="M745" s="95" t="s">
        <v>1046</v>
      </c>
      <c r="N745" s="125">
        <v>16</v>
      </c>
    </row>
    <row r="746" spans="1:14" x14ac:dyDescent="0.75">
      <c r="A746" s="92" t="s">
        <v>1047</v>
      </c>
      <c r="B746" s="109" t="s">
        <v>1048</v>
      </c>
      <c r="C746" s="110">
        <v>28.2</v>
      </c>
      <c r="D746" s="104">
        <v>0.23</v>
      </c>
      <c r="E746" s="92" t="s">
        <v>1049</v>
      </c>
      <c r="F746" s="123">
        <v>6090</v>
      </c>
      <c r="G746" s="92" t="s">
        <v>1050</v>
      </c>
      <c r="H746" s="124">
        <v>3170</v>
      </c>
      <c r="I746" s="92" t="s">
        <v>1051</v>
      </c>
      <c r="J746" s="124">
        <v>5800</v>
      </c>
      <c r="K746" s="92" t="s">
        <v>1052</v>
      </c>
      <c r="L746" s="123">
        <v>2980</v>
      </c>
      <c r="M746" s="92" t="s">
        <v>1053</v>
      </c>
      <c r="N746" s="123">
        <v>967</v>
      </c>
    </row>
    <row r="747" spans="1:14" x14ac:dyDescent="0.75">
      <c r="A747" s="95" t="s">
        <v>1054</v>
      </c>
      <c r="B747" s="111" t="s">
        <v>1055</v>
      </c>
      <c r="C747" s="115">
        <v>9.6999999999999993</v>
      </c>
      <c r="D747" s="107">
        <v>0.19</v>
      </c>
      <c r="E747" s="95" t="s">
        <v>1056</v>
      </c>
      <c r="F747" s="125">
        <v>3580</v>
      </c>
      <c r="G747" s="95" t="s">
        <v>1057</v>
      </c>
      <c r="H747" s="126">
        <v>1120</v>
      </c>
      <c r="I747" s="95" t="s">
        <v>1058</v>
      </c>
      <c r="J747" s="126">
        <v>2660</v>
      </c>
      <c r="K747" s="95" t="s">
        <v>1059</v>
      </c>
      <c r="L747" s="125">
        <v>412</v>
      </c>
      <c r="M747" s="95" t="s">
        <v>1060</v>
      </c>
      <c r="N747" s="125">
        <v>160</v>
      </c>
    </row>
    <row r="748" spans="1:14" x14ac:dyDescent="0.75">
      <c r="A748" s="92" t="s">
        <v>1061</v>
      </c>
      <c r="B748" s="109" t="s">
        <v>1062</v>
      </c>
      <c r="C748" s="110">
        <v>13.4</v>
      </c>
      <c r="D748" s="104">
        <v>0.16</v>
      </c>
      <c r="E748" s="92" t="s">
        <v>1063</v>
      </c>
      <c r="F748" s="123">
        <v>3710</v>
      </c>
      <c r="G748" s="92" t="s">
        <v>1064</v>
      </c>
      <c r="H748" s="124">
        <v>1300</v>
      </c>
      <c r="I748" s="92" t="s">
        <v>880</v>
      </c>
      <c r="J748" s="124">
        <v>3050</v>
      </c>
      <c r="K748" s="92" t="s">
        <v>1065</v>
      </c>
      <c r="L748" s="123">
        <v>703</v>
      </c>
      <c r="M748" s="92" t="s">
        <v>1066</v>
      </c>
      <c r="N748" s="123">
        <v>201</v>
      </c>
    </row>
    <row r="749" spans="1:14" x14ac:dyDescent="0.75">
      <c r="A749" s="95" t="s">
        <v>1067</v>
      </c>
      <c r="B749" s="111" t="s">
        <v>1068</v>
      </c>
      <c r="C749" s="115">
        <v>3.5</v>
      </c>
      <c r="D749" s="107">
        <v>0.13</v>
      </c>
      <c r="E749" s="95" t="s">
        <v>1069</v>
      </c>
      <c r="F749" s="125">
        <v>1200</v>
      </c>
      <c r="G749" s="95" t="s">
        <v>1070</v>
      </c>
      <c r="H749" s="125">
        <v>328</v>
      </c>
      <c r="I749" s="95" t="s">
        <v>1071</v>
      </c>
      <c r="J749" s="125">
        <v>549</v>
      </c>
      <c r="K749" s="95" t="s">
        <v>1072</v>
      </c>
      <c r="L749" s="125">
        <v>62</v>
      </c>
      <c r="M749" s="95" t="s">
        <v>871</v>
      </c>
      <c r="N749" s="125">
        <v>46</v>
      </c>
    </row>
    <row r="750" spans="1:14" x14ac:dyDescent="0.75">
      <c r="A750" s="92" t="s">
        <v>1073</v>
      </c>
      <c r="B750" s="93" t="s">
        <v>1074</v>
      </c>
      <c r="C750" s="110">
        <v>47.1</v>
      </c>
      <c r="D750" s="104">
        <v>0.16</v>
      </c>
      <c r="E750" s="92" t="s">
        <v>1075</v>
      </c>
      <c r="F750" s="123">
        <v>6940</v>
      </c>
      <c r="G750" s="92" t="s">
        <v>1076</v>
      </c>
      <c r="H750" s="124">
        <v>4800</v>
      </c>
      <c r="I750" s="92" t="s">
        <v>1077</v>
      </c>
      <c r="J750" s="124">
        <v>6960</v>
      </c>
      <c r="K750" s="92" t="s">
        <v>1078</v>
      </c>
      <c r="L750" s="123">
        <v>5060</v>
      </c>
      <c r="M750" s="92" t="s">
        <v>1079</v>
      </c>
      <c r="N750" s="124">
        <v>2500</v>
      </c>
    </row>
    <row r="751" spans="1:14" x14ac:dyDescent="0.75">
      <c r="A751" s="95" t="s">
        <v>1080</v>
      </c>
      <c r="B751" s="111" t="s">
        <v>1081</v>
      </c>
      <c r="C751" s="115">
        <v>0.4</v>
      </c>
      <c r="D751" s="107">
        <v>0.04</v>
      </c>
      <c r="E751" s="95" t="s">
        <v>1082</v>
      </c>
      <c r="F751" s="125">
        <v>60</v>
      </c>
      <c r="G751" s="95" t="s">
        <v>1082</v>
      </c>
      <c r="H751" s="125">
        <v>16</v>
      </c>
      <c r="I751" s="95" t="s">
        <v>1083</v>
      </c>
      <c r="J751" s="125">
        <v>18</v>
      </c>
      <c r="K751" s="95" t="s">
        <v>1084</v>
      </c>
      <c r="L751" s="125">
        <v>3</v>
      </c>
      <c r="M751" s="95" t="s">
        <v>1085</v>
      </c>
      <c r="N751" s="125">
        <v>2</v>
      </c>
    </row>
    <row r="752" spans="1:14" x14ac:dyDescent="0.75">
      <c r="A752" s="92" t="s">
        <v>1086</v>
      </c>
      <c r="B752" s="109" t="s">
        <v>1087</v>
      </c>
      <c r="C752" s="110">
        <v>1.5</v>
      </c>
      <c r="D752" s="104">
        <v>0.1</v>
      </c>
      <c r="E752" s="92" t="s">
        <v>1088</v>
      </c>
      <c r="F752" s="123">
        <v>506</v>
      </c>
      <c r="G752" s="92" t="s">
        <v>1088</v>
      </c>
      <c r="H752" s="123">
        <v>138</v>
      </c>
      <c r="I752" s="92" t="s">
        <v>1089</v>
      </c>
      <c r="J752" s="123">
        <v>174</v>
      </c>
      <c r="K752" s="92" t="s">
        <v>1090</v>
      </c>
      <c r="L752" s="123">
        <v>24</v>
      </c>
      <c r="M752" s="92" t="s">
        <v>1091</v>
      </c>
      <c r="N752" s="123">
        <v>19</v>
      </c>
    </row>
    <row r="753" spans="1:14" x14ac:dyDescent="0.75">
      <c r="A753" s="95" t="s">
        <v>1092</v>
      </c>
      <c r="B753" s="111" t="s">
        <v>1093</v>
      </c>
      <c r="C753" s="95" t="s">
        <v>1094</v>
      </c>
      <c r="D753" s="107">
        <v>0.02</v>
      </c>
      <c r="E753" s="95" t="s">
        <v>1095</v>
      </c>
      <c r="F753" s="125">
        <v>13</v>
      </c>
      <c r="G753" s="95" t="s">
        <v>1095</v>
      </c>
      <c r="H753" s="125">
        <v>4</v>
      </c>
      <c r="I753" s="95" t="s">
        <v>1096</v>
      </c>
      <c r="J753" s="125">
        <v>4</v>
      </c>
      <c r="K753" s="95" t="s">
        <v>1097</v>
      </c>
      <c r="L753" s="127" t="s">
        <v>1098</v>
      </c>
      <c r="M753" s="95" t="s">
        <v>1099</v>
      </c>
      <c r="N753" s="127" t="s">
        <v>1098</v>
      </c>
    </row>
    <row r="754" spans="1:14" x14ac:dyDescent="0.75">
      <c r="A754" s="92" t="s">
        <v>1100</v>
      </c>
      <c r="B754" s="109" t="s">
        <v>1101</v>
      </c>
      <c r="C754" s="110">
        <v>28.2</v>
      </c>
      <c r="D754" s="104">
        <v>0.27</v>
      </c>
      <c r="E754" s="92" t="s">
        <v>1102</v>
      </c>
      <c r="F754" s="123">
        <v>5080</v>
      </c>
      <c r="G754" s="92" t="s">
        <v>1103</v>
      </c>
      <c r="H754" s="124">
        <v>2640</v>
      </c>
      <c r="I754" s="92" t="s">
        <v>1104</v>
      </c>
      <c r="J754" s="124">
        <v>4830</v>
      </c>
      <c r="K754" s="92" t="s">
        <v>1105</v>
      </c>
      <c r="L754" s="123">
        <v>2480</v>
      </c>
      <c r="M754" s="92" t="s">
        <v>1106</v>
      </c>
      <c r="N754" s="123">
        <v>806</v>
      </c>
    </row>
    <row r="755" spans="1:14" x14ac:dyDescent="0.75">
      <c r="A755" s="95" t="s">
        <v>1107</v>
      </c>
      <c r="B755" s="111" t="s">
        <v>1108</v>
      </c>
      <c r="C755" s="115">
        <v>38.9</v>
      </c>
      <c r="D755" s="107">
        <v>0.26</v>
      </c>
      <c r="E755" s="95" t="s">
        <v>1109</v>
      </c>
      <c r="F755" s="125">
        <v>5360</v>
      </c>
      <c r="G755" s="95" t="s">
        <v>1110</v>
      </c>
      <c r="H755" s="126">
        <v>3350</v>
      </c>
      <c r="I755" s="95" t="s">
        <v>1111</v>
      </c>
      <c r="J755" s="126">
        <v>5280</v>
      </c>
      <c r="K755" s="95" t="s">
        <v>1112</v>
      </c>
      <c r="L755" s="125">
        <v>3440</v>
      </c>
      <c r="M755" s="95" t="s">
        <v>1113</v>
      </c>
      <c r="N755" s="126">
        <v>1460</v>
      </c>
    </row>
    <row r="756" spans="1:14" x14ac:dyDescent="0.75">
      <c r="A756" s="92" t="s">
        <v>1114</v>
      </c>
      <c r="B756" s="109" t="s">
        <v>1115</v>
      </c>
      <c r="C756" s="110">
        <v>13.1</v>
      </c>
      <c r="D756" s="104">
        <v>0.23</v>
      </c>
      <c r="E756" s="92" t="s">
        <v>1116</v>
      </c>
      <c r="F756" s="123">
        <v>3480</v>
      </c>
      <c r="G756" s="92" t="s">
        <v>1117</v>
      </c>
      <c r="H756" s="124">
        <v>1210</v>
      </c>
      <c r="I756" s="92" t="s">
        <v>1118</v>
      </c>
      <c r="J756" s="124">
        <v>2840</v>
      </c>
      <c r="K756" s="92" t="s">
        <v>1119</v>
      </c>
      <c r="L756" s="123">
        <v>636</v>
      </c>
      <c r="M756" s="92" t="s">
        <v>1120</v>
      </c>
      <c r="N756" s="123">
        <v>185</v>
      </c>
    </row>
    <row r="757" spans="1:14" x14ac:dyDescent="0.75">
      <c r="A757" s="95" t="s">
        <v>1121</v>
      </c>
      <c r="B757" s="111" t="s">
        <v>1122</v>
      </c>
      <c r="C757" s="115">
        <v>11</v>
      </c>
      <c r="D757" s="96" t="s">
        <v>1123</v>
      </c>
      <c r="E757" s="95" t="s">
        <v>1124</v>
      </c>
      <c r="F757" s="125">
        <v>4110</v>
      </c>
      <c r="G757" s="95" t="s">
        <v>1125</v>
      </c>
      <c r="H757" s="126">
        <v>1330</v>
      </c>
      <c r="I757" s="95" t="s">
        <v>1126</v>
      </c>
      <c r="J757" s="126">
        <v>3190</v>
      </c>
      <c r="K757" s="95" t="s">
        <v>1127</v>
      </c>
      <c r="L757" s="125">
        <v>573</v>
      </c>
      <c r="M757" s="95" t="s">
        <v>1128</v>
      </c>
      <c r="N757" s="125">
        <v>195</v>
      </c>
    </row>
    <row r="758" spans="1:14" x14ac:dyDescent="0.75">
      <c r="A758" s="92" t="s">
        <v>1129</v>
      </c>
      <c r="B758" s="109" t="s">
        <v>1130</v>
      </c>
      <c r="C758" s="103">
        <v>242</v>
      </c>
      <c r="D758" s="104">
        <v>0.24</v>
      </c>
      <c r="E758" s="92" t="s">
        <v>1075</v>
      </c>
      <c r="F758" s="123">
        <v>6940</v>
      </c>
      <c r="G758" s="92" t="s">
        <v>1131</v>
      </c>
      <c r="H758" s="124">
        <v>8060</v>
      </c>
      <c r="I758" s="92" t="s">
        <v>1132</v>
      </c>
      <c r="J758" s="124">
        <v>7400</v>
      </c>
      <c r="K758" s="92" t="s">
        <v>1133</v>
      </c>
      <c r="L758" s="123">
        <v>8400</v>
      </c>
      <c r="M758" s="92" t="s">
        <v>1134</v>
      </c>
      <c r="N758" s="124">
        <v>8380</v>
      </c>
    </row>
    <row r="759" spans="1:14" x14ac:dyDescent="0.75">
      <c r="A759" s="95" t="s">
        <v>1135</v>
      </c>
      <c r="B759" s="111" t="s">
        <v>1136</v>
      </c>
      <c r="C759" s="115">
        <v>6.5</v>
      </c>
      <c r="D759" s="96" t="s">
        <v>1137</v>
      </c>
      <c r="E759" s="95" t="s">
        <v>1138</v>
      </c>
      <c r="F759" s="125">
        <v>2510</v>
      </c>
      <c r="G759" s="95" t="s">
        <v>1139</v>
      </c>
      <c r="H759" s="125">
        <v>716</v>
      </c>
      <c r="I759" s="95" t="s">
        <v>1140</v>
      </c>
      <c r="J759" s="126">
        <v>1570</v>
      </c>
      <c r="K759" s="95" t="s">
        <v>1141</v>
      </c>
      <c r="L759" s="125">
        <v>176</v>
      </c>
      <c r="M759" s="95" t="s">
        <v>1142</v>
      </c>
      <c r="N759" s="125">
        <v>100</v>
      </c>
    </row>
    <row r="760" spans="1:14" x14ac:dyDescent="0.75">
      <c r="A760" s="92" t="s">
        <v>1143</v>
      </c>
      <c r="B760" s="109" t="s">
        <v>1144</v>
      </c>
      <c r="C760" s="110">
        <v>47.1</v>
      </c>
      <c r="D760" s="104">
        <v>0.24</v>
      </c>
      <c r="E760" s="92" t="s">
        <v>1145</v>
      </c>
      <c r="F760" s="123">
        <v>6680</v>
      </c>
      <c r="G760" s="92" t="s">
        <v>1146</v>
      </c>
      <c r="H760" s="124">
        <v>4620</v>
      </c>
      <c r="I760" s="92" t="s">
        <v>1134</v>
      </c>
      <c r="J760" s="124">
        <v>6690</v>
      </c>
      <c r="K760" s="92" t="s">
        <v>1147</v>
      </c>
      <c r="L760" s="123">
        <v>4870</v>
      </c>
      <c r="M760" s="92" t="s">
        <v>1148</v>
      </c>
      <c r="N760" s="124">
        <v>2410</v>
      </c>
    </row>
    <row r="761" spans="1:14" x14ac:dyDescent="0.75">
      <c r="A761" s="95" t="s">
        <v>1149</v>
      </c>
      <c r="B761" s="111" t="s">
        <v>1150</v>
      </c>
      <c r="C761" s="115">
        <v>3.2</v>
      </c>
      <c r="D761" s="96" t="s">
        <v>1151</v>
      </c>
      <c r="E761" s="95" t="s">
        <v>1152</v>
      </c>
      <c r="F761" s="125">
        <v>863</v>
      </c>
      <c r="G761" s="95" t="s">
        <v>1153</v>
      </c>
      <c r="H761" s="125">
        <v>235</v>
      </c>
      <c r="I761" s="95" t="s">
        <v>1154</v>
      </c>
      <c r="J761" s="125">
        <v>378</v>
      </c>
      <c r="K761" s="95" t="s">
        <v>1155</v>
      </c>
      <c r="L761" s="125">
        <v>44</v>
      </c>
      <c r="M761" s="95" t="s">
        <v>1156</v>
      </c>
      <c r="N761" s="125">
        <v>33</v>
      </c>
    </row>
    <row r="762" spans="1:14" x14ac:dyDescent="0.75">
      <c r="A762" s="92" t="s">
        <v>1157</v>
      </c>
      <c r="B762" s="109" t="s">
        <v>1158</v>
      </c>
      <c r="C762" s="110">
        <v>3.1</v>
      </c>
      <c r="D762" s="93" t="s">
        <v>1159</v>
      </c>
      <c r="E762" s="92" t="s">
        <v>1160</v>
      </c>
      <c r="F762" s="123">
        <v>1070</v>
      </c>
      <c r="G762" s="92" t="s">
        <v>1160</v>
      </c>
      <c r="H762" s="123">
        <v>290</v>
      </c>
      <c r="I762" s="92" t="s">
        <v>1161</v>
      </c>
      <c r="J762" s="123">
        <v>460</v>
      </c>
      <c r="K762" s="92" t="s">
        <v>1162</v>
      </c>
      <c r="L762" s="123">
        <v>54</v>
      </c>
      <c r="M762" s="92" t="s">
        <v>1163</v>
      </c>
      <c r="N762" s="123">
        <v>40</v>
      </c>
    </row>
    <row r="763" spans="1:14" x14ac:dyDescent="0.75">
      <c r="A763" s="95" t="s">
        <v>1164</v>
      </c>
      <c r="B763" s="111" t="s">
        <v>1165</v>
      </c>
      <c r="C763" s="115">
        <v>7.7</v>
      </c>
      <c r="D763" s="107">
        <v>0.24</v>
      </c>
      <c r="E763" s="95" t="s">
        <v>1166</v>
      </c>
      <c r="F763" s="125">
        <v>2920</v>
      </c>
      <c r="G763" s="95" t="s">
        <v>1167</v>
      </c>
      <c r="H763" s="125">
        <v>858</v>
      </c>
      <c r="I763" s="95" t="s">
        <v>1168</v>
      </c>
      <c r="J763" s="126">
        <v>1970</v>
      </c>
      <c r="K763" s="95" t="s">
        <v>1169</v>
      </c>
      <c r="L763" s="125">
        <v>245</v>
      </c>
      <c r="M763" s="95" t="s">
        <v>1170</v>
      </c>
      <c r="N763" s="125">
        <v>121</v>
      </c>
    </row>
    <row r="764" spans="1:14" x14ac:dyDescent="0.75">
      <c r="A764" s="92" t="s">
        <v>1171</v>
      </c>
      <c r="B764" s="109" t="s">
        <v>1172</v>
      </c>
      <c r="C764" s="110">
        <v>1.2</v>
      </c>
      <c r="D764" s="93" t="s">
        <v>1173</v>
      </c>
      <c r="E764" s="92" t="s">
        <v>1174</v>
      </c>
      <c r="F764" s="123">
        <v>278</v>
      </c>
      <c r="G764" s="92" t="s">
        <v>1174</v>
      </c>
      <c r="H764" s="123">
        <v>76</v>
      </c>
      <c r="I764" s="92" t="s">
        <v>1175</v>
      </c>
      <c r="J764" s="123">
        <v>92</v>
      </c>
      <c r="K764" s="92" t="s">
        <v>1176</v>
      </c>
      <c r="L764" s="123">
        <v>13</v>
      </c>
      <c r="M764" s="92" t="s">
        <v>1177</v>
      </c>
      <c r="N764" s="123">
        <v>10</v>
      </c>
    </row>
    <row r="765" spans="1:14" x14ac:dyDescent="0.75">
      <c r="A765" s="95" t="s">
        <v>1178</v>
      </c>
      <c r="B765" s="111" t="s">
        <v>1179</v>
      </c>
      <c r="C765" s="115">
        <v>2.6</v>
      </c>
      <c r="D765" s="107">
        <v>7.0000000000000007E-2</v>
      </c>
      <c r="E765" s="95" t="s">
        <v>1180</v>
      </c>
      <c r="F765" s="125">
        <v>530</v>
      </c>
      <c r="G765" s="95" t="s">
        <v>1180</v>
      </c>
      <c r="H765" s="125">
        <v>144</v>
      </c>
      <c r="I765" s="95" t="s">
        <v>1181</v>
      </c>
      <c r="J765" s="125">
        <v>213</v>
      </c>
      <c r="K765" s="95" t="s">
        <v>1182</v>
      </c>
      <c r="L765" s="125">
        <v>26</v>
      </c>
      <c r="M765" s="95" t="s">
        <v>1183</v>
      </c>
      <c r="N765" s="125">
        <v>20</v>
      </c>
    </row>
    <row r="766" spans="1:14" x14ac:dyDescent="0.75">
      <c r="A766" s="92" t="s">
        <v>1184</v>
      </c>
      <c r="B766" s="109" t="s">
        <v>1185</v>
      </c>
      <c r="C766" s="110">
        <v>28.4</v>
      </c>
      <c r="D766" s="104">
        <v>0.31</v>
      </c>
      <c r="E766" s="92" t="s">
        <v>1186</v>
      </c>
      <c r="F766" s="123">
        <v>4510</v>
      </c>
      <c r="G766" s="92" t="s">
        <v>1187</v>
      </c>
      <c r="H766" s="124">
        <v>2360</v>
      </c>
      <c r="I766" s="92" t="s">
        <v>1188</v>
      </c>
      <c r="J766" s="124">
        <v>4290</v>
      </c>
      <c r="K766" s="92" t="s">
        <v>1079</v>
      </c>
      <c r="L766" s="123">
        <v>2220</v>
      </c>
      <c r="M766" s="92" t="s">
        <v>1189</v>
      </c>
      <c r="N766" s="123">
        <v>725</v>
      </c>
    </row>
    <row r="767" spans="1:14" x14ac:dyDescent="0.75">
      <c r="A767" s="95" t="s">
        <v>1190</v>
      </c>
      <c r="B767" s="111" t="s">
        <v>1191</v>
      </c>
      <c r="C767" s="115">
        <v>8.6999999999999993</v>
      </c>
      <c r="D767" s="107">
        <v>0.22</v>
      </c>
      <c r="E767" s="95" t="s">
        <v>1192</v>
      </c>
      <c r="F767" s="125">
        <v>2660</v>
      </c>
      <c r="G767" s="95" t="s">
        <v>1193</v>
      </c>
      <c r="H767" s="125">
        <v>804</v>
      </c>
      <c r="I767" s="95" t="s">
        <v>1194</v>
      </c>
      <c r="J767" s="126">
        <v>1890</v>
      </c>
      <c r="K767" s="95" t="s">
        <v>1195</v>
      </c>
      <c r="L767" s="125">
        <v>262</v>
      </c>
      <c r="M767" s="95" t="s">
        <v>1196</v>
      </c>
      <c r="N767" s="125">
        <v>114</v>
      </c>
    </row>
    <row r="768" spans="1:14" x14ac:dyDescent="0.75">
      <c r="A768" s="92" t="s">
        <v>1197</v>
      </c>
      <c r="B768" s="109" t="s">
        <v>1198</v>
      </c>
      <c r="C768" s="110">
        <v>16.100000000000001</v>
      </c>
      <c r="D768" s="93" t="s">
        <v>1199</v>
      </c>
      <c r="E768" s="92" t="s">
        <v>1200</v>
      </c>
      <c r="F768" s="123">
        <v>4310</v>
      </c>
      <c r="G768" s="92" t="s">
        <v>1201</v>
      </c>
      <c r="H768" s="124">
        <v>1650</v>
      </c>
      <c r="I768" s="92" t="s">
        <v>1202</v>
      </c>
      <c r="J768" s="124">
        <v>3720</v>
      </c>
      <c r="K768" s="92" t="s">
        <v>1203</v>
      </c>
      <c r="L768" s="123">
        <v>1070</v>
      </c>
      <c r="M768" s="92" t="s">
        <v>1204</v>
      </c>
      <c r="N768" s="123">
        <v>281</v>
      </c>
    </row>
    <row r="769" spans="1:14" x14ac:dyDescent="0.75">
      <c r="A769" s="95" t="s">
        <v>1205</v>
      </c>
      <c r="B769" s="111" t="s">
        <v>1206</v>
      </c>
      <c r="C769" s="95" t="s">
        <v>1207</v>
      </c>
      <c r="D769" s="111" t="s">
        <v>1208</v>
      </c>
      <c r="E769" s="95" t="s">
        <v>1209</v>
      </c>
      <c r="F769" s="127" t="s">
        <v>1098</v>
      </c>
      <c r="G769" s="95" t="s">
        <v>1209</v>
      </c>
      <c r="H769" s="127" t="s">
        <v>1098</v>
      </c>
      <c r="I769" s="95" t="s">
        <v>1210</v>
      </c>
      <c r="J769" s="127" t="s">
        <v>1098</v>
      </c>
      <c r="K769" s="95" t="s">
        <v>1211</v>
      </c>
      <c r="L769" s="127" t="s">
        <v>1098</v>
      </c>
      <c r="M769" s="95" t="s">
        <v>1212</v>
      </c>
      <c r="N769" s="127" t="s">
        <v>1098</v>
      </c>
    </row>
    <row r="770" spans="1:14" x14ac:dyDescent="0.75">
      <c r="A770" s="92" t="s">
        <v>1213</v>
      </c>
      <c r="B770" s="109" t="s">
        <v>1214</v>
      </c>
      <c r="C770" s="92" t="s">
        <v>1215</v>
      </c>
      <c r="D770" s="109" t="s">
        <v>1216</v>
      </c>
      <c r="E770" s="92" t="s">
        <v>1217</v>
      </c>
      <c r="F770" s="128" t="s">
        <v>1098</v>
      </c>
      <c r="G770" s="92" t="s">
        <v>1217</v>
      </c>
      <c r="H770" s="128" t="s">
        <v>1098</v>
      </c>
      <c r="I770" s="92" t="s">
        <v>1218</v>
      </c>
      <c r="J770" s="128" t="s">
        <v>1098</v>
      </c>
      <c r="K770" s="92" t="s">
        <v>1219</v>
      </c>
      <c r="L770" s="128" t="s">
        <v>1098</v>
      </c>
      <c r="M770" s="92" t="s">
        <v>1220</v>
      </c>
      <c r="N770" s="128" t="s">
        <v>1098</v>
      </c>
    </row>
    <row r="771" spans="1:14" x14ac:dyDescent="0.75">
      <c r="A771" s="95" t="s">
        <v>1221</v>
      </c>
      <c r="B771" s="111" t="s">
        <v>1222</v>
      </c>
      <c r="C771" s="95" t="s">
        <v>1223</v>
      </c>
      <c r="D771" s="107">
        <v>0.02</v>
      </c>
      <c r="E771" s="95" t="s">
        <v>1224</v>
      </c>
      <c r="F771" s="127" t="s">
        <v>1098</v>
      </c>
      <c r="G771" s="95" t="s">
        <v>1224</v>
      </c>
      <c r="H771" s="127" t="s">
        <v>1098</v>
      </c>
      <c r="I771" s="95" t="s">
        <v>1225</v>
      </c>
      <c r="J771" s="127" t="s">
        <v>1098</v>
      </c>
      <c r="K771" s="95" t="s">
        <v>1226</v>
      </c>
      <c r="L771" s="127" t="s">
        <v>1098</v>
      </c>
      <c r="M771" s="95" t="s">
        <v>1227</v>
      </c>
      <c r="N771" s="127" t="s">
        <v>1098</v>
      </c>
    </row>
    <row r="772" spans="1:14" x14ac:dyDescent="0.75">
      <c r="A772" s="92" t="s">
        <v>1228</v>
      </c>
      <c r="B772" s="109" t="s">
        <v>1229</v>
      </c>
      <c r="C772" s="92" t="s">
        <v>1230</v>
      </c>
      <c r="D772" s="104">
        <v>0.01</v>
      </c>
      <c r="E772" s="92" t="s">
        <v>1231</v>
      </c>
      <c r="F772" s="128" t="s">
        <v>1098</v>
      </c>
      <c r="G772" s="92" t="s">
        <v>1231</v>
      </c>
      <c r="H772" s="128" t="s">
        <v>1098</v>
      </c>
      <c r="I772" s="92" t="s">
        <v>1232</v>
      </c>
      <c r="J772" s="128" t="s">
        <v>1098</v>
      </c>
      <c r="K772" s="92" t="s">
        <v>1233</v>
      </c>
      <c r="L772" s="128" t="s">
        <v>1098</v>
      </c>
      <c r="M772" s="92" t="s">
        <v>1234</v>
      </c>
      <c r="N772" s="128" t="s">
        <v>1098</v>
      </c>
    </row>
    <row r="773" spans="1:14" x14ac:dyDescent="0.75">
      <c r="A773" s="95" t="s">
        <v>1235</v>
      </c>
      <c r="B773" s="111" t="s">
        <v>1236</v>
      </c>
      <c r="C773" s="95" t="s">
        <v>1237</v>
      </c>
      <c r="D773" s="107">
        <v>0.02</v>
      </c>
      <c r="E773" s="95" t="s">
        <v>1238</v>
      </c>
      <c r="F773" s="125">
        <v>1</v>
      </c>
      <c r="G773" s="95" t="s">
        <v>1238</v>
      </c>
      <c r="H773" s="127" t="s">
        <v>1098</v>
      </c>
      <c r="I773" s="95" t="s">
        <v>1239</v>
      </c>
      <c r="J773" s="127" t="s">
        <v>1098</v>
      </c>
      <c r="K773" s="95" t="s">
        <v>1240</v>
      </c>
      <c r="L773" s="127" t="s">
        <v>1098</v>
      </c>
      <c r="M773" s="95" t="s">
        <v>1241</v>
      </c>
      <c r="N773" s="127" t="s">
        <v>1098</v>
      </c>
    </row>
    <row r="774" spans="1:14" x14ac:dyDescent="0.75">
      <c r="A774" s="92" t="s">
        <v>1242</v>
      </c>
      <c r="B774" s="109" t="s">
        <v>1243</v>
      </c>
      <c r="C774" s="92" t="s">
        <v>1244</v>
      </c>
      <c r="D774" s="104">
        <v>0.02</v>
      </c>
      <c r="E774" s="92" t="s">
        <v>1245</v>
      </c>
      <c r="F774" s="123">
        <v>1</v>
      </c>
      <c r="G774" s="92" t="s">
        <v>1245</v>
      </c>
      <c r="H774" s="128" t="s">
        <v>1098</v>
      </c>
      <c r="I774" s="92" t="s">
        <v>1246</v>
      </c>
      <c r="J774" s="128" t="s">
        <v>1098</v>
      </c>
      <c r="K774" s="92" t="s">
        <v>1247</v>
      </c>
      <c r="L774" s="128" t="s">
        <v>1098</v>
      </c>
      <c r="M774" s="92" t="s">
        <v>1248</v>
      </c>
      <c r="N774" s="128" t="s">
        <v>1098</v>
      </c>
    </row>
    <row r="775" spans="1:14" x14ac:dyDescent="0.75">
      <c r="A775" s="95" t="s">
        <v>1249</v>
      </c>
      <c r="B775" s="111" t="s">
        <v>1250</v>
      </c>
      <c r="C775" s="95" t="s">
        <v>1251</v>
      </c>
      <c r="D775" s="107">
        <v>0.04</v>
      </c>
      <c r="E775" s="95" t="s">
        <v>1252</v>
      </c>
      <c r="F775" s="125">
        <v>4</v>
      </c>
      <c r="G775" s="95" t="s">
        <v>1252</v>
      </c>
      <c r="H775" s="127" t="s">
        <v>1098</v>
      </c>
      <c r="I775" s="95" t="s">
        <v>1253</v>
      </c>
      <c r="J775" s="127" t="s">
        <v>1098</v>
      </c>
      <c r="K775" s="95" t="s">
        <v>1254</v>
      </c>
      <c r="L775" s="127" t="s">
        <v>1098</v>
      </c>
      <c r="M775" s="95" t="s">
        <v>1255</v>
      </c>
      <c r="N775" s="127" t="s">
        <v>1098</v>
      </c>
    </row>
    <row r="776" spans="1:14" x14ac:dyDescent="0.75">
      <c r="A776" s="98" t="s">
        <v>1256</v>
      </c>
      <c r="B776" s="112" t="s">
        <v>1257</v>
      </c>
      <c r="C776" s="98" t="s">
        <v>1258</v>
      </c>
      <c r="D776" s="99" t="s">
        <v>1259</v>
      </c>
      <c r="E776" s="98" t="s">
        <v>1204</v>
      </c>
      <c r="F776" s="129">
        <v>6</v>
      </c>
      <c r="G776" s="98" t="s">
        <v>1204</v>
      </c>
      <c r="H776" s="129">
        <v>2</v>
      </c>
      <c r="I776" s="98" t="s">
        <v>1260</v>
      </c>
      <c r="J776" s="129">
        <v>2</v>
      </c>
      <c r="K776" s="98" t="s">
        <v>1261</v>
      </c>
      <c r="L776" s="130" t="s">
        <v>1098</v>
      </c>
      <c r="M776" s="98" t="s">
        <v>1262</v>
      </c>
      <c r="N776" s="130" t="s">
        <v>1098</v>
      </c>
    </row>
    <row r="777" spans="1:14" x14ac:dyDescent="0.75">
      <c r="A777" s="88" t="s">
        <v>1263</v>
      </c>
      <c r="B777" s="131" t="s">
        <v>1264</v>
      </c>
      <c r="C777" s="88" t="s">
        <v>1265</v>
      </c>
      <c r="D777" s="132">
        <v>0.01</v>
      </c>
      <c r="E777" s="88" t="s">
        <v>1266</v>
      </c>
      <c r="F777" s="133">
        <v>1</v>
      </c>
      <c r="G777" s="88" t="s">
        <v>1266</v>
      </c>
      <c r="H777" s="134" t="s">
        <v>1098</v>
      </c>
      <c r="I777" s="88" t="s">
        <v>1267</v>
      </c>
      <c r="J777" s="134" t="s">
        <v>1098</v>
      </c>
      <c r="K777" s="88" t="s">
        <v>1268</v>
      </c>
      <c r="L777" s="134" t="s">
        <v>1098</v>
      </c>
      <c r="M777" s="88" t="s">
        <v>1269</v>
      </c>
      <c r="N777" s="134" t="s">
        <v>1098</v>
      </c>
    </row>
    <row r="778" spans="1:14" x14ac:dyDescent="0.75">
      <c r="A778" s="92" t="s">
        <v>1270</v>
      </c>
      <c r="B778" s="109" t="s">
        <v>1271</v>
      </c>
      <c r="C778" s="92" t="s">
        <v>1272</v>
      </c>
      <c r="D778" s="135">
        <v>0.01</v>
      </c>
      <c r="E778" s="92" t="s">
        <v>1273</v>
      </c>
      <c r="F778" s="128" t="s">
        <v>1098</v>
      </c>
      <c r="G778" s="92" t="s">
        <v>1273</v>
      </c>
      <c r="H778" s="128" t="s">
        <v>1098</v>
      </c>
      <c r="I778" s="92" t="s">
        <v>1274</v>
      </c>
      <c r="J778" s="128" t="s">
        <v>1098</v>
      </c>
      <c r="K778" s="92" t="s">
        <v>1275</v>
      </c>
      <c r="L778" s="128" t="s">
        <v>1098</v>
      </c>
      <c r="M778" s="92" t="s">
        <v>1276</v>
      </c>
      <c r="N778" s="128" t="s">
        <v>1098</v>
      </c>
    </row>
    <row r="779" spans="1:14" x14ac:dyDescent="0.75">
      <c r="A779" s="95" t="s">
        <v>1277</v>
      </c>
      <c r="B779" s="111" t="s">
        <v>1278</v>
      </c>
      <c r="C779" s="95" t="s">
        <v>1272</v>
      </c>
      <c r="D779" s="136">
        <v>0.03</v>
      </c>
      <c r="E779" s="95" t="s">
        <v>1083</v>
      </c>
      <c r="F779" s="127" t="s">
        <v>1098</v>
      </c>
      <c r="G779" s="95" t="s">
        <v>1083</v>
      </c>
      <c r="H779" s="127" t="s">
        <v>1098</v>
      </c>
      <c r="I779" s="95" t="s">
        <v>1279</v>
      </c>
      <c r="J779" s="127" t="s">
        <v>1098</v>
      </c>
      <c r="K779" s="95" t="s">
        <v>1280</v>
      </c>
      <c r="L779" s="127" t="s">
        <v>1098</v>
      </c>
      <c r="M779" s="95" t="s">
        <v>1281</v>
      </c>
      <c r="N779" s="127" t="s">
        <v>1098</v>
      </c>
    </row>
    <row r="780" spans="1:14" x14ac:dyDescent="0.75">
      <c r="A780" s="92" t="s">
        <v>1282</v>
      </c>
      <c r="B780" s="109" t="s">
        <v>1283</v>
      </c>
      <c r="C780" s="92" t="s">
        <v>1272</v>
      </c>
      <c r="D780" s="135">
        <v>0.03</v>
      </c>
      <c r="E780" s="92" t="s">
        <v>1284</v>
      </c>
      <c r="F780" s="128" t="s">
        <v>1098</v>
      </c>
      <c r="G780" s="92" t="s">
        <v>1284</v>
      </c>
      <c r="H780" s="128" t="s">
        <v>1098</v>
      </c>
      <c r="I780" s="92" t="s">
        <v>1285</v>
      </c>
      <c r="J780" s="128" t="s">
        <v>1098</v>
      </c>
      <c r="K780" s="92" t="s">
        <v>1286</v>
      </c>
      <c r="L780" s="128" t="s">
        <v>1098</v>
      </c>
      <c r="M780" s="92" t="s">
        <v>1287</v>
      </c>
      <c r="N780" s="128" t="s">
        <v>1098</v>
      </c>
    </row>
    <row r="781" spans="1:14" ht="19.5" x14ac:dyDescent="0.75">
      <c r="A781" s="116" t="s">
        <v>1288</v>
      </c>
      <c r="B781" s="116" t="s">
        <v>1289</v>
      </c>
      <c r="C781" s="117" t="s">
        <v>1272</v>
      </c>
      <c r="D781" s="137">
        <v>0.03</v>
      </c>
      <c r="E781" s="117" t="s">
        <v>1290</v>
      </c>
      <c r="F781" s="138" t="s">
        <v>1098</v>
      </c>
      <c r="G781" s="117" t="s">
        <v>1290</v>
      </c>
      <c r="H781" s="138" t="s">
        <v>1098</v>
      </c>
      <c r="I781" s="117" t="s">
        <v>1291</v>
      </c>
      <c r="J781" s="138" t="s">
        <v>1098</v>
      </c>
      <c r="K781" s="117" t="s">
        <v>1292</v>
      </c>
      <c r="L781" s="138" t="s">
        <v>1098</v>
      </c>
      <c r="M781" s="117" t="s">
        <v>1293</v>
      </c>
      <c r="N781" s="138" t="s">
        <v>1098</v>
      </c>
    </row>
    <row r="782" spans="1:14" x14ac:dyDescent="0.75">
      <c r="A782" s="88" t="s">
        <v>1294</v>
      </c>
      <c r="B782" s="89" t="s">
        <v>1295</v>
      </c>
      <c r="C782" s="101">
        <v>5</v>
      </c>
      <c r="D782" s="132">
        <v>7.0000000000000007E-2</v>
      </c>
      <c r="E782" s="88" t="s">
        <v>1296</v>
      </c>
      <c r="F782" s="133">
        <v>578</v>
      </c>
      <c r="G782" s="88" t="s">
        <v>1297</v>
      </c>
      <c r="H782" s="133">
        <v>160</v>
      </c>
      <c r="I782" s="88" t="s">
        <v>1298</v>
      </c>
      <c r="J782" s="133">
        <v>317</v>
      </c>
      <c r="K782" s="88" t="s">
        <v>1299</v>
      </c>
      <c r="L782" s="133">
        <v>34</v>
      </c>
      <c r="M782" s="88" t="s">
        <v>1300</v>
      </c>
      <c r="N782" s="133">
        <v>22</v>
      </c>
    </row>
    <row r="783" spans="1:14" x14ac:dyDescent="0.75">
      <c r="A783" s="92" t="s">
        <v>1301</v>
      </c>
      <c r="B783" s="93" t="s">
        <v>1302</v>
      </c>
      <c r="C783" s="103">
        <v>26</v>
      </c>
      <c r="D783" s="135">
        <v>0.17</v>
      </c>
      <c r="E783" s="92" t="s">
        <v>1303</v>
      </c>
      <c r="F783" s="124">
        <v>3480</v>
      </c>
      <c r="G783" s="92" t="s">
        <v>1304</v>
      </c>
      <c r="H783" s="124">
        <v>1730</v>
      </c>
      <c r="I783" s="92" t="s">
        <v>1305</v>
      </c>
      <c r="J783" s="124">
        <v>3280</v>
      </c>
      <c r="K783" s="92" t="s">
        <v>1306</v>
      </c>
      <c r="L783" s="124">
        <v>1570</v>
      </c>
      <c r="M783" s="92" t="s">
        <v>1307</v>
      </c>
      <c r="N783" s="123">
        <v>479</v>
      </c>
    </row>
    <row r="784" spans="1:14" x14ac:dyDescent="0.75">
      <c r="A784" s="95" t="s">
        <v>1308</v>
      </c>
      <c r="B784" s="96" t="s">
        <v>1309</v>
      </c>
      <c r="C784" s="115">
        <v>1</v>
      </c>
      <c r="D784" s="111" t="s">
        <v>1310</v>
      </c>
      <c r="E784" s="95" t="s">
        <v>1311</v>
      </c>
      <c r="F784" s="125">
        <v>45</v>
      </c>
      <c r="G784" s="95" t="s">
        <v>1311</v>
      </c>
      <c r="H784" s="125">
        <v>12</v>
      </c>
      <c r="I784" s="95" t="s">
        <v>1312</v>
      </c>
      <c r="J784" s="125">
        <v>15</v>
      </c>
      <c r="K784" s="95" t="s">
        <v>1313</v>
      </c>
      <c r="L784" s="125">
        <v>2</v>
      </c>
      <c r="M784" s="95" t="s">
        <v>1314</v>
      </c>
      <c r="N784" s="125">
        <v>2</v>
      </c>
    </row>
    <row r="785" spans="1:14" x14ac:dyDescent="0.75">
      <c r="A785" s="92" t="s">
        <v>1315</v>
      </c>
      <c r="B785" s="93" t="s">
        <v>1316</v>
      </c>
      <c r="C785" s="110">
        <v>0.4</v>
      </c>
      <c r="D785" s="109" t="s">
        <v>1317</v>
      </c>
      <c r="E785" s="92" t="s">
        <v>1318</v>
      </c>
      <c r="F785" s="123">
        <v>33</v>
      </c>
      <c r="G785" s="92" t="s">
        <v>1318</v>
      </c>
      <c r="H785" s="123">
        <v>9</v>
      </c>
      <c r="I785" s="92" t="s">
        <v>1319</v>
      </c>
      <c r="J785" s="123">
        <v>10</v>
      </c>
      <c r="K785" s="92" t="s">
        <v>1320</v>
      </c>
      <c r="L785" s="123">
        <v>2</v>
      </c>
      <c r="M785" s="92" t="s">
        <v>1321</v>
      </c>
      <c r="N785" s="123">
        <v>1</v>
      </c>
    </row>
    <row r="786" spans="1:14" x14ac:dyDescent="0.75">
      <c r="A786" s="95" t="s">
        <v>1322</v>
      </c>
      <c r="B786" s="96" t="s">
        <v>1323</v>
      </c>
      <c r="C786" s="115">
        <v>0.4</v>
      </c>
      <c r="D786" s="136">
        <v>0.08</v>
      </c>
      <c r="E786" s="95" t="s">
        <v>1324</v>
      </c>
      <c r="F786" s="125">
        <v>60</v>
      </c>
      <c r="G786" s="95" t="s">
        <v>1324</v>
      </c>
      <c r="H786" s="125">
        <v>16</v>
      </c>
      <c r="I786" s="95" t="s">
        <v>1083</v>
      </c>
      <c r="J786" s="125">
        <v>18</v>
      </c>
      <c r="K786" s="95" t="s">
        <v>1325</v>
      </c>
      <c r="L786" s="125">
        <v>3</v>
      </c>
      <c r="M786" s="95" t="s">
        <v>1085</v>
      </c>
      <c r="N786" s="125">
        <v>2</v>
      </c>
    </row>
    <row r="787" spans="1:14" x14ac:dyDescent="0.75">
      <c r="A787" s="98" t="s">
        <v>1326</v>
      </c>
      <c r="B787" s="112" t="s">
        <v>1327</v>
      </c>
      <c r="C787" s="98" t="s">
        <v>1328</v>
      </c>
      <c r="D787" s="139">
        <v>0.01</v>
      </c>
      <c r="E787" s="98" t="s">
        <v>1329</v>
      </c>
      <c r="F787" s="129">
        <v>3</v>
      </c>
      <c r="G787" s="98" t="s">
        <v>1329</v>
      </c>
      <c r="H787" s="130" t="s">
        <v>1098</v>
      </c>
      <c r="I787" s="98" t="s">
        <v>1330</v>
      </c>
      <c r="J787" s="130" t="s">
        <v>1098</v>
      </c>
      <c r="K787" s="98" t="s">
        <v>1331</v>
      </c>
      <c r="L787" s="130" t="s">
        <v>1098</v>
      </c>
      <c r="M787" s="98" t="s">
        <v>1332</v>
      </c>
      <c r="N787" s="130" t="s">
        <v>1098</v>
      </c>
    </row>
    <row r="788" spans="1:14" x14ac:dyDescent="0.75">
      <c r="A788" s="88" t="s">
        <v>1333</v>
      </c>
      <c r="B788" s="89" t="s">
        <v>1334</v>
      </c>
      <c r="C788" s="101">
        <v>0.8</v>
      </c>
      <c r="D788" s="140">
        <v>4.0000000000000001E-3</v>
      </c>
      <c r="E788" s="88" t="s">
        <v>1335</v>
      </c>
      <c r="F788" s="133">
        <v>9</v>
      </c>
      <c r="G788" s="88" t="s">
        <v>1335</v>
      </c>
      <c r="H788" s="133">
        <v>2</v>
      </c>
      <c r="I788" s="88" t="s">
        <v>1336</v>
      </c>
      <c r="J788" s="133">
        <v>3</v>
      </c>
      <c r="K788" s="88" t="s">
        <v>1337</v>
      </c>
      <c r="L788" s="134" t="s">
        <v>1098</v>
      </c>
      <c r="M788" s="88" t="s">
        <v>1338</v>
      </c>
      <c r="N788" s="134" t="s">
        <v>1098</v>
      </c>
    </row>
    <row r="789" spans="1:14" x14ac:dyDescent="0.75">
      <c r="A789" s="92" t="s">
        <v>1339</v>
      </c>
      <c r="B789" s="93" t="s">
        <v>1340</v>
      </c>
      <c r="C789" s="110">
        <v>0.3</v>
      </c>
      <c r="D789" s="135">
        <v>0.01</v>
      </c>
      <c r="E789" s="92" t="s">
        <v>1341</v>
      </c>
      <c r="F789" s="123">
        <v>4</v>
      </c>
      <c r="G789" s="92" t="s">
        <v>1341</v>
      </c>
      <c r="H789" s="123">
        <v>1</v>
      </c>
      <c r="I789" s="92" t="s">
        <v>1342</v>
      </c>
      <c r="J789" s="123">
        <v>1</v>
      </c>
      <c r="K789" s="92" t="s">
        <v>1343</v>
      </c>
      <c r="L789" s="128" t="s">
        <v>1098</v>
      </c>
      <c r="M789" s="92" t="s">
        <v>1344</v>
      </c>
      <c r="N789" s="128" t="s">
        <v>1098</v>
      </c>
    </row>
    <row r="790" spans="1:14" x14ac:dyDescent="0.75">
      <c r="A790" s="95" t="s">
        <v>1345</v>
      </c>
      <c r="B790" s="96" t="s">
        <v>1346</v>
      </c>
      <c r="C790" s="115">
        <v>5.2</v>
      </c>
      <c r="D790" s="136">
        <v>0.15</v>
      </c>
      <c r="E790" s="95" t="s">
        <v>975</v>
      </c>
      <c r="F790" s="126">
        <v>1350</v>
      </c>
      <c r="G790" s="95" t="s">
        <v>1347</v>
      </c>
      <c r="H790" s="125">
        <v>376</v>
      </c>
      <c r="I790" s="95" t="s">
        <v>1348</v>
      </c>
      <c r="J790" s="125">
        <v>756</v>
      </c>
      <c r="K790" s="95" t="s">
        <v>1349</v>
      </c>
      <c r="L790" s="125">
        <v>80</v>
      </c>
      <c r="M790" s="95" t="s">
        <v>1350</v>
      </c>
      <c r="N790" s="125">
        <v>52</v>
      </c>
    </row>
    <row r="791" spans="1:14" x14ac:dyDescent="0.75">
      <c r="A791" s="92" t="s">
        <v>1351</v>
      </c>
      <c r="B791" s="93" t="s">
        <v>1352</v>
      </c>
      <c r="C791" s="110">
        <v>2.9</v>
      </c>
      <c r="D791" s="135">
        <v>0.27</v>
      </c>
      <c r="E791" s="92" t="s">
        <v>1353</v>
      </c>
      <c r="F791" s="123">
        <v>848</v>
      </c>
      <c r="G791" s="92" t="s">
        <v>1353</v>
      </c>
      <c r="H791" s="123">
        <v>231</v>
      </c>
      <c r="I791" s="92" t="s">
        <v>1354</v>
      </c>
      <c r="J791" s="123">
        <v>356</v>
      </c>
      <c r="K791" s="92" t="s">
        <v>1238</v>
      </c>
      <c r="L791" s="123">
        <v>42</v>
      </c>
      <c r="M791" s="92" t="s">
        <v>1355</v>
      </c>
      <c r="N791" s="123">
        <v>32</v>
      </c>
    </row>
    <row r="792" spans="1:14" x14ac:dyDescent="0.75">
      <c r="A792" s="95" t="s">
        <v>1356</v>
      </c>
      <c r="B792" s="96" t="s">
        <v>1357</v>
      </c>
      <c r="C792" s="106">
        <v>16</v>
      </c>
      <c r="D792" s="136">
        <v>0.28999999999999998</v>
      </c>
      <c r="E792" s="95" t="s">
        <v>1358</v>
      </c>
      <c r="F792" s="126">
        <v>4590</v>
      </c>
      <c r="G792" s="95" t="s">
        <v>1359</v>
      </c>
      <c r="H792" s="126">
        <v>1750</v>
      </c>
      <c r="I792" s="95" t="s">
        <v>1360</v>
      </c>
      <c r="J792" s="126">
        <v>3950</v>
      </c>
      <c r="K792" s="95" t="s">
        <v>1361</v>
      </c>
      <c r="L792" s="126">
        <v>1130</v>
      </c>
      <c r="M792" s="95" t="s">
        <v>1195</v>
      </c>
      <c r="N792" s="125">
        <v>297</v>
      </c>
    </row>
    <row r="793" spans="1:14" x14ac:dyDescent="0.75">
      <c r="A793" s="92" t="s">
        <v>1362</v>
      </c>
      <c r="B793" s="93" t="s">
        <v>1363</v>
      </c>
      <c r="C793" s="103">
        <v>65</v>
      </c>
      <c r="D793" s="135">
        <v>0.3</v>
      </c>
      <c r="E793" s="92" t="s">
        <v>1364</v>
      </c>
      <c r="F793" s="124">
        <v>7800</v>
      </c>
      <c r="G793" s="92" t="s">
        <v>1365</v>
      </c>
      <c r="H793" s="124">
        <v>6290</v>
      </c>
      <c r="I793" s="92" t="s">
        <v>1366</v>
      </c>
      <c r="J793" s="124">
        <v>7990</v>
      </c>
      <c r="K793" s="92" t="s">
        <v>1367</v>
      </c>
      <c r="L793" s="124">
        <v>6750</v>
      </c>
      <c r="M793" s="92" t="s">
        <v>1368</v>
      </c>
      <c r="N793" s="123">
        <v>4170</v>
      </c>
    </row>
    <row r="794" spans="1:14" x14ac:dyDescent="0.75">
      <c r="A794" s="95" t="s">
        <v>1369</v>
      </c>
      <c r="B794" s="111" t="s">
        <v>1370</v>
      </c>
      <c r="C794" s="115">
        <v>3.4</v>
      </c>
      <c r="D794" s="136">
        <v>0.14000000000000001</v>
      </c>
      <c r="E794" s="95" t="s">
        <v>1371</v>
      </c>
      <c r="F794" s="125">
        <v>635</v>
      </c>
      <c r="G794" s="95" t="s">
        <v>1371</v>
      </c>
      <c r="H794" s="125">
        <v>173</v>
      </c>
      <c r="I794" s="95" t="s">
        <v>1372</v>
      </c>
      <c r="J794" s="125">
        <v>286</v>
      </c>
      <c r="K794" s="95" t="s">
        <v>1373</v>
      </c>
      <c r="L794" s="125">
        <v>33</v>
      </c>
      <c r="M794" s="95" t="s">
        <v>1374</v>
      </c>
      <c r="N794" s="125">
        <v>24</v>
      </c>
    </row>
    <row r="795" spans="1:14" x14ac:dyDescent="0.75">
      <c r="A795" s="92" t="s">
        <v>1375</v>
      </c>
      <c r="B795" s="109" t="s">
        <v>1376</v>
      </c>
      <c r="C795" s="110">
        <v>1</v>
      </c>
      <c r="D795" s="135">
        <v>0.13</v>
      </c>
      <c r="E795" s="92" t="s">
        <v>1377</v>
      </c>
      <c r="F795" s="123">
        <v>151</v>
      </c>
      <c r="G795" s="92" t="s">
        <v>1377</v>
      </c>
      <c r="H795" s="123">
        <v>41</v>
      </c>
      <c r="I795" s="92" t="s">
        <v>1378</v>
      </c>
      <c r="J795" s="123">
        <v>49</v>
      </c>
      <c r="K795" s="92" t="s">
        <v>1379</v>
      </c>
      <c r="L795" s="123">
        <v>7</v>
      </c>
      <c r="M795" s="92" t="s">
        <v>1380</v>
      </c>
      <c r="N795" s="123">
        <v>6</v>
      </c>
    </row>
    <row r="796" spans="1:14" x14ac:dyDescent="0.75">
      <c r="A796" s="95" t="s">
        <v>1381</v>
      </c>
      <c r="B796" s="111" t="s">
        <v>1382</v>
      </c>
      <c r="C796" s="115">
        <v>2.9</v>
      </c>
      <c r="D796" s="136">
        <v>0.19</v>
      </c>
      <c r="E796" s="95" t="s">
        <v>1383</v>
      </c>
      <c r="F796" s="125">
        <v>674</v>
      </c>
      <c r="G796" s="95" t="s">
        <v>1383</v>
      </c>
      <c r="H796" s="125">
        <v>184</v>
      </c>
      <c r="I796" s="95" t="s">
        <v>1384</v>
      </c>
      <c r="J796" s="125">
        <v>283</v>
      </c>
      <c r="K796" s="95" t="s">
        <v>1299</v>
      </c>
      <c r="L796" s="125">
        <v>34</v>
      </c>
      <c r="M796" s="95" t="s">
        <v>1385</v>
      </c>
      <c r="N796" s="125">
        <v>25</v>
      </c>
    </row>
    <row r="797" spans="1:14" x14ac:dyDescent="0.75">
      <c r="A797" s="98" t="s">
        <v>1386</v>
      </c>
      <c r="B797" s="112" t="s">
        <v>1387</v>
      </c>
      <c r="C797" s="141">
        <v>20</v>
      </c>
      <c r="D797" s="139">
        <v>0.31</v>
      </c>
      <c r="E797" s="98" t="s">
        <v>1388</v>
      </c>
      <c r="F797" s="142">
        <v>3440</v>
      </c>
      <c r="G797" s="98" t="s">
        <v>1389</v>
      </c>
      <c r="H797" s="142">
        <v>1470</v>
      </c>
      <c r="I797" s="98" t="s">
        <v>1112</v>
      </c>
      <c r="J797" s="142">
        <v>3100</v>
      </c>
      <c r="K797" s="98" t="s">
        <v>1390</v>
      </c>
      <c r="L797" s="142">
        <v>1150</v>
      </c>
      <c r="M797" s="98" t="s">
        <v>1391</v>
      </c>
      <c r="N797" s="129">
        <v>304</v>
      </c>
    </row>
    <row r="798" spans="1:14" x14ac:dyDescent="0.75">
      <c r="A798" s="88" t="s">
        <v>1392</v>
      </c>
      <c r="B798" s="89" t="s">
        <v>1393</v>
      </c>
      <c r="C798" s="121">
        <v>500</v>
      </c>
      <c r="D798" s="132">
        <v>0.2</v>
      </c>
      <c r="E798" s="88" t="s">
        <v>1394</v>
      </c>
      <c r="F798" s="122">
        <v>12800</v>
      </c>
      <c r="G798" s="88" t="s">
        <v>1395</v>
      </c>
      <c r="H798" s="122">
        <v>16100</v>
      </c>
      <c r="I798" s="88" t="s">
        <v>1396</v>
      </c>
      <c r="J798" s="122">
        <v>13700</v>
      </c>
      <c r="K798" s="88" t="s">
        <v>1397</v>
      </c>
      <c r="L798" s="122">
        <v>16500</v>
      </c>
      <c r="M798" s="88" t="s">
        <v>1398</v>
      </c>
      <c r="N798" s="122">
        <v>18100</v>
      </c>
    </row>
    <row r="799" spans="1:14" x14ac:dyDescent="0.75">
      <c r="A799" s="92" t="s">
        <v>1399</v>
      </c>
      <c r="B799" s="93" t="s">
        <v>1400</v>
      </c>
      <c r="C799" s="143">
        <v>3200</v>
      </c>
      <c r="D799" s="135">
        <v>0.56999999999999995</v>
      </c>
      <c r="E799" s="92" t="s">
        <v>1401</v>
      </c>
      <c r="F799" s="144">
        <v>17500</v>
      </c>
      <c r="G799" s="92" t="s">
        <v>1402</v>
      </c>
      <c r="H799" s="144">
        <v>23500</v>
      </c>
      <c r="I799" s="92" t="s">
        <v>1403</v>
      </c>
      <c r="J799" s="144">
        <v>18900</v>
      </c>
      <c r="K799" s="92" t="s">
        <v>1297</v>
      </c>
      <c r="L799" s="144">
        <v>23800</v>
      </c>
      <c r="M799" s="92" t="s">
        <v>1404</v>
      </c>
      <c r="N799" s="144">
        <v>28200</v>
      </c>
    </row>
    <row r="800" spans="1:14" x14ac:dyDescent="0.75">
      <c r="A800" s="95" t="s">
        <v>1405</v>
      </c>
      <c r="B800" s="96" t="s">
        <v>1406</v>
      </c>
      <c r="C800" s="106">
        <v>800</v>
      </c>
      <c r="D800" s="136">
        <v>0.59</v>
      </c>
      <c r="E800" s="95" t="s">
        <v>1407</v>
      </c>
      <c r="F800" s="145">
        <v>13500</v>
      </c>
      <c r="G800" s="95" t="s">
        <v>1408</v>
      </c>
      <c r="H800" s="145">
        <v>17400</v>
      </c>
      <c r="I800" s="95" t="s">
        <v>1409</v>
      </c>
      <c r="J800" s="145">
        <v>14500</v>
      </c>
      <c r="K800" s="95" t="s">
        <v>1410</v>
      </c>
      <c r="L800" s="145">
        <v>17800</v>
      </c>
      <c r="M800" s="95" t="s">
        <v>1411</v>
      </c>
      <c r="N800" s="145">
        <v>20200</v>
      </c>
    </row>
    <row r="801" spans="1:14" x14ac:dyDescent="0.75">
      <c r="A801" s="92" t="s">
        <v>1412</v>
      </c>
      <c r="B801" s="93" t="s">
        <v>1413</v>
      </c>
      <c r="C801" s="103">
        <v>36</v>
      </c>
      <c r="D801" s="135">
        <v>0.2</v>
      </c>
      <c r="E801" s="92" t="s">
        <v>1414</v>
      </c>
      <c r="F801" s="124">
        <v>6840</v>
      </c>
      <c r="G801" s="92" t="s">
        <v>1415</v>
      </c>
      <c r="H801" s="124">
        <v>4090</v>
      </c>
      <c r="I801" s="92" t="s">
        <v>1134</v>
      </c>
      <c r="J801" s="124">
        <v>6690</v>
      </c>
      <c r="K801" s="92" t="s">
        <v>1416</v>
      </c>
      <c r="L801" s="124">
        <v>4140</v>
      </c>
      <c r="M801" s="92" t="s">
        <v>1417</v>
      </c>
      <c r="N801" s="123">
        <v>1650</v>
      </c>
    </row>
    <row r="802" spans="1:14" x14ac:dyDescent="0.75">
      <c r="A802" s="95" t="s">
        <v>1418</v>
      </c>
      <c r="B802" s="96" t="s">
        <v>1419</v>
      </c>
      <c r="C802" s="146">
        <v>50000</v>
      </c>
      <c r="D802" s="136">
        <v>0.09</v>
      </c>
      <c r="E802" s="95" t="s">
        <v>1125</v>
      </c>
      <c r="F802" s="126">
        <v>4880</v>
      </c>
      <c r="G802" s="95" t="s">
        <v>1420</v>
      </c>
      <c r="H802" s="126">
        <v>6630</v>
      </c>
      <c r="I802" s="95" t="s">
        <v>1111</v>
      </c>
      <c r="J802" s="126">
        <v>5270</v>
      </c>
      <c r="K802" s="95" t="s">
        <v>1421</v>
      </c>
      <c r="L802" s="126">
        <v>6690</v>
      </c>
      <c r="M802" s="95" t="s">
        <v>1422</v>
      </c>
      <c r="N802" s="125">
        <v>8040</v>
      </c>
    </row>
    <row r="803" spans="1:14" x14ac:dyDescent="0.75">
      <c r="A803" s="92" t="s">
        <v>1423</v>
      </c>
      <c r="B803" s="93" t="s">
        <v>1424</v>
      </c>
      <c r="C803" s="143">
        <v>10000</v>
      </c>
      <c r="D803" s="135">
        <v>0.25</v>
      </c>
      <c r="E803" s="92" t="s">
        <v>1425</v>
      </c>
      <c r="F803" s="124">
        <v>8210</v>
      </c>
      <c r="G803" s="92" t="s">
        <v>1426</v>
      </c>
      <c r="H803" s="144">
        <v>11100</v>
      </c>
      <c r="I803" s="92" t="s">
        <v>1427</v>
      </c>
      <c r="J803" s="124">
        <v>8880</v>
      </c>
      <c r="K803" s="92" t="s">
        <v>1174</v>
      </c>
      <c r="L803" s="144">
        <v>11200</v>
      </c>
      <c r="M803" s="92" t="s">
        <v>1428</v>
      </c>
      <c r="N803" s="144">
        <v>13500</v>
      </c>
    </row>
    <row r="804" spans="1:14" x14ac:dyDescent="0.75">
      <c r="A804" s="95" t="s">
        <v>1429</v>
      </c>
      <c r="B804" s="96" t="s">
        <v>1430</v>
      </c>
      <c r="C804" s="146">
        <v>3000</v>
      </c>
      <c r="D804" s="111" t="s">
        <v>1431</v>
      </c>
      <c r="E804" s="95" t="s">
        <v>1414</v>
      </c>
      <c r="F804" s="126">
        <v>6850</v>
      </c>
      <c r="G804" s="95" t="s">
        <v>1432</v>
      </c>
      <c r="H804" s="126">
        <v>9200</v>
      </c>
      <c r="I804" s="95" t="s">
        <v>1132</v>
      </c>
      <c r="J804" s="126">
        <v>7400</v>
      </c>
      <c r="K804" s="95" t="s">
        <v>1433</v>
      </c>
      <c r="L804" s="126">
        <v>9310</v>
      </c>
      <c r="M804" s="95" t="s">
        <v>1434</v>
      </c>
      <c r="N804" s="145">
        <v>11000</v>
      </c>
    </row>
    <row r="805" spans="1:14" x14ac:dyDescent="0.75">
      <c r="A805" s="92" t="s">
        <v>1435</v>
      </c>
      <c r="B805" s="93" t="s">
        <v>1436</v>
      </c>
      <c r="C805" s="143">
        <v>2600</v>
      </c>
      <c r="D805" s="135">
        <v>0.28000000000000003</v>
      </c>
      <c r="E805" s="92" t="s">
        <v>1437</v>
      </c>
      <c r="F805" s="124">
        <v>6640</v>
      </c>
      <c r="G805" s="92" t="s">
        <v>1438</v>
      </c>
      <c r="H805" s="124">
        <v>8900</v>
      </c>
      <c r="I805" s="92" t="s">
        <v>941</v>
      </c>
      <c r="J805" s="124">
        <v>7180</v>
      </c>
      <c r="K805" s="92" t="s">
        <v>933</v>
      </c>
      <c r="L805" s="124">
        <v>9010</v>
      </c>
      <c r="M805" s="92" t="s">
        <v>1439</v>
      </c>
      <c r="N805" s="144">
        <v>10700</v>
      </c>
    </row>
    <row r="806" spans="1:14" x14ac:dyDescent="0.75">
      <c r="A806" s="117" t="s">
        <v>1440</v>
      </c>
      <c r="B806" s="147" t="s">
        <v>1441</v>
      </c>
      <c r="C806" s="148">
        <v>3200</v>
      </c>
      <c r="D806" s="137">
        <v>0.32</v>
      </c>
      <c r="E806" s="117" t="s">
        <v>1442</v>
      </c>
      <c r="F806" s="149">
        <v>7110</v>
      </c>
      <c r="G806" s="117" t="s">
        <v>1443</v>
      </c>
      <c r="H806" s="149">
        <v>9540</v>
      </c>
      <c r="I806" s="117" t="s">
        <v>1444</v>
      </c>
      <c r="J806" s="149">
        <v>7680</v>
      </c>
      <c r="K806" s="117" t="s">
        <v>1445</v>
      </c>
      <c r="L806" s="149">
        <v>9660</v>
      </c>
      <c r="M806" s="117" t="s">
        <v>1446</v>
      </c>
      <c r="N806" s="150">
        <v>11500</v>
      </c>
    </row>
    <row r="807" spans="1:14" x14ac:dyDescent="0.75">
      <c r="A807" s="88" t="s">
        <v>1447</v>
      </c>
      <c r="B807" s="89" t="s">
        <v>1448</v>
      </c>
      <c r="C807" s="151">
        <v>2600</v>
      </c>
      <c r="D807" s="132">
        <v>0.36</v>
      </c>
      <c r="E807" s="88" t="s">
        <v>1414</v>
      </c>
      <c r="F807" s="152">
        <v>6870</v>
      </c>
      <c r="G807" s="88" t="s">
        <v>1432</v>
      </c>
      <c r="H807" s="152">
        <v>9200</v>
      </c>
      <c r="I807" s="88" t="s">
        <v>1449</v>
      </c>
      <c r="J807" s="152">
        <v>7420</v>
      </c>
      <c r="K807" s="88" t="s">
        <v>1450</v>
      </c>
      <c r="L807" s="152">
        <v>9320</v>
      </c>
      <c r="M807" s="88" t="s">
        <v>1451</v>
      </c>
      <c r="N807" s="122">
        <v>11000</v>
      </c>
    </row>
    <row r="808" spans="1:14" x14ac:dyDescent="0.75">
      <c r="A808" s="92" t="s">
        <v>1452</v>
      </c>
      <c r="B808" s="93" t="s">
        <v>1453</v>
      </c>
      <c r="C808" s="92" t="s">
        <v>1454</v>
      </c>
      <c r="D808" s="109" t="s">
        <v>1455</v>
      </c>
      <c r="E808" s="92" t="s">
        <v>1456</v>
      </c>
      <c r="F808" s="123">
        <v>7</v>
      </c>
      <c r="G808" s="92" t="s">
        <v>1456</v>
      </c>
      <c r="H808" s="123">
        <v>2</v>
      </c>
      <c r="I808" s="92" t="s">
        <v>1457</v>
      </c>
      <c r="J808" s="123">
        <v>2</v>
      </c>
      <c r="K808" s="92" t="s">
        <v>1458</v>
      </c>
      <c r="L808" s="128" t="s">
        <v>1098</v>
      </c>
      <c r="M808" s="92" t="s">
        <v>1459</v>
      </c>
      <c r="N808" s="128" t="s">
        <v>1098</v>
      </c>
    </row>
    <row r="809" spans="1:14" x14ac:dyDescent="0.75">
      <c r="A809" s="95" t="s">
        <v>1460</v>
      </c>
      <c r="B809" s="96" t="s">
        <v>1461</v>
      </c>
      <c r="C809" s="146">
        <v>4100</v>
      </c>
      <c r="D809" s="136">
        <v>0.41</v>
      </c>
      <c r="E809" s="95" t="s">
        <v>1462</v>
      </c>
      <c r="F809" s="126">
        <v>6350</v>
      </c>
      <c r="G809" s="95" t="s">
        <v>1463</v>
      </c>
      <c r="H809" s="126">
        <v>8550</v>
      </c>
      <c r="I809" s="95" t="s">
        <v>1464</v>
      </c>
      <c r="J809" s="126">
        <v>6860</v>
      </c>
      <c r="K809" s="95" t="s">
        <v>1465</v>
      </c>
      <c r="L809" s="126">
        <v>8650</v>
      </c>
      <c r="M809" s="95" t="s">
        <v>1466</v>
      </c>
      <c r="N809" s="145">
        <v>10300</v>
      </c>
    </row>
    <row r="810" spans="1:14" x14ac:dyDescent="0.75">
      <c r="A810" s="92" t="s">
        <v>1467</v>
      </c>
      <c r="B810" s="93" t="s">
        <v>1468</v>
      </c>
      <c r="C810" s="143">
        <v>3100</v>
      </c>
      <c r="D810" s="135">
        <v>0.44</v>
      </c>
      <c r="E810" s="92" t="s">
        <v>1469</v>
      </c>
      <c r="F810" s="124">
        <v>5890</v>
      </c>
      <c r="G810" s="92" t="s">
        <v>1470</v>
      </c>
      <c r="H810" s="124">
        <v>7910</v>
      </c>
      <c r="I810" s="92" t="s">
        <v>1471</v>
      </c>
      <c r="J810" s="124">
        <v>6370</v>
      </c>
      <c r="K810" s="92" t="s">
        <v>1472</v>
      </c>
      <c r="L810" s="124">
        <v>8010</v>
      </c>
      <c r="M810" s="92" t="s">
        <v>1473</v>
      </c>
      <c r="N810" s="123">
        <v>9490</v>
      </c>
    </row>
    <row r="811" spans="1:14" x14ac:dyDescent="0.75">
      <c r="A811" s="95" t="s">
        <v>1474</v>
      </c>
      <c r="B811" s="96" t="s">
        <v>1475</v>
      </c>
      <c r="C811" s="146">
        <v>3000</v>
      </c>
      <c r="D811" s="136">
        <v>0.5</v>
      </c>
      <c r="E811" s="95" t="s">
        <v>1476</v>
      </c>
      <c r="F811" s="126">
        <v>5830</v>
      </c>
      <c r="G811" s="95" t="s">
        <v>1477</v>
      </c>
      <c r="H811" s="126">
        <v>7820</v>
      </c>
      <c r="I811" s="95" t="s">
        <v>1478</v>
      </c>
      <c r="J811" s="126">
        <v>6290</v>
      </c>
      <c r="K811" s="95" t="s">
        <v>1479</v>
      </c>
      <c r="L811" s="126">
        <v>7920</v>
      </c>
      <c r="M811" s="95" t="s">
        <v>1480</v>
      </c>
      <c r="N811" s="125">
        <v>9380</v>
      </c>
    </row>
    <row r="812" spans="1:14" x14ac:dyDescent="0.75">
      <c r="A812" s="92" t="s">
        <v>1481</v>
      </c>
      <c r="B812" s="93" t="s">
        <v>1482</v>
      </c>
      <c r="C812" s="143">
        <v>3000</v>
      </c>
      <c r="D812" s="135">
        <v>0.55000000000000004</v>
      </c>
      <c r="E812" s="92" t="s">
        <v>1483</v>
      </c>
      <c r="F812" s="124">
        <v>5680</v>
      </c>
      <c r="G812" s="92" t="s">
        <v>1484</v>
      </c>
      <c r="H812" s="124">
        <v>7620</v>
      </c>
      <c r="I812" s="92" t="s">
        <v>1485</v>
      </c>
      <c r="J812" s="124">
        <v>6130</v>
      </c>
      <c r="K812" s="92" t="s">
        <v>1077</v>
      </c>
      <c r="L812" s="124">
        <v>7710</v>
      </c>
      <c r="M812" s="92" t="s">
        <v>1486</v>
      </c>
      <c r="N812" s="123">
        <v>9140</v>
      </c>
    </row>
    <row r="813" spans="1:14" x14ac:dyDescent="0.75">
      <c r="A813" s="95" t="s">
        <v>1487</v>
      </c>
      <c r="B813" s="96" t="s">
        <v>1488</v>
      </c>
      <c r="C813" s="146">
        <v>2000</v>
      </c>
      <c r="D813" s="136">
        <v>0.55000000000000004</v>
      </c>
      <c r="E813" s="95" t="s">
        <v>1109</v>
      </c>
      <c r="F813" s="126">
        <v>5390</v>
      </c>
      <c r="G813" s="95" t="s">
        <v>1489</v>
      </c>
      <c r="H813" s="126">
        <v>7190</v>
      </c>
      <c r="I813" s="95" t="s">
        <v>1490</v>
      </c>
      <c r="J813" s="126">
        <v>5820</v>
      </c>
      <c r="K813" s="95" t="s">
        <v>1491</v>
      </c>
      <c r="L813" s="126">
        <v>7290</v>
      </c>
      <c r="M813" s="95" t="s">
        <v>934</v>
      </c>
      <c r="N813" s="125">
        <v>8570</v>
      </c>
    </row>
    <row r="814" spans="1:14" x14ac:dyDescent="0.75">
      <c r="A814" s="92" t="s">
        <v>1492</v>
      </c>
      <c r="B814" s="93" t="s">
        <v>1493</v>
      </c>
      <c r="C814" s="143">
        <v>2000</v>
      </c>
      <c r="D814" s="135">
        <v>0.56000000000000005</v>
      </c>
      <c r="E814" s="92" t="s">
        <v>1389</v>
      </c>
      <c r="F814" s="124">
        <v>5430</v>
      </c>
      <c r="G814" s="92" t="s">
        <v>1494</v>
      </c>
      <c r="H814" s="124">
        <v>7240</v>
      </c>
      <c r="I814" s="92" t="s">
        <v>1495</v>
      </c>
      <c r="J814" s="124">
        <v>5860</v>
      </c>
      <c r="K814" s="92" t="s">
        <v>1496</v>
      </c>
      <c r="L814" s="124">
        <v>7340</v>
      </c>
      <c r="M814" s="92" t="s">
        <v>1497</v>
      </c>
      <c r="N814" s="123">
        <v>8630</v>
      </c>
    </row>
    <row r="815" spans="1:14" x14ac:dyDescent="0.75">
      <c r="A815" s="95" t="s">
        <v>1498</v>
      </c>
      <c r="B815" s="96" t="s">
        <v>1499</v>
      </c>
      <c r="C815" s="146">
        <v>2000</v>
      </c>
      <c r="D815" s="136">
        <v>0.48</v>
      </c>
      <c r="E815" s="95" t="s">
        <v>1500</v>
      </c>
      <c r="F815" s="126">
        <v>4720</v>
      </c>
      <c r="G815" s="95" t="s">
        <v>1365</v>
      </c>
      <c r="H815" s="126">
        <v>6290</v>
      </c>
      <c r="I815" s="95" t="s">
        <v>1501</v>
      </c>
      <c r="J815" s="126">
        <v>5090</v>
      </c>
      <c r="K815" s="95" t="s">
        <v>1502</v>
      </c>
      <c r="L815" s="126">
        <v>6380</v>
      </c>
      <c r="M815" s="95" t="s">
        <v>1503</v>
      </c>
      <c r="N815" s="125">
        <v>7500</v>
      </c>
    </row>
    <row r="816" spans="1:14" x14ac:dyDescent="0.75">
      <c r="A816" s="92" t="s">
        <v>1504</v>
      </c>
      <c r="B816" s="93" t="s">
        <v>1505</v>
      </c>
      <c r="C816" s="92" t="s">
        <v>1506</v>
      </c>
      <c r="D816" s="153">
        <v>2E-3</v>
      </c>
      <c r="E816" s="92" t="s">
        <v>1507</v>
      </c>
      <c r="F816" s="128" t="s">
        <v>1098</v>
      </c>
      <c r="G816" s="92" t="s">
        <v>1507</v>
      </c>
      <c r="H816" s="128" t="s">
        <v>1098</v>
      </c>
      <c r="I816" s="92" t="s">
        <v>1508</v>
      </c>
      <c r="J816" s="128" t="s">
        <v>1098</v>
      </c>
      <c r="K816" s="92" t="s">
        <v>1509</v>
      </c>
      <c r="L816" s="128" t="s">
        <v>1098</v>
      </c>
      <c r="M816" s="92" t="s">
        <v>1510</v>
      </c>
      <c r="N816" s="128" t="s">
        <v>1098</v>
      </c>
    </row>
    <row r="817" spans="1:14" x14ac:dyDescent="0.75">
      <c r="A817" s="95" t="s">
        <v>1511</v>
      </c>
      <c r="B817" s="111" t="s">
        <v>1512</v>
      </c>
      <c r="C817" s="95" t="s">
        <v>1230</v>
      </c>
      <c r="D817" s="136">
        <v>0.01</v>
      </c>
      <c r="E817" s="95" t="s">
        <v>1513</v>
      </c>
      <c r="F817" s="127" t="s">
        <v>1098</v>
      </c>
      <c r="G817" s="95" t="s">
        <v>1513</v>
      </c>
      <c r="H817" s="127" t="s">
        <v>1098</v>
      </c>
      <c r="I817" s="95" t="s">
        <v>1514</v>
      </c>
      <c r="J817" s="127" t="s">
        <v>1098</v>
      </c>
      <c r="K817" s="95" t="s">
        <v>1515</v>
      </c>
      <c r="L817" s="127" t="s">
        <v>1098</v>
      </c>
      <c r="M817" s="95" t="s">
        <v>1516</v>
      </c>
      <c r="N817" s="127" t="s">
        <v>1098</v>
      </c>
    </row>
    <row r="818" spans="1:14" x14ac:dyDescent="0.75">
      <c r="A818" s="92" t="s">
        <v>1517</v>
      </c>
      <c r="B818" s="109" t="s">
        <v>1518</v>
      </c>
      <c r="C818" s="92" t="s">
        <v>1506</v>
      </c>
      <c r="D818" s="153">
        <v>3.0000000000000001E-3</v>
      </c>
      <c r="E818" s="92" t="s">
        <v>1519</v>
      </c>
      <c r="F818" s="128" t="s">
        <v>1098</v>
      </c>
      <c r="G818" s="92" t="s">
        <v>1519</v>
      </c>
      <c r="H818" s="128" t="s">
        <v>1098</v>
      </c>
      <c r="I818" s="92" t="s">
        <v>1520</v>
      </c>
      <c r="J818" s="128" t="s">
        <v>1098</v>
      </c>
      <c r="K818" s="92" t="s">
        <v>1521</v>
      </c>
      <c r="L818" s="128" t="s">
        <v>1098</v>
      </c>
      <c r="M818" s="92" t="s">
        <v>1522</v>
      </c>
      <c r="N818" s="128" t="s">
        <v>1098</v>
      </c>
    </row>
    <row r="819" spans="1:14" x14ac:dyDescent="0.75">
      <c r="A819" s="95" t="s">
        <v>1523</v>
      </c>
      <c r="B819" s="111" t="s">
        <v>1524</v>
      </c>
      <c r="C819" s="95" t="s">
        <v>1525</v>
      </c>
      <c r="D819" s="136">
        <v>0.02</v>
      </c>
      <c r="E819" s="95" t="s">
        <v>1526</v>
      </c>
      <c r="F819" s="127" t="s">
        <v>1098</v>
      </c>
      <c r="G819" s="95" t="s">
        <v>1526</v>
      </c>
      <c r="H819" s="127" t="s">
        <v>1098</v>
      </c>
      <c r="I819" s="95" t="s">
        <v>1527</v>
      </c>
      <c r="J819" s="127" t="s">
        <v>1098</v>
      </c>
      <c r="K819" s="95" t="s">
        <v>1528</v>
      </c>
      <c r="L819" s="127" t="s">
        <v>1098</v>
      </c>
      <c r="M819" s="95" t="s">
        <v>1529</v>
      </c>
      <c r="N819" s="127" t="s">
        <v>1098</v>
      </c>
    </row>
    <row r="820" spans="1:14" x14ac:dyDescent="0.75">
      <c r="A820" s="98" t="s">
        <v>1530</v>
      </c>
      <c r="B820" s="112" t="s">
        <v>1531</v>
      </c>
      <c r="C820" s="98" t="s">
        <v>1454</v>
      </c>
      <c r="D820" s="139">
        <v>7.0000000000000007E-2</v>
      </c>
      <c r="E820" s="98" t="s">
        <v>1195</v>
      </c>
      <c r="F820" s="129">
        <v>6</v>
      </c>
      <c r="G820" s="98" t="s">
        <v>1195</v>
      </c>
      <c r="H820" s="129">
        <v>2</v>
      </c>
      <c r="I820" s="98" t="s">
        <v>1532</v>
      </c>
      <c r="J820" s="129">
        <v>2</v>
      </c>
      <c r="K820" s="98" t="s">
        <v>1533</v>
      </c>
      <c r="L820" s="130" t="s">
        <v>1098</v>
      </c>
      <c r="M820" s="98" t="s">
        <v>1534</v>
      </c>
      <c r="N820" s="130" t="s">
        <v>1098</v>
      </c>
    </row>
    <row r="821" spans="1:14" x14ac:dyDescent="0.75">
      <c r="A821" s="88" t="s">
        <v>1535</v>
      </c>
      <c r="B821" s="131" t="s">
        <v>1536</v>
      </c>
      <c r="C821" s="121">
        <v>119</v>
      </c>
      <c r="D821" s="132">
        <v>0.41</v>
      </c>
      <c r="E821" s="88" t="s">
        <v>1537</v>
      </c>
      <c r="F821" s="122">
        <v>12400</v>
      </c>
      <c r="G821" s="88" t="s">
        <v>1031</v>
      </c>
      <c r="H821" s="122">
        <v>12400</v>
      </c>
      <c r="I821" s="88" t="s">
        <v>1538</v>
      </c>
      <c r="J821" s="122">
        <v>13000</v>
      </c>
      <c r="K821" s="88" t="s">
        <v>1539</v>
      </c>
      <c r="L821" s="122">
        <v>13200</v>
      </c>
      <c r="M821" s="88" t="s">
        <v>1540</v>
      </c>
      <c r="N821" s="122">
        <v>10900</v>
      </c>
    </row>
    <row r="822" spans="1:14" x14ac:dyDescent="0.75">
      <c r="A822" s="92" t="s">
        <v>1541</v>
      </c>
      <c r="B822" s="109" t="s">
        <v>1542</v>
      </c>
      <c r="C822" s="103">
        <v>24.4</v>
      </c>
      <c r="D822" s="135">
        <v>0.44</v>
      </c>
      <c r="E822" s="92" t="s">
        <v>1543</v>
      </c>
      <c r="F822" s="144">
        <v>11600</v>
      </c>
      <c r="G822" s="92" t="s">
        <v>1544</v>
      </c>
      <c r="H822" s="124">
        <v>5560</v>
      </c>
      <c r="I822" s="92" t="s">
        <v>1545</v>
      </c>
      <c r="J822" s="144">
        <v>10800</v>
      </c>
      <c r="K822" s="92" t="s">
        <v>1546</v>
      </c>
      <c r="L822" s="124">
        <v>4900</v>
      </c>
      <c r="M822" s="92" t="s">
        <v>1547</v>
      </c>
      <c r="N822" s="123">
        <v>1430</v>
      </c>
    </row>
    <row r="823" spans="1:14" x14ac:dyDescent="0.75">
      <c r="A823" s="95" t="s">
        <v>1548</v>
      </c>
      <c r="B823" s="96" t="s">
        <v>1549</v>
      </c>
      <c r="C823" s="115">
        <v>4.8</v>
      </c>
      <c r="D823" s="136">
        <v>0.18</v>
      </c>
      <c r="E823" s="95" t="s">
        <v>1550</v>
      </c>
      <c r="F823" s="126">
        <v>1890</v>
      </c>
      <c r="G823" s="95" t="s">
        <v>1551</v>
      </c>
      <c r="H823" s="125">
        <v>523</v>
      </c>
      <c r="I823" s="95" t="s">
        <v>1552</v>
      </c>
      <c r="J823" s="126">
        <v>1020</v>
      </c>
      <c r="K823" s="95" t="s">
        <v>1553</v>
      </c>
      <c r="L823" s="125">
        <v>108</v>
      </c>
      <c r="M823" s="95" t="s">
        <v>1554</v>
      </c>
      <c r="N823" s="125">
        <v>73</v>
      </c>
    </row>
    <row r="824" spans="1:14" x14ac:dyDescent="0.75">
      <c r="A824" s="92" t="s">
        <v>1555</v>
      </c>
      <c r="B824" s="109" t="s">
        <v>1556</v>
      </c>
      <c r="C824" s="103">
        <v>51.6</v>
      </c>
      <c r="D824" s="135">
        <v>0.44</v>
      </c>
      <c r="E824" s="92" t="s">
        <v>1557</v>
      </c>
      <c r="F824" s="124">
        <v>8900</v>
      </c>
      <c r="G824" s="92" t="s">
        <v>1558</v>
      </c>
      <c r="H824" s="124">
        <v>6450</v>
      </c>
      <c r="I824" s="92" t="s">
        <v>1559</v>
      </c>
      <c r="J824" s="124">
        <v>8980</v>
      </c>
      <c r="K824" s="92" t="s">
        <v>1560</v>
      </c>
      <c r="L824" s="124">
        <v>6850</v>
      </c>
      <c r="M824" s="92" t="s">
        <v>1561</v>
      </c>
      <c r="N824" s="123">
        <v>3630</v>
      </c>
    </row>
    <row r="825" spans="1:14" x14ac:dyDescent="0.75">
      <c r="A825" s="95" t="s">
        <v>1562</v>
      </c>
      <c r="B825" s="111" t="s">
        <v>1563</v>
      </c>
      <c r="C825" s="115">
        <v>4.3</v>
      </c>
      <c r="D825" s="136">
        <v>0.41</v>
      </c>
      <c r="E825" s="95" t="s">
        <v>1564</v>
      </c>
      <c r="F825" s="126">
        <v>2120</v>
      </c>
      <c r="G825" s="95" t="s">
        <v>1565</v>
      </c>
      <c r="H825" s="125">
        <v>583</v>
      </c>
      <c r="I825" s="95" t="s">
        <v>1566</v>
      </c>
      <c r="J825" s="126">
        <v>1080</v>
      </c>
      <c r="K825" s="95" t="s">
        <v>1567</v>
      </c>
      <c r="L825" s="125">
        <v>116</v>
      </c>
      <c r="M825" s="95" t="s">
        <v>978</v>
      </c>
      <c r="N825" s="125">
        <v>81</v>
      </c>
    </row>
    <row r="826" spans="1:14" x14ac:dyDescent="0.75">
      <c r="A826" s="92" t="s">
        <v>1568</v>
      </c>
      <c r="B826" s="109" t="s">
        <v>1569</v>
      </c>
      <c r="C826" s="110">
        <v>3.5</v>
      </c>
      <c r="D826" s="135">
        <v>0.42</v>
      </c>
      <c r="E826" s="92" t="s">
        <v>1570</v>
      </c>
      <c r="F826" s="124">
        <v>1800</v>
      </c>
      <c r="G826" s="92" t="s">
        <v>1571</v>
      </c>
      <c r="H826" s="123">
        <v>491</v>
      </c>
      <c r="I826" s="92" t="s">
        <v>1572</v>
      </c>
      <c r="J826" s="123">
        <v>822</v>
      </c>
      <c r="K826" s="92" t="s">
        <v>1573</v>
      </c>
      <c r="L826" s="123">
        <v>93</v>
      </c>
      <c r="M826" s="92" t="s">
        <v>1574</v>
      </c>
      <c r="N826" s="123">
        <v>68</v>
      </c>
    </row>
    <row r="827" spans="1:14" x14ac:dyDescent="0.75">
      <c r="A827" s="95" t="s">
        <v>1575</v>
      </c>
      <c r="B827" s="111" t="s">
        <v>1576</v>
      </c>
      <c r="C827" s="106">
        <v>20.8</v>
      </c>
      <c r="D827" s="111" t="s">
        <v>1577</v>
      </c>
      <c r="E827" s="95" t="s">
        <v>1103</v>
      </c>
      <c r="F827" s="126">
        <v>9710</v>
      </c>
      <c r="G827" s="95" t="s">
        <v>1578</v>
      </c>
      <c r="H827" s="126">
        <v>4240</v>
      </c>
      <c r="I827" s="95" t="s">
        <v>1434</v>
      </c>
      <c r="J827" s="126">
        <v>8820</v>
      </c>
      <c r="K827" s="95" t="s">
        <v>1579</v>
      </c>
      <c r="L827" s="126">
        <v>3400</v>
      </c>
      <c r="M827" s="95" t="s">
        <v>1580</v>
      </c>
      <c r="N827" s="125">
        <v>912</v>
      </c>
    </row>
    <row r="828" spans="1:14" x14ac:dyDescent="0.75">
      <c r="A828" s="92" t="s">
        <v>1581</v>
      </c>
      <c r="B828" s="109" t="s">
        <v>1582</v>
      </c>
      <c r="C828" s="103">
        <v>10.8</v>
      </c>
      <c r="D828" s="135">
        <v>0.45</v>
      </c>
      <c r="E828" s="92" t="s">
        <v>1583</v>
      </c>
      <c r="F828" s="124">
        <v>5550</v>
      </c>
      <c r="G828" s="92" t="s">
        <v>1584</v>
      </c>
      <c r="H828" s="124">
        <v>1790</v>
      </c>
      <c r="I828" s="92" t="s">
        <v>1585</v>
      </c>
      <c r="J828" s="124">
        <v>4280</v>
      </c>
      <c r="K828" s="92" t="s">
        <v>1586</v>
      </c>
      <c r="L828" s="123">
        <v>753</v>
      </c>
      <c r="M828" s="92" t="s">
        <v>1587</v>
      </c>
      <c r="N828" s="123">
        <v>260</v>
      </c>
    </row>
    <row r="829" spans="1:14" x14ac:dyDescent="0.75">
      <c r="A829" s="95" t="s">
        <v>1588</v>
      </c>
      <c r="B829" s="111" t="s">
        <v>1589</v>
      </c>
      <c r="C829" s="115">
        <v>7.5</v>
      </c>
      <c r="D829" s="136">
        <v>0.36</v>
      </c>
      <c r="E829" s="95" t="s">
        <v>1590</v>
      </c>
      <c r="F829" s="126">
        <v>3350</v>
      </c>
      <c r="G829" s="95" t="s">
        <v>1591</v>
      </c>
      <c r="H829" s="125">
        <v>979</v>
      </c>
      <c r="I829" s="95" t="s">
        <v>1105</v>
      </c>
      <c r="J829" s="126">
        <v>2240</v>
      </c>
      <c r="K829" s="95" t="s">
        <v>1592</v>
      </c>
      <c r="L829" s="125">
        <v>273</v>
      </c>
      <c r="M829" s="95" t="s">
        <v>1593</v>
      </c>
      <c r="N829" s="125">
        <v>138</v>
      </c>
    </row>
    <row r="830" spans="1:14" x14ac:dyDescent="0.75">
      <c r="A830" s="92" t="s">
        <v>1594</v>
      </c>
      <c r="B830" s="109" t="s">
        <v>1595</v>
      </c>
      <c r="C830" s="110">
        <v>4.9000000000000004</v>
      </c>
      <c r="D830" s="135">
        <v>0.33</v>
      </c>
      <c r="E830" s="92" t="s">
        <v>1596</v>
      </c>
      <c r="F830" s="124">
        <v>2360</v>
      </c>
      <c r="G830" s="92" t="s">
        <v>1597</v>
      </c>
      <c r="H830" s="123">
        <v>654</v>
      </c>
      <c r="I830" s="92" t="s">
        <v>1598</v>
      </c>
      <c r="J830" s="124">
        <v>1280</v>
      </c>
      <c r="K830" s="92" t="s">
        <v>1599</v>
      </c>
      <c r="L830" s="123">
        <v>136</v>
      </c>
      <c r="M830" s="92" t="s">
        <v>1600</v>
      </c>
      <c r="N830" s="123">
        <v>91</v>
      </c>
    </row>
    <row r="831" spans="1:14" x14ac:dyDescent="0.75">
      <c r="A831" s="95" t="s">
        <v>1601</v>
      </c>
      <c r="B831" s="111" t="s">
        <v>1602</v>
      </c>
      <c r="C831" s="115">
        <v>6.6</v>
      </c>
      <c r="D831" s="136">
        <v>0.31</v>
      </c>
      <c r="E831" s="95" t="s">
        <v>1603</v>
      </c>
      <c r="F831" s="126">
        <v>2900</v>
      </c>
      <c r="G831" s="95" t="s">
        <v>1604</v>
      </c>
      <c r="H831" s="125">
        <v>828</v>
      </c>
      <c r="I831" s="95" t="s">
        <v>1605</v>
      </c>
      <c r="J831" s="126">
        <v>1820</v>
      </c>
      <c r="K831" s="95" t="s">
        <v>1606</v>
      </c>
      <c r="L831" s="125">
        <v>206</v>
      </c>
      <c r="M831" s="95" t="s">
        <v>1607</v>
      </c>
      <c r="N831" s="125">
        <v>116</v>
      </c>
    </row>
    <row r="832" spans="1:14" x14ac:dyDescent="0.75">
      <c r="A832" s="92" t="s">
        <v>1608</v>
      </c>
      <c r="B832" s="109" t="s">
        <v>1609</v>
      </c>
      <c r="C832" s="110">
        <v>5.5</v>
      </c>
      <c r="D832" s="135">
        <v>0.36</v>
      </c>
      <c r="E832" s="92" t="s">
        <v>1610</v>
      </c>
      <c r="F832" s="124">
        <v>2910</v>
      </c>
      <c r="G832" s="92" t="s">
        <v>1611</v>
      </c>
      <c r="H832" s="123">
        <v>812</v>
      </c>
      <c r="I832" s="92" t="s">
        <v>1612</v>
      </c>
      <c r="J832" s="124">
        <v>1670</v>
      </c>
      <c r="K832" s="92" t="s">
        <v>1066</v>
      </c>
      <c r="L832" s="123">
        <v>179</v>
      </c>
      <c r="M832" s="92" t="s">
        <v>1613</v>
      </c>
      <c r="N832" s="123">
        <v>114</v>
      </c>
    </row>
    <row r="833" spans="1:14" x14ac:dyDescent="0.75">
      <c r="A833" s="95" t="s">
        <v>1614</v>
      </c>
      <c r="B833" s="111" t="s">
        <v>1615</v>
      </c>
      <c r="C833" s="115">
        <v>0.3</v>
      </c>
      <c r="D833" s="136">
        <v>0.14000000000000001</v>
      </c>
      <c r="E833" s="95" t="s">
        <v>1616</v>
      </c>
      <c r="F833" s="125">
        <v>69</v>
      </c>
      <c r="G833" s="95" t="s">
        <v>1616</v>
      </c>
      <c r="H833" s="125">
        <v>19</v>
      </c>
      <c r="I833" s="95" t="s">
        <v>1617</v>
      </c>
      <c r="J833" s="125">
        <v>21</v>
      </c>
      <c r="K833" s="95" t="s">
        <v>1618</v>
      </c>
      <c r="L833" s="125">
        <v>3</v>
      </c>
      <c r="M833" s="95" t="s">
        <v>1619</v>
      </c>
      <c r="N833" s="125">
        <v>3</v>
      </c>
    </row>
    <row r="834" spans="1:14" x14ac:dyDescent="0.75">
      <c r="A834" s="92" t="s">
        <v>1620</v>
      </c>
      <c r="B834" s="109" t="s">
        <v>1621</v>
      </c>
      <c r="C834" s="110">
        <v>2.5</v>
      </c>
      <c r="D834" s="135">
        <v>0.26</v>
      </c>
      <c r="E834" s="92" t="s">
        <v>1622</v>
      </c>
      <c r="F834" s="124">
        <v>1110</v>
      </c>
      <c r="G834" s="92" t="s">
        <v>1622</v>
      </c>
      <c r="H834" s="123">
        <v>301</v>
      </c>
      <c r="I834" s="92" t="s">
        <v>1623</v>
      </c>
      <c r="J834" s="123">
        <v>438</v>
      </c>
      <c r="K834" s="92" t="s">
        <v>1624</v>
      </c>
      <c r="L834" s="123">
        <v>54</v>
      </c>
      <c r="M834" s="92" t="s">
        <v>1625</v>
      </c>
      <c r="N834" s="123">
        <v>42</v>
      </c>
    </row>
    <row r="835" spans="1:14" x14ac:dyDescent="0.75">
      <c r="A835" s="95" t="s">
        <v>1626</v>
      </c>
      <c r="B835" s="111" t="s">
        <v>1627</v>
      </c>
      <c r="C835" s="95" t="s">
        <v>1628</v>
      </c>
      <c r="D835" s="136">
        <v>0.04</v>
      </c>
      <c r="E835" s="95" t="s">
        <v>1629</v>
      </c>
      <c r="F835" s="125">
        <v>5</v>
      </c>
      <c r="G835" s="95" t="s">
        <v>1629</v>
      </c>
      <c r="H835" s="125">
        <v>1</v>
      </c>
      <c r="I835" s="95" t="s">
        <v>1630</v>
      </c>
      <c r="J835" s="125">
        <v>1</v>
      </c>
      <c r="K835" s="95" t="s">
        <v>1631</v>
      </c>
      <c r="L835" s="127" t="s">
        <v>1098</v>
      </c>
      <c r="M835" s="95" t="s">
        <v>1632</v>
      </c>
      <c r="N835" s="127" t="s">
        <v>1098</v>
      </c>
    </row>
    <row r="836" spans="1:14" x14ac:dyDescent="0.75">
      <c r="A836" s="92" t="s">
        <v>1633</v>
      </c>
      <c r="B836" s="109" t="s">
        <v>1634</v>
      </c>
      <c r="C836" s="110">
        <v>0.4</v>
      </c>
      <c r="D836" s="135">
        <v>0.13</v>
      </c>
      <c r="E836" s="92" t="s">
        <v>1360</v>
      </c>
      <c r="F836" s="123">
        <v>108</v>
      </c>
      <c r="G836" s="92" t="s">
        <v>1360</v>
      </c>
      <c r="H836" s="123">
        <v>29</v>
      </c>
      <c r="I836" s="92" t="s">
        <v>1635</v>
      </c>
      <c r="J836" s="123">
        <v>33</v>
      </c>
      <c r="K836" s="92" t="s">
        <v>1636</v>
      </c>
      <c r="L836" s="123">
        <v>5</v>
      </c>
      <c r="M836" s="92" t="s">
        <v>1637</v>
      </c>
      <c r="N836" s="123">
        <v>4</v>
      </c>
    </row>
    <row r="837" spans="1:14" x14ac:dyDescent="0.75">
      <c r="A837" s="95" t="s">
        <v>1638</v>
      </c>
      <c r="B837" s="111" t="s">
        <v>1639</v>
      </c>
      <c r="C837" s="95" t="s">
        <v>1640</v>
      </c>
      <c r="D837" s="136">
        <v>0.02</v>
      </c>
      <c r="E837" s="95" t="s">
        <v>1641</v>
      </c>
      <c r="F837" s="125">
        <v>1</v>
      </c>
      <c r="G837" s="95" t="s">
        <v>1641</v>
      </c>
      <c r="H837" s="127" t="s">
        <v>1098</v>
      </c>
      <c r="I837" s="95" t="s">
        <v>1642</v>
      </c>
      <c r="J837" s="127" t="s">
        <v>1098</v>
      </c>
      <c r="K837" s="95" t="s">
        <v>1643</v>
      </c>
      <c r="L837" s="127" t="s">
        <v>1098</v>
      </c>
      <c r="M837" s="95" t="s">
        <v>1240</v>
      </c>
      <c r="N837" s="127" t="s">
        <v>1098</v>
      </c>
    </row>
    <row r="838" spans="1:14" x14ac:dyDescent="0.75">
      <c r="A838" s="92" t="s">
        <v>1644</v>
      </c>
      <c r="B838" s="109" t="s">
        <v>1645</v>
      </c>
      <c r="C838" s="103">
        <v>22.5</v>
      </c>
      <c r="D838" s="135">
        <v>0.53</v>
      </c>
      <c r="E838" s="92" t="s">
        <v>1646</v>
      </c>
      <c r="F838" s="124">
        <v>6720</v>
      </c>
      <c r="G838" s="92" t="s">
        <v>1647</v>
      </c>
      <c r="H838" s="124">
        <v>3070</v>
      </c>
      <c r="I838" s="92" t="s">
        <v>1648</v>
      </c>
      <c r="J838" s="124">
        <v>6180</v>
      </c>
      <c r="K838" s="92" t="s">
        <v>1649</v>
      </c>
      <c r="L838" s="124">
        <v>2580</v>
      </c>
      <c r="M838" s="92" t="s">
        <v>1650</v>
      </c>
      <c r="N838" s="123">
        <v>718</v>
      </c>
    </row>
    <row r="839" spans="1:14" x14ac:dyDescent="0.75">
      <c r="A839" s="117" t="s">
        <v>1651</v>
      </c>
      <c r="B839" s="116" t="s">
        <v>1652</v>
      </c>
      <c r="C839" s="154">
        <v>21.2</v>
      </c>
      <c r="D839" s="137">
        <v>0.44</v>
      </c>
      <c r="E839" s="117" t="s">
        <v>1653</v>
      </c>
      <c r="F839" s="149">
        <v>5940</v>
      </c>
      <c r="G839" s="117" t="s">
        <v>1654</v>
      </c>
      <c r="H839" s="149">
        <v>2620</v>
      </c>
      <c r="I839" s="117" t="s">
        <v>1655</v>
      </c>
      <c r="J839" s="149">
        <v>5410</v>
      </c>
      <c r="K839" s="117" t="s">
        <v>1656</v>
      </c>
      <c r="L839" s="149">
        <v>2130</v>
      </c>
      <c r="M839" s="117" t="s">
        <v>1657</v>
      </c>
      <c r="N839" s="155">
        <v>575</v>
      </c>
    </row>
    <row r="840" spans="1:14" x14ac:dyDescent="0.75">
      <c r="A840" s="88" t="s">
        <v>1658</v>
      </c>
      <c r="B840" s="131" t="s">
        <v>1659</v>
      </c>
      <c r="C840" s="101">
        <v>7.5</v>
      </c>
      <c r="D840" s="132">
        <v>0.44</v>
      </c>
      <c r="E840" s="88" t="s">
        <v>1660</v>
      </c>
      <c r="F840" s="152">
        <v>3180</v>
      </c>
      <c r="G840" s="88" t="s">
        <v>1661</v>
      </c>
      <c r="H840" s="133">
        <v>929</v>
      </c>
      <c r="I840" s="88" t="s">
        <v>1662</v>
      </c>
      <c r="J840" s="152">
        <v>2120</v>
      </c>
      <c r="K840" s="88" t="s">
        <v>1663</v>
      </c>
      <c r="L840" s="133">
        <v>259</v>
      </c>
      <c r="M840" s="88" t="s">
        <v>1664</v>
      </c>
      <c r="N840" s="133">
        <v>131</v>
      </c>
    </row>
    <row r="841" spans="1:14" x14ac:dyDescent="0.75">
      <c r="A841" s="92" t="s">
        <v>1665</v>
      </c>
      <c r="B841" s="109" t="s">
        <v>1666</v>
      </c>
      <c r="C841" s="110">
        <v>2.2000000000000002</v>
      </c>
      <c r="D841" s="135">
        <v>0.32</v>
      </c>
      <c r="E841" s="92" t="s">
        <v>1667</v>
      </c>
      <c r="F841" s="123">
        <v>795</v>
      </c>
      <c r="G841" s="92" t="s">
        <v>1667</v>
      </c>
      <c r="H841" s="123">
        <v>216</v>
      </c>
      <c r="I841" s="92" t="s">
        <v>1668</v>
      </c>
      <c r="J841" s="123">
        <v>302</v>
      </c>
      <c r="K841" s="92" t="s">
        <v>1669</v>
      </c>
      <c r="L841" s="123">
        <v>38</v>
      </c>
      <c r="M841" s="92" t="s">
        <v>1670</v>
      </c>
      <c r="N841" s="123">
        <v>30</v>
      </c>
    </row>
    <row r="842" spans="1:14" x14ac:dyDescent="0.75">
      <c r="A842" s="95" t="s">
        <v>1671</v>
      </c>
      <c r="B842" s="111" t="s">
        <v>1672</v>
      </c>
      <c r="C842" s="115">
        <v>5</v>
      </c>
      <c r="D842" s="136">
        <v>0.35</v>
      </c>
      <c r="E842" s="95" t="s">
        <v>1673</v>
      </c>
      <c r="F842" s="126">
        <v>1910</v>
      </c>
      <c r="G842" s="95" t="s">
        <v>1674</v>
      </c>
      <c r="H842" s="125">
        <v>530</v>
      </c>
      <c r="I842" s="95" t="s">
        <v>1675</v>
      </c>
      <c r="J842" s="126">
        <v>1050</v>
      </c>
      <c r="K842" s="95" t="s">
        <v>1676</v>
      </c>
      <c r="L842" s="125">
        <v>111</v>
      </c>
      <c r="M842" s="95" t="s">
        <v>1677</v>
      </c>
      <c r="N842" s="125">
        <v>74</v>
      </c>
    </row>
    <row r="843" spans="1:14" x14ac:dyDescent="0.75">
      <c r="A843" s="92" t="s">
        <v>1678</v>
      </c>
      <c r="B843" s="109" t="s">
        <v>1679</v>
      </c>
      <c r="C843" s="110">
        <v>6.6</v>
      </c>
      <c r="D843" s="135">
        <v>0.42</v>
      </c>
      <c r="E843" s="92" t="s">
        <v>1611</v>
      </c>
      <c r="F843" s="124">
        <v>2990</v>
      </c>
      <c r="G843" s="92" t="s">
        <v>1680</v>
      </c>
      <c r="H843" s="123">
        <v>854</v>
      </c>
      <c r="I843" s="92" t="s">
        <v>1681</v>
      </c>
      <c r="J843" s="124">
        <v>1880</v>
      </c>
      <c r="K843" s="92" t="s">
        <v>945</v>
      </c>
      <c r="L843" s="123">
        <v>212</v>
      </c>
      <c r="M843" s="92" t="s">
        <v>1682</v>
      </c>
      <c r="N843" s="123">
        <v>120</v>
      </c>
    </row>
    <row r="844" spans="1:14" x14ac:dyDescent="0.75">
      <c r="A844" s="95" t="s">
        <v>1683</v>
      </c>
      <c r="B844" s="111" t="s">
        <v>1684</v>
      </c>
      <c r="C844" s="115">
        <v>6</v>
      </c>
      <c r="D844" s="111" t="s">
        <v>1685</v>
      </c>
      <c r="E844" s="95" t="s">
        <v>1686</v>
      </c>
      <c r="F844" s="126">
        <v>3150</v>
      </c>
      <c r="G844" s="95" t="s">
        <v>1687</v>
      </c>
      <c r="H844" s="125">
        <v>889</v>
      </c>
      <c r="I844" s="95" t="s">
        <v>1194</v>
      </c>
      <c r="J844" s="126">
        <v>1900</v>
      </c>
      <c r="K844" s="95" t="s">
        <v>1606</v>
      </c>
      <c r="L844" s="125">
        <v>206</v>
      </c>
      <c r="M844" s="95" t="s">
        <v>1688</v>
      </c>
      <c r="N844" s="125">
        <v>124</v>
      </c>
    </row>
    <row r="845" spans="1:14" x14ac:dyDescent="0.75">
      <c r="A845" s="92" t="s">
        <v>1689</v>
      </c>
      <c r="B845" s="109" t="s">
        <v>1690</v>
      </c>
      <c r="C845" s="110">
        <v>3.7</v>
      </c>
      <c r="D845" s="135">
        <v>0.32</v>
      </c>
      <c r="E845" s="92" t="s">
        <v>1691</v>
      </c>
      <c r="F845" s="124">
        <v>1330</v>
      </c>
      <c r="G845" s="92" t="s">
        <v>1692</v>
      </c>
      <c r="H845" s="123">
        <v>363</v>
      </c>
      <c r="I845" s="92" t="s">
        <v>991</v>
      </c>
      <c r="J845" s="123">
        <v>624</v>
      </c>
      <c r="K845" s="92" t="s">
        <v>1693</v>
      </c>
      <c r="L845" s="123">
        <v>69</v>
      </c>
      <c r="M845" s="92" t="s">
        <v>1694</v>
      </c>
      <c r="N845" s="123">
        <v>51</v>
      </c>
    </row>
    <row r="846" spans="1:14" x14ac:dyDescent="0.75">
      <c r="A846" s="95" t="s">
        <v>1695</v>
      </c>
      <c r="B846" s="111" t="s">
        <v>1696</v>
      </c>
      <c r="C846" s="115">
        <v>3.8</v>
      </c>
      <c r="D846" s="136">
        <v>0.3</v>
      </c>
      <c r="E846" s="95" t="s">
        <v>1697</v>
      </c>
      <c r="F846" s="126">
        <v>1410</v>
      </c>
      <c r="G846" s="95" t="s">
        <v>1698</v>
      </c>
      <c r="H846" s="125">
        <v>387</v>
      </c>
      <c r="I846" s="95" t="s">
        <v>1699</v>
      </c>
      <c r="J846" s="125">
        <v>673</v>
      </c>
      <c r="K846" s="95" t="s">
        <v>1700</v>
      </c>
      <c r="L846" s="125">
        <v>74</v>
      </c>
      <c r="M846" s="95" t="s">
        <v>1701</v>
      </c>
      <c r="N846" s="125">
        <v>54</v>
      </c>
    </row>
    <row r="847" spans="1:14" ht="19.5" x14ac:dyDescent="0.75">
      <c r="A847" s="92" t="s">
        <v>1702</v>
      </c>
      <c r="B847" s="109" t="s">
        <v>1703</v>
      </c>
      <c r="C847" s="109" t="s">
        <v>1704</v>
      </c>
      <c r="D847" s="135">
        <v>0.17</v>
      </c>
      <c r="E847" s="92" t="s">
        <v>1705</v>
      </c>
      <c r="F847" s="123">
        <v>62</v>
      </c>
      <c r="G847" s="92" t="s">
        <v>1705</v>
      </c>
      <c r="H847" s="123">
        <v>17</v>
      </c>
      <c r="I847" s="92" t="s">
        <v>1706</v>
      </c>
      <c r="J847" s="123">
        <v>18</v>
      </c>
      <c r="K847" s="92" t="s">
        <v>1707</v>
      </c>
      <c r="L847" s="123">
        <v>3</v>
      </c>
      <c r="M847" s="92" t="s">
        <v>1708</v>
      </c>
      <c r="N847" s="123">
        <v>2</v>
      </c>
    </row>
    <row r="848" spans="1:14" x14ac:dyDescent="0.75">
      <c r="A848" s="95" t="s">
        <v>1709</v>
      </c>
      <c r="B848" s="111" t="s">
        <v>1710</v>
      </c>
      <c r="C848" s="115">
        <v>5.7</v>
      </c>
      <c r="D848" s="136">
        <v>0.37</v>
      </c>
      <c r="E848" s="95" t="s">
        <v>1711</v>
      </c>
      <c r="F848" s="126">
        <v>2560</v>
      </c>
      <c r="G848" s="95" t="s">
        <v>1712</v>
      </c>
      <c r="H848" s="125">
        <v>719</v>
      </c>
      <c r="I848" s="95" t="s">
        <v>1713</v>
      </c>
      <c r="J848" s="126">
        <v>1500</v>
      </c>
      <c r="K848" s="95" t="s">
        <v>1714</v>
      </c>
      <c r="L848" s="125">
        <v>162</v>
      </c>
      <c r="M848" s="95" t="s">
        <v>1715</v>
      </c>
      <c r="N848" s="125">
        <v>101</v>
      </c>
    </row>
    <row r="849" spans="1:14" x14ac:dyDescent="0.75">
      <c r="A849" s="92" t="s">
        <v>1716</v>
      </c>
      <c r="B849" s="109" t="s">
        <v>1717</v>
      </c>
      <c r="C849" s="110">
        <v>3.5</v>
      </c>
      <c r="D849" s="135">
        <v>0.38</v>
      </c>
      <c r="E849" s="92" t="s">
        <v>1718</v>
      </c>
      <c r="F849" s="124">
        <v>1640</v>
      </c>
      <c r="G849" s="92" t="s">
        <v>1719</v>
      </c>
      <c r="H849" s="123">
        <v>446</v>
      </c>
      <c r="I849" s="92" t="s">
        <v>1720</v>
      </c>
      <c r="J849" s="123">
        <v>747</v>
      </c>
      <c r="K849" s="92" t="s">
        <v>1721</v>
      </c>
      <c r="L849" s="123">
        <v>84</v>
      </c>
      <c r="M849" s="92" t="s">
        <v>1722</v>
      </c>
      <c r="N849" s="123">
        <v>62</v>
      </c>
    </row>
    <row r="850" spans="1:14" x14ac:dyDescent="0.75">
      <c r="A850" s="95" t="s">
        <v>1723</v>
      </c>
      <c r="B850" s="111" t="s">
        <v>1724</v>
      </c>
      <c r="C850" s="115">
        <v>3.8</v>
      </c>
      <c r="D850" s="136">
        <v>0.32</v>
      </c>
      <c r="E850" s="95" t="s">
        <v>1725</v>
      </c>
      <c r="F850" s="126">
        <v>1510</v>
      </c>
      <c r="G850" s="95" t="s">
        <v>1726</v>
      </c>
      <c r="H850" s="125">
        <v>413</v>
      </c>
      <c r="I850" s="95" t="s">
        <v>1727</v>
      </c>
      <c r="J850" s="125">
        <v>718</v>
      </c>
      <c r="K850" s="95" t="s">
        <v>1728</v>
      </c>
      <c r="L850" s="125">
        <v>79</v>
      </c>
      <c r="M850" s="95" t="s">
        <v>1729</v>
      </c>
      <c r="N850" s="125">
        <v>57</v>
      </c>
    </row>
    <row r="851" spans="1:14" x14ac:dyDescent="0.75">
      <c r="A851" s="92" t="s">
        <v>1730</v>
      </c>
      <c r="B851" s="109" t="s">
        <v>1731</v>
      </c>
      <c r="C851" s="92" t="s">
        <v>1732</v>
      </c>
      <c r="D851" s="135">
        <v>0.15</v>
      </c>
      <c r="E851" s="92" t="s">
        <v>1605</v>
      </c>
      <c r="F851" s="123">
        <v>50</v>
      </c>
      <c r="G851" s="92" t="s">
        <v>1605</v>
      </c>
      <c r="H851" s="123">
        <v>14</v>
      </c>
      <c r="I851" s="92" t="s">
        <v>1733</v>
      </c>
      <c r="J851" s="123">
        <v>15</v>
      </c>
      <c r="K851" s="92" t="s">
        <v>1734</v>
      </c>
      <c r="L851" s="123">
        <v>2</v>
      </c>
      <c r="M851" s="92" t="s">
        <v>1735</v>
      </c>
      <c r="N851" s="123">
        <v>2</v>
      </c>
    </row>
    <row r="852" spans="1:14" x14ac:dyDescent="0.75">
      <c r="A852" s="95" t="s">
        <v>1736</v>
      </c>
      <c r="B852" s="111" t="s">
        <v>1737</v>
      </c>
      <c r="C852" s="95" t="s">
        <v>1738</v>
      </c>
      <c r="D852" s="136">
        <v>0.05</v>
      </c>
      <c r="E852" s="95" t="s">
        <v>1739</v>
      </c>
      <c r="F852" s="125">
        <v>3</v>
      </c>
      <c r="G852" s="95" t="s">
        <v>1739</v>
      </c>
      <c r="H852" s="127" t="s">
        <v>1098</v>
      </c>
      <c r="I852" s="95" t="s">
        <v>1740</v>
      </c>
      <c r="J852" s="127" t="s">
        <v>1098</v>
      </c>
      <c r="K852" s="95" t="s">
        <v>1741</v>
      </c>
      <c r="L852" s="127" t="s">
        <v>1098</v>
      </c>
      <c r="M852" s="95" t="s">
        <v>1742</v>
      </c>
      <c r="N852" s="127" t="s">
        <v>1098</v>
      </c>
    </row>
    <row r="853" spans="1:14" x14ac:dyDescent="0.75">
      <c r="A853" s="92" t="s">
        <v>1743</v>
      </c>
      <c r="B853" s="109" t="s">
        <v>1744</v>
      </c>
      <c r="C853" s="110">
        <v>0.6</v>
      </c>
      <c r="D853" s="109" t="s">
        <v>1745</v>
      </c>
      <c r="E853" s="92" t="s">
        <v>1746</v>
      </c>
      <c r="F853" s="123">
        <v>215</v>
      </c>
      <c r="G853" s="92" t="s">
        <v>1746</v>
      </c>
      <c r="H853" s="123">
        <v>58</v>
      </c>
      <c r="I853" s="92" t="s">
        <v>1747</v>
      </c>
      <c r="J853" s="123">
        <v>66</v>
      </c>
      <c r="K853" s="92" t="s">
        <v>1748</v>
      </c>
      <c r="L853" s="123">
        <v>10</v>
      </c>
      <c r="M853" s="92" t="s">
        <v>1749</v>
      </c>
      <c r="N853" s="123">
        <v>8</v>
      </c>
    </row>
    <row r="854" spans="1:14" x14ac:dyDescent="0.75">
      <c r="A854" s="95" t="s">
        <v>1750</v>
      </c>
      <c r="B854" s="111" t="s">
        <v>1751</v>
      </c>
      <c r="C854" s="115">
        <v>5</v>
      </c>
      <c r="D854" s="136">
        <v>0.3</v>
      </c>
      <c r="E854" s="95" t="s">
        <v>1752</v>
      </c>
      <c r="F854" s="126">
        <v>2260</v>
      </c>
      <c r="G854" s="95" t="s">
        <v>1753</v>
      </c>
      <c r="H854" s="125">
        <v>627</v>
      </c>
      <c r="I854" s="95" t="s">
        <v>1754</v>
      </c>
      <c r="J854" s="126">
        <v>1240</v>
      </c>
      <c r="K854" s="95" t="s">
        <v>1755</v>
      </c>
      <c r="L854" s="125">
        <v>132</v>
      </c>
      <c r="M854" s="95" t="s">
        <v>1756</v>
      </c>
      <c r="N854" s="125">
        <v>88</v>
      </c>
    </row>
    <row r="855" spans="1:14" x14ac:dyDescent="0.75">
      <c r="A855" s="92" t="s">
        <v>1757</v>
      </c>
      <c r="B855" s="109" t="s">
        <v>1758</v>
      </c>
      <c r="C855" s="92" t="s">
        <v>1207</v>
      </c>
      <c r="D855" s="135">
        <v>0.01</v>
      </c>
      <c r="E855" s="92" t="s">
        <v>1759</v>
      </c>
      <c r="F855" s="128" t="s">
        <v>1098</v>
      </c>
      <c r="G855" s="92" t="s">
        <v>1759</v>
      </c>
      <c r="H855" s="128" t="s">
        <v>1098</v>
      </c>
      <c r="I855" s="92" t="s">
        <v>1760</v>
      </c>
      <c r="J855" s="128" t="s">
        <v>1098</v>
      </c>
      <c r="K855" s="92" t="s">
        <v>1761</v>
      </c>
      <c r="L855" s="128" t="s">
        <v>1098</v>
      </c>
      <c r="M855" s="92" t="s">
        <v>1762</v>
      </c>
      <c r="N855" s="128" t="s">
        <v>1098</v>
      </c>
    </row>
    <row r="856" spans="1:14" x14ac:dyDescent="0.75">
      <c r="A856" s="95" t="s">
        <v>1763</v>
      </c>
      <c r="B856" s="111" t="s">
        <v>1764</v>
      </c>
      <c r="C856" s="115">
        <v>0.3</v>
      </c>
      <c r="D856" s="136">
        <v>0.16</v>
      </c>
      <c r="E856" s="95" t="s">
        <v>1765</v>
      </c>
      <c r="F856" s="125">
        <v>47</v>
      </c>
      <c r="G856" s="95" t="s">
        <v>1765</v>
      </c>
      <c r="H856" s="125">
        <v>13</v>
      </c>
      <c r="I856" s="95" t="s">
        <v>1766</v>
      </c>
      <c r="J856" s="125">
        <v>14</v>
      </c>
      <c r="K856" s="95" t="s">
        <v>1767</v>
      </c>
      <c r="L856" s="125">
        <v>2</v>
      </c>
      <c r="M856" s="95" t="s">
        <v>1768</v>
      </c>
      <c r="N856" s="125">
        <v>2</v>
      </c>
    </row>
    <row r="857" spans="1:14" x14ac:dyDescent="0.75">
      <c r="A857" s="92" t="s">
        <v>1769</v>
      </c>
      <c r="B857" s="109" t="s">
        <v>1770</v>
      </c>
      <c r="C857" s="103">
        <v>13.5</v>
      </c>
      <c r="D857" s="135">
        <v>1.02</v>
      </c>
      <c r="E857" s="92" t="s">
        <v>1771</v>
      </c>
      <c r="F857" s="124">
        <v>8010</v>
      </c>
      <c r="G857" s="92" t="s">
        <v>1772</v>
      </c>
      <c r="H857" s="124">
        <v>2820</v>
      </c>
      <c r="I857" s="92" t="s">
        <v>1496</v>
      </c>
      <c r="J857" s="124">
        <v>6600</v>
      </c>
      <c r="K857" s="92" t="s">
        <v>1773</v>
      </c>
      <c r="L857" s="124">
        <v>1530</v>
      </c>
      <c r="M857" s="92" t="s">
        <v>1774</v>
      </c>
      <c r="N857" s="123">
        <v>436</v>
      </c>
    </row>
    <row r="858" spans="1:14" x14ac:dyDescent="0.75">
      <c r="A858" s="95" t="s">
        <v>1775</v>
      </c>
      <c r="B858" s="111" t="s">
        <v>1776</v>
      </c>
      <c r="C858" s="115">
        <v>4.7</v>
      </c>
      <c r="D858" s="136">
        <v>0.36</v>
      </c>
      <c r="E858" s="95" t="s">
        <v>1777</v>
      </c>
      <c r="F858" s="126">
        <v>1530</v>
      </c>
      <c r="G858" s="95" t="s">
        <v>1778</v>
      </c>
      <c r="H858" s="125">
        <v>421</v>
      </c>
      <c r="I858" s="95" t="s">
        <v>1779</v>
      </c>
      <c r="J858" s="125">
        <v>809</v>
      </c>
      <c r="K858" s="95" t="s">
        <v>1780</v>
      </c>
      <c r="L858" s="125">
        <v>86</v>
      </c>
      <c r="M858" s="95" t="s">
        <v>1781</v>
      </c>
      <c r="N858" s="125">
        <v>59</v>
      </c>
    </row>
    <row r="859" spans="1:14" x14ac:dyDescent="0.75">
      <c r="A859" s="92" t="s">
        <v>1782</v>
      </c>
      <c r="B859" s="109" t="s">
        <v>1783</v>
      </c>
      <c r="C859" s="110">
        <v>4.7</v>
      </c>
      <c r="D859" s="135">
        <v>0.42</v>
      </c>
      <c r="E859" s="92" t="s">
        <v>1784</v>
      </c>
      <c r="F859" s="124">
        <v>1760</v>
      </c>
      <c r="G859" s="92" t="s">
        <v>1785</v>
      </c>
      <c r="H859" s="123">
        <v>486</v>
      </c>
      <c r="I859" s="92" t="s">
        <v>1786</v>
      </c>
      <c r="J859" s="123">
        <v>934</v>
      </c>
      <c r="K859" s="92" t="s">
        <v>1787</v>
      </c>
      <c r="L859" s="123">
        <v>99</v>
      </c>
      <c r="M859" s="92" t="s">
        <v>1788</v>
      </c>
      <c r="N859" s="123">
        <v>68</v>
      </c>
    </row>
    <row r="860" spans="1:14" x14ac:dyDescent="0.75">
      <c r="A860" s="95" t="s">
        <v>1789</v>
      </c>
      <c r="B860" s="111" t="s">
        <v>1790</v>
      </c>
      <c r="C860" s="115">
        <v>4.7</v>
      </c>
      <c r="D860" s="136">
        <v>0.35</v>
      </c>
      <c r="E860" s="95" t="s">
        <v>1791</v>
      </c>
      <c r="F860" s="126">
        <v>1480</v>
      </c>
      <c r="G860" s="95" t="s">
        <v>1792</v>
      </c>
      <c r="H860" s="125">
        <v>407</v>
      </c>
      <c r="I860" s="95" t="s">
        <v>1793</v>
      </c>
      <c r="J860" s="125">
        <v>783</v>
      </c>
      <c r="K860" s="95" t="s">
        <v>1794</v>
      </c>
      <c r="L860" s="125">
        <v>83</v>
      </c>
      <c r="M860" s="95" t="s">
        <v>1795</v>
      </c>
      <c r="N860" s="125">
        <v>57</v>
      </c>
    </row>
    <row r="861" spans="1:14" x14ac:dyDescent="0.75">
      <c r="A861" s="92" t="s">
        <v>1796</v>
      </c>
      <c r="B861" s="109" t="s">
        <v>1797</v>
      </c>
      <c r="C861" s="110">
        <v>0.8</v>
      </c>
      <c r="D861" s="135">
        <v>0.3</v>
      </c>
      <c r="E861" s="92" t="s">
        <v>1798</v>
      </c>
      <c r="F861" s="123">
        <v>209</v>
      </c>
      <c r="G861" s="92" t="s">
        <v>1798</v>
      </c>
      <c r="H861" s="123">
        <v>57</v>
      </c>
      <c r="I861" s="92" t="s">
        <v>1799</v>
      </c>
      <c r="J861" s="123">
        <v>66</v>
      </c>
      <c r="K861" s="92" t="s">
        <v>1800</v>
      </c>
      <c r="L861" s="123">
        <v>10</v>
      </c>
      <c r="M861" s="92" t="s">
        <v>1801</v>
      </c>
      <c r="N861" s="123">
        <v>8</v>
      </c>
    </row>
    <row r="862" spans="1:14" x14ac:dyDescent="0.75">
      <c r="A862" s="95" t="s">
        <v>1802</v>
      </c>
      <c r="B862" s="111" t="s">
        <v>1803</v>
      </c>
      <c r="C862" s="115">
        <v>0.8</v>
      </c>
      <c r="D862" s="111" t="s">
        <v>1804</v>
      </c>
      <c r="E862" s="95" t="s">
        <v>1805</v>
      </c>
      <c r="F862" s="125">
        <v>237</v>
      </c>
      <c r="G862" s="95" t="s">
        <v>1805</v>
      </c>
      <c r="H862" s="125">
        <v>65</v>
      </c>
      <c r="I862" s="95" t="s">
        <v>1794</v>
      </c>
      <c r="J862" s="125">
        <v>75</v>
      </c>
      <c r="K862" s="95" t="s">
        <v>1319</v>
      </c>
      <c r="L862" s="125">
        <v>11</v>
      </c>
      <c r="M862" s="95" t="s">
        <v>1806</v>
      </c>
      <c r="N862" s="125">
        <v>9</v>
      </c>
    </row>
    <row r="863" spans="1:14" x14ac:dyDescent="0.75">
      <c r="A863" s="92" t="s">
        <v>1807</v>
      </c>
      <c r="B863" s="109" t="s">
        <v>1808</v>
      </c>
      <c r="C863" s="110">
        <v>0.8</v>
      </c>
      <c r="D863" s="135">
        <v>0.24</v>
      </c>
      <c r="E863" s="92" t="s">
        <v>1809</v>
      </c>
      <c r="F863" s="123">
        <v>163</v>
      </c>
      <c r="G863" s="92" t="s">
        <v>1809</v>
      </c>
      <c r="H863" s="123">
        <v>44</v>
      </c>
      <c r="I863" s="92" t="s">
        <v>1810</v>
      </c>
      <c r="J863" s="123">
        <v>52</v>
      </c>
      <c r="K863" s="92" t="s">
        <v>1811</v>
      </c>
      <c r="L863" s="123">
        <v>8</v>
      </c>
      <c r="M863" s="92" t="s">
        <v>1812</v>
      </c>
      <c r="N863" s="123">
        <v>6</v>
      </c>
    </row>
    <row r="864" spans="1:14" x14ac:dyDescent="0.75">
      <c r="A864" s="95" t="s">
        <v>1813</v>
      </c>
      <c r="B864" s="111" t="s">
        <v>1814</v>
      </c>
      <c r="C864" s="106">
        <v>25</v>
      </c>
      <c r="D864" s="136">
        <v>0.65</v>
      </c>
      <c r="E864" s="95" t="s">
        <v>1815</v>
      </c>
      <c r="F864" s="145">
        <v>11000</v>
      </c>
      <c r="G864" s="95" t="s">
        <v>1816</v>
      </c>
      <c r="H864" s="126">
        <v>5350</v>
      </c>
      <c r="I864" s="95" t="s">
        <v>1817</v>
      </c>
      <c r="J864" s="145">
        <v>10300</v>
      </c>
      <c r="K864" s="95" t="s">
        <v>1188</v>
      </c>
      <c r="L864" s="126">
        <v>4770</v>
      </c>
      <c r="M864" s="95" t="s">
        <v>1818</v>
      </c>
      <c r="N864" s="125">
        <v>1420</v>
      </c>
    </row>
    <row r="865" spans="1:14" x14ac:dyDescent="0.75">
      <c r="A865" s="92" t="s">
        <v>1819</v>
      </c>
      <c r="B865" s="109" t="s">
        <v>1820</v>
      </c>
      <c r="C865" s="103">
        <v>12.9</v>
      </c>
      <c r="D865" s="135">
        <v>0.86</v>
      </c>
      <c r="E865" s="92" t="s">
        <v>1821</v>
      </c>
      <c r="F865" s="124">
        <v>8430</v>
      </c>
      <c r="G865" s="92" t="s">
        <v>1822</v>
      </c>
      <c r="H865" s="124">
        <v>2910</v>
      </c>
      <c r="I865" s="92" t="s">
        <v>1464</v>
      </c>
      <c r="J865" s="124">
        <v>6860</v>
      </c>
      <c r="K865" s="92" t="s">
        <v>1823</v>
      </c>
      <c r="L865" s="124">
        <v>1500</v>
      </c>
      <c r="M865" s="92" t="s">
        <v>1824</v>
      </c>
      <c r="N865" s="123">
        <v>442</v>
      </c>
    </row>
    <row r="866" spans="1:14" x14ac:dyDescent="0.75">
      <c r="A866" s="95" t="s">
        <v>1825</v>
      </c>
      <c r="B866" s="111" t="s">
        <v>1826</v>
      </c>
      <c r="C866" s="115">
        <v>1.9</v>
      </c>
      <c r="D866" s="136">
        <v>0.26</v>
      </c>
      <c r="E866" s="95" t="s">
        <v>1827</v>
      </c>
      <c r="F866" s="125">
        <v>668</v>
      </c>
      <c r="G866" s="95" t="s">
        <v>1827</v>
      </c>
      <c r="H866" s="125">
        <v>182</v>
      </c>
      <c r="I866" s="95" t="s">
        <v>1391</v>
      </c>
      <c r="J866" s="125">
        <v>243</v>
      </c>
      <c r="K866" s="95" t="s">
        <v>1828</v>
      </c>
      <c r="L866" s="125">
        <v>32</v>
      </c>
      <c r="M866" s="95" t="s">
        <v>1011</v>
      </c>
      <c r="N866" s="125">
        <v>25</v>
      </c>
    </row>
    <row r="867" spans="1:14" ht="19.5" x14ac:dyDescent="0.75">
      <c r="A867" s="92" t="s">
        <v>1829</v>
      </c>
      <c r="B867" s="109" t="s">
        <v>1830</v>
      </c>
      <c r="C867" s="103">
        <v>12.9</v>
      </c>
      <c r="D867" s="109" t="s">
        <v>1831</v>
      </c>
      <c r="E867" s="92" t="s">
        <v>1832</v>
      </c>
      <c r="F867" s="124">
        <v>7900</v>
      </c>
      <c r="G867" s="92" t="s">
        <v>1833</v>
      </c>
      <c r="H867" s="124">
        <v>2730</v>
      </c>
      <c r="I867" s="92" t="s">
        <v>1422</v>
      </c>
      <c r="J867" s="124">
        <v>6430</v>
      </c>
      <c r="K867" s="92" t="s">
        <v>1834</v>
      </c>
      <c r="L867" s="124">
        <v>1410</v>
      </c>
      <c r="M867" s="92" t="s">
        <v>1835</v>
      </c>
      <c r="N867" s="123">
        <v>415</v>
      </c>
    </row>
    <row r="868" spans="1:14" ht="19.5" x14ac:dyDescent="0.75">
      <c r="A868" s="95" t="s">
        <v>1836</v>
      </c>
      <c r="B868" s="111" t="s">
        <v>1837</v>
      </c>
      <c r="C868" s="106">
        <v>12.9</v>
      </c>
      <c r="D868" s="111" t="s">
        <v>1838</v>
      </c>
      <c r="E868" s="95" t="s">
        <v>1839</v>
      </c>
      <c r="F868" s="126">
        <v>8270</v>
      </c>
      <c r="G868" s="95" t="s">
        <v>1840</v>
      </c>
      <c r="H868" s="126">
        <v>2850</v>
      </c>
      <c r="I868" s="95" t="s">
        <v>925</v>
      </c>
      <c r="J868" s="126">
        <v>6730</v>
      </c>
      <c r="K868" s="95" t="s">
        <v>1841</v>
      </c>
      <c r="L868" s="126">
        <v>1480</v>
      </c>
      <c r="M868" s="95" t="s">
        <v>1842</v>
      </c>
      <c r="N868" s="125">
        <v>434</v>
      </c>
    </row>
    <row r="869" spans="1:14" x14ac:dyDescent="0.75">
      <c r="A869" s="92" t="s">
        <v>1843</v>
      </c>
      <c r="B869" s="109" t="s">
        <v>1844</v>
      </c>
      <c r="C869" s="103">
        <v>25</v>
      </c>
      <c r="D869" s="109" t="s">
        <v>1845</v>
      </c>
      <c r="E869" s="92" t="s">
        <v>1846</v>
      </c>
      <c r="F869" s="144">
        <v>10900</v>
      </c>
      <c r="G869" s="92" t="s">
        <v>1847</v>
      </c>
      <c r="H869" s="124">
        <v>5300</v>
      </c>
      <c r="I869" s="92" t="s">
        <v>1848</v>
      </c>
      <c r="J869" s="144">
        <v>10200</v>
      </c>
      <c r="K869" s="92" t="s">
        <v>1849</v>
      </c>
      <c r="L869" s="124">
        <v>4730</v>
      </c>
      <c r="M869" s="92" t="s">
        <v>1850</v>
      </c>
      <c r="N869" s="123">
        <v>1400</v>
      </c>
    </row>
    <row r="870" spans="1:14" ht="19.5" x14ac:dyDescent="0.75">
      <c r="A870" s="117" t="s">
        <v>1851</v>
      </c>
      <c r="B870" s="116" t="s">
        <v>1852</v>
      </c>
      <c r="C870" s="154">
        <v>13.5</v>
      </c>
      <c r="D870" s="116" t="s">
        <v>1853</v>
      </c>
      <c r="E870" s="117" t="s">
        <v>1854</v>
      </c>
      <c r="F870" s="150">
        <v>11100</v>
      </c>
      <c r="G870" s="117" t="s">
        <v>1855</v>
      </c>
      <c r="H870" s="149">
        <v>3890</v>
      </c>
      <c r="I870" s="117" t="s">
        <v>1856</v>
      </c>
      <c r="J870" s="149">
        <v>9110</v>
      </c>
      <c r="K870" s="117" t="s">
        <v>1656</v>
      </c>
      <c r="L870" s="149">
        <v>2120</v>
      </c>
      <c r="M870" s="117" t="s">
        <v>1857</v>
      </c>
      <c r="N870" s="155">
        <v>602</v>
      </c>
    </row>
    <row r="871" spans="1:14" x14ac:dyDescent="0.75">
      <c r="A871" s="88" t="s">
        <v>1858</v>
      </c>
      <c r="B871" s="131" t="s">
        <v>1859</v>
      </c>
      <c r="C871" s="121">
        <v>25</v>
      </c>
      <c r="D871" s="131" t="s">
        <v>1860</v>
      </c>
      <c r="E871" s="88" t="s">
        <v>1861</v>
      </c>
      <c r="F871" s="122">
        <v>15100</v>
      </c>
      <c r="G871" s="88" t="s">
        <v>1862</v>
      </c>
      <c r="H871" s="152">
        <v>7330</v>
      </c>
      <c r="I871" s="88" t="s">
        <v>1863</v>
      </c>
      <c r="J871" s="122">
        <v>14100</v>
      </c>
      <c r="K871" s="88" t="s">
        <v>1864</v>
      </c>
      <c r="L871" s="152">
        <v>6530</v>
      </c>
      <c r="M871" s="88" t="s">
        <v>1865</v>
      </c>
      <c r="N871" s="133">
        <v>1940</v>
      </c>
    </row>
    <row r="872" spans="1:14" x14ac:dyDescent="0.75">
      <c r="A872" s="92" t="s">
        <v>1866</v>
      </c>
      <c r="B872" s="109" t="s">
        <v>1867</v>
      </c>
      <c r="C872" s="110">
        <v>0.8</v>
      </c>
      <c r="D872" s="109" t="s">
        <v>1868</v>
      </c>
      <c r="E872" s="92" t="s">
        <v>933</v>
      </c>
      <c r="F872" s="123">
        <v>223</v>
      </c>
      <c r="G872" s="92" t="s">
        <v>933</v>
      </c>
      <c r="H872" s="123">
        <v>61</v>
      </c>
      <c r="I872" s="92" t="s">
        <v>1869</v>
      </c>
      <c r="J872" s="123">
        <v>70</v>
      </c>
      <c r="K872" s="92" t="s">
        <v>1870</v>
      </c>
      <c r="L872" s="123">
        <v>10</v>
      </c>
      <c r="M872" s="92" t="s">
        <v>1871</v>
      </c>
      <c r="N872" s="123">
        <v>8</v>
      </c>
    </row>
    <row r="873" spans="1:14" x14ac:dyDescent="0.75">
      <c r="A873" s="95" t="s">
        <v>1872</v>
      </c>
      <c r="B873" s="111" t="s">
        <v>1873</v>
      </c>
      <c r="C873" s="95" t="s">
        <v>1874</v>
      </c>
      <c r="D873" s="111" t="s">
        <v>1875</v>
      </c>
      <c r="E873" s="95" t="s">
        <v>1876</v>
      </c>
      <c r="F873" s="127" t="s">
        <v>1098</v>
      </c>
      <c r="G873" s="95" t="s">
        <v>1876</v>
      </c>
      <c r="H873" s="127" t="s">
        <v>1098</v>
      </c>
      <c r="I873" s="95" t="s">
        <v>1877</v>
      </c>
      <c r="J873" s="127" t="s">
        <v>1098</v>
      </c>
      <c r="K873" s="95" t="s">
        <v>1878</v>
      </c>
      <c r="L873" s="127" t="s">
        <v>1098</v>
      </c>
      <c r="M873" s="95" t="s">
        <v>1879</v>
      </c>
      <c r="N873" s="127" t="s">
        <v>1098</v>
      </c>
    </row>
    <row r="874" spans="1:14" x14ac:dyDescent="0.75">
      <c r="A874" s="92" t="s">
        <v>1880</v>
      </c>
      <c r="B874" s="109" t="s">
        <v>1881</v>
      </c>
      <c r="C874" s="110">
        <v>6.2</v>
      </c>
      <c r="D874" s="109" t="s">
        <v>1882</v>
      </c>
      <c r="E874" s="92" t="s">
        <v>1883</v>
      </c>
      <c r="F874" s="124">
        <v>3080</v>
      </c>
      <c r="G874" s="92" t="s">
        <v>1884</v>
      </c>
      <c r="H874" s="123">
        <v>871</v>
      </c>
      <c r="I874" s="92" t="s">
        <v>1681</v>
      </c>
      <c r="J874" s="124">
        <v>1880</v>
      </c>
      <c r="K874" s="92" t="s">
        <v>899</v>
      </c>
      <c r="L874" s="123">
        <v>207</v>
      </c>
      <c r="M874" s="92" t="s">
        <v>1885</v>
      </c>
      <c r="N874" s="123">
        <v>122</v>
      </c>
    </row>
    <row r="875" spans="1:14" ht="19.5" x14ac:dyDescent="0.75">
      <c r="A875" s="95" t="s">
        <v>1886</v>
      </c>
      <c r="B875" s="111" t="s">
        <v>1887</v>
      </c>
      <c r="C875" s="115">
        <v>1</v>
      </c>
      <c r="D875" s="111" t="s">
        <v>1888</v>
      </c>
      <c r="E875" s="95" t="s">
        <v>1889</v>
      </c>
      <c r="F875" s="125">
        <v>204</v>
      </c>
      <c r="G875" s="95" t="s">
        <v>1889</v>
      </c>
      <c r="H875" s="125">
        <v>56</v>
      </c>
      <c r="I875" s="95" t="s">
        <v>1747</v>
      </c>
      <c r="J875" s="125">
        <v>66</v>
      </c>
      <c r="K875" s="95" t="s">
        <v>1890</v>
      </c>
      <c r="L875" s="125">
        <v>10</v>
      </c>
      <c r="M875" s="95" t="s">
        <v>1891</v>
      </c>
      <c r="N875" s="125">
        <v>8</v>
      </c>
    </row>
    <row r="876" spans="1:14" x14ac:dyDescent="0.75">
      <c r="A876" s="92" t="s">
        <v>1892</v>
      </c>
      <c r="B876" s="109" t="s">
        <v>1893</v>
      </c>
      <c r="C876" s="92" t="s">
        <v>1894</v>
      </c>
      <c r="D876" s="109" t="s">
        <v>1895</v>
      </c>
      <c r="E876" s="92" t="s">
        <v>1612</v>
      </c>
      <c r="F876" s="123">
        <v>46</v>
      </c>
      <c r="G876" s="92" t="s">
        <v>1612</v>
      </c>
      <c r="H876" s="123">
        <v>13</v>
      </c>
      <c r="I876" s="92" t="s">
        <v>1896</v>
      </c>
      <c r="J876" s="123">
        <v>14</v>
      </c>
      <c r="K876" s="92" t="s">
        <v>1532</v>
      </c>
      <c r="L876" s="123">
        <v>2</v>
      </c>
      <c r="M876" s="92" t="s">
        <v>1897</v>
      </c>
      <c r="N876" s="123">
        <v>2</v>
      </c>
    </row>
    <row r="877" spans="1:14" x14ac:dyDescent="0.75">
      <c r="A877" s="95" t="s">
        <v>1898</v>
      </c>
      <c r="B877" s="111" t="s">
        <v>1899</v>
      </c>
      <c r="C877" s="115">
        <v>1.1000000000000001</v>
      </c>
      <c r="D877" s="111" t="s">
        <v>1900</v>
      </c>
      <c r="E877" s="95" t="s">
        <v>1180</v>
      </c>
      <c r="F877" s="125">
        <v>528</v>
      </c>
      <c r="G877" s="95" t="s">
        <v>1180</v>
      </c>
      <c r="H877" s="125">
        <v>144</v>
      </c>
      <c r="I877" s="95" t="s">
        <v>1901</v>
      </c>
      <c r="J877" s="125">
        <v>173</v>
      </c>
      <c r="K877" s="95" t="s">
        <v>1902</v>
      </c>
      <c r="L877" s="125">
        <v>25</v>
      </c>
      <c r="M877" s="95" t="s">
        <v>1903</v>
      </c>
      <c r="N877" s="125">
        <v>20</v>
      </c>
    </row>
    <row r="878" spans="1:14" x14ac:dyDescent="0.75">
      <c r="A878" s="92" t="s">
        <v>1904</v>
      </c>
      <c r="B878" s="109" t="s">
        <v>1905</v>
      </c>
      <c r="C878" s="110">
        <v>0.9</v>
      </c>
      <c r="D878" s="109" t="s">
        <v>1906</v>
      </c>
      <c r="E878" s="92" t="s">
        <v>1907</v>
      </c>
      <c r="F878" s="123">
        <v>479</v>
      </c>
      <c r="G878" s="92" t="s">
        <v>1907</v>
      </c>
      <c r="H878" s="123">
        <v>130</v>
      </c>
      <c r="I878" s="92" t="s">
        <v>1908</v>
      </c>
      <c r="J878" s="123">
        <v>153</v>
      </c>
      <c r="K878" s="92" t="s">
        <v>1266</v>
      </c>
      <c r="L878" s="123">
        <v>22</v>
      </c>
      <c r="M878" s="92" t="s">
        <v>1909</v>
      </c>
      <c r="N878" s="123">
        <v>18</v>
      </c>
    </row>
    <row r="879" spans="1:14" x14ac:dyDescent="0.75">
      <c r="A879" s="95" t="s">
        <v>1910</v>
      </c>
      <c r="B879" s="111" t="s">
        <v>1911</v>
      </c>
      <c r="C879" s="115">
        <v>3.3</v>
      </c>
      <c r="D879" s="111" t="s">
        <v>1912</v>
      </c>
      <c r="E879" s="95" t="s">
        <v>1752</v>
      </c>
      <c r="F879" s="126">
        <v>2260</v>
      </c>
      <c r="G879" s="95" t="s">
        <v>1913</v>
      </c>
      <c r="H879" s="125">
        <v>617</v>
      </c>
      <c r="I879" s="95" t="s">
        <v>1914</v>
      </c>
      <c r="J879" s="126">
        <v>1010</v>
      </c>
      <c r="K879" s="95" t="s">
        <v>1915</v>
      </c>
      <c r="L879" s="125">
        <v>115</v>
      </c>
      <c r="M879" s="95" t="s">
        <v>1916</v>
      </c>
      <c r="N879" s="125">
        <v>86</v>
      </c>
    </row>
    <row r="880" spans="1:14" x14ac:dyDescent="0.75">
      <c r="A880" s="92" t="s">
        <v>1917</v>
      </c>
      <c r="B880" s="109" t="s">
        <v>1918</v>
      </c>
      <c r="C880" s="110">
        <v>4.4000000000000004</v>
      </c>
      <c r="D880" s="109" t="s">
        <v>1919</v>
      </c>
      <c r="E880" s="92" t="s">
        <v>1920</v>
      </c>
      <c r="F880" s="124">
        <v>2730</v>
      </c>
      <c r="G880" s="92" t="s">
        <v>1921</v>
      </c>
      <c r="H880" s="123">
        <v>751</v>
      </c>
      <c r="I880" s="92" t="s">
        <v>1922</v>
      </c>
      <c r="J880" s="124">
        <v>1400</v>
      </c>
      <c r="K880" s="92" t="s">
        <v>1923</v>
      </c>
      <c r="L880" s="123">
        <v>150</v>
      </c>
      <c r="M880" s="92" t="s">
        <v>1573</v>
      </c>
      <c r="N880" s="123">
        <v>105</v>
      </c>
    </row>
    <row r="881" spans="1:14" x14ac:dyDescent="0.75">
      <c r="A881" s="95" t="s">
        <v>1924</v>
      </c>
      <c r="B881" s="111" t="s">
        <v>1925</v>
      </c>
      <c r="C881" s="115">
        <v>2</v>
      </c>
      <c r="D881" s="136">
        <v>0.28999999999999998</v>
      </c>
      <c r="E881" s="95" t="s">
        <v>1926</v>
      </c>
      <c r="F881" s="125">
        <v>815</v>
      </c>
      <c r="G881" s="95" t="s">
        <v>1926</v>
      </c>
      <c r="H881" s="125">
        <v>222</v>
      </c>
      <c r="I881" s="95" t="s">
        <v>1668</v>
      </c>
      <c r="J881" s="125">
        <v>301</v>
      </c>
      <c r="K881" s="95" t="s">
        <v>1927</v>
      </c>
      <c r="L881" s="125">
        <v>39</v>
      </c>
      <c r="M881" s="95" t="s">
        <v>1928</v>
      </c>
      <c r="N881" s="125">
        <v>31</v>
      </c>
    </row>
    <row r="882" spans="1:14" x14ac:dyDescent="0.75">
      <c r="A882" s="92" t="s">
        <v>1929</v>
      </c>
      <c r="B882" s="109" t="s">
        <v>1930</v>
      </c>
      <c r="C882" s="110">
        <v>2</v>
      </c>
      <c r="D882" s="135">
        <v>0.56000000000000005</v>
      </c>
      <c r="E882" s="92" t="s">
        <v>1153</v>
      </c>
      <c r="F882" s="123">
        <v>868</v>
      </c>
      <c r="G882" s="92" t="s">
        <v>1153</v>
      </c>
      <c r="H882" s="123">
        <v>236</v>
      </c>
      <c r="I882" s="92" t="s">
        <v>1931</v>
      </c>
      <c r="J882" s="123">
        <v>320</v>
      </c>
      <c r="K882" s="92" t="s">
        <v>1932</v>
      </c>
      <c r="L882" s="123">
        <v>42</v>
      </c>
      <c r="M882" s="92" t="s">
        <v>1156</v>
      </c>
      <c r="N882" s="123">
        <v>33</v>
      </c>
    </row>
    <row r="883" spans="1:14" x14ac:dyDescent="0.75">
      <c r="A883" s="95" t="s">
        <v>1933</v>
      </c>
      <c r="B883" s="111" t="s">
        <v>1934</v>
      </c>
      <c r="C883" s="115">
        <v>2</v>
      </c>
      <c r="D883" s="136">
        <v>0.76</v>
      </c>
      <c r="E883" s="95" t="s">
        <v>1926</v>
      </c>
      <c r="F883" s="125">
        <v>812</v>
      </c>
      <c r="G883" s="95" t="s">
        <v>1926</v>
      </c>
      <c r="H883" s="125">
        <v>221</v>
      </c>
      <c r="I883" s="95" t="s">
        <v>1935</v>
      </c>
      <c r="J883" s="125">
        <v>299</v>
      </c>
      <c r="K883" s="95" t="s">
        <v>1936</v>
      </c>
      <c r="L883" s="125">
        <v>39</v>
      </c>
      <c r="M883" s="95" t="s">
        <v>1937</v>
      </c>
      <c r="N883" s="125">
        <v>31</v>
      </c>
    </row>
    <row r="884" spans="1:14" x14ac:dyDescent="0.75">
      <c r="A884" s="92" t="s">
        <v>1938</v>
      </c>
      <c r="B884" s="109" t="s">
        <v>1939</v>
      </c>
      <c r="C884" s="103">
        <v>40</v>
      </c>
      <c r="D884" s="135">
        <v>0.48</v>
      </c>
      <c r="E884" s="92" t="s">
        <v>1940</v>
      </c>
      <c r="F884" s="124">
        <v>7170</v>
      </c>
      <c r="G884" s="92" t="s">
        <v>1941</v>
      </c>
      <c r="H884" s="124">
        <v>4550</v>
      </c>
      <c r="I884" s="92" t="s">
        <v>1942</v>
      </c>
      <c r="J884" s="124">
        <v>7090</v>
      </c>
      <c r="K884" s="92" t="s">
        <v>1943</v>
      </c>
      <c r="L884" s="124">
        <v>4690</v>
      </c>
      <c r="M884" s="92" t="s">
        <v>1311</v>
      </c>
      <c r="N884" s="123">
        <v>2040</v>
      </c>
    </row>
    <row r="885" spans="1:14" x14ac:dyDescent="0.75">
      <c r="A885" s="95" t="s">
        <v>1944</v>
      </c>
      <c r="B885" s="111" t="s">
        <v>1945</v>
      </c>
      <c r="C885" s="95" t="s">
        <v>1946</v>
      </c>
      <c r="D885" s="136">
        <v>0.06</v>
      </c>
      <c r="E885" s="95" t="s">
        <v>1947</v>
      </c>
      <c r="F885" s="125">
        <v>2</v>
      </c>
      <c r="G885" s="95" t="s">
        <v>1947</v>
      </c>
      <c r="H885" s="127" t="s">
        <v>1098</v>
      </c>
      <c r="I885" s="95" t="s">
        <v>1948</v>
      </c>
      <c r="J885" s="127" t="s">
        <v>1098</v>
      </c>
      <c r="K885" s="95" t="s">
        <v>1949</v>
      </c>
      <c r="L885" s="127" t="s">
        <v>1098</v>
      </c>
      <c r="M885" s="95" t="s">
        <v>1950</v>
      </c>
      <c r="N885" s="127" t="s">
        <v>1098</v>
      </c>
    </row>
    <row r="886" spans="1:14" x14ac:dyDescent="0.75">
      <c r="A886" s="92" t="s">
        <v>1951</v>
      </c>
      <c r="B886" s="109" t="s">
        <v>1952</v>
      </c>
      <c r="C886" s="92" t="s">
        <v>1946</v>
      </c>
      <c r="D886" s="135">
        <v>7.0000000000000007E-2</v>
      </c>
      <c r="E886" s="92" t="s">
        <v>1953</v>
      </c>
      <c r="F886" s="123">
        <v>1</v>
      </c>
      <c r="G886" s="92" t="s">
        <v>1953</v>
      </c>
      <c r="H886" s="128" t="s">
        <v>1098</v>
      </c>
      <c r="I886" s="92" t="s">
        <v>1954</v>
      </c>
      <c r="J886" s="128" t="s">
        <v>1098</v>
      </c>
      <c r="K886" s="92" t="s">
        <v>1955</v>
      </c>
      <c r="L886" s="128" t="s">
        <v>1098</v>
      </c>
      <c r="M886" s="92" t="s">
        <v>1956</v>
      </c>
      <c r="N886" s="128" t="s">
        <v>1098</v>
      </c>
    </row>
    <row r="887" spans="1:14" ht="19.5" x14ac:dyDescent="0.75">
      <c r="A887" s="111" t="s">
        <v>1957</v>
      </c>
      <c r="B887" s="111" t="s">
        <v>1958</v>
      </c>
      <c r="C887" s="95" t="s">
        <v>1946</v>
      </c>
      <c r="D887" s="136">
        <v>0.05</v>
      </c>
      <c r="E887" s="95" t="s">
        <v>1959</v>
      </c>
      <c r="F887" s="127" t="s">
        <v>1098</v>
      </c>
      <c r="G887" s="95" t="s">
        <v>1959</v>
      </c>
      <c r="H887" s="127" t="s">
        <v>1098</v>
      </c>
      <c r="I887" s="95" t="s">
        <v>1631</v>
      </c>
      <c r="J887" s="127" t="s">
        <v>1098</v>
      </c>
      <c r="K887" s="95" t="s">
        <v>1960</v>
      </c>
      <c r="L887" s="127" t="s">
        <v>1098</v>
      </c>
      <c r="M887" s="95" t="s">
        <v>1961</v>
      </c>
      <c r="N887" s="127" t="s">
        <v>1098</v>
      </c>
    </row>
    <row r="888" spans="1:14" x14ac:dyDescent="0.75">
      <c r="A888" s="92" t="s">
        <v>1962</v>
      </c>
      <c r="B888" s="109" t="s">
        <v>1963</v>
      </c>
      <c r="C888" s="110">
        <v>1.4</v>
      </c>
      <c r="D888" s="135">
        <v>0.21</v>
      </c>
      <c r="E888" s="92" t="s">
        <v>1964</v>
      </c>
      <c r="F888" s="123">
        <v>449</v>
      </c>
      <c r="G888" s="92" t="s">
        <v>1964</v>
      </c>
      <c r="H888" s="123">
        <v>122</v>
      </c>
      <c r="I888" s="92" t="s">
        <v>1908</v>
      </c>
      <c r="J888" s="123">
        <v>153</v>
      </c>
      <c r="K888" s="92" t="s">
        <v>1045</v>
      </c>
      <c r="L888" s="123">
        <v>21</v>
      </c>
      <c r="M888" s="92" t="s">
        <v>1965</v>
      </c>
      <c r="N888" s="123">
        <v>17</v>
      </c>
    </row>
    <row r="889" spans="1:14" ht="19.5" x14ac:dyDescent="0.75">
      <c r="A889" s="95" t="s">
        <v>1966</v>
      </c>
      <c r="B889" s="111" t="s">
        <v>1967</v>
      </c>
      <c r="C889" s="106">
        <v>800</v>
      </c>
      <c r="D889" s="136">
        <v>0.65</v>
      </c>
      <c r="E889" s="95" t="s">
        <v>1968</v>
      </c>
      <c r="F889" s="126">
        <v>7500</v>
      </c>
      <c r="G889" s="95" t="s">
        <v>1969</v>
      </c>
      <c r="H889" s="126">
        <v>9710</v>
      </c>
      <c r="I889" s="95" t="s">
        <v>1970</v>
      </c>
      <c r="J889" s="126">
        <v>8070</v>
      </c>
      <c r="K889" s="95" t="s">
        <v>1971</v>
      </c>
      <c r="L889" s="126">
        <v>9910</v>
      </c>
      <c r="M889" s="95" t="s">
        <v>1559</v>
      </c>
      <c r="N889" s="145">
        <v>11300</v>
      </c>
    </row>
    <row r="890" spans="1:14" x14ac:dyDescent="0.75">
      <c r="A890" s="92" t="s">
        <v>1972</v>
      </c>
      <c r="B890" s="109" t="s">
        <v>1973</v>
      </c>
      <c r="C890" s="92" t="s">
        <v>1974</v>
      </c>
      <c r="D890" s="135">
        <v>0.02</v>
      </c>
      <c r="E890" s="92" t="s">
        <v>1975</v>
      </c>
      <c r="F890" s="128" t="s">
        <v>1098</v>
      </c>
      <c r="G890" s="92" t="s">
        <v>1975</v>
      </c>
      <c r="H890" s="128" t="s">
        <v>1098</v>
      </c>
      <c r="I890" s="92" t="s">
        <v>1976</v>
      </c>
      <c r="J890" s="128" t="s">
        <v>1098</v>
      </c>
      <c r="K890" s="92" t="s">
        <v>1977</v>
      </c>
      <c r="L890" s="128" t="s">
        <v>1098</v>
      </c>
      <c r="M890" s="92" t="s">
        <v>1978</v>
      </c>
      <c r="N890" s="128" t="s">
        <v>1098</v>
      </c>
    </row>
    <row r="891" spans="1:14" x14ac:dyDescent="0.75">
      <c r="A891" s="95" t="s">
        <v>1979</v>
      </c>
      <c r="B891" s="111" t="s">
        <v>1980</v>
      </c>
      <c r="C891" s="115">
        <v>3.5</v>
      </c>
      <c r="D891" s="111" t="s">
        <v>1981</v>
      </c>
      <c r="E891" s="95" t="s">
        <v>1982</v>
      </c>
      <c r="F891" s="126">
        <v>2150</v>
      </c>
      <c r="G891" s="95" t="s">
        <v>1983</v>
      </c>
      <c r="H891" s="125">
        <v>588</v>
      </c>
      <c r="I891" s="95" t="s">
        <v>1984</v>
      </c>
      <c r="J891" s="125">
        <v>984</v>
      </c>
      <c r="K891" s="95" t="s">
        <v>1985</v>
      </c>
      <c r="L891" s="125">
        <v>111</v>
      </c>
      <c r="M891" s="95" t="s">
        <v>1986</v>
      </c>
      <c r="N891" s="125">
        <v>82</v>
      </c>
    </row>
    <row r="892" spans="1:14" x14ac:dyDescent="0.75">
      <c r="A892" s="92" t="s">
        <v>1987</v>
      </c>
      <c r="B892" s="109" t="s">
        <v>1988</v>
      </c>
      <c r="C892" s="110">
        <v>3.5</v>
      </c>
      <c r="D892" s="109" t="s">
        <v>1989</v>
      </c>
      <c r="E892" s="92" t="s">
        <v>1564</v>
      </c>
      <c r="F892" s="124">
        <v>2130</v>
      </c>
      <c r="G892" s="92" t="s">
        <v>1990</v>
      </c>
      <c r="H892" s="123">
        <v>580</v>
      </c>
      <c r="I892" s="92" t="s">
        <v>1991</v>
      </c>
      <c r="J892" s="123">
        <v>971</v>
      </c>
      <c r="K892" s="92" t="s">
        <v>1992</v>
      </c>
      <c r="L892" s="123">
        <v>110</v>
      </c>
      <c r="M892" s="92" t="s">
        <v>1993</v>
      </c>
      <c r="N892" s="123">
        <v>81</v>
      </c>
    </row>
    <row r="893" spans="1:14" x14ac:dyDescent="0.75">
      <c r="A893" s="95" t="s">
        <v>1994</v>
      </c>
      <c r="B893" s="111" t="s">
        <v>1995</v>
      </c>
      <c r="C893" s="115">
        <v>2.6</v>
      </c>
      <c r="D893" s="111" t="s">
        <v>1996</v>
      </c>
      <c r="E893" s="95" t="s">
        <v>1347</v>
      </c>
      <c r="F893" s="126">
        <v>1380</v>
      </c>
      <c r="G893" s="95" t="s">
        <v>1347</v>
      </c>
      <c r="H893" s="125">
        <v>376</v>
      </c>
      <c r="I893" s="95" t="s">
        <v>1997</v>
      </c>
      <c r="J893" s="125">
        <v>555</v>
      </c>
      <c r="K893" s="95" t="s">
        <v>1998</v>
      </c>
      <c r="L893" s="125">
        <v>68</v>
      </c>
      <c r="M893" s="95" t="s">
        <v>1999</v>
      </c>
      <c r="N893" s="125">
        <v>52</v>
      </c>
    </row>
    <row r="894" spans="1:14" x14ac:dyDescent="0.75">
      <c r="A894" s="92" t="s">
        <v>2000</v>
      </c>
      <c r="B894" s="109" t="s">
        <v>2001</v>
      </c>
      <c r="C894" s="110">
        <v>3</v>
      </c>
      <c r="D894" s="109" t="s">
        <v>2002</v>
      </c>
      <c r="E894" s="92" t="s">
        <v>2003</v>
      </c>
      <c r="F894" s="124">
        <v>1440</v>
      </c>
      <c r="G894" s="92" t="s">
        <v>2003</v>
      </c>
      <c r="H894" s="123">
        <v>392</v>
      </c>
      <c r="I894" s="92" t="s">
        <v>2004</v>
      </c>
      <c r="J894" s="123">
        <v>613</v>
      </c>
      <c r="K894" s="92" t="s">
        <v>2005</v>
      </c>
      <c r="L894" s="123">
        <v>72</v>
      </c>
      <c r="M894" s="92" t="s">
        <v>2006</v>
      </c>
      <c r="N894" s="123">
        <v>54</v>
      </c>
    </row>
    <row r="895" spans="1:14" x14ac:dyDescent="0.75">
      <c r="A895" s="95" t="s">
        <v>2007</v>
      </c>
      <c r="B895" s="111" t="s">
        <v>2008</v>
      </c>
      <c r="C895" s="115">
        <v>0.4</v>
      </c>
      <c r="D895" s="111" t="s">
        <v>2009</v>
      </c>
      <c r="E895" s="95" t="s">
        <v>2010</v>
      </c>
      <c r="F895" s="125">
        <v>123</v>
      </c>
      <c r="G895" s="95" t="s">
        <v>2010</v>
      </c>
      <c r="H895" s="125">
        <v>33</v>
      </c>
      <c r="I895" s="95" t="s">
        <v>2011</v>
      </c>
      <c r="J895" s="125">
        <v>37</v>
      </c>
      <c r="K895" s="95" t="s">
        <v>2012</v>
      </c>
      <c r="L895" s="125">
        <v>6</v>
      </c>
      <c r="M895" s="95" t="s">
        <v>2013</v>
      </c>
      <c r="N895" s="125">
        <v>5</v>
      </c>
    </row>
    <row r="896" spans="1:14" x14ac:dyDescent="0.75">
      <c r="A896" s="92" t="s">
        <v>2014</v>
      </c>
      <c r="B896" s="109" t="s">
        <v>2015</v>
      </c>
      <c r="C896" s="110">
        <v>0.3</v>
      </c>
      <c r="D896" s="109" t="s">
        <v>2016</v>
      </c>
      <c r="E896" s="92" t="s">
        <v>2017</v>
      </c>
      <c r="F896" s="123">
        <v>64</v>
      </c>
      <c r="G896" s="92" t="s">
        <v>2017</v>
      </c>
      <c r="H896" s="123">
        <v>17</v>
      </c>
      <c r="I896" s="92" t="s">
        <v>1045</v>
      </c>
      <c r="J896" s="123">
        <v>19</v>
      </c>
      <c r="K896" s="92" t="s">
        <v>2018</v>
      </c>
      <c r="L896" s="123">
        <v>3</v>
      </c>
      <c r="M896" s="92" t="s">
        <v>2019</v>
      </c>
      <c r="N896" s="123">
        <v>2</v>
      </c>
    </row>
    <row r="897" spans="1:14" x14ac:dyDescent="0.75">
      <c r="A897" s="95" t="s">
        <v>2020</v>
      </c>
      <c r="B897" s="111" t="s">
        <v>2021</v>
      </c>
      <c r="C897" s="115">
        <v>3.2</v>
      </c>
      <c r="D897" s="111" t="s">
        <v>1804</v>
      </c>
      <c r="E897" s="95" t="s">
        <v>2022</v>
      </c>
      <c r="F897" s="126">
        <v>1720</v>
      </c>
      <c r="G897" s="95" t="s">
        <v>2023</v>
      </c>
      <c r="H897" s="125">
        <v>470</v>
      </c>
      <c r="I897" s="95" t="s">
        <v>1348</v>
      </c>
      <c r="J897" s="125">
        <v>755</v>
      </c>
      <c r="K897" s="95" t="s">
        <v>2024</v>
      </c>
      <c r="L897" s="125">
        <v>87</v>
      </c>
      <c r="M897" s="95" t="s">
        <v>1641</v>
      </c>
      <c r="N897" s="125">
        <v>65</v>
      </c>
    </row>
    <row r="898" spans="1:14" x14ac:dyDescent="0.75">
      <c r="A898" s="92" t="s">
        <v>2025</v>
      </c>
      <c r="B898" s="109" t="s">
        <v>2026</v>
      </c>
      <c r="C898" s="110">
        <v>3.2</v>
      </c>
      <c r="D898" s="109" t="s">
        <v>2027</v>
      </c>
      <c r="E898" s="92" t="s">
        <v>2028</v>
      </c>
      <c r="F898" s="124">
        <v>1220</v>
      </c>
      <c r="G898" s="92" t="s">
        <v>2028</v>
      </c>
      <c r="H898" s="123">
        <v>333</v>
      </c>
      <c r="I898" s="92" t="s">
        <v>2029</v>
      </c>
      <c r="J898" s="123">
        <v>535</v>
      </c>
      <c r="K898" s="92" t="s">
        <v>2030</v>
      </c>
      <c r="L898" s="123">
        <v>62</v>
      </c>
      <c r="M898" s="92" t="s">
        <v>2031</v>
      </c>
      <c r="N898" s="123">
        <v>46</v>
      </c>
    </row>
    <row r="899" spans="1:14" x14ac:dyDescent="0.75">
      <c r="A899" s="95" t="s">
        <v>2032</v>
      </c>
      <c r="B899" s="111" t="s">
        <v>2033</v>
      </c>
      <c r="C899" s="95" t="s">
        <v>2034</v>
      </c>
      <c r="D899" s="111" t="s">
        <v>2035</v>
      </c>
      <c r="E899" s="95" t="s">
        <v>2036</v>
      </c>
      <c r="F899" s="125">
        <v>6</v>
      </c>
      <c r="G899" s="95" t="s">
        <v>2036</v>
      </c>
      <c r="H899" s="125">
        <v>2</v>
      </c>
      <c r="I899" s="95" t="s">
        <v>2037</v>
      </c>
      <c r="J899" s="125">
        <v>2</v>
      </c>
      <c r="K899" s="95" t="s">
        <v>2038</v>
      </c>
      <c r="L899" s="127" t="s">
        <v>1098</v>
      </c>
      <c r="M899" s="95" t="s">
        <v>2039</v>
      </c>
      <c r="N899" s="127" t="s">
        <v>1098</v>
      </c>
    </row>
    <row r="900" spans="1:14" x14ac:dyDescent="0.75">
      <c r="A900" s="92" t="s">
        <v>2040</v>
      </c>
      <c r="B900" s="109" t="s">
        <v>2041</v>
      </c>
      <c r="C900" s="92" t="s">
        <v>2034</v>
      </c>
      <c r="D900" s="109" t="s">
        <v>2042</v>
      </c>
      <c r="E900" s="92" t="s">
        <v>2043</v>
      </c>
      <c r="F900" s="123">
        <v>6</v>
      </c>
      <c r="G900" s="92" t="s">
        <v>2043</v>
      </c>
      <c r="H900" s="123">
        <v>2</v>
      </c>
      <c r="I900" s="92" t="s">
        <v>2044</v>
      </c>
      <c r="J900" s="123">
        <v>2</v>
      </c>
      <c r="K900" s="92" t="s">
        <v>1338</v>
      </c>
      <c r="L900" s="128" t="s">
        <v>1098</v>
      </c>
      <c r="M900" s="92" t="s">
        <v>2045</v>
      </c>
      <c r="N900" s="128" t="s">
        <v>1098</v>
      </c>
    </row>
    <row r="901" spans="1:14" x14ac:dyDescent="0.75">
      <c r="A901" s="95" t="s">
        <v>2046</v>
      </c>
      <c r="B901" s="111" t="s">
        <v>2047</v>
      </c>
      <c r="C901" s="95" t="s">
        <v>2034</v>
      </c>
      <c r="D901" s="111" t="s">
        <v>2048</v>
      </c>
      <c r="E901" s="95" t="s">
        <v>897</v>
      </c>
      <c r="F901" s="125">
        <v>8</v>
      </c>
      <c r="G901" s="95" t="s">
        <v>897</v>
      </c>
      <c r="H901" s="125">
        <v>2</v>
      </c>
      <c r="I901" s="95" t="s">
        <v>2049</v>
      </c>
      <c r="J901" s="125">
        <v>2</v>
      </c>
      <c r="K901" s="95" t="s">
        <v>2050</v>
      </c>
      <c r="L901" s="127" t="s">
        <v>1098</v>
      </c>
      <c r="M901" s="95" t="s">
        <v>2051</v>
      </c>
      <c r="N901" s="127" t="s">
        <v>1098</v>
      </c>
    </row>
    <row r="902" spans="1:14" x14ac:dyDescent="0.75">
      <c r="A902" s="98" t="s">
        <v>2052</v>
      </c>
      <c r="B902" s="112" t="s">
        <v>2053</v>
      </c>
      <c r="C902" s="98" t="s">
        <v>2034</v>
      </c>
      <c r="D902" s="112" t="s">
        <v>2054</v>
      </c>
      <c r="E902" s="98" t="s">
        <v>2055</v>
      </c>
      <c r="F902" s="129">
        <v>8</v>
      </c>
      <c r="G902" s="98" t="s">
        <v>2055</v>
      </c>
      <c r="H902" s="129">
        <v>2</v>
      </c>
      <c r="I902" s="98" t="s">
        <v>2056</v>
      </c>
      <c r="J902" s="129">
        <v>2</v>
      </c>
      <c r="K902" s="98" t="s">
        <v>2057</v>
      </c>
      <c r="L902" s="130" t="s">
        <v>1098</v>
      </c>
      <c r="M902" s="98" t="s">
        <v>2058</v>
      </c>
      <c r="N902" s="130" t="s">
        <v>1098</v>
      </c>
    </row>
    <row r="903" spans="1:14" x14ac:dyDescent="0.75">
      <c r="A903" s="88" t="s">
        <v>2059</v>
      </c>
      <c r="B903" s="131" t="s">
        <v>2060</v>
      </c>
      <c r="C903" s="101">
        <v>1.8</v>
      </c>
      <c r="D903" s="131" t="s">
        <v>2054</v>
      </c>
      <c r="E903" s="88" t="s">
        <v>2061</v>
      </c>
      <c r="F903" s="133">
        <v>350</v>
      </c>
      <c r="G903" s="88" t="s">
        <v>2061</v>
      </c>
      <c r="H903" s="133">
        <v>95</v>
      </c>
      <c r="I903" s="88" t="s">
        <v>2062</v>
      </c>
      <c r="J903" s="133">
        <v>126</v>
      </c>
      <c r="K903" s="88" t="s">
        <v>2063</v>
      </c>
      <c r="L903" s="133">
        <v>17</v>
      </c>
      <c r="M903" s="88" t="s">
        <v>2064</v>
      </c>
      <c r="N903" s="133">
        <v>13</v>
      </c>
    </row>
    <row r="904" spans="1:14" x14ac:dyDescent="0.75">
      <c r="A904" s="92" t="s">
        <v>2065</v>
      </c>
      <c r="B904" s="109" t="s">
        <v>2066</v>
      </c>
      <c r="C904" s="110">
        <v>0.3</v>
      </c>
      <c r="D904" s="109" t="s">
        <v>2067</v>
      </c>
      <c r="E904" s="92" t="s">
        <v>2068</v>
      </c>
      <c r="F904" s="123">
        <v>99</v>
      </c>
      <c r="G904" s="92" t="s">
        <v>2068</v>
      </c>
      <c r="H904" s="123">
        <v>27</v>
      </c>
      <c r="I904" s="92" t="s">
        <v>2069</v>
      </c>
      <c r="J904" s="123">
        <v>30</v>
      </c>
      <c r="K904" s="92" t="s">
        <v>2070</v>
      </c>
      <c r="L904" s="123">
        <v>5</v>
      </c>
      <c r="M904" s="92" t="s">
        <v>2071</v>
      </c>
      <c r="N904" s="123">
        <v>4</v>
      </c>
    </row>
    <row r="905" spans="1:14" x14ac:dyDescent="0.75">
      <c r="A905" s="95" t="s">
        <v>2072</v>
      </c>
      <c r="B905" s="111" t="s">
        <v>2073</v>
      </c>
      <c r="C905" s="115">
        <v>0.3</v>
      </c>
      <c r="D905" s="111" t="s">
        <v>2074</v>
      </c>
      <c r="E905" s="95" t="s">
        <v>2075</v>
      </c>
      <c r="F905" s="125">
        <v>113</v>
      </c>
      <c r="G905" s="95" t="s">
        <v>2075</v>
      </c>
      <c r="H905" s="125">
        <v>31</v>
      </c>
      <c r="I905" s="95" t="s">
        <v>2076</v>
      </c>
      <c r="J905" s="125">
        <v>34</v>
      </c>
      <c r="K905" s="95" t="s">
        <v>2077</v>
      </c>
      <c r="L905" s="125">
        <v>5</v>
      </c>
      <c r="M905" s="95" t="s">
        <v>2078</v>
      </c>
      <c r="N905" s="125">
        <v>4</v>
      </c>
    </row>
    <row r="906" spans="1:14" x14ac:dyDescent="0.75">
      <c r="A906" s="92" t="s">
        <v>2079</v>
      </c>
      <c r="B906" s="109" t="s">
        <v>2080</v>
      </c>
      <c r="C906" s="92" t="s">
        <v>2034</v>
      </c>
      <c r="D906" s="109" t="s">
        <v>2081</v>
      </c>
      <c r="E906" s="92" t="s">
        <v>2082</v>
      </c>
      <c r="F906" s="123">
        <v>5</v>
      </c>
      <c r="G906" s="92" t="s">
        <v>2082</v>
      </c>
      <c r="H906" s="123">
        <v>1</v>
      </c>
      <c r="I906" s="92" t="s">
        <v>2083</v>
      </c>
      <c r="J906" s="123">
        <v>1</v>
      </c>
      <c r="K906" s="92" t="s">
        <v>2084</v>
      </c>
      <c r="L906" s="128" t="s">
        <v>1098</v>
      </c>
      <c r="M906" s="92" t="s">
        <v>2085</v>
      </c>
      <c r="N906" s="128" t="s">
        <v>1098</v>
      </c>
    </row>
    <row r="907" spans="1:14" x14ac:dyDescent="0.75">
      <c r="A907" s="95" t="s">
        <v>2086</v>
      </c>
      <c r="B907" s="111" t="s">
        <v>2087</v>
      </c>
      <c r="C907" s="95" t="s">
        <v>2088</v>
      </c>
      <c r="D907" s="111" t="s">
        <v>2089</v>
      </c>
      <c r="E907" s="95" t="s">
        <v>2090</v>
      </c>
      <c r="F907" s="125">
        <v>25</v>
      </c>
      <c r="G907" s="95" t="s">
        <v>2090</v>
      </c>
      <c r="H907" s="125">
        <v>7</v>
      </c>
      <c r="I907" s="95" t="s">
        <v>2091</v>
      </c>
      <c r="J907" s="125">
        <v>7</v>
      </c>
      <c r="K907" s="95" t="s">
        <v>2092</v>
      </c>
      <c r="L907" s="125">
        <v>1</v>
      </c>
      <c r="M907" s="95" t="s">
        <v>2093</v>
      </c>
      <c r="N907" s="127" t="s">
        <v>1098</v>
      </c>
    </row>
    <row r="908" spans="1:14" x14ac:dyDescent="0.75">
      <c r="A908" s="92" t="s">
        <v>2094</v>
      </c>
      <c r="B908" s="109" t="s">
        <v>2095</v>
      </c>
      <c r="C908" s="110">
        <v>0.6</v>
      </c>
      <c r="D908" s="109" t="s">
        <v>2096</v>
      </c>
      <c r="E908" s="92" t="s">
        <v>2097</v>
      </c>
      <c r="F908" s="123">
        <v>192</v>
      </c>
      <c r="G908" s="92" t="s">
        <v>2097</v>
      </c>
      <c r="H908" s="123">
        <v>52</v>
      </c>
      <c r="I908" s="92" t="s">
        <v>2098</v>
      </c>
      <c r="J908" s="123">
        <v>60</v>
      </c>
      <c r="K908" s="92" t="s">
        <v>2099</v>
      </c>
      <c r="L908" s="123">
        <v>9</v>
      </c>
      <c r="M908" s="92" t="s">
        <v>2100</v>
      </c>
      <c r="N908" s="123">
        <v>7</v>
      </c>
    </row>
    <row r="909" spans="1:14" x14ac:dyDescent="0.75">
      <c r="A909" s="95" t="s">
        <v>2101</v>
      </c>
      <c r="B909" s="111" t="s">
        <v>2102</v>
      </c>
      <c r="C909" s="95" t="s">
        <v>2103</v>
      </c>
      <c r="D909" s="111" t="s">
        <v>2081</v>
      </c>
      <c r="E909" s="95" t="s">
        <v>2104</v>
      </c>
      <c r="F909" s="125">
        <v>12</v>
      </c>
      <c r="G909" s="95" t="s">
        <v>2104</v>
      </c>
      <c r="H909" s="125">
        <v>3</v>
      </c>
      <c r="I909" s="95" t="s">
        <v>2105</v>
      </c>
      <c r="J909" s="125">
        <v>4</v>
      </c>
      <c r="K909" s="95" t="s">
        <v>2106</v>
      </c>
      <c r="L909" s="127" t="s">
        <v>1098</v>
      </c>
      <c r="M909" s="95" t="s">
        <v>1337</v>
      </c>
      <c r="N909" s="127" t="s">
        <v>1098</v>
      </c>
    </row>
    <row r="910" spans="1:14" x14ac:dyDescent="0.75">
      <c r="A910" s="92" t="s">
        <v>2107</v>
      </c>
      <c r="B910" s="109" t="s">
        <v>2108</v>
      </c>
      <c r="C910" s="110">
        <v>0.3</v>
      </c>
      <c r="D910" s="109" t="s">
        <v>2109</v>
      </c>
      <c r="E910" s="92" t="s">
        <v>2110</v>
      </c>
      <c r="F910" s="123">
        <v>99</v>
      </c>
      <c r="G910" s="92" t="s">
        <v>2110</v>
      </c>
      <c r="H910" s="123">
        <v>27</v>
      </c>
      <c r="I910" s="92" t="s">
        <v>2111</v>
      </c>
      <c r="J910" s="123">
        <v>30</v>
      </c>
      <c r="K910" s="92" t="s">
        <v>2112</v>
      </c>
      <c r="L910" s="123">
        <v>5</v>
      </c>
      <c r="M910" s="92" t="s">
        <v>2113</v>
      </c>
      <c r="N910" s="123">
        <v>4</v>
      </c>
    </row>
    <row r="911" spans="1:14" x14ac:dyDescent="0.75">
      <c r="A911" s="95" t="s">
        <v>2114</v>
      </c>
      <c r="B911" s="111" t="s">
        <v>2115</v>
      </c>
      <c r="C911" s="115">
        <v>0.6</v>
      </c>
      <c r="D911" s="136">
        <v>0.2</v>
      </c>
      <c r="E911" s="95" t="s">
        <v>2116</v>
      </c>
      <c r="F911" s="125">
        <v>124</v>
      </c>
      <c r="G911" s="95" t="s">
        <v>2116</v>
      </c>
      <c r="H911" s="125">
        <v>34</v>
      </c>
      <c r="I911" s="95" t="s">
        <v>1238</v>
      </c>
      <c r="J911" s="125">
        <v>38</v>
      </c>
      <c r="K911" s="95" t="s">
        <v>2117</v>
      </c>
      <c r="L911" s="125">
        <v>6</v>
      </c>
      <c r="M911" s="95" t="s">
        <v>2118</v>
      </c>
      <c r="N911" s="125">
        <v>5</v>
      </c>
    </row>
    <row r="912" spans="1:14" x14ac:dyDescent="0.75">
      <c r="A912" s="92" t="s">
        <v>2119</v>
      </c>
      <c r="B912" s="109" t="s">
        <v>2120</v>
      </c>
      <c r="C912" s="110">
        <v>9.8000000000000007</v>
      </c>
      <c r="D912" s="135">
        <v>0.35</v>
      </c>
      <c r="E912" s="92" t="s">
        <v>2121</v>
      </c>
      <c r="F912" s="124">
        <v>3970</v>
      </c>
      <c r="G912" s="92" t="s">
        <v>2122</v>
      </c>
      <c r="H912" s="124">
        <v>1240</v>
      </c>
      <c r="I912" s="92" t="s">
        <v>2123</v>
      </c>
      <c r="J912" s="124">
        <v>2960</v>
      </c>
      <c r="K912" s="92" t="s">
        <v>2124</v>
      </c>
      <c r="L912" s="123">
        <v>467</v>
      </c>
      <c r="M912" s="92" t="s">
        <v>2125</v>
      </c>
      <c r="N912" s="123">
        <v>178</v>
      </c>
    </row>
    <row r="913" spans="1:14" x14ac:dyDescent="0.75">
      <c r="A913" s="95" t="s">
        <v>2126</v>
      </c>
      <c r="B913" s="111" t="s">
        <v>2127</v>
      </c>
      <c r="C913" s="115">
        <v>0.4</v>
      </c>
      <c r="D913" s="136">
        <v>0.19</v>
      </c>
      <c r="E913" s="95" t="s">
        <v>2128</v>
      </c>
      <c r="F913" s="125">
        <v>86</v>
      </c>
      <c r="G913" s="95" t="s">
        <v>2128</v>
      </c>
      <c r="H913" s="125">
        <v>23</v>
      </c>
      <c r="I913" s="95" t="s">
        <v>2129</v>
      </c>
      <c r="J913" s="125">
        <v>26</v>
      </c>
      <c r="K913" s="95" t="s">
        <v>2130</v>
      </c>
      <c r="L913" s="125">
        <v>4</v>
      </c>
      <c r="M913" s="95" t="s">
        <v>2131</v>
      </c>
      <c r="N913" s="125">
        <v>3</v>
      </c>
    </row>
    <row r="914" spans="1:14" ht="19.5" x14ac:dyDescent="0.75">
      <c r="A914" s="109" t="s">
        <v>2132</v>
      </c>
      <c r="B914" s="109" t="s">
        <v>2133</v>
      </c>
      <c r="C914" s="103">
        <v>67</v>
      </c>
      <c r="D914" s="135">
        <v>0.57999999999999996</v>
      </c>
      <c r="E914" s="92" t="s">
        <v>2134</v>
      </c>
      <c r="F914" s="124">
        <v>7940</v>
      </c>
      <c r="G914" s="92" t="s">
        <v>2135</v>
      </c>
      <c r="H914" s="124">
        <v>6490</v>
      </c>
      <c r="I914" s="92" t="s">
        <v>2136</v>
      </c>
      <c r="J914" s="124">
        <v>8140</v>
      </c>
      <c r="K914" s="92" t="s">
        <v>2137</v>
      </c>
      <c r="L914" s="124">
        <v>6960</v>
      </c>
      <c r="M914" s="92" t="s">
        <v>2138</v>
      </c>
      <c r="N914" s="123">
        <v>4380</v>
      </c>
    </row>
    <row r="915" spans="1:14" x14ac:dyDescent="0.75">
      <c r="A915" s="95" t="s">
        <v>2139</v>
      </c>
      <c r="B915" s="111" t="s">
        <v>2140</v>
      </c>
      <c r="C915" s="95" t="s">
        <v>2141</v>
      </c>
      <c r="D915" s="136">
        <v>0.11</v>
      </c>
      <c r="E915" s="95" t="s">
        <v>2142</v>
      </c>
      <c r="F915" s="125">
        <v>48</v>
      </c>
      <c r="G915" s="95" t="s">
        <v>2142</v>
      </c>
      <c r="H915" s="125">
        <v>13</v>
      </c>
      <c r="I915" s="95" t="s">
        <v>2143</v>
      </c>
      <c r="J915" s="125">
        <v>14</v>
      </c>
      <c r="K915" s="95" t="s">
        <v>2144</v>
      </c>
      <c r="L915" s="125">
        <v>2</v>
      </c>
      <c r="M915" s="95" t="s">
        <v>2145</v>
      </c>
      <c r="N915" s="125">
        <v>2</v>
      </c>
    </row>
    <row r="916" spans="1:14" x14ac:dyDescent="0.75">
      <c r="A916" s="92" t="s">
        <v>2146</v>
      </c>
      <c r="B916" s="109" t="s">
        <v>2147</v>
      </c>
      <c r="C916" s="92" t="s">
        <v>2148</v>
      </c>
      <c r="D916" s="135">
        <v>0.19</v>
      </c>
      <c r="E916" s="92" t="s">
        <v>2149</v>
      </c>
      <c r="F916" s="123">
        <v>63</v>
      </c>
      <c r="G916" s="92" t="s">
        <v>2149</v>
      </c>
      <c r="H916" s="123">
        <v>17</v>
      </c>
      <c r="I916" s="92" t="s">
        <v>2150</v>
      </c>
      <c r="J916" s="123">
        <v>19</v>
      </c>
      <c r="K916" s="92" t="s">
        <v>2131</v>
      </c>
      <c r="L916" s="123">
        <v>3</v>
      </c>
      <c r="M916" s="92" t="s">
        <v>2151</v>
      </c>
      <c r="N916" s="123">
        <v>2</v>
      </c>
    </row>
    <row r="917" spans="1:14" x14ac:dyDescent="0.75">
      <c r="A917" s="95" t="s">
        <v>2152</v>
      </c>
      <c r="B917" s="111" t="s">
        <v>2153</v>
      </c>
      <c r="C917" s="115">
        <v>0.3</v>
      </c>
      <c r="D917" s="136">
        <v>0.16</v>
      </c>
      <c r="E917" s="95" t="s">
        <v>2154</v>
      </c>
      <c r="F917" s="125">
        <v>60</v>
      </c>
      <c r="G917" s="95" t="s">
        <v>2154</v>
      </c>
      <c r="H917" s="125">
        <v>16</v>
      </c>
      <c r="I917" s="95" t="s">
        <v>2155</v>
      </c>
      <c r="J917" s="125">
        <v>18</v>
      </c>
      <c r="K917" s="95" t="s">
        <v>2156</v>
      </c>
      <c r="L917" s="125">
        <v>3</v>
      </c>
      <c r="M917" s="95" t="s">
        <v>1260</v>
      </c>
      <c r="N917" s="125">
        <v>2</v>
      </c>
    </row>
    <row r="918" spans="1:14" x14ac:dyDescent="0.75">
      <c r="A918" s="92" t="s">
        <v>2157</v>
      </c>
      <c r="B918" s="109" t="s">
        <v>2158</v>
      </c>
      <c r="C918" s="92" t="s">
        <v>2159</v>
      </c>
      <c r="D918" s="135">
        <v>0.03</v>
      </c>
      <c r="E918" s="92" t="s">
        <v>2160</v>
      </c>
      <c r="F918" s="123">
        <v>2</v>
      </c>
      <c r="G918" s="92" t="s">
        <v>2160</v>
      </c>
      <c r="H918" s="128" t="s">
        <v>1098</v>
      </c>
      <c r="I918" s="92" t="s">
        <v>2161</v>
      </c>
      <c r="J918" s="128" t="s">
        <v>1098</v>
      </c>
      <c r="K918" s="92" t="s">
        <v>2162</v>
      </c>
      <c r="L918" s="128" t="s">
        <v>1098</v>
      </c>
      <c r="M918" s="92" t="s">
        <v>2163</v>
      </c>
      <c r="N918" s="128" t="s">
        <v>1098</v>
      </c>
    </row>
    <row r="919" spans="1:14" x14ac:dyDescent="0.75">
      <c r="A919" s="95" t="s">
        <v>2164</v>
      </c>
      <c r="B919" s="111" t="s">
        <v>2165</v>
      </c>
      <c r="C919" s="95" t="s">
        <v>1265</v>
      </c>
      <c r="D919" s="136">
        <v>0.03</v>
      </c>
      <c r="E919" s="95" t="s">
        <v>2166</v>
      </c>
      <c r="F919" s="127" t="s">
        <v>1098</v>
      </c>
      <c r="G919" s="95" t="s">
        <v>2166</v>
      </c>
      <c r="H919" s="127" t="s">
        <v>1098</v>
      </c>
      <c r="I919" s="95" t="s">
        <v>2167</v>
      </c>
      <c r="J919" s="127" t="s">
        <v>1098</v>
      </c>
      <c r="K919" s="95" t="s">
        <v>2168</v>
      </c>
      <c r="L919" s="127" t="s">
        <v>1098</v>
      </c>
      <c r="M919" s="95" t="s">
        <v>2169</v>
      </c>
      <c r="N919" s="127" t="s">
        <v>1098</v>
      </c>
    </row>
    <row r="920" spans="1:14" x14ac:dyDescent="0.75">
      <c r="A920" s="92" t="s">
        <v>2170</v>
      </c>
      <c r="B920" s="109" t="s">
        <v>2171</v>
      </c>
      <c r="C920" s="92" t="s">
        <v>2172</v>
      </c>
      <c r="D920" s="153">
        <v>4.0000000000000001E-3</v>
      </c>
      <c r="E920" s="92" t="s">
        <v>2173</v>
      </c>
      <c r="F920" s="128" t="s">
        <v>1098</v>
      </c>
      <c r="G920" s="92" t="s">
        <v>2173</v>
      </c>
      <c r="H920" s="128" t="s">
        <v>1098</v>
      </c>
      <c r="I920" s="92" t="s">
        <v>2174</v>
      </c>
      <c r="J920" s="128" t="s">
        <v>1098</v>
      </c>
      <c r="K920" s="92" t="s">
        <v>2175</v>
      </c>
      <c r="L920" s="128" t="s">
        <v>1098</v>
      </c>
      <c r="M920" s="92" t="s">
        <v>2176</v>
      </c>
      <c r="N920" s="128" t="s">
        <v>1098</v>
      </c>
    </row>
    <row r="921" spans="1:14" x14ac:dyDescent="0.75">
      <c r="A921" s="95" t="s">
        <v>2177</v>
      </c>
      <c r="B921" s="111" t="s">
        <v>2178</v>
      </c>
      <c r="C921" s="95" t="s">
        <v>2179</v>
      </c>
      <c r="D921" s="136">
        <v>0.02</v>
      </c>
      <c r="E921" s="95" t="s">
        <v>2180</v>
      </c>
      <c r="F921" s="125">
        <v>3</v>
      </c>
      <c r="G921" s="95" t="s">
        <v>2180</v>
      </c>
      <c r="H921" s="127" t="s">
        <v>1098</v>
      </c>
      <c r="I921" s="95" t="s">
        <v>2181</v>
      </c>
      <c r="J921" s="127" t="s">
        <v>1098</v>
      </c>
      <c r="K921" s="95" t="s">
        <v>2182</v>
      </c>
      <c r="L921" s="127" t="s">
        <v>1098</v>
      </c>
      <c r="M921" s="95" t="s">
        <v>2183</v>
      </c>
      <c r="N921" s="127" t="s">
        <v>1098</v>
      </c>
    </row>
    <row r="922" spans="1:14" x14ac:dyDescent="0.75">
      <c r="A922" s="92" t="s">
        <v>2184</v>
      </c>
      <c r="B922" s="109" t="s">
        <v>2185</v>
      </c>
      <c r="C922" s="92" t="s">
        <v>2186</v>
      </c>
      <c r="D922" s="135">
        <v>0.04</v>
      </c>
      <c r="E922" s="92" t="s">
        <v>2187</v>
      </c>
      <c r="F922" s="123">
        <v>11</v>
      </c>
      <c r="G922" s="92" t="s">
        <v>2187</v>
      </c>
      <c r="H922" s="123">
        <v>3</v>
      </c>
      <c r="I922" s="92" t="s">
        <v>2188</v>
      </c>
      <c r="J922" s="123">
        <v>3</v>
      </c>
      <c r="K922" s="92" t="s">
        <v>1948</v>
      </c>
      <c r="L922" s="128" t="s">
        <v>1098</v>
      </c>
      <c r="M922" s="92" t="s">
        <v>2189</v>
      </c>
      <c r="N922" s="128" t="s">
        <v>1098</v>
      </c>
    </row>
    <row r="923" spans="1:14" x14ac:dyDescent="0.75">
      <c r="A923" s="95" t="s">
        <v>2190</v>
      </c>
      <c r="B923" s="111" t="s">
        <v>2191</v>
      </c>
      <c r="C923" s="115">
        <v>0.3</v>
      </c>
      <c r="D923" s="136">
        <v>0.1</v>
      </c>
      <c r="E923" s="95" t="s">
        <v>2192</v>
      </c>
      <c r="F923" s="125">
        <v>73</v>
      </c>
      <c r="G923" s="95" t="s">
        <v>2192</v>
      </c>
      <c r="H923" s="125">
        <v>20</v>
      </c>
      <c r="I923" s="95" t="s">
        <v>2193</v>
      </c>
      <c r="J923" s="125">
        <v>22</v>
      </c>
      <c r="K923" s="95" t="s">
        <v>2194</v>
      </c>
      <c r="L923" s="125">
        <v>3</v>
      </c>
      <c r="M923" s="95" t="s">
        <v>2195</v>
      </c>
      <c r="N923" s="125">
        <v>3</v>
      </c>
    </row>
    <row r="924" spans="1:14" x14ac:dyDescent="0.75">
      <c r="A924" s="92" t="s">
        <v>2196</v>
      </c>
      <c r="B924" s="109" t="s">
        <v>2197</v>
      </c>
      <c r="C924" s="103">
        <v>26</v>
      </c>
      <c r="D924" s="109" t="s">
        <v>2198</v>
      </c>
      <c r="E924" s="92" t="s">
        <v>2199</v>
      </c>
      <c r="F924" s="124">
        <v>9910</v>
      </c>
      <c r="G924" s="92" t="s">
        <v>2200</v>
      </c>
      <c r="H924" s="124">
        <v>4920</v>
      </c>
      <c r="I924" s="92" t="s">
        <v>2201</v>
      </c>
      <c r="J924" s="124">
        <v>9320</v>
      </c>
      <c r="K924" s="92" t="s">
        <v>2202</v>
      </c>
      <c r="L924" s="124">
        <v>4460</v>
      </c>
      <c r="M924" s="92" t="s">
        <v>2203</v>
      </c>
      <c r="N924" s="123">
        <v>1360</v>
      </c>
    </row>
    <row r="925" spans="1:14" ht="19.5" x14ac:dyDescent="0.75">
      <c r="A925" s="111" t="s">
        <v>2204</v>
      </c>
      <c r="B925" s="111" t="s">
        <v>2205</v>
      </c>
      <c r="C925" s="106">
        <v>26</v>
      </c>
      <c r="D925" s="111" t="s">
        <v>2206</v>
      </c>
      <c r="E925" s="95" t="s">
        <v>2207</v>
      </c>
      <c r="F925" s="126">
        <v>9050</v>
      </c>
      <c r="G925" s="95" t="s">
        <v>2208</v>
      </c>
      <c r="H925" s="126">
        <v>4490</v>
      </c>
      <c r="I925" s="95" t="s">
        <v>1439</v>
      </c>
      <c r="J925" s="126">
        <v>8520</v>
      </c>
      <c r="K925" s="95" t="s">
        <v>2209</v>
      </c>
      <c r="L925" s="126">
        <v>4080</v>
      </c>
      <c r="M925" s="95" t="s">
        <v>2210</v>
      </c>
      <c r="N925" s="125">
        <v>1250</v>
      </c>
    </row>
    <row r="926" spans="1:14" ht="19.5" x14ac:dyDescent="0.75">
      <c r="A926" s="112" t="s">
        <v>2211</v>
      </c>
      <c r="B926" s="112" t="s">
        <v>2212</v>
      </c>
      <c r="C926" s="141">
        <v>26</v>
      </c>
      <c r="D926" s="112" t="s">
        <v>2213</v>
      </c>
      <c r="E926" s="98" t="s">
        <v>2214</v>
      </c>
      <c r="F926" s="142">
        <v>7320</v>
      </c>
      <c r="G926" s="98" t="s">
        <v>2215</v>
      </c>
      <c r="H926" s="142">
        <v>3630</v>
      </c>
      <c r="I926" s="98" t="s">
        <v>904</v>
      </c>
      <c r="J926" s="142">
        <v>6880</v>
      </c>
      <c r="K926" s="98" t="s">
        <v>2123</v>
      </c>
      <c r="L926" s="142">
        <v>3300</v>
      </c>
      <c r="M926" s="98" t="s">
        <v>2216</v>
      </c>
      <c r="N926" s="129">
        <v>1010</v>
      </c>
    </row>
    <row r="927" spans="1:14" x14ac:dyDescent="0.75">
      <c r="A927"/>
      <c r="B927"/>
      <c r="C927"/>
      <c r="D927"/>
      <c r="E927"/>
    </row>
    <row r="928" spans="1:14" x14ac:dyDescent="0.75">
      <c r="A928" s="156"/>
      <c r="B928" s="157" t="s">
        <v>2217</v>
      </c>
      <c r="C928" s="157" t="s">
        <v>2218</v>
      </c>
      <c r="D928" s="42" t="s">
        <v>2219</v>
      </c>
      <c r="E928"/>
    </row>
    <row r="929" spans="1:5" x14ac:dyDescent="0.75">
      <c r="A929" t="s">
        <v>2220</v>
      </c>
      <c r="B929" s="158">
        <v>1</v>
      </c>
      <c r="C929" s="158">
        <v>1</v>
      </c>
      <c r="D929" t="s">
        <v>2221</v>
      </c>
      <c r="E929"/>
    </row>
    <row r="930" spans="1:5" x14ac:dyDescent="0.75">
      <c r="A930" t="s">
        <v>2222</v>
      </c>
      <c r="B930" s="158">
        <v>16.2</v>
      </c>
      <c r="C930" s="158">
        <v>5</v>
      </c>
      <c r="D930" t="s">
        <v>2223</v>
      </c>
      <c r="E930"/>
    </row>
    <row r="931" spans="1:5" x14ac:dyDescent="0.75">
      <c r="A931" t="s">
        <v>485</v>
      </c>
      <c r="B931" s="158">
        <v>5.6</v>
      </c>
      <c r="C931" s="158">
        <v>1.8</v>
      </c>
      <c r="D931" t="s">
        <v>2224</v>
      </c>
      <c r="E931"/>
    </row>
    <row r="932" spans="1:5" x14ac:dyDescent="0.75">
      <c r="A932" t="s">
        <v>2225</v>
      </c>
      <c r="B932" s="158">
        <v>-2.4</v>
      </c>
      <c r="C932" s="158">
        <v>-8.1999999999999993</v>
      </c>
      <c r="D932" t="s">
        <v>2226</v>
      </c>
      <c r="E932"/>
    </row>
    <row r="933" spans="1:5" x14ac:dyDescent="0.75">
      <c r="A933" t="s">
        <v>2227</v>
      </c>
      <c r="B933" s="158">
        <v>0</v>
      </c>
      <c r="C933" s="158">
        <v>0</v>
      </c>
      <c r="D933" t="s">
        <v>2228</v>
      </c>
      <c r="E933"/>
    </row>
    <row r="934" spans="1:5" x14ac:dyDescent="0.75">
      <c r="A934" t="s">
        <v>2229</v>
      </c>
      <c r="B934" s="158">
        <v>0</v>
      </c>
      <c r="C934" s="158">
        <v>0</v>
      </c>
      <c r="D934" t="s">
        <v>2228</v>
      </c>
      <c r="E934"/>
    </row>
    <row r="935" spans="1:5" x14ac:dyDescent="0.75">
      <c r="A935" t="s">
        <v>2230</v>
      </c>
      <c r="B935" s="158">
        <v>0</v>
      </c>
      <c r="C935" s="158">
        <v>0</v>
      </c>
      <c r="D935" t="s">
        <v>2231</v>
      </c>
      <c r="E935"/>
    </row>
    <row r="936" spans="1:5" x14ac:dyDescent="0.75">
      <c r="A936" t="s">
        <v>2232</v>
      </c>
      <c r="B936" s="158">
        <v>1200</v>
      </c>
      <c r="C936" s="158">
        <v>345</v>
      </c>
      <c r="D936" t="s">
        <v>2233</v>
      </c>
      <c r="E936"/>
    </row>
    <row r="937" spans="1:5" x14ac:dyDescent="0.75">
      <c r="A937" t="s">
        <v>2234</v>
      </c>
      <c r="B937" s="158">
        <v>-160</v>
      </c>
      <c r="C937" s="158">
        <v>-46</v>
      </c>
      <c r="D937" t="s">
        <v>2235</v>
      </c>
      <c r="E937"/>
    </row>
    <row r="938" spans="1:5" x14ac:dyDescent="0.75">
      <c r="A938" t="s">
        <v>2236</v>
      </c>
      <c r="B938" s="158">
        <v>84</v>
      </c>
      <c r="C938" s="158">
        <v>28</v>
      </c>
      <c r="D938" t="s">
        <v>2237</v>
      </c>
      <c r="E938"/>
    </row>
    <row r="939" spans="1:5" x14ac:dyDescent="0.75">
      <c r="A939" t="s">
        <v>2238</v>
      </c>
      <c r="B939" s="158">
        <v>264</v>
      </c>
      <c r="C939" s="158">
        <v>265</v>
      </c>
      <c r="D939" t="s">
        <v>2239</v>
      </c>
      <c r="E939"/>
    </row>
    <row r="940" spans="1:5" x14ac:dyDescent="0.75">
      <c r="A940" t="s">
        <v>2240</v>
      </c>
      <c r="B940" s="158">
        <v>1</v>
      </c>
      <c r="C940" s="158">
        <v>1</v>
      </c>
      <c r="D940" t="s">
        <v>2241</v>
      </c>
      <c r="E940"/>
    </row>
    <row r="941" spans="1:5" x14ac:dyDescent="0.75">
      <c r="A941"/>
      <c r="B941"/>
      <c r="C941"/>
      <c r="D941" t="s">
        <v>2242</v>
      </c>
      <c r="E941"/>
    </row>
    <row r="942" spans="1:5" x14ac:dyDescent="0.7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61" t="s">
        <v>11</v>
      </c>
      <c r="B1" s="561"/>
      <c r="C1" s="561"/>
      <c r="D1" s="561"/>
      <c r="E1" s="561"/>
    </row>
    <row r="2" spans="1:5" x14ac:dyDescent="0.75">
      <c r="A2" s="562" t="s">
        <v>154</v>
      </c>
      <c r="B2" s="562"/>
      <c r="C2" s="562"/>
      <c r="D2" s="562"/>
      <c r="E2" s="562"/>
    </row>
    <row r="19" spans="1:5" x14ac:dyDescent="0.75">
      <c r="A19" t="s">
        <v>155</v>
      </c>
    </row>
    <row r="20" spans="1:5" x14ac:dyDescent="0.75">
      <c r="A20">
        <v>155400</v>
      </c>
      <c r="B20" t="s">
        <v>156</v>
      </c>
    </row>
    <row r="21" spans="1:5" x14ac:dyDescent="0.75">
      <c r="A21" s="562" t="s">
        <v>157</v>
      </c>
      <c r="B21" s="562"/>
      <c r="C21" s="562"/>
      <c r="D21" s="562"/>
      <c r="E21" s="562"/>
    </row>
    <row r="38" spans="1:5" x14ac:dyDescent="0.75">
      <c r="A38" t="s">
        <v>155</v>
      </c>
    </row>
    <row r="39" spans="1:5" x14ac:dyDescent="0.75">
      <c r="A39">
        <v>100800</v>
      </c>
      <c r="B39" t="s">
        <v>156</v>
      </c>
    </row>
    <row r="40" spans="1:5" x14ac:dyDescent="0.75">
      <c r="A40" s="562" t="s">
        <v>158</v>
      </c>
      <c r="B40" s="562"/>
      <c r="C40" s="562"/>
      <c r="D40" s="562"/>
      <c r="E40" s="562"/>
    </row>
    <row r="57" spans="1:5" ht="15.5" thickBot="1" x14ac:dyDescent="0.9">
      <c r="A57" t="s">
        <v>155</v>
      </c>
    </row>
    <row r="58" spans="1:5" ht="15.5" thickBot="1" x14ac:dyDescent="0.9">
      <c r="A58" s="7">
        <v>194000</v>
      </c>
      <c r="B58" t="s">
        <v>159</v>
      </c>
    </row>
    <row r="60" spans="1:5" x14ac:dyDescent="0.75">
      <c r="A60" s="561" t="s">
        <v>160</v>
      </c>
      <c r="B60" s="561"/>
      <c r="C60" s="561"/>
      <c r="D60" s="561"/>
      <c r="E60" s="561"/>
    </row>
    <row r="85" spans="1:37" s="8"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9" t="s">
        <v>363</v>
      </c>
      <c r="B88" s="10">
        <f>(B86-B85)/B85</f>
        <v>1.0254083484573502</v>
      </c>
    </row>
    <row r="89" spans="1:37" x14ac:dyDescent="0.75">
      <c r="A89" s="561" t="s">
        <v>161</v>
      </c>
      <c r="B89" s="561"/>
      <c r="C89" s="561"/>
      <c r="D89" s="561"/>
      <c r="E89" s="561"/>
    </row>
    <row r="90" spans="1:37" x14ac:dyDescent="0.75">
      <c r="A90">
        <v>6.6290250000000004</v>
      </c>
      <c r="B90" t="s">
        <v>366</v>
      </c>
      <c r="E90" t="s">
        <v>371</v>
      </c>
    </row>
    <row r="91" spans="1:37" x14ac:dyDescent="0.75">
      <c r="A91">
        <f>1/A90</f>
        <v>0.15085174667466181</v>
      </c>
      <c r="B91" t="s">
        <v>367</v>
      </c>
      <c r="E91" t="s">
        <v>166</v>
      </c>
    </row>
    <row r="92" spans="1:37" x14ac:dyDescent="0.75">
      <c r="A92" s="11">
        <v>0.5</v>
      </c>
      <c r="B92" t="s">
        <v>368</v>
      </c>
      <c r="E92" t="s">
        <v>372</v>
      </c>
    </row>
    <row r="93" spans="1:37" x14ac:dyDescent="0.75">
      <c r="A93">
        <f>A92*A91</f>
        <v>7.5425873337330904E-2</v>
      </c>
      <c r="B93" t="s">
        <v>369</v>
      </c>
      <c r="E93" t="s">
        <v>166</v>
      </c>
    </row>
    <row r="94" spans="1:37" x14ac:dyDescent="0.75">
      <c r="A94">
        <f>1/A93</f>
        <v>13.258050000000001</v>
      </c>
      <c r="B94" t="s">
        <v>370</v>
      </c>
      <c r="E94" t="s">
        <v>166</v>
      </c>
      <c r="J94" s="11"/>
    </row>
    <row r="95" spans="1:37" ht="15.5" thickBot="1" x14ac:dyDescent="0.9">
      <c r="A95">
        <v>8.0274920000000005</v>
      </c>
      <c r="B95" t="s">
        <v>364</v>
      </c>
      <c r="E95" t="s">
        <v>373</v>
      </c>
      <c r="J95" s="11"/>
    </row>
    <row r="96" spans="1:37" ht="15.5" thickBot="1" x14ac:dyDescent="0.9">
      <c r="A96" s="12">
        <f>(A94-A95)/A95</f>
        <v>0.65158059329115492</v>
      </c>
      <c r="B96" t="s">
        <v>365</v>
      </c>
      <c r="C96" s="13"/>
      <c r="E96" t="s">
        <v>166</v>
      </c>
    </row>
    <row r="98" spans="1:5" x14ac:dyDescent="0.75">
      <c r="A98" s="561" t="s">
        <v>162</v>
      </c>
      <c r="B98" s="561"/>
      <c r="C98" s="561"/>
      <c r="D98" s="561"/>
      <c r="E98" s="561"/>
    </row>
    <row r="99" spans="1:5" x14ac:dyDescent="0.75">
      <c r="A99" s="13">
        <v>0.3</v>
      </c>
      <c r="B99" s="11" t="s">
        <v>375</v>
      </c>
    </row>
    <row r="100" spans="1:5" x14ac:dyDescent="0.75">
      <c r="A100">
        <v>63.5</v>
      </c>
      <c r="B100" t="s">
        <v>376</v>
      </c>
    </row>
    <row r="101" spans="1:5" x14ac:dyDescent="0.75">
      <c r="A101">
        <f>1/A100</f>
        <v>1.5748031496062992E-2</v>
      </c>
      <c r="B101" t="s">
        <v>374</v>
      </c>
    </row>
    <row r="102" spans="1:5" x14ac:dyDescent="0.75">
      <c r="A102" s="14">
        <f>A101*(1-A99)</f>
        <v>1.1023622047244094E-2</v>
      </c>
      <c r="B102" t="s">
        <v>377</v>
      </c>
    </row>
    <row r="103" spans="1:5" x14ac:dyDescent="0.75">
      <c r="A103" s="14">
        <f>1/A102</f>
        <v>90.714285714285722</v>
      </c>
      <c r="B103" t="s">
        <v>381</v>
      </c>
    </row>
    <row r="104" spans="1:5" x14ac:dyDescent="0.75">
      <c r="A104" s="13">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12">
        <f>(A106-A103)/A103</f>
        <v>0.53846153846153832</v>
      </c>
      <c r="B107" t="s">
        <v>382</v>
      </c>
    </row>
    <row r="108" spans="1:5" x14ac:dyDescent="0.75">
      <c r="A108" s="15"/>
    </row>
    <row r="109" spans="1:5" x14ac:dyDescent="0.75">
      <c r="A109" s="561" t="s">
        <v>164</v>
      </c>
      <c r="B109" s="561"/>
      <c r="C109" s="561"/>
      <c r="D109" s="561"/>
      <c r="E109" s="561"/>
    </row>
    <row r="110" spans="1:5" ht="15.5" thickBot="1" x14ac:dyDescent="0.9"/>
    <row r="111" spans="1:5" ht="15.5" thickBot="1" x14ac:dyDescent="0.9">
      <c r="A111" s="12">
        <f>A122</f>
        <v>0.20481927710843381</v>
      </c>
      <c r="B111" t="s">
        <v>384</v>
      </c>
    </row>
    <row r="113" spans="1:12" x14ac:dyDescent="0.75">
      <c r="A113" s="561" t="s">
        <v>163</v>
      </c>
      <c r="B113" s="561"/>
      <c r="C113" s="561"/>
      <c r="D113" s="561"/>
      <c r="E113" s="561"/>
    </row>
    <row r="114" spans="1:12" x14ac:dyDescent="0.75">
      <c r="A114" s="13">
        <v>0.2</v>
      </c>
      <c r="B114" s="11" t="s">
        <v>375</v>
      </c>
    </row>
    <row r="115" spans="1:12" x14ac:dyDescent="0.75">
      <c r="A115">
        <v>1.95</v>
      </c>
      <c r="B115" t="s">
        <v>383</v>
      </c>
    </row>
    <row r="116" spans="1:12" x14ac:dyDescent="0.75">
      <c r="A116">
        <f>1/A115</f>
        <v>0.51282051282051289</v>
      </c>
      <c r="B116" t="s">
        <v>374</v>
      </c>
    </row>
    <row r="117" spans="1:12" x14ac:dyDescent="0.75">
      <c r="A117" s="14">
        <f>A116*(1-A114)</f>
        <v>0.41025641025641035</v>
      </c>
      <c r="B117" t="s">
        <v>377</v>
      </c>
    </row>
    <row r="118" spans="1:12" x14ac:dyDescent="0.75">
      <c r="A118" s="14">
        <f>1/A117</f>
        <v>2.4374999999999996</v>
      </c>
      <c r="B118" t="s">
        <v>381</v>
      </c>
    </row>
    <row r="119" spans="1:12" x14ac:dyDescent="0.75">
      <c r="A119" s="13">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12">
        <f>(A121-A118)/A118</f>
        <v>0.20481927710843381</v>
      </c>
      <c r="B122" t="s">
        <v>382</v>
      </c>
    </row>
    <row r="124" spans="1:12" x14ac:dyDescent="0.75">
      <c r="A124" s="561" t="s">
        <v>385</v>
      </c>
      <c r="B124" s="561"/>
      <c r="C124" s="561"/>
      <c r="D124" s="561"/>
      <c r="E124" s="561"/>
      <c r="J124" s="16"/>
    </row>
    <row r="125" spans="1:12" x14ac:dyDescent="0.75">
      <c r="A125" s="17">
        <v>4.4824543659231753E-4</v>
      </c>
      <c r="B125" t="s">
        <v>387</v>
      </c>
      <c r="K125" s="11"/>
      <c r="L125" s="11"/>
    </row>
    <row r="126" spans="1:12" x14ac:dyDescent="0.75">
      <c r="A126">
        <v>1.27</v>
      </c>
      <c r="B126" t="s">
        <v>391</v>
      </c>
      <c r="F126" s="18"/>
      <c r="J126" s="1"/>
      <c r="K126" s="17"/>
      <c r="L126" s="17"/>
    </row>
    <row r="127" spans="1:12" x14ac:dyDescent="0.75">
      <c r="A127">
        <f>(1/CONVERT(A125/A126,"mi","km")*0.00105505585)</f>
        <v>1.857438352962903</v>
      </c>
      <c r="B127" t="s">
        <v>388</v>
      </c>
      <c r="K127" s="17"/>
      <c r="L127" s="17"/>
    </row>
    <row r="128" spans="1:12" x14ac:dyDescent="0.75">
      <c r="A128">
        <f>1/A127</f>
        <v>0.53837587578874124</v>
      </c>
      <c r="B128" t="s">
        <v>389</v>
      </c>
      <c r="F128" s="18"/>
      <c r="K128" s="13"/>
      <c r="L128" s="11"/>
    </row>
    <row r="129" spans="1:12" x14ac:dyDescent="0.75">
      <c r="A129">
        <v>1.07</v>
      </c>
      <c r="B129" t="s">
        <v>386</v>
      </c>
      <c r="F129" s="18"/>
      <c r="K129" s="13"/>
      <c r="L129" s="11"/>
    </row>
    <row r="130" spans="1:12" ht="15.5" thickBot="1" x14ac:dyDescent="0.9">
      <c r="A130">
        <f>1/A129</f>
        <v>0.93457943925233644</v>
      </c>
      <c r="B130" t="s">
        <v>390</v>
      </c>
      <c r="F130" s="18"/>
      <c r="K130" s="11"/>
      <c r="L130" s="11"/>
    </row>
    <row r="131" spans="1:12" ht="15.5" thickBot="1" x14ac:dyDescent="0.9">
      <c r="A131" s="12">
        <f>(A130-A128)/A128</f>
        <v>0.73592369435785332</v>
      </c>
      <c r="B131" t="s">
        <v>382</v>
      </c>
      <c r="F131" s="18"/>
    </row>
    <row r="133" spans="1:12" x14ac:dyDescent="0.75">
      <c r="A133" s="16"/>
      <c r="B133" s="11"/>
      <c r="C133" s="11"/>
    </row>
    <row r="134" spans="1:12" x14ac:dyDescent="0.75">
      <c r="A134" s="561" t="s">
        <v>100</v>
      </c>
      <c r="B134" s="561"/>
      <c r="C134" s="561"/>
      <c r="D134" s="561"/>
      <c r="E134" s="561"/>
    </row>
    <row r="135" spans="1:12" x14ac:dyDescent="0.75">
      <c r="A135" s="19" t="s">
        <v>402</v>
      </c>
      <c r="B135" s="20"/>
      <c r="C135" s="20"/>
      <c r="D135" s="20"/>
      <c r="E135" s="20"/>
      <c r="F135" s="20"/>
      <c r="G135" s="20"/>
    </row>
    <row r="136" spans="1:12" x14ac:dyDescent="0.75">
      <c r="A136" s="21"/>
      <c r="B136" s="558" t="s">
        <v>403</v>
      </c>
      <c r="C136" s="559"/>
      <c r="D136" s="559"/>
      <c r="E136" s="560"/>
      <c r="F136" s="20"/>
      <c r="G136" s="20"/>
    </row>
    <row r="137" spans="1:12" x14ac:dyDescent="0.75">
      <c r="A137" s="22"/>
      <c r="B137" s="558" t="s">
        <v>404</v>
      </c>
      <c r="C137" s="560"/>
      <c r="D137" s="558" t="s">
        <v>405</v>
      </c>
      <c r="E137" s="560"/>
      <c r="F137" s="20"/>
      <c r="G137" s="20"/>
    </row>
    <row r="138" spans="1:12" x14ac:dyDescent="0.75">
      <c r="A138" s="23" t="s">
        <v>406</v>
      </c>
      <c r="B138" s="24" t="s">
        <v>407</v>
      </c>
      <c r="C138" s="24" t="s">
        <v>408</v>
      </c>
      <c r="D138" s="24" t="s">
        <v>407</v>
      </c>
      <c r="E138" s="24" t="s">
        <v>408</v>
      </c>
      <c r="F138" s="20"/>
      <c r="G138" s="25" t="s">
        <v>409</v>
      </c>
    </row>
    <row r="139" spans="1:12" x14ac:dyDescent="0.75">
      <c r="A139" s="26" t="s">
        <v>410</v>
      </c>
      <c r="B139" s="27">
        <v>95</v>
      </c>
      <c r="C139" s="28">
        <v>95</v>
      </c>
      <c r="D139" s="27">
        <v>50</v>
      </c>
      <c r="E139" s="28">
        <v>50</v>
      </c>
      <c r="F139" s="25" t="s">
        <v>125</v>
      </c>
      <c r="G139" s="20">
        <f>(C139-E139)/C139</f>
        <v>0.47368421052631576</v>
      </c>
    </row>
    <row r="140" spans="1:12" x14ac:dyDescent="0.75">
      <c r="A140" s="29" t="s">
        <v>411</v>
      </c>
      <c r="B140" s="30">
        <v>100</v>
      </c>
      <c r="C140" s="31">
        <v>100</v>
      </c>
      <c r="D140" s="30">
        <v>70</v>
      </c>
      <c r="E140" s="31">
        <v>70</v>
      </c>
      <c r="F140" s="25" t="s">
        <v>125</v>
      </c>
      <c r="G140" s="20">
        <f t="shared" ref="G140:G156" si="0">(C140-E140)/C140</f>
        <v>0.3</v>
      </c>
    </row>
    <row r="141" spans="1:12" x14ac:dyDescent="0.75">
      <c r="A141" s="29" t="s">
        <v>412</v>
      </c>
      <c r="B141" s="30">
        <v>95</v>
      </c>
      <c r="C141" s="31">
        <v>95</v>
      </c>
      <c r="D141" s="30">
        <v>50</v>
      </c>
      <c r="E141" s="31">
        <v>50</v>
      </c>
      <c r="F141" s="25" t="s">
        <v>125</v>
      </c>
      <c r="G141" s="20">
        <f t="shared" si="0"/>
        <v>0.47368421052631576</v>
      </c>
    </row>
    <row r="142" spans="1:12" x14ac:dyDescent="0.75">
      <c r="A142" s="29" t="s">
        <v>413</v>
      </c>
      <c r="B142" s="30">
        <v>105</v>
      </c>
      <c r="C142" s="31">
        <v>105</v>
      </c>
      <c r="D142" s="30">
        <v>110</v>
      </c>
      <c r="E142" s="31">
        <v>110</v>
      </c>
      <c r="F142" s="32" t="s">
        <v>429</v>
      </c>
      <c r="G142" s="20">
        <f t="shared" si="0"/>
        <v>-4.7619047619047616E-2</v>
      </c>
    </row>
    <row r="143" spans="1:12" x14ac:dyDescent="0.75">
      <c r="A143" s="29" t="s">
        <v>414</v>
      </c>
      <c r="B143" s="30">
        <v>80</v>
      </c>
      <c r="C143" s="31">
        <v>80</v>
      </c>
      <c r="D143" s="30">
        <v>35</v>
      </c>
      <c r="E143" s="31">
        <v>35</v>
      </c>
      <c r="F143" s="25" t="s">
        <v>125</v>
      </c>
      <c r="G143" s="20">
        <f t="shared" si="0"/>
        <v>0.5625</v>
      </c>
    </row>
    <row r="144" spans="1:12" x14ac:dyDescent="0.75">
      <c r="A144" s="29" t="s">
        <v>415</v>
      </c>
      <c r="B144" s="30">
        <v>70</v>
      </c>
      <c r="C144" s="31">
        <v>70</v>
      </c>
      <c r="D144" s="30">
        <v>50</v>
      </c>
      <c r="E144" s="31">
        <v>50</v>
      </c>
      <c r="F144" s="25" t="s">
        <v>125</v>
      </c>
      <c r="G144" s="20">
        <f t="shared" si="0"/>
        <v>0.2857142857142857</v>
      </c>
    </row>
    <row r="145" spans="1:9" x14ac:dyDescent="0.75">
      <c r="A145" s="29" t="s">
        <v>416</v>
      </c>
      <c r="B145" s="30">
        <v>90</v>
      </c>
      <c r="C145" s="31">
        <v>90</v>
      </c>
      <c r="D145" s="30">
        <v>80</v>
      </c>
      <c r="E145" s="31">
        <v>80</v>
      </c>
      <c r="F145" s="25" t="s">
        <v>417</v>
      </c>
      <c r="G145" s="20">
        <f t="shared" si="0"/>
        <v>0.1111111111111111</v>
      </c>
    </row>
    <row r="146" spans="1:9" x14ac:dyDescent="0.75">
      <c r="A146" s="29" t="s">
        <v>418</v>
      </c>
      <c r="B146" s="30">
        <v>100</v>
      </c>
      <c r="C146" s="31">
        <v>100</v>
      </c>
      <c r="D146" s="30">
        <v>90</v>
      </c>
      <c r="E146" s="31">
        <v>90</v>
      </c>
      <c r="F146" s="25" t="s">
        <v>125</v>
      </c>
      <c r="G146" s="20">
        <f t="shared" si="0"/>
        <v>0.1</v>
      </c>
    </row>
    <row r="147" spans="1:9" x14ac:dyDescent="0.75">
      <c r="A147" s="29" t="s">
        <v>419</v>
      </c>
      <c r="B147" s="30">
        <v>80</v>
      </c>
      <c r="C147" s="31">
        <v>80</v>
      </c>
      <c r="D147" s="30">
        <v>40</v>
      </c>
      <c r="E147" s="31">
        <v>40</v>
      </c>
      <c r="F147" s="25" t="s">
        <v>125</v>
      </c>
      <c r="G147" s="20">
        <f t="shared" si="0"/>
        <v>0.5</v>
      </c>
    </row>
    <row r="148" spans="1:9" x14ac:dyDescent="0.75">
      <c r="A148" s="29" t="s">
        <v>420</v>
      </c>
      <c r="B148" s="30">
        <v>80</v>
      </c>
      <c r="C148" s="31">
        <v>80</v>
      </c>
      <c r="D148" s="30">
        <v>50</v>
      </c>
      <c r="E148" s="31">
        <v>50</v>
      </c>
      <c r="F148" s="25" t="s">
        <v>125</v>
      </c>
      <c r="G148" s="20">
        <f t="shared" si="0"/>
        <v>0.375</v>
      </c>
    </row>
    <row r="149" spans="1:9" x14ac:dyDescent="0.75">
      <c r="A149" s="29" t="s">
        <v>421</v>
      </c>
      <c r="B149" s="30">
        <v>90</v>
      </c>
      <c r="C149" s="31">
        <v>90</v>
      </c>
      <c r="D149" s="30">
        <v>80</v>
      </c>
      <c r="E149" s="31">
        <v>80</v>
      </c>
      <c r="F149" s="25" t="s">
        <v>417</v>
      </c>
      <c r="G149" s="20">
        <f t="shared" si="0"/>
        <v>0.1111111111111111</v>
      </c>
    </row>
    <row r="150" spans="1:9" x14ac:dyDescent="0.75">
      <c r="A150" s="29" t="s">
        <v>422</v>
      </c>
      <c r="B150" s="30">
        <v>95</v>
      </c>
      <c r="C150" s="31">
        <v>95</v>
      </c>
      <c r="D150" s="30">
        <v>90</v>
      </c>
      <c r="E150" s="31">
        <v>90</v>
      </c>
      <c r="F150" s="32" t="s">
        <v>429</v>
      </c>
      <c r="G150" s="20">
        <f t="shared" si="0"/>
        <v>5.2631578947368418E-2</v>
      </c>
    </row>
    <row r="151" spans="1:9" x14ac:dyDescent="0.75">
      <c r="A151" s="29" t="s">
        <v>423</v>
      </c>
      <c r="B151" s="30">
        <v>95</v>
      </c>
      <c r="C151" s="31">
        <v>95</v>
      </c>
      <c r="D151" s="30">
        <v>90</v>
      </c>
      <c r="E151" s="31">
        <v>90</v>
      </c>
      <c r="F151" s="32" t="s">
        <v>429</v>
      </c>
      <c r="G151" s="20">
        <f t="shared" si="0"/>
        <v>5.2631578947368418E-2</v>
      </c>
    </row>
    <row r="152" spans="1:9" x14ac:dyDescent="0.75">
      <c r="A152" s="29" t="s">
        <v>424</v>
      </c>
      <c r="B152" s="30">
        <v>80</v>
      </c>
      <c r="C152" s="31">
        <v>50</v>
      </c>
      <c r="D152" s="30">
        <v>30</v>
      </c>
      <c r="E152" s="31">
        <v>30</v>
      </c>
      <c r="F152" s="25" t="s">
        <v>124</v>
      </c>
      <c r="G152" s="20">
        <f>(C152-E152)/C152</f>
        <v>0.4</v>
      </c>
    </row>
    <row r="153" spans="1:9" x14ac:dyDescent="0.75">
      <c r="A153" s="29" t="s">
        <v>425</v>
      </c>
      <c r="B153" s="30">
        <v>90</v>
      </c>
      <c r="C153" s="31">
        <v>90</v>
      </c>
      <c r="D153" s="30">
        <v>70</v>
      </c>
      <c r="E153" s="31">
        <v>70</v>
      </c>
      <c r="F153" s="25" t="s">
        <v>121</v>
      </c>
      <c r="G153" s="20">
        <f t="shared" si="0"/>
        <v>0.22222222222222221</v>
      </c>
    </row>
    <row r="154" spans="1:9" x14ac:dyDescent="0.75">
      <c r="A154" s="29" t="s">
        <v>426</v>
      </c>
      <c r="B154" s="30">
        <v>95</v>
      </c>
      <c r="C154" s="31">
        <v>90</v>
      </c>
      <c r="D154" s="30">
        <v>80</v>
      </c>
      <c r="E154" s="31">
        <v>80</v>
      </c>
      <c r="F154" s="32" t="s">
        <v>429</v>
      </c>
      <c r="G154" s="20">
        <f t="shared" si="0"/>
        <v>0.1111111111111111</v>
      </c>
      <c r="I154" s="33"/>
    </row>
    <row r="155" spans="1:9" x14ac:dyDescent="0.75">
      <c r="A155" s="29" t="s">
        <v>427</v>
      </c>
      <c r="B155" s="30">
        <v>80</v>
      </c>
      <c r="C155" s="31">
        <v>65</v>
      </c>
      <c r="D155" s="30">
        <v>60</v>
      </c>
      <c r="E155" s="31">
        <v>30</v>
      </c>
      <c r="F155" s="25" t="s">
        <v>122</v>
      </c>
      <c r="G155" s="20">
        <f t="shared" si="0"/>
        <v>0.53846153846153844</v>
      </c>
    </row>
    <row r="156" spans="1:9" x14ac:dyDescent="0.75">
      <c r="A156" s="34" t="s">
        <v>428</v>
      </c>
      <c r="B156" s="35">
        <v>90</v>
      </c>
      <c r="C156" s="36">
        <v>90</v>
      </c>
      <c r="D156" s="35">
        <v>70</v>
      </c>
      <c r="E156" s="36">
        <v>70</v>
      </c>
      <c r="F156" s="25" t="s">
        <v>122</v>
      </c>
      <c r="G156" s="20">
        <f t="shared" si="0"/>
        <v>0.22222222222222221</v>
      </c>
    </row>
    <row r="157" spans="1:9" x14ac:dyDescent="0.75">
      <c r="A157" s="20"/>
      <c r="B157" s="20"/>
      <c r="C157" s="20"/>
      <c r="D157" s="20"/>
      <c r="E157" s="20"/>
      <c r="F157" s="20"/>
      <c r="G157" s="20"/>
    </row>
    <row r="158" spans="1:9" x14ac:dyDescent="0.75">
      <c r="A158" s="20"/>
      <c r="B158" s="20"/>
      <c r="C158" s="20"/>
      <c r="D158" s="20"/>
      <c r="E158" s="20"/>
      <c r="F158" s="20"/>
      <c r="G158" s="20"/>
    </row>
    <row r="159" spans="1:9" x14ac:dyDescent="0.75">
      <c r="A159" s="20" t="s">
        <v>125</v>
      </c>
      <c r="B159" s="20">
        <f>AVERAGEIF(F139:F156,A159,G139:G156)</f>
        <v>0.38382283834586467</v>
      </c>
      <c r="C159" s="20"/>
      <c r="D159" s="20"/>
      <c r="E159" s="20"/>
      <c r="F159" s="20"/>
      <c r="G159" s="20"/>
    </row>
    <row r="160" spans="1:9" x14ac:dyDescent="0.75">
      <c r="A160" s="20" t="s">
        <v>417</v>
      </c>
      <c r="B160" s="20">
        <f>AVERAGEIF(F139:F156,A160,G139:G156)</f>
        <v>0.1111111111111111</v>
      </c>
      <c r="C160" s="20"/>
      <c r="D160" s="20"/>
      <c r="E160" s="20"/>
      <c r="F160" s="20"/>
      <c r="G160" s="20"/>
    </row>
    <row r="161" spans="1:7" x14ac:dyDescent="0.75">
      <c r="A161" s="20" t="s">
        <v>124</v>
      </c>
      <c r="B161" s="20">
        <f>AVERAGEIF(F139:F156,A161,G139:G156)</f>
        <v>0.4</v>
      </c>
      <c r="C161" s="20"/>
      <c r="D161" s="20"/>
      <c r="E161" s="20"/>
      <c r="F161" s="20"/>
      <c r="G161" s="20"/>
    </row>
    <row r="162" spans="1:7" x14ac:dyDescent="0.75">
      <c r="A162" s="20" t="s">
        <v>121</v>
      </c>
      <c r="B162" s="20">
        <f>AVERAGEIF(F139:F156,A162,G139:G156)</f>
        <v>0.22222222222222221</v>
      </c>
      <c r="C162" s="20"/>
      <c r="D162" s="20"/>
      <c r="E162" s="20"/>
      <c r="F162" s="20"/>
      <c r="G162" s="20"/>
    </row>
    <row r="163" spans="1:7" x14ac:dyDescent="0.75">
      <c r="A163" s="20" t="s">
        <v>122</v>
      </c>
      <c r="B163" s="20">
        <f>AVERAGEIF(F139:F156,A163,G139:G156)</f>
        <v>0.38034188034188032</v>
      </c>
      <c r="C163" s="20"/>
      <c r="D163" s="20"/>
      <c r="E163" s="20"/>
      <c r="F163" s="20"/>
      <c r="G163" s="20"/>
    </row>
    <row r="165" spans="1:7" x14ac:dyDescent="0.75">
      <c r="A165" s="561" t="s">
        <v>167</v>
      </c>
      <c r="B165" s="561"/>
      <c r="C165" s="561"/>
      <c r="D165" s="561"/>
      <c r="E165" s="561"/>
    </row>
    <row r="166" spans="1:7" ht="15.5" thickBot="1" x14ac:dyDescent="0.9">
      <c r="A166" t="s">
        <v>168</v>
      </c>
      <c r="B166" s="13">
        <v>0.4</v>
      </c>
    </row>
    <row r="167" spans="1:7" ht="15.5" thickBot="1" x14ac:dyDescent="0.9">
      <c r="A167" t="s">
        <v>169</v>
      </c>
      <c r="B167" s="37">
        <f>(1+B166)^(1/(2020-2010))-1</f>
        <v>3.4219694129380196E-2</v>
      </c>
    </row>
    <row r="168" spans="1:7" x14ac:dyDescent="0.75">
      <c r="B168" s="38"/>
    </row>
    <row r="169" spans="1:7" x14ac:dyDescent="0.75">
      <c r="A169" s="561" t="s">
        <v>392</v>
      </c>
      <c r="B169" s="561"/>
    </row>
    <row r="170" spans="1:7" x14ac:dyDescent="0.75">
      <c r="A170" t="s">
        <v>393</v>
      </c>
      <c r="B170" s="39">
        <v>972.7</v>
      </c>
    </row>
    <row r="171" spans="1:7" ht="15.5" thickBot="1" x14ac:dyDescent="0.9">
      <c r="A171" t="s">
        <v>394</v>
      </c>
      <c r="B171" s="40">
        <f>400.9+53.5+276.5+255.7+63.5+462.5+B170+975.4+227.6+436.5</f>
        <v>4124.8</v>
      </c>
    </row>
    <row r="172" spans="1:7" ht="15.5" thickBot="1" x14ac:dyDescent="0.9">
      <c r="A172" t="s">
        <v>395</v>
      </c>
      <c r="B172" s="37">
        <f>B170/B171</f>
        <v>0.23581749418153608</v>
      </c>
    </row>
    <row r="173" spans="1:7" x14ac:dyDescent="0.75">
      <c r="B173" s="38"/>
    </row>
    <row r="174" spans="1:7" x14ac:dyDescent="0.75">
      <c r="A174" s="561" t="s">
        <v>174</v>
      </c>
      <c r="B174" s="561"/>
      <c r="C174" s="561"/>
      <c r="D174" s="561"/>
      <c r="E174" s="561"/>
    </row>
    <row r="175" spans="1:7" ht="15.5" thickBot="1" x14ac:dyDescent="0.9">
      <c r="A175" t="s">
        <v>401</v>
      </c>
      <c r="B175" s="38">
        <v>0.1246</v>
      </c>
    </row>
    <row r="176" spans="1:7" ht="15.5" thickBot="1" x14ac:dyDescent="0.9">
      <c r="A176" t="s">
        <v>397</v>
      </c>
      <c r="B176" s="37">
        <f>1-B175</f>
        <v>0.87539999999999996</v>
      </c>
    </row>
    <row r="178" spans="1:5" x14ac:dyDescent="0.75">
      <c r="A178" s="561" t="s">
        <v>170</v>
      </c>
      <c r="B178" s="561"/>
      <c r="C178" s="561"/>
      <c r="D178" s="561"/>
      <c r="E178" s="561"/>
    </row>
    <row r="179" spans="1:5" x14ac:dyDescent="0.75">
      <c r="A179" t="s">
        <v>399</v>
      </c>
      <c r="B179">
        <v>197000</v>
      </c>
    </row>
    <row r="180" spans="1:5" ht="15.5" thickBot="1" x14ac:dyDescent="0.9">
      <c r="A180" t="s">
        <v>400</v>
      </c>
      <c r="B180">
        <v>175000</v>
      </c>
    </row>
    <row r="181" spans="1:5" ht="15.5" thickBot="1" x14ac:dyDescent="0.9">
      <c r="A181" t="s">
        <v>171</v>
      </c>
      <c r="B181" s="12">
        <f>B179/B180</f>
        <v>1.1257142857142857</v>
      </c>
    </row>
    <row r="183" spans="1:5" x14ac:dyDescent="0.75">
      <c r="A183" s="561" t="s">
        <v>172</v>
      </c>
      <c r="B183" s="561"/>
      <c r="C183" s="561"/>
      <c r="D183" s="561"/>
      <c r="E183" s="561"/>
    </row>
    <row r="184" spans="1:5" x14ac:dyDescent="0.75">
      <c r="A184" t="s">
        <v>2251</v>
      </c>
      <c r="B184" s="159">
        <v>1.2E-2</v>
      </c>
    </row>
    <row r="185" spans="1:5" x14ac:dyDescent="0.75">
      <c r="A185" t="s">
        <v>2252</v>
      </c>
      <c r="B185" s="159">
        <v>2.4E-2</v>
      </c>
    </row>
    <row r="186" spans="1:5" x14ac:dyDescent="0.75">
      <c r="A186" t="s">
        <v>2253</v>
      </c>
      <c r="B186">
        <f>2050-2018+1</f>
        <v>33</v>
      </c>
    </row>
    <row r="187" spans="1:5" x14ac:dyDescent="0.75">
      <c r="A187" t="s">
        <v>2254</v>
      </c>
      <c r="B187" s="11">
        <f>(1-B184)^B186</f>
        <v>0.67139665221009714</v>
      </c>
    </row>
    <row r="188" spans="1:5" ht="15.5" thickBot="1" x14ac:dyDescent="0.9">
      <c r="A188" t="s">
        <v>2255</v>
      </c>
      <c r="B188" s="11">
        <f>(1-B185)^B186</f>
        <v>0.44858421050781644</v>
      </c>
    </row>
    <row r="189" spans="1:5" ht="15.5" thickBot="1" x14ac:dyDescent="0.9">
      <c r="A189" t="s">
        <v>2256</v>
      </c>
      <c r="B189" s="12">
        <f>(B187-B188)/B187</f>
        <v>0.33186409400289502</v>
      </c>
    </row>
    <row r="191" spans="1:5" x14ac:dyDescent="0.75">
      <c r="A191" s="561" t="s">
        <v>184</v>
      </c>
      <c r="B191" s="561"/>
      <c r="C191" s="561"/>
      <c r="D191" s="561"/>
      <c r="E191" s="561"/>
    </row>
    <row r="192" spans="1:5" x14ac:dyDescent="0.75">
      <c r="A192" s="16" t="s">
        <v>176</v>
      </c>
      <c r="B192" s="16" t="s">
        <v>177</v>
      </c>
      <c r="C192" s="16"/>
    </row>
    <row r="193" spans="1:9" x14ac:dyDescent="0.75">
      <c r="A193" t="s">
        <v>178</v>
      </c>
      <c r="B193" s="17">
        <v>15277777.777777778</v>
      </c>
      <c r="C193" t="s">
        <v>179</v>
      </c>
    </row>
    <row r="194" spans="1:9" x14ac:dyDescent="0.75">
      <c r="A194" t="s">
        <v>180</v>
      </c>
      <c r="B194" s="17">
        <f>3.4*10^6</f>
        <v>3400000</v>
      </c>
      <c r="C194" s="41"/>
    </row>
    <row r="195" spans="1:9" x14ac:dyDescent="0.75">
      <c r="A195" t="s">
        <v>181</v>
      </c>
      <c r="B195">
        <v>2</v>
      </c>
    </row>
    <row r="196" spans="1:9" ht="15.5" thickBot="1" x14ac:dyDescent="0.9">
      <c r="A196" t="s">
        <v>182</v>
      </c>
      <c r="B196" s="17">
        <f>B195*B194</f>
        <v>6800000</v>
      </c>
    </row>
    <row r="197" spans="1:9" ht="15.5" thickBot="1" x14ac:dyDescent="0.9">
      <c r="A197" t="s">
        <v>183</v>
      </c>
      <c r="B197" s="12">
        <f>B196/B193</f>
        <v>0.44509090909090909</v>
      </c>
    </row>
    <row r="199" spans="1:9" x14ac:dyDescent="0.75">
      <c r="A199" s="190" t="s">
        <v>2988</v>
      </c>
    </row>
    <row r="201" spans="1:9" x14ac:dyDescent="0.75">
      <c r="A201" s="191" t="s">
        <v>3009</v>
      </c>
      <c r="B201" s="557" t="s">
        <v>2992</v>
      </c>
      <c r="C201" s="557"/>
      <c r="D201" s="557"/>
      <c r="E201" s="557"/>
      <c r="F201" s="557"/>
      <c r="G201" s="557"/>
      <c r="H201" s="557"/>
      <c r="I201" s="557"/>
    </row>
    <row r="202" spans="1:9" x14ac:dyDescent="0.75">
      <c r="A202" s="42" t="s">
        <v>2993</v>
      </c>
      <c r="B202" s="42" t="s">
        <v>2994</v>
      </c>
      <c r="C202" s="42" t="s">
        <v>2995</v>
      </c>
      <c r="D202" s="42" t="s">
        <v>2996</v>
      </c>
      <c r="E202" s="42" t="s">
        <v>2343</v>
      </c>
      <c r="F202" s="42" t="s">
        <v>86</v>
      </c>
      <c r="G202" s="42" t="s">
        <v>2997</v>
      </c>
      <c r="H202" s="42" t="s">
        <v>2998</v>
      </c>
      <c r="I202" s="42" t="s">
        <v>2999</v>
      </c>
    </row>
    <row r="203" spans="1:9" x14ac:dyDescent="0.75">
      <c r="A203" s="42" t="s">
        <v>3000</v>
      </c>
      <c r="B203">
        <v>0</v>
      </c>
      <c r="C203">
        <v>6</v>
      </c>
      <c r="D203">
        <v>9</v>
      </c>
      <c r="E203">
        <v>25</v>
      </c>
      <c r="F203">
        <v>21</v>
      </c>
      <c r="G203">
        <v>215</v>
      </c>
      <c r="H203">
        <v>81</v>
      </c>
      <c r="I203">
        <v>134</v>
      </c>
    </row>
    <row r="204" spans="1:9" x14ac:dyDescent="0.75">
      <c r="A204" s="42" t="s">
        <v>3001</v>
      </c>
      <c r="B204">
        <v>4</v>
      </c>
      <c r="C204">
        <v>3</v>
      </c>
      <c r="D204">
        <v>15</v>
      </c>
      <c r="E204">
        <v>40</v>
      </c>
      <c r="F204">
        <v>43</v>
      </c>
      <c r="G204">
        <v>163</v>
      </c>
      <c r="H204">
        <v>56</v>
      </c>
      <c r="I204">
        <v>94</v>
      </c>
    </row>
    <row r="205" spans="1:9" ht="15.5" thickBot="1" x14ac:dyDescent="0.9">
      <c r="A205" s="42"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12">
        <f>SUM(G205:H205)/SUM(G203:H203)</f>
        <v>-0.26013513513513514</v>
      </c>
    </row>
    <row r="207" spans="1:9" ht="15.5" thickBot="1" x14ac:dyDescent="0.9">
      <c r="A207" t="s">
        <v>3004</v>
      </c>
      <c r="B207" s="12">
        <f>I205/I203</f>
        <v>-0.29850746268656714</v>
      </c>
    </row>
    <row r="209" spans="1:9" x14ac:dyDescent="0.75">
      <c r="A209" s="191" t="s">
        <v>3010</v>
      </c>
      <c r="B209" s="557" t="s">
        <v>2992</v>
      </c>
      <c r="C209" s="557"/>
      <c r="D209" s="557"/>
      <c r="E209" s="557"/>
      <c r="F209" s="557"/>
      <c r="G209" s="557"/>
      <c r="H209" s="557"/>
      <c r="I209" s="557"/>
    </row>
    <row r="210" spans="1:9" x14ac:dyDescent="0.75">
      <c r="A210" s="42" t="s">
        <v>2993</v>
      </c>
      <c r="B210" s="42" t="s">
        <v>2994</v>
      </c>
      <c r="C210" s="42" t="s">
        <v>2995</v>
      </c>
      <c r="D210" s="42" t="s">
        <v>2996</v>
      </c>
      <c r="E210" s="42" t="s">
        <v>2343</v>
      </c>
      <c r="F210" s="42" t="s">
        <v>86</v>
      </c>
      <c r="G210" s="42" t="s">
        <v>2997</v>
      </c>
      <c r="H210" s="42" t="s">
        <v>2998</v>
      </c>
      <c r="I210" s="42" t="s">
        <v>2999</v>
      </c>
    </row>
    <row r="211" spans="1:9" x14ac:dyDescent="0.75">
      <c r="A211" s="42" t="s">
        <v>3000</v>
      </c>
      <c r="B211">
        <v>0</v>
      </c>
      <c r="C211">
        <v>17</v>
      </c>
      <c r="D211">
        <v>18</v>
      </c>
      <c r="E211">
        <v>22</v>
      </c>
      <c r="F211">
        <v>12</v>
      </c>
      <c r="G211">
        <v>73</v>
      </c>
      <c r="H211">
        <v>21</v>
      </c>
      <c r="I211">
        <v>21</v>
      </c>
    </row>
    <row r="212" spans="1:9" x14ac:dyDescent="0.75">
      <c r="A212" s="42" t="s">
        <v>3001</v>
      </c>
      <c r="B212">
        <v>0</v>
      </c>
      <c r="C212">
        <v>15</v>
      </c>
      <c r="D212">
        <v>22</v>
      </c>
      <c r="E212">
        <v>39</v>
      </c>
      <c r="F212">
        <v>23</v>
      </c>
      <c r="G212">
        <v>51</v>
      </c>
      <c r="H212">
        <v>17</v>
      </c>
      <c r="I212">
        <v>19</v>
      </c>
    </row>
    <row r="213" spans="1:9" ht="15.5" thickBot="1" x14ac:dyDescent="0.9">
      <c r="A213" s="42"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12">
        <f>SUM(G213:H213)/SUM(G211:H211)</f>
        <v>-0.27659574468085107</v>
      </c>
    </row>
    <row r="215" spans="1:9" ht="15.5" thickBot="1" x14ac:dyDescent="0.9">
      <c r="A215" t="s">
        <v>3004</v>
      </c>
      <c r="B215" s="12">
        <f>I213/I211</f>
        <v>-9.5238095238095233E-2</v>
      </c>
    </row>
    <row r="217" spans="1:9" x14ac:dyDescent="0.75">
      <c r="A217" s="191" t="s">
        <v>3011</v>
      </c>
      <c r="B217" s="557" t="s">
        <v>2992</v>
      </c>
      <c r="C217" s="557"/>
      <c r="D217" s="557"/>
      <c r="E217" s="557"/>
    </row>
    <row r="218" spans="1:9" x14ac:dyDescent="0.75">
      <c r="A218" s="42" t="s">
        <v>2993</v>
      </c>
      <c r="B218" s="42" t="s">
        <v>3005</v>
      </c>
      <c r="C218" s="42" t="s">
        <v>3006</v>
      </c>
      <c r="D218" s="42" t="s">
        <v>3007</v>
      </c>
      <c r="E218" s="42" t="s">
        <v>86</v>
      </c>
    </row>
    <row r="219" spans="1:9" x14ac:dyDescent="0.75">
      <c r="A219" s="42" t="s">
        <v>3000</v>
      </c>
      <c r="B219">
        <v>112</v>
      </c>
      <c r="C219">
        <v>16</v>
      </c>
      <c r="D219">
        <v>9</v>
      </c>
      <c r="E219">
        <v>134</v>
      </c>
    </row>
    <row r="220" spans="1:9" x14ac:dyDescent="0.75">
      <c r="A220" s="42" t="s">
        <v>3001</v>
      </c>
      <c r="B220">
        <v>87</v>
      </c>
      <c r="C220">
        <v>17</v>
      </c>
      <c r="D220">
        <v>9</v>
      </c>
      <c r="E220">
        <v>151</v>
      </c>
    </row>
    <row r="221" spans="1:9" ht="15.5" thickBot="1" x14ac:dyDescent="0.9">
      <c r="A221" s="42" t="s">
        <v>3002</v>
      </c>
      <c r="B221">
        <f>B220-B219</f>
        <v>-25</v>
      </c>
      <c r="C221">
        <f t="shared" ref="C221:E221" si="9">C220-C219</f>
        <v>1</v>
      </c>
      <c r="D221">
        <f t="shared" si="9"/>
        <v>0</v>
      </c>
      <c r="E221">
        <f t="shared" si="9"/>
        <v>17</v>
      </c>
    </row>
    <row r="222" spans="1:9" ht="15.5" thickBot="1" x14ac:dyDescent="0.9">
      <c r="A222" t="s">
        <v>3008</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2024-07-30T21:44:34Z</dcterms:modified>
</cp:coreProperties>
</file>