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bldgs\CiDESCTY\"/>
    </mc:Choice>
  </mc:AlternateContent>
  <xr:revisionPtr revIDLastSave="0" documentId="8_{8AFA1A33-7EDB-4FD3-A5C6-A789D2C7461E}"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H8" i="25"/>
  <c r="Z8" i="17"/>
  <c r="B8" i="18"/>
  <c r="L8" i="19"/>
  <c r="P8" i="23"/>
  <c r="AF8" i="24"/>
  <c r="AE8" i="6" s="1"/>
  <c r="E8" i="19"/>
  <c r="C8" i="18"/>
  <c r="M8" i="19"/>
  <c r="R8" i="23"/>
  <c r="R8" i="18"/>
  <c r="I8" i="17"/>
  <c r="S8" i="18"/>
  <c r="J8" i="17"/>
  <c r="T8" i="18"/>
  <c r="X8" i="25"/>
  <c r="K8" i="17"/>
  <c r="Z8" i="18"/>
  <c r="R8" i="25"/>
  <c r="N64" i="22"/>
  <c r="AD64" i="22"/>
  <c r="AD65" i="22"/>
  <c r="N85" i="22"/>
  <c r="H66" i="22"/>
  <c r="N67" i="22"/>
  <c r="H69" i="22"/>
  <c r="H72" i="22"/>
  <c r="N73" i="22"/>
  <c r="AD73" i="22"/>
  <c r="R74" i="22"/>
  <c r="X79" i="22"/>
  <c r="AD80" i="22"/>
  <c r="X82" i="22"/>
  <c r="AD83" i="22"/>
  <c r="H86" i="22"/>
  <c r="X86" i="22"/>
  <c r="D8" i="23"/>
  <c r="D8" i="24"/>
  <c r="C8" i="6" s="1"/>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AD89" i="22"/>
  <c r="AB8" i="23"/>
  <c r="AB8" i="24"/>
  <c r="AB8" i="25"/>
  <c r="AA8" i="7" s="1"/>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M8" i="10" s="1"/>
  <c r="N8" i="24"/>
  <c r="N8" i="25"/>
  <c r="M8" i="7" s="1"/>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G8" i="6" l="1"/>
  <c r="M8" i="6"/>
  <c r="O8" i="6"/>
  <c r="E8" i="7"/>
  <c r="C8" i="10"/>
  <c r="O8" i="10"/>
  <c r="E8" i="6"/>
  <c r="AA8" i="6"/>
  <c r="Y8" i="7"/>
  <c r="E8" i="10"/>
  <c r="Q8" i="7"/>
  <c r="W8" i="10"/>
  <c r="S30" i="22"/>
  <c r="AE8" i="10"/>
  <c r="S32" i="22"/>
  <c r="AA8" i="10"/>
  <c r="G8" i="10"/>
  <c r="S8" i="7"/>
  <c r="Q8" i="10"/>
  <c r="U8" i="7"/>
  <c r="G8" i="7"/>
  <c r="O8" i="7"/>
  <c r="AC8" i="7"/>
  <c r="K8" i="7"/>
  <c r="I8" i="7"/>
  <c r="W8" i="6"/>
  <c r="U8" i="6"/>
  <c r="S8" i="10"/>
  <c r="W8" i="7"/>
  <c r="S30" i="14"/>
  <c r="S32" i="14"/>
  <c r="AC8" i="6"/>
  <c r="K8" i="6"/>
  <c r="I8" i="6"/>
  <c r="U8" i="10"/>
  <c r="C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<sst xmlns="http://schemas.openxmlformats.org/spreadsheetml/2006/main" count="55111" uniqueCount="1381">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</sst>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1299</v>
      </c>
      <c r="C1" s="71">
        <v>45686</v>
      </c>
      <c r="D1" s="13"/>
      <c r="E1" s="13"/>
      <c r="F1" s="72" t="s">
        <v>59</v>
      </c>
      <c r="G1" s="72" t="s">
        <v>59</v>
      </c>
    </row>
    <row r="2" spans="1:7" x14ac:dyDescent="0.75">
      <c r="B2" t="str">
        <f>LOOKUP(B1,F2:G51,G2:G51)</f>
        <v>NV</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b">
        <f>IF(A32=About!$B$1,SUM('BDESC-rural-residential'!$AF$8,'BDESC-urban-residential'!$AF$8,'BDESC-commercial'!$AF$8)='REEDS calc'!Q32,"NA")</f>
        <v>1</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b">
        <f>IF(A32=About!$B$1,SUM('DESC-rural-residential'!$AF$8,'DESC-urban-residential'!$AF$8,'DESC-commercial'!$AF$8)='REEDS calc-noIRA'!Q32,"NA")</f>
        <v>1</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NEVADA</v>
      </c>
    </row>
    <row r="3" spans="1:7" x14ac:dyDescent="0.65">
      <c r="A3" s="52" t="s">
        <v>1327</v>
      </c>
      <c r="B3" s="52">
        <v>0.59</v>
      </c>
      <c r="C3" s="52">
        <v>0.41</v>
      </c>
      <c r="F3" s="52" t="s">
        <v>10</v>
      </c>
      <c r="G3" s="52">
        <f>SUMIFS(B:B,A:A,G2)</f>
        <v>0.94199999999999995</v>
      </c>
    </row>
    <row r="4" spans="1:7" x14ac:dyDescent="0.65">
      <c r="A4" s="52" t="s">
        <v>1328</v>
      </c>
      <c r="B4" s="52">
        <v>0.66</v>
      </c>
      <c r="C4" s="52">
        <v>0.33999999999999903</v>
      </c>
      <c r="F4" s="52" t="s">
        <v>11</v>
      </c>
      <c r="G4" s="52">
        <f>SUMIFS(C:C,A:A,G2)</f>
        <v>5.7999999999999899E-2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21.494136264408201</v>
      </c>
      <c r="C8" s="65">
        <f>INDEX('REEDS calc'!$C$64:$AG$113,MATCH(About!$B$2,'REEDS calc'!$B$64:$B$113,0),MATCH(C$1,'REEDS calc'!$C$63:$AG$63,0))*SUMIFS('res v com'!$E$3:$E$52,'res v com'!$B$3:$B$52,About!$B$2)*SUMIFS('Urban and Rural'!$C$2:$C$53,'Urban and Rural'!$A$2:$A$53,About!$B$1)</f>
        <v>21.494136264408201</v>
      </c>
      <c r="D8" s="65">
        <f>INDEX('REEDS calc'!$C$64:$AG$113,MATCH(About!$B$2,'REEDS calc'!$B$64:$B$113,0),MATCH(D$1,'REEDS calc'!$C$63:$AG$63,0))*SUMIFS('res v com'!$E$3:$E$52,'res v com'!$B$3:$B$52,About!$B$2)*SUMIFS('Urban and Rural'!$C$2:$C$53,'Urban and Rural'!$A$2:$A$53,About!$B$1)</f>
        <v>21.494136264408201</v>
      </c>
      <c r="E8" s="65">
        <f>INDEX('REEDS calc'!$C$64:$AG$113,MATCH(About!$B$2,'REEDS calc'!$B$64:$B$113,0),MATCH(E$1,'REEDS calc'!$C$63:$AG$63,0))*SUMIFS('res v com'!$E$3:$E$52,'res v com'!$B$3:$B$52,About!$B$2)*SUMIFS('Urban and Rural'!$C$2:$C$53,'Urban and Rural'!$A$2:$A$53,About!$B$1)</f>
        <v>25.088237738128949</v>
      </c>
      <c r="F8" s="65">
        <f>INDEX('REEDS calc'!$C$64:$AG$113,MATCH(About!$B$2,'REEDS calc'!$B$64:$B$113,0),MATCH(F$1,'REEDS calc'!$C$63:$AG$63,0))*SUMIFS('res v com'!$E$3:$E$52,'res v com'!$B$3:$B$52,About!$B$2)*SUMIFS('Urban and Rural'!$C$2:$C$53,'Urban and Rural'!$A$2:$A$53,About!$B$1)</f>
        <v>28.682339211849694</v>
      </c>
      <c r="G8" s="65">
        <f>INDEX('REEDS calc'!$C$64:$AG$113,MATCH(About!$B$2,'REEDS calc'!$B$64:$B$113,0),MATCH(G$1,'REEDS calc'!$C$63:$AG$63,0))*SUMIFS('res v com'!$E$3:$E$52,'res v com'!$B$3:$B$52,About!$B$2)*SUMIFS('Urban and Rural'!$C$2:$C$53,'Urban and Rural'!$A$2:$A$53,About!$B$1)</f>
        <v>32.051266318461813</v>
      </c>
      <c r="H8" s="65">
        <f>INDEX('REEDS calc'!$C$64:$AG$113,MATCH(About!$B$2,'REEDS calc'!$B$64:$B$113,0),MATCH(H$1,'REEDS calc'!$C$63:$AG$63,0))*SUMIFS('res v com'!$E$3:$E$52,'res v com'!$B$3:$B$52,About!$B$2)*SUMIFS('Urban and Rural'!$C$2:$C$53,'Urban and Rural'!$A$2:$A$53,About!$B$1)</f>
        <v>35.420193425073919</v>
      </c>
      <c r="I8" s="65">
        <f>INDEX('REEDS calc'!$C$64:$AG$113,MATCH(About!$B$2,'REEDS calc'!$B$64:$B$113,0),MATCH(I$1,'REEDS calc'!$C$63:$AG$63,0))*SUMIFS('res v com'!$E$3:$E$52,'res v com'!$B$3:$B$52,About!$B$2)*SUMIFS('Urban and Rural'!$C$2:$C$53,'Urban and Rural'!$A$2:$A$53,About!$B$1)</f>
        <v>39.3386618327646</v>
      </c>
      <c r="J8" s="65">
        <f>INDEX('REEDS calc'!$C$64:$AG$113,MATCH(About!$B$2,'REEDS calc'!$B$64:$B$113,0),MATCH(J$1,'REEDS calc'!$C$63:$AG$63,0))*SUMIFS('res v com'!$E$3:$E$52,'res v com'!$B$3:$B$52,About!$B$2)*SUMIFS('Urban and Rural'!$C$2:$C$53,'Urban and Rural'!$A$2:$A$53,About!$B$1)</f>
        <v>43.257130240455282</v>
      </c>
      <c r="K8" s="65">
        <f>INDEX('REEDS calc'!$C$64:$AG$113,MATCH(About!$B$2,'REEDS calc'!$B$64:$B$113,0),MATCH(K$1,'REEDS calc'!$C$63:$AG$63,0))*SUMIFS('res v com'!$E$3:$E$52,'res v com'!$B$3:$B$52,About!$B$2)*SUMIFS('Urban and Rural'!$C$2:$C$53,'Urban and Rural'!$A$2:$A$53,About!$B$1)</f>
        <v>48.298574350350009</v>
      </c>
      <c r="L8" s="65">
        <f>INDEX('REEDS calc'!$C$64:$AG$113,MATCH(About!$B$2,'REEDS calc'!$B$64:$B$113,0),MATCH(L$1,'REEDS calc'!$C$63:$AG$63,0))*SUMIFS('res v com'!$E$3:$E$52,'res v com'!$B$3:$B$52,About!$B$2)*SUMIFS('Urban and Rural'!$C$2:$C$53,'Urban and Rural'!$A$2:$A$53,About!$B$1)</f>
        <v>53.340018460244728</v>
      </c>
      <c r="M8" s="65">
        <f>INDEX('REEDS calc'!$C$64:$AG$113,MATCH(About!$B$2,'REEDS calc'!$B$64:$B$113,0),MATCH(M$1,'REEDS calc'!$C$63:$AG$63,0))*SUMIFS('res v com'!$E$3:$E$52,'res v com'!$B$3:$B$52,About!$B$2)*SUMIFS('Urban and Rural'!$C$2:$C$53,'Urban and Rural'!$A$2:$A$53,About!$B$1)</f>
        <v>58.081471425106223</v>
      </c>
      <c r="N8" s="65">
        <f>INDEX('REEDS calc'!$C$64:$AG$113,MATCH(About!$B$2,'REEDS calc'!$B$64:$B$113,0),MATCH(N$1,'REEDS calc'!$C$63:$AG$63,0))*SUMIFS('res v com'!$E$3:$E$52,'res v com'!$B$3:$B$52,About!$B$2)*SUMIFS('Urban and Rural'!$C$2:$C$53,'Urban and Rural'!$A$2:$A$53,About!$B$1)</f>
        <v>62.82292438996771</v>
      </c>
      <c r="O8" s="65">
        <f>INDEX('REEDS calc'!$C$64:$AG$113,MATCH(About!$B$2,'REEDS calc'!$B$64:$B$113,0),MATCH(O$1,'REEDS calc'!$C$63:$AG$63,0))*SUMIFS('res v com'!$E$3:$E$52,'res v com'!$B$3:$B$52,About!$B$2)*SUMIFS('Urban and Rural'!$C$2:$C$53,'Urban and Rural'!$A$2:$A$53,About!$B$1)</f>
        <v>65.711334706747834</v>
      </c>
      <c r="P8" s="65">
        <f>INDEX('REEDS calc'!$C$64:$AG$113,MATCH(About!$B$2,'REEDS calc'!$B$64:$B$113,0),MATCH(P$1,'REEDS calc'!$C$63:$AG$63,0))*SUMIFS('res v com'!$E$3:$E$52,'res v com'!$B$3:$B$52,About!$B$2)*SUMIFS('Urban and Rural'!$C$2:$C$53,'Urban and Rural'!$A$2:$A$53,About!$B$1)</f>
        <v>68.599745023527959</v>
      </c>
      <c r="Q8" s="65">
        <f>INDEX('REEDS calc'!$C$64:$AG$113,MATCH(About!$B$2,'REEDS calc'!$B$64:$B$113,0),MATCH(Q$1,'REEDS calc'!$C$63:$AG$63,0))*SUMIFS('res v com'!$E$3:$E$52,'res v com'!$B$3:$B$52,About!$B$2)*SUMIFS('Urban and Rural'!$C$2:$C$53,'Urban and Rural'!$A$2:$A$53,About!$B$1)</f>
        <v>69.255477880370506</v>
      </c>
      <c r="R8" s="65">
        <f>INDEX('REEDS calc'!$C$64:$AG$113,MATCH(About!$B$2,'REEDS calc'!$B$64:$B$113,0),MATCH(R$1,'REEDS calc'!$C$63:$AG$63,0))*SUMIFS('res v com'!$E$3:$E$52,'res v com'!$B$3:$B$52,About!$B$2)*SUMIFS('Urban and Rural'!$C$2:$C$53,'Urban and Rural'!$A$2:$A$53,About!$B$1)</f>
        <v>69.911210737213054</v>
      </c>
      <c r="S8" s="65">
        <f>INDEX('REEDS calc'!$C$64:$AG$113,MATCH(About!$B$2,'REEDS calc'!$B$64:$B$113,0),MATCH(S$1,'REEDS calc'!$C$63:$AG$63,0))*SUMIFS('res v com'!$E$3:$E$52,'res v com'!$B$3:$B$52,About!$B$2)*SUMIFS('Urban and Rural'!$C$2:$C$53,'Urban and Rural'!$A$2:$A$53,About!$B$1)</f>
        <v>70.447478093821132</v>
      </c>
      <c r="T8" s="65">
        <f>INDEX('REEDS calc'!$C$64:$AG$113,MATCH(About!$B$2,'REEDS calc'!$B$64:$B$113,0),MATCH(T$1,'REEDS calc'!$C$63:$AG$63,0))*SUMIFS('res v com'!$E$3:$E$52,'res v com'!$B$3:$B$52,About!$B$2)*SUMIFS('Urban and Rural'!$C$2:$C$53,'Urban and Rural'!$A$2:$A$53,About!$B$1)</f>
        <v>70.983745450429211</v>
      </c>
      <c r="U8" s="65">
        <f>INDEX('REEDS calc'!$C$64:$AG$113,MATCH(About!$B$2,'REEDS calc'!$B$64:$B$113,0),MATCH(U$1,'REEDS calc'!$C$63:$AG$63,0))*SUMIFS('res v com'!$E$3:$E$52,'res v com'!$B$3:$B$52,About!$B$2)*SUMIFS('Urban and Rural'!$C$2:$C$53,'Urban and Rural'!$A$2:$A$53,About!$B$1)</f>
        <v>71.671335774000937</v>
      </c>
      <c r="V8" s="65">
        <f>INDEX('REEDS calc'!$C$64:$AG$113,MATCH(About!$B$2,'REEDS calc'!$B$64:$B$113,0),MATCH(V$1,'REEDS calc'!$C$63:$AG$63,0))*SUMIFS('res v com'!$E$3:$E$52,'res v com'!$B$3:$B$52,About!$B$2)*SUMIFS('Urban and Rural'!$C$2:$C$53,'Urban and Rural'!$A$2:$A$53,About!$B$1)</f>
        <v>72.358926097572677</v>
      </c>
      <c r="W8" s="65">
        <f>INDEX('REEDS calc'!$C$64:$AG$113,MATCH(About!$B$2,'REEDS calc'!$B$64:$B$113,0),MATCH(W$1,'REEDS calc'!$C$63:$AG$63,0))*SUMIFS('res v com'!$E$3:$E$52,'res v com'!$B$3:$B$52,About!$B$2)*SUMIFS('Urban and Rural'!$C$2:$C$53,'Urban and Rural'!$A$2:$A$53,About!$B$1)</f>
        <v>72.773073165052182</v>
      </c>
      <c r="X8" s="65">
        <f>INDEX('REEDS calc'!$C$64:$AG$113,MATCH(About!$B$2,'REEDS calc'!$B$64:$B$113,0),MATCH(X$1,'REEDS calc'!$C$63:$AG$63,0))*SUMIFS('res v com'!$E$3:$E$52,'res v com'!$B$3:$B$52,About!$B$2)*SUMIFS('Urban and Rural'!$C$2:$C$53,'Urban and Rural'!$A$2:$A$53,About!$B$1)</f>
        <v>73.187220232531701</v>
      </c>
      <c r="Y8" s="65">
        <f>INDEX('REEDS calc'!$C$64:$AG$113,MATCH(About!$B$2,'REEDS calc'!$B$64:$B$113,0),MATCH(Y$1,'REEDS calc'!$C$63:$AG$63,0))*SUMIFS('res v com'!$E$3:$E$52,'res v com'!$B$3:$B$52,About!$B$2)*SUMIFS('Urban and Rural'!$C$2:$C$53,'Urban and Rural'!$A$2:$A$53,About!$B$1)</f>
        <v>74.031443100855299</v>
      </c>
      <c r="Z8" s="65">
        <f>INDEX('REEDS calc'!$C$64:$AG$113,MATCH(About!$B$2,'REEDS calc'!$B$64:$B$113,0),MATCH(Z$1,'REEDS calc'!$C$63:$AG$63,0))*SUMIFS('res v com'!$E$3:$E$52,'res v com'!$B$3:$B$52,About!$B$2)*SUMIFS('Urban and Rural'!$C$2:$C$53,'Urban and Rural'!$A$2:$A$53,About!$B$1)</f>
        <v>74.875665969178897</v>
      </c>
      <c r="AA8" s="65">
        <f>INDEX('REEDS calc'!$C$64:$AG$113,MATCH(About!$B$2,'REEDS calc'!$B$64:$B$113,0),MATCH(AA$1,'REEDS calc'!$C$63:$AG$63,0))*SUMIFS('res v com'!$E$3:$E$52,'res v com'!$B$3:$B$52,About!$B$2)*SUMIFS('Urban and Rural'!$C$2:$C$53,'Urban and Rural'!$A$2:$A$53,About!$B$1)</f>
        <v>76.290668449733857</v>
      </c>
      <c r="AB8" s="65">
        <f>INDEX('REEDS calc'!$C$64:$AG$113,MATCH(About!$B$2,'REEDS calc'!$B$64:$B$113,0),MATCH(AB$1,'REEDS calc'!$C$63:$AG$63,0))*SUMIFS('res v com'!$E$3:$E$52,'res v com'!$B$3:$B$52,About!$B$2)*SUMIFS('Urban and Rural'!$C$2:$C$53,'Urban and Rural'!$A$2:$A$53,About!$B$1)</f>
        <v>77.705670930288818</v>
      </c>
      <c r="AC8" s="65">
        <f>INDEX('REEDS calc'!$C$64:$AG$113,MATCH(About!$B$2,'REEDS calc'!$B$64:$B$113,0),MATCH(AC$1,'REEDS calc'!$C$63:$AG$63,0))*SUMIFS('res v com'!$E$3:$E$52,'res v com'!$B$3:$B$52,About!$B$2)*SUMIFS('Urban and Rural'!$C$2:$C$53,'Urban and Rural'!$A$2:$A$53,About!$B$1)</f>
        <v>78.979969599456524</v>
      </c>
      <c r="AD8" s="65">
        <f>INDEX('REEDS calc'!$C$64:$AG$113,MATCH(About!$B$2,'REEDS calc'!$B$64:$B$113,0),MATCH(AD$1,'REEDS calc'!$C$63:$AG$63,0))*SUMIFS('res v com'!$E$3:$E$52,'res v com'!$B$3:$B$52,About!$B$2)*SUMIFS('Urban and Rural'!$C$2:$C$53,'Urban and Rural'!$A$2:$A$53,About!$B$1)</f>
        <v>80.25426826862423</v>
      </c>
      <c r="AE8" s="65">
        <f>INDEX('REEDS calc'!$C$64:$AG$113,MATCH(About!$B$2,'REEDS calc'!$B$64:$B$113,0),MATCH(AE$1,'REEDS calc'!$C$63:$AG$63,0))*SUMIFS('res v com'!$E$3:$E$52,'res v com'!$B$3:$B$52,About!$B$2)*SUMIFS('Urban and Rural'!$C$2:$C$53,'Urban and Rural'!$A$2:$A$53,About!$B$1)</f>
        <v>81.459542426545354</v>
      </c>
      <c r="AF8" s="65">
        <f>INDEX('REEDS calc'!$C$64:$AG$113,MATCH(About!$B$2,'REEDS calc'!$B$64:$B$113,0),MATCH(AF$1,'REEDS calc'!$C$63:$AG$63,0))*SUMIFS('res v com'!$E$3:$E$52,'res v com'!$B$3:$B$52,About!$B$2)*SUMIFS('Urban and Rural'!$C$2:$C$53,'Urban and Rural'!$A$2:$A$53,About!$B$1)</f>
        <v>82.664816584466465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349.09442001849243</v>
      </c>
      <c r="C8" s="65">
        <f>INDEX('REEDS calc'!$C$64:$AG$113,MATCH(About!$B$2,'REEDS calc'!$B$64:$B$113,0),MATCH(C$1,'REEDS calc'!$C$63:$AG$63,0))*SUMIFS('res v com'!$E$3:$E$52,'res v com'!$B$3:$B$52,About!$B$2)*SUMIFS('Urban and Rural'!$B$2:$B$53,'Urban and Rural'!$A$2:$A$53,About!$B$1)</f>
        <v>349.09442001849243</v>
      </c>
      <c r="D8" s="65">
        <f>INDEX('REEDS calc'!$C$64:$AG$113,MATCH(About!$B$2,'REEDS calc'!$B$64:$B$113,0),MATCH(D$1,'REEDS calc'!$C$63:$AG$63,0))*SUMIFS('res v com'!$E$3:$E$52,'res v com'!$B$3:$B$52,About!$B$2)*SUMIFS('Urban and Rural'!$B$2:$B$53,'Urban and Rural'!$A$2:$A$53,About!$B$1)</f>
        <v>349.09442001849243</v>
      </c>
      <c r="E8" s="65">
        <f>INDEX('REEDS calc'!$C$64:$AG$113,MATCH(About!$B$2,'REEDS calc'!$B$64:$B$113,0),MATCH(E$1,'REEDS calc'!$C$63:$AG$63,0))*SUMIFS('res v com'!$E$3:$E$52,'res v com'!$B$3:$B$52,About!$B$2)*SUMIFS('Urban and Rural'!$B$2:$B$53,'Urban and Rural'!$A$2:$A$53,About!$B$1)</f>
        <v>407.46758533306053</v>
      </c>
      <c r="F8" s="65">
        <f>INDEX('REEDS calc'!$C$64:$AG$113,MATCH(About!$B$2,'REEDS calc'!$B$64:$B$113,0),MATCH(F$1,'REEDS calc'!$C$63:$AG$63,0))*SUMIFS('res v com'!$E$3:$E$52,'res v com'!$B$3:$B$52,About!$B$2)*SUMIFS('Urban and Rural'!$B$2:$B$53,'Urban and Rural'!$A$2:$A$53,About!$B$1)</f>
        <v>465.84075064762862</v>
      </c>
      <c r="G8" s="65">
        <f>INDEX('REEDS calc'!$C$64:$AG$113,MATCH(About!$B$2,'REEDS calc'!$B$64:$B$113,0),MATCH(G$1,'REEDS calc'!$C$63:$AG$63,0))*SUMIFS('res v com'!$E$3:$E$52,'res v com'!$B$3:$B$52,About!$B$2)*SUMIFS('Urban and Rural'!$B$2:$B$53,'Urban and Rural'!$A$2:$A$53,About!$B$1)</f>
        <v>520.55677365501856</v>
      </c>
      <c r="H8" s="65">
        <f>INDEX('REEDS calc'!$C$64:$AG$113,MATCH(About!$B$2,'REEDS calc'!$B$64:$B$113,0),MATCH(H$1,'REEDS calc'!$C$63:$AG$63,0))*SUMIFS('res v com'!$E$3:$E$52,'res v com'!$B$3:$B$52,About!$B$2)*SUMIFS('Urban and Rural'!$B$2:$B$53,'Urban and Rural'!$A$2:$A$53,About!$B$1)</f>
        <v>575.27279666240838</v>
      </c>
      <c r="I8" s="65">
        <f>INDEX('REEDS calc'!$C$64:$AG$113,MATCH(About!$B$2,'REEDS calc'!$B$64:$B$113,0),MATCH(I$1,'REEDS calc'!$C$63:$AG$63,0))*SUMIFS('res v com'!$E$3:$E$52,'res v com'!$B$3:$B$52,About!$B$2)*SUMIFS('Urban and Rural'!$B$2:$B$53,'Urban and Rural'!$A$2:$A$53,About!$B$1)</f>
        <v>638.91412838731583</v>
      </c>
      <c r="J8" s="65">
        <f>INDEX('REEDS calc'!$C$64:$AG$113,MATCH(About!$B$2,'REEDS calc'!$B$64:$B$113,0),MATCH(J$1,'REEDS calc'!$C$63:$AG$63,0))*SUMIFS('res v com'!$E$3:$E$52,'res v com'!$B$3:$B$52,About!$B$2)*SUMIFS('Urban and Rural'!$B$2:$B$53,'Urban and Rural'!$A$2:$A$53,About!$B$1)</f>
        <v>702.55546011222327</v>
      </c>
      <c r="K8" s="65">
        <f>INDEX('REEDS calc'!$C$64:$AG$113,MATCH(About!$B$2,'REEDS calc'!$B$64:$B$113,0),MATCH(K$1,'REEDS calc'!$C$63:$AG$63,0))*SUMIFS('res v com'!$E$3:$E$52,'res v com'!$B$3:$B$52,About!$B$2)*SUMIFS('Urban and Rural'!$B$2:$B$53,'Urban and Rural'!$A$2:$A$53,About!$B$1)</f>
        <v>784.43546617292736</v>
      </c>
      <c r="L8" s="65">
        <f>INDEX('REEDS calc'!$C$64:$AG$113,MATCH(About!$B$2,'REEDS calc'!$B$64:$B$113,0),MATCH(L$1,'REEDS calc'!$C$63:$AG$63,0))*SUMIFS('res v com'!$E$3:$E$52,'res v com'!$B$3:$B$52,About!$B$2)*SUMIFS('Urban and Rural'!$B$2:$B$53,'Urban and Rural'!$A$2:$A$53,About!$B$1)</f>
        <v>866.31547223363134</v>
      </c>
      <c r="M8" s="65">
        <f>INDEX('REEDS calc'!$C$64:$AG$113,MATCH(About!$B$2,'REEDS calc'!$B$64:$B$113,0),MATCH(M$1,'REEDS calc'!$C$63:$AG$63,0))*SUMIFS('res v com'!$E$3:$E$52,'res v com'!$B$3:$B$52,About!$B$2)*SUMIFS('Urban and Rural'!$B$2:$B$53,'Urban and Rural'!$A$2:$A$53,About!$B$1)</f>
        <v>943.32320831810603</v>
      </c>
      <c r="N8" s="65">
        <f>INDEX('REEDS calc'!$C$64:$AG$113,MATCH(About!$B$2,'REEDS calc'!$B$64:$B$113,0),MATCH(N$1,'REEDS calc'!$C$63:$AG$63,0))*SUMIFS('res v com'!$E$3:$E$52,'res v com'!$B$3:$B$52,About!$B$2)*SUMIFS('Urban and Rural'!$B$2:$B$53,'Urban and Rural'!$A$2:$A$53,About!$B$1)</f>
        <v>1020.3309444025807</v>
      </c>
      <c r="O8" s="65">
        <f>INDEX('REEDS calc'!$C$64:$AG$113,MATCH(About!$B$2,'REEDS calc'!$B$64:$B$113,0),MATCH(O$1,'REEDS calc'!$C$63:$AG$63,0))*SUMIFS('res v com'!$E$3:$E$52,'res v com'!$B$3:$B$52,About!$B$2)*SUMIFS('Urban and Rural'!$B$2:$B$53,'Urban and Rural'!$A$2:$A$53,About!$B$1)</f>
        <v>1067.2427119613201</v>
      </c>
      <c r="P8" s="65">
        <f>INDEX('REEDS calc'!$C$64:$AG$113,MATCH(About!$B$2,'REEDS calc'!$B$64:$B$113,0),MATCH(P$1,'REEDS calc'!$C$63:$AG$63,0))*SUMIFS('res v com'!$E$3:$E$52,'res v com'!$B$3:$B$52,About!$B$2)*SUMIFS('Urban and Rural'!$B$2:$B$53,'Urban and Rural'!$A$2:$A$53,About!$B$1)</f>
        <v>1114.1544795200593</v>
      </c>
      <c r="Q8" s="65">
        <f>INDEX('REEDS calc'!$C$64:$AG$113,MATCH(About!$B$2,'REEDS calc'!$B$64:$B$113,0),MATCH(Q$1,'REEDS calc'!$C$63:$AG$63,0))*SUMIFS('res v com'!$E$3:$E$52,'res v com'!$B$3:$B$52,About!$B$2)*SUMIFS('Urban and Rural'!$B$2:$B$53,'Urban and Rural'!$A$2:$A$53,About!$B$1)</f>
        <v>1124.8044855742951</v>
      </c>
      <c r="R8" s="65">
        <f>INDEX('REEDS calc'!$C$64:$AG$113,MATCH(About!$B$2,'REEDS calc'!$B$64:$B$113,0),MATCH(R$1,'REEDS calc'!$C$63:$AG$63,0))*SUMIFS('res v com'!$E$3:$E$52,'res v com'!$B$3:$B$52,About!$B$2)*SUMIFS('Urban and Rural'!$B$2:$B$53,'Urban and Rural'!$A$2:$A$53,About!$B$1)</f>
        <v>1135.4544916285313</v>
      </c>
      <c r="S8" s="65">
        <f>INDEX('REEDS calc'!$C$64:$AG$113,MATCH(About!$B$2,'REEDS calc'!$B$64:$B$113,0),MATCH(S$1,'REEDS calc'!$C$63:$AG$63,0))*SUMIFS('res v com'!$E$3:$E$52,'res v com'!$B$3:$B$52,About!$B$2)*SUMIFS('Urban and Rural'!$B$2:$B$53,'Urban and Rural'!$A$2:$A$53,About!$B$1)</f>
        <v>1144.164213178959</v>
      </c>
      <c r="T8" s="65">
        <f>INDEX('REEDS calc'!$C$64:$AG$113,MATCH(About!$B$2,'REEDS calc'!$B$64:$B$113,0),MATCH(T$1,'REEDS calc'!$C$63:$AG$63,0))*SUMIFS('res v com'!$E$3:$E$52,'res v com'!$B$3:$B$52,About!$B$2)*SUMIFS('Urban and Rural'!$B$2:$B$53,'Urban and Rural'!$A$2:$A$53,About!$B$1)</f>
        <v>1152.8739347293867</v>
      </c>
      <c r="U8" s="65">
        <f>INDEX('REEDS calc'!$C$64:$AG$113,MATCH(About!$B$2,'REEDS calc'!$B$64:$B$113,0),MATCH(U$1,'REEDS calc'!$C$63:$AG$63,0))*SUMIFS('res v com'!$E$3:$E$52,'res v com'!$B$3:$B$52,About!$B$2)*SUMIFS('Urban and Rural'!$B$2:$B$53,'Urban and Rural'!$A$2:$A$53,About!$B$1)</f>
        <v>1164.0413499846379</v>
      </c>
      <c r="V8" s="65">
        <f>INDEX('REEDS calc'!$C$64:$AG$113,MATCH(About!$B$2,'REEDS calc'!$B$64:$B$113,0),MATCH(V$1,'REEDS calc'!$C$63:$AG$63,0))*SUMIFS('res v com'!$E$3:$E$52,'res v com'!$B$3:$B$52,About!$B$2)*SUMIFS('Urban and Rural'!$B$2:$B$53,'Urban and Rural'!$A$2:$A$53,About!$B$1)</f>
        <v>1175.2087652398891</v>
      </c>
      <c r="W8" s="65">
        <f>INDEX('REEDS calc'!$C$64:$AG$113,MATCH(About!$B$2,'REEDS calc'!$B$64:$B$113,0),MATCH(W$1,'REEDS calc'!$C$63:$AG$63,0))*SUMIFS('res v com'!$E$3:$E$52,'res v com'!$B$3:$B$52,About!$B$2)*SUMIFS('Urban and Rural'!$B$2:$B$53,'Urban and Rural'!$A$2:$A$53,About!$B$1)</f>
        <v>1181.9350848530908</v>
      </c>
      <c r="X8" s="65">
        <f>INDEX('REEDS calc'!$C$64:$AG$113,MATCH(About!$B$2,'REEDS calc'!$B$64:$B$113,0),MATCH(X$1,'REEDS calc'!$C$63:$AG$63,0))*SUMIFS('res v com'!$E$3:$E$52,'res v com'!$B$3:$B$52,About!$B$2)*SUMIFS('Urban and Rural'!$B$2:$B$53,'Urban and Rural'!$A$2:$A$53,About!$B$1)</f>
        <v>1188.6614044662927</v>
      </c>
      <c r="Y8" s="65">
        <f>INDEX('REEDS calc'!$C$64:$AG$113,MATCH(About!$B$2,'REEDS calc'!$B$64:$B$113,0),MATCH(Y$1,'REEDS calc'!$C$63:$AG$63,0))*SUMIFS('res v com'!$E$3:$E$52,'res v com'!$B$3:$B$52,About!$B$2)*SUMIFS('Urban and Rural'!$B$2:$B$53,'Urban and Rural'!$A$2:$A$53,About!$B$1)</f>
        <v>1202.3727482932036</v>
      </c>
      <c r="Z8" s="65">
        <f>INDEX('REEDS calc'!$C$64:$AG$113,MATCH(About!$B$2,'REEDS calc'!$B$64:$B$113,0),MATCH(Z$1,'REEDS calc'!$C$63:$AG$63,0))*SUMIFS('res v com'!$E$3:$E$52,'res v com'!$B$3:$B$52,About!$B$2)*SUMIFS('Urban and Rural'!$B$2:$B$53,'Urban and Rural'!$A$2:$A$53,About!$B$1)</f>
        <v>1216.0840921201143</v>
      </c>
      <c r="AA8" s="65">
        <f>INDEX('REEDS calc'!$C$64:$AG$113,MATCH(About!$B$2,'REEDS calc'!$B$64:$B$113,0),MATCH(AA$1,'REEDS calc'!$C$63:$AG$63,0))*SUMIFS('res v com'!$E$3:$E$52,'res v com'!$B$3:$B$52,About!$B$2)*SUMIFS('Urban and Rural'!$B$2:$B$53,'Urban and Rural'!$A$2:$A$53,About!$B$1)</f>
        <v>1239.0656841318864</v>
      </c>
      <c r="AB8" s="65">
        <f>INDEX('REEDS calc'!$C$64:$AG$113,MATCH(About!$B$2,'REEDS calc'!$B$64:$B$113,0),MATCH(AB$1,'REEDS calc'!$C$63:$AG$63,0))*SUMIFS('res v com'!$E$3:$E$52,'res v com'!$B$3:$B$52,About!$B$2)*SUMIFS('Urban and Rural'!$B$2:$B$53,'Urban and Rural'!$A$2:$A$53,About!$B$1)</f>
        <v>1262.0472761436586</v>
      </c>
      <c r="AC8" s="65">
        <f>INDEX('REEDS calc'!$C$64:$AG$113,MATCH(About!$B$2,'REEDS calc'!$B$64:$B$113,0),MATCH(AC$1,'REEDS calc'!$C$63:$AG$63,0))*SUMIFS('res v com'!$E$3:$E$52,'res v com'!$B$3:$B$52,About!$B$2)*SUMIFS('Urban and Rural'!$B$2:$B$53,'Urban and Rural'!$A$2:$A$53,About!$B$1)</f>
        <v>1282.7436441842788</v>
      </c>
      <c r="AD8" s="65">
        <f>INDEX('REEDS calc'!$C$64:$AG$113,MATCH(About!$B$2,'REEDS calc'!$B$64:$B$113,0),MATCH(AD$1,'REEDS calc'!$C$63:$AG$63,0))*SUMIFS('res v com'!$E$3:$E$52,'res v com'!$B$3:$B$52,About!$B$2)*SUMIFS('Urban and Rural'!$B$2:$B$53,'Urban and Rural'!$A$2:$A$53,About!$B$1)</f>
        <v>1303.4400122248992</v>
      </c>
      <c r="AE8" s="65">
        <f>INDEX('REEDS calc'!$C$64:$AG$113,MATCH(About!$B$2,'REEDS calc'!$B$64:$B$113,0),MATCH(AE$1,'REEDS calc'!$C$63:$AG$63,0))*SUMIFS('res v com'!$E$3:$E$52,'res v com'!$B$3:$B$52,About!$B$2)*SUMIFS('Urban and Rural'!$B$2:$B$53,'Urban and Rural'!$A$2:$A$53,About!$B$1)</f>
        <v>1323.0153269966527</v>
      </c>
      <c r="AF8" s="65">
        <f>INDEX('REEDS calc'!$C$64:$AG$113,MATCH(About!$B$2,'REEDS calc'!$B$64:$B$113,0),MATCH(AF$1,'REEDS calc'!$C$63:$AG$63,0))*SUMIFS('res v com'!$E$3:$E$52,'res v com'!$B$3:$B$52,About!$B$2)*SUMIFS('Urban and Rural'!$B$2:$B$53,'Urban and Rural'!$A$2:$A$53,About!$B$1)</f>
        <v>1342.5906417684059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34.229625535280292</v>
      </c>
      <c r="C8" s="65">
        <f>INDEX('REEDS calc'!$C$64:$AG$113,MATCH(About!$B$2,'REEDS calc'!$B$64:$B$113,0),MATCH(C$1,'REEDS calc'!$C$63:$AG$63,0))*SUMIFS('res v com'!$F$3:$F$52,'res v com'!$B$3:$B$52,About!$B$2)</f>
        <v>34.229625535280292</v>
      </c>
      <c r="D8" s="65">
        <f>INDEX('REEDS calc'!$C$64:$AG$113,MATCH(About!$B$2,'REEDS calc'!$B$64:$B$113,0),MATCH(D$1,'REEDS calc'!$C$63:$AG$63,0))*SUMIFS('res v com'!$F$3:$F$52,'res v com'!$B$3:$B$52,About!$B$2)</f>
        <v>34.229625535280292</v>
      </c>
      <c r="E8" s="65">
        <f>INDEX('REEDS calc'!$C$64:$AG$113,MATCH(About!$B$2,'REEDS calc'!$B$64:$B$113,0),MATCH(E$1,'REEDS calc'!$C$63:$AG$63,0))*SUMIFS('res v com'!$F$3:$F$52,'res v com'!$B$3:$B$52,About!$B$2)</f>
        <v>39.953267837900974</v>
      </c>
      <c r="F8" s="65">
        <f>INDEX('REEDS calc'!$C$64:$AG$113,MATCH(About!$B$2,'REEDS calc'!$B$64:$B$113,0),MATCH(F$1,'REEDS calc'!$C$63:$AG$63,0))*SUMIFS('res v com'!$F$3:$F$52,'res v com'!$B$3:$B$52,About!$B$2)</f>
        <v>45.676910140521656</v>
      </c>
      <c r="G8" s="65">
        <f>INDEX('REEDS calc'!$C$64:$AG$113,MATCH(About!$B$2,'REEDS calc'!$B$64:$B$113,0),MATCH(G$1,'REEDS calc'!$C$63:$AG$63,0))*SUMIFS('res v com'!$F$3:$F$52,'res v com'!$B$3:$B$52,About!$B$2)</f>
        <v>51.041960026519625</v>
      </c>
      <c r="H8" s="65">
        <f>INDEX('REEDS calc'!$C$64:$AG$113,MATCH(About!$B$2,'REEDS calc'!$B$64:$B$113,0),MATCH(H$1,'REEDS calc'!$C$63:$AG$63,0))*SUMIFS('res v com'!$F$3:$F$52,'res v com'!$B$3:$B$52,About!$B$2)</f>
        <v>56.40700991251758</v>
      </c>
      <c r="I8" s="65">
        <f>INDEX('REEDS calc'!$C$64:$AG$113,MATCH(About!$B$2,'REEDS calc'!$B$64:$B$113,0),MATCH(I$1,'REEDS calc'!$C$63:$AG$63,0))*SUMIFS('res v com'!$F$3:$F$52,'res v com'!$B$3:$B$52,About!$B$2)</f>
        <v>62.647209779919471</v>
      </c>
      <c r="J8" s="65">
        <f>INDEX('REEDS calc'!$C$64:$AG$113,MATCH(About!$B$2,'REEDS calc'!$B$64:$B$113,0),MATCH(J$1,'REEDS calc'!$C$63:$AG$63,0))*SUMIFS('res v com'!$F$3:$F$52,'res v com'!$B$3:$B$52,About!$B$2)</f>
        <v>68.887409647321348</v>
      </c>
      <c r="K8" s="65">
        <f>INDEX('REEDS calc'!$C$64:$AG$113,MATCH(About!$B$2,'REEDS calc'!$B$64:$B$113,0),MATCH(K$1,'REEDS calc'!$C$63:$AG$63,0))*SUMIFS('res v com'!$F$3:$F$52,'res v com'!$B$3:$B$52,About!$B$2)</f>
        <v>76.915959476722563</v>
      </c>
      <c r="L8" s="65">
        <f>INDEX('REEDS calc'!$C$64:$AG$113,MATCH(About!$B$2,'REEDS calc'!$B$64:$B$113,0),MATCH(L$1,'REEDS calc'!$C$63:$AG$63,0))*SUMIFS('res v com'!$F$3:$F$52,'res v com'!$B$3:$B$52,About!$B$2)</f>
        <v>84.944509306123763</v>
      </c>
      <c r="M8" s="65">
        <f>INDEX('REEDS calc'!$C$64:$AG$113,MATCH(About!$B$2,'REEDS calc'!$B$64:$B$113,0),MATCH(M$1,'REEDS calc'!$C$63:$AG$63,0))*SUMIFS('res v com'!$F$3:$F$52,'res v com'!$B$3:$B$52,About!$B$2)</f>
        <v>92.495320256787565</v>
      </c>
      <c r="N8" s="65">
        <f>INDEX('REEDS calc'!$C$64:$AG$113,MATCH(About!$B$2,'REEDS calc'!$B$64:$B$113,0),MATCH(N$1,'REEDS calc'!$C$63:$AG$63,0))*SUMIFS('res v com'!$F$3:$F$52,'res v com'!$B$3:$B$52,About!$B$2)</f>
        <v>100.04613120745135</v>
      </c>
      <c r="O8" s="65">
        <f>INDEX('REEDS calc'!$C$64:$AG$113,MATCH(About!$B$2,'REEDS calc'!$B$64:$B$113,0),MATCH(O$1,'REEDS calc'!$C$63:$AG$63,0))*SUMIFS('res v com'!$F$3:$F$52,'res v com'!$B$3:$B$52,About!$B$2)</f>
        <v>104.64595333193186</v>
      </c>
      <c r="P8" s="65">
        <f>INDEX('REEDS calc'!$C$64:$AG$113,MATCH(About!$B$2,'REEDS calc'!$B$64:$B$113,0),MATCH(P$1,'REEDS calc'!$C$63:$AG$63,0))*SUMIFS('res v com'!$F$3:$F$52,'res v com'!$B$3:$B$52,About!$B$2)</f>
        <v>109.2457754564124</v>
      </c>
      <c r="Q8" s="65">
        <f>INDEX('REEDS calc'!$C$64:$AG$113,MATCH(About!$B$2,'REEDS calc'!$B$64:$B$113,0),MATCH(Q$1,'REEDS calc'!$C$63:$AG$63,0))*SUMIFS('res v com'!$F$3:$F$52,'res v com'!$B$3:$B$52,About!$B$2)</f>
        <v>110.29003654533398</v>
      </c>
      <c r="R8" s="65">
        <f>INDEX('REEDS calc'!$C$64:$AG$113,MATCH(About!$B$2,'REEDS calc'!$B$64:$B$113,0),MATCH(R$1,'REEDS calc'!$C$63:$AG$63,0))*SUMIFS('res v com'!$F$3:$F$52,'res v com'!$B$3:$B$52,About!$B$2)</f>
        <v>111.33429763425558</v>
      </c>
      <c r="S8" s="65">
        <f>INDEX('REEDS calc'!$C$64:$AG$113,MATCH(About!$B$2,'REEDS calc'!$B$64:$B$113,0),MATCH(S$1,'REEDS calc'!$C$63:$AG$63,0))*SUMIFS('res v com'!$F$3:$F$52,'res v com'!$B$3:$B$52,About!$B$2)</f>
        <v>112.18830872721981</v>
      </c>
      <c r="T8" s="65">
        <f>INDEX('REEDS calc'!$C$64:$AG$113,MATCH(About!$B$2,'REEDS calc'!$B$64:$B$113,0),MATCH(T$1,'REEDS calc'!$C$63:$AG$63,0))*SUMIFS('res v com'!$F$3:$F$52,'res v com'!$B$3:$B$52,About!$B$2)</f>
        <v>113.04231982018402</v>
      </c>
      <c r="U8" s="65">
        <f>INDEX('REEDS calc'!$C$64:$AG$113,MATCH(About!$B$2,'REEDS calc'!$B$64:$B$113,0),MATCH(U$1,'REEDS calc'!$C$63:$AG$63,0))*SUMIFS('res v com'!$F$3:$F$52,'res v com'!$B$3:$B$52,About!$B$2)</f>
        <v>114.13731424136088</v>
      </c>
      <c r="V8" s="65">
        <f>INDEX('REEDS calc'!$C$64:$AG$113,MATCH(About!$B$2,'REEDS calc'!$B$64:$B$113,0),MATCH(V$1,'REEDS calc'!$C$63:$AG$63,0))*SUMIFS('res v com'!$F$3:$F$52,'res v com'!$B$3:$B$52,About!$B$2)</f>
        <v>115.23230866253778</v>
      </c>
      <c r="W8" s="65">
        <f>INDEX('REEDS calc'!$C$64:$AG$113,MATCH(About!$B$2,'REEDS calc'!$B$64:$B$113,0),MATCH(W$1,'REEDS calc'!$C$63:$AG$63,0))*SUMIFS('res v com'!$F$3:$F$52,'res v com'!$B$3:$B$52,About!$B$2)</f>
        <v>115.89184198185667</v>
      </c>
      <c r="X8" s="65">
        <f>INDEX('REEDS calc'!$C$64:$AG$113,MATCH(About!$B$2,'REEDS calc'!$B$64:$B$113,0),MATCH(X$1,'REEDS calc'!$C$63:$AG$63,0))*SUMIFS('res v com'!$F$3:$F$52,'res v com'!$B$3:$B$52,About!$B$2)</f>
        <v>116.5513753011756</v>
      </c>
      <c r="Y8" s="65">
        <f>INDEX('REEDS calc'!$C$64:$AG$113,MATCH(About!$B$2,'REEDS calc'!$B$64:$B$113,0),MATCH(Y$1,'REEDS calc'!$C$63:$AG$63,0))*SUMIFS('res v com'!$F$3:$F$52,'res v com'!$B$3:$B$52,About!$B$2)</f>
        <v>117.89580860594104</v>
      </c>
      <c r="Z8" s="65">
        <f>INDEX('REEDS calc'!$C$64:$AG$113,MATCH(About!$B$2,'REEDS calc'!$B$64:$B$113,0),MATCH(Z$1,'REEDS calc'!$C$63:$AG$63,0))*SUMIFS('res v com'!$F$3:$F$52,'res v com'!$B$3:$B$52,About!$B$2)</f>
        <v>119.24024191070647</v>
      </c>
      <c r="AA8" s="65">
        <f>INDEX('REEDS calc'!$C$64:$AG$113,MATCH(About!$B$2,'REEDS calc'!$B$64:$B$113,0),MATCH(AA$1,'REEDS calc'!$C$63:$AG$63,0))*SUMIFS('res v com'!$F$3:$F$52,'res v com'!$B$3:$B$52,About!$B$2)</f>
        <v>121.49364741837937</v>
      </c>
      <c r="AB8" s="65">
        <f>INDEX('REEDS calc'!$C$64:$AG$113,MATCH(About!$B$2,'REEDS calc'!$B$64:$B$113,0),MATCH(AB$1,'REEDS calc'!$C$63:$AG$63,0))*SUMIFS('res v com'!$F$3:$F$52,'res v com'!$B$3:$B$52,About!$B$2)</f>
        <v>123.74705292605228</v>
      </c>
      <c r="AC8" s="65">
        <f>INDEX('REEDS calc'!$C$64:$AG$113,MATCH(About!$B$2,'REEDS calc'!$B$64:$B$113,0),MATCH(AC$1,'REEDS calc'!$C$63:$AG$63,0))*SUMIFS('res v com'!$F$3:$F$52,'res v com'!$B$3:$B$52,About!$B$2)</f>
        <v>125.77638621626427</v>
      </c>
      <c r="AD8" s="65">
        <f>INDEX('REEDS calc'!$C$64:$AG$113,MATCH(About!$B$2,'REEDS calc'!$B$64:$B$113,0),MATCH(AD$1,'REEDS calc'!$C$63:$AG$63,0))*SUMIFS('res v com'!$F$3:$F$52,'res v com'!$B$3:$B$52,About!$B$2)</f>
        <v>127.80571950647627</v>
      </c>
      <c r="AE8" s="65">
        <f>INDEX('REEDS calc'!$C$64:$AG$113,MATCH(About!$B$2,'REEDS calc'!$B$64:$B$113,0),MATCH(AE$1,'REEDS calc'!$C$63:$AG$63,0))*SUMIFS('res v com'!$F$3:$F$52,'res v com'!$B$3:$B$52,About!$B$2)</f>
        <v>129.72513057680177</v>
      </c>
      <c r="AF8" s="65">
        <f>INDEX('REEDS calc'!$C$64:$AG$113,MATCH(About!$B$2,'REEDS calc'!$B$64:$B$113,0),MATCH(AF$1,'REEDS calc'!$C$63:$AG$63,0))*SUMIFS('res v com'!$F$3:$F$52,'res v com'!$B$3:$B$52,About!$B$2)</f>
        <v>131.64454164712731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21.494136264408201</v>
      </c>
      <c r="C8" s="65">
        <f>INDEX('REEDS calc-noIRA'!$C$64:$AG$113,MATCH(About!$B$2,'REEDS calc-noIRA'!$B$64:$B$113,0),MATCH(C$1,'REEDS calc-noIRA'!$C$63:$AG$63,0))*SUMIFS('res v com'!$E$3:$E$52,'res v com'!$B$3:$B$52,About!$B$2)*SUMIFS('Urban and Rural'!$C$2:$C$53,'Urban and Rural'!$A$2:$A$53,About!$B$1)</f>
        <v>21.494136264408201</v>
      </c>
      <c r="D8" s="65">
        <f>INDEX('REEDS calc-noIRA'!$C$64:$AG$113,MATCH(About!$B$2,'REEDS calc-noIRA'!$B$64:$B$113,0),MATCH(D$1,'REEDS calc-noIRA'!$C$63:$AG$63,0))*SUMIFS('res v com'!$E$3:$E$52,'res v com'!$B$3:$B$52,About!$B$2)*SUMIFS('Urban and Rural'!$C$2:$C$53,'Urban and Rural'!$A$2:$A$53,About!$B$1)</f>
        <v>21.494136264408201</v>
      </c>
      <c r="E8" s="65">
        <f>INDEX('REEDS calc-noIRA'!$C$64:$AG$113,MATCH(About!$B$2,'REEDS calc-noIRA'!$B$64:$B$113,0),MATCH(E$1,'REEDS calc-noIRA'!$C$63:$AG$63,0))*SUMIFS('res v com'!$E$3:$E$52,'res v com'!$B$3:$B$52,About!$B$2)*SUMIFS('Urban and Rural'!$C$2:$C$53,'Urban and Rural'!$A$2:$A$53,About!$B$1)</f>
        <v>22.722579489041454</v>
      </c>
      <c r="F8" s="65">
        <f>INDEX('REEDS calc-noIRA'!$C$64:$AG$113,MATCH(About!$B$2,'REEDS calc-noIRA'!$B$64:$B$113,0),MATCH(F$1,'REEDS calc-noIRA'!$C$63:$AG$63,0))*SUMIFS('res v com'!$E$3:$E$52,'res v com'!$B$3:$B$52,About!$B$2)*SUMIFS('Urban and Rural'!$C$2:$C$53,'Urban and Rural'!$A$2:$A$53,About!$B$1)</f>
        <v>23.951022713674703</v>
      </c>
      <c r="G8" s="65">
        <f>INDEX('REEDS calc-noIRA'!$C$64:$AG$113,MATCH(About!$B$2,'REEDS calc-noIRA'!$B$64:$B$113,0),MATCH(G$1,'REEDS calc-noIRA'!$C$63:$AG$63,0))*SUMIFS('res v com'!$E$3:$E$52,'res v com'!$B$3:$B$52,About!$B$2)*SUMIFS('Urban and Rural'!$C$2:$C$53,'Urban and Rural'!$A$2:$A$53,About!$B$1)</f>
        <v>25.905912717511555</v>
      </c>
      <c r="H8" s="65">
        <f>INDEX('REEDS calc-noIRA'!$C$64:$AG$113,MATCH(About!$B$2,'REEDS calc-noIRA'!$B$64:$B$113,0),MATCH(H$1,'REEDS calc-noIRA'!$C$63:$AG$63,0))*SUMIFS('res v com'!$E$3:$E$52,'res v com'!$B$3:$B$52,About!$B$2)*SUMIFS('Urban and Rural'!$C$2:$C$53,'Urban and Rural'!$A$2:$A$53,About!$B$1)</f>
        <v>27.860802721348406</v>
      </c>
      <c r="I8" s="65">
        <f>INDEX('REEDS calc-noIRA'!$C$64:$AG$113,MATCH(About!$B$2,'REEDS calc-noIRA'!$B$64:$B$113,0),MATCH(I$1,'REEDS calc-noIRA'!$C$63:$AG$63,0))*SUMIFS('res v com'!$E$3:$E$52,'res v com'!$B$3:$B$52,About!$B$2)*SUMIFS('Urban and Rural'!$C$2:$C$53,'Urban and Rural'!$A$2:$A$53,About!$B$1)</f>
        <v>30.735215060323274</v>
      </c>
      <c r="J8" s="65">
        <f>INDEX('REEDS calc-noIRA'!$C$64:$AG$113,MATCH(About!$B$2,'REEDS calc-noIRA'!$B$64:$B$113,0),MATCH(J$1,'REEDS calc-noIRA'!$C$63:$AG$63,0))*SUMIFS('res v com'!$E$3:$E$52,'res v com'!$B$3:$B$52,About!$B$2)*SUMIFS('Urban and Rural'!$C$2:$C$53,'Urban and Rural'!$A$2:$A$53,About!$B$1)</f>
        <v>33.609627399298141</v>
      </c>
      <c r="K8" s="65">
        <f>INDEX('REEDS calc-noIRA'!$C$64:$AG$113,MATCH(About!$B$2,'REEDS calc-noIRA'!$B$64:$B$113,0),MATCH(K$1,'REEDS calc-noIRA'!$C$63:$AG$63,0))*SUMIFS('res v com'!$E$3:$E$52,'res v com'!$B$3:$B$52,About!$B$2)*SUMIFS('Urban and Rural'!$C$2:$C$53,'Urban and Rural'!$A$2:$A$53,About!$B$1)</f>
        <v>37.249101628663446</v>
      </c>
      <c r="L8" s="65">
        <f>INDEX('REEDS calc-noIRA'!$C$64:$AG$113,MATCH(About!$B$2,'REEDS calc-noIRA'!$B$64:$B$113,0),MATCH(L$1,'REEDS calc-noIRA'!$C$63:$AG$63,0))*SUMIFS('res v com'!$E$3:$E$52,'res v com'!$B$3:$B$52,About!$B$2)*SUMIFS('Urban and Rural'!$C$2:$C$53,'Urban and Rural'!$A$2:$A$53,About!$B$1)</f>
        <v>40.888575858028744</v>
      </c>
      <c r="M8" s="65">
        <f>INDEX('REEDS calc-noIRA'!$C$64:$AG$113,MATCH(About!$B$2,'REEDS calc-noIRA'!$B$64:$B$113,0),MATCH(M$1,'REEDS calc-noIRA'!$C$63:$AG$63,0))*SUMIFS('res v com'!$E$3:$E$52,'res v com'!$B$3:$B$52,About!$B$2)*SUMIFS('Urban and Rural'!$C$2:$C$53,'Urban and Rural'!$A$2:$A$53,About!$B$1)</f>
        <v>43.596460530010141</v>
      </c>
      <c r="N8" s="65">
        <f>INDEX('REEDS calc-noIRA'!$C$64:$AG$113,MATCH(About!$B$2,'REEDS calc-noIRA'!$B$64:$B$113,0),MATCH(N$1,'REEDS calc-noIRA'!$C$63:$AG$63,0))*SUMIFS('res v com'!$E$3:$E$52,'res v com'!$B$3:$B$52,About!$B$2)*SUMIFS('Urban and Rural'!$C$2:$C$53,'Urban and Rural'!$A$2:$A$53,About!$B$1)</f>
        <v>46.304345201991531</v>
      </c>
      <c r="O8" s="65">
        <f>INDEX('REEDS calc-noIRA'!$C$64:$AG$113,MATCH(About!$B$2,'REEDS calc-noIRA'!$B$64:$B$113,0),MATCH(O$1,'REEDS calc-noIRA'!$C$63:$AG$63,0))*SUMIFS('res v com'!$E$3:$E$52,'res v com'!$B$3:$B$52,About!$B$2)*SUMIFS('Urban and Rural'!$C$2:$C$53,'Urban and Rural'!$A$2:$A$53,About!$B$1)</f>
        <v>48.391974650533299</v>
      </c>
      <c r="P8" s="65">
        <f>INDEX('REEDS calc-noIRA'!$C$64:$AG$113,MATCH(About!$B$2,'REEDS calc-noIRA'!$B$64:$B$113,0),MATCH(P$1,'REEDS calc-noIRA'!$C$63:$AG$63,0))*SUMIFS('res v com'!$E$3:$E$52,'res v com'!$B$3:$B$52,About!$B$2)*SUMIFS('Urban and Rural'!$C$2:$C$53,'Urban and Rural'!$A$2:$A$53,About!$B$1)</f>
        <v>50.479604099075061</v>
      </c>
      <c r="Q8" s="65">
        <f>INDEX('REEDS calc-noIRA'!$C$64:$AG$113,MATCH(About!$B$2,'REEDS calc-noIRA'!$B$64:$B$113,0),MATCH(Q$1,'REEDS calc-noIRA'!$C$63:$AG$63,0))*SUMIFS('res v com'!$E$3:$E$52,'res v com'!$B$3:$B$52,About!$B$2)*SUMIFS('Urban and Rural'!$C$2:$C$53,'Urban and Rural'!$A$2:$A$53,About!$B$1)</f>
        <v>52.420013436216763</v>
      </c>
      <c r="R8" s="65">
        <f>INDEX('REEDS calc-noIRA'!$C$64:$AG$113,MATCH(About!$B$2,'REEDS calc-noIRA'!$B$64:$B$113,0),MATCH(R$1,'REEDS calc-noIRA'!$C$63:$AG$63,0))*SUMIFS('res v com'!$E$3:$E$52,'res v com'!$B$3:$B$52,About!$B$2)*SUMIFS('Urban and Rural'!$C$2:$C$53,'Urban and Rural'!$A$2:$A$53,About!$B$1)</f>
        <v>54.360422773358465</v>
      </c>
      <c r="S8" s="65">
        <f>INDEX('REEDS calc-noIRA'!$C$64:$AG$113,MATCH(About!$B$2,'REEDS calc-noIRA'!$B$64:$B$113,0),MATCH(S$1,'REEDS calc-noIRA'!$C$63:$AG$63,0))*SUMIFS('res v com'!$E$3:$E$52,'res v com'!$B$3:$B$52,About!$B$2)*SUMIFS('Urban and Rural'!$C$2:$C$53,'Urban and Rural'!$A$2:$A$53,About!$B$1)</f>
        <v>55.707124776001535</v>
      </c>
      <c r="T8" s="65">
        <f>INDEX('REEDS calc-noIRA'!$C$64:$AG$113,MATCH(About!$B$2,'REEDS calc-noIRA'!$B$64:$B$113,0),MATCH(T$1,'REEDS calc-noIRA'!$C$63:$AG$63,0))*SUMIFS('res v com'!$E$3:$E$52,'res v com'!$B$3:$B$52,About!$B$2)*SUMIFS('Urban and Rural'!$C$2:$C$53,'Urban and Rural'!$A$2:$A$53,About!$B$1)</f>
        <v>57.053826778644591</v>
      </c>
      <c r="U8" s="65">
        <f>INDEX('REEDS calc-noIRA'!$C$64:$AG$113,MATCH(About!$B$2,'REEDS calc-noIRA'!$B$64:$B$113,0),MATCH(U$1,'REEDS calc-noIRA'!$C$63:$AG$63,0))*SUMIFS('res v com'!$E$3:$E$52,'res v com'!$B$3:$B$52,About!$B$2)*SUMIFS('Urban and Rural'!$C$2:$C$53,'Urban and Rural'!$A$2:$A$53,About!$B$1)</f>
        <v>58.354673336753294</v>
      </c>
      <c r="V8" s="65">
        <f>INDEX('REEDS calc-noIRA'!$C$64:$AG$113,MATCH(About!$B$2,'REEDS calc-noIRA'!$B$64:$B$113,0),MATCH(V$1,'REEDS calc-noIRA'!$C$63:$AG$63,0))*SUMIFS('res v com'!$E$3:$E$52,'res v com'!$B$3:$B$52,About!$B$2)*SUMIFS('Urban and Rural'!$C$2:$C$53,'Urban and Rural'!$A$2:$A$53,About!$B$1)</f>
        <v>59.655519894861996</v>
      </c>
      <c r="W8" s="65">
        <f>INDEX('REEDS calc-noIRA'!$C$64:$AG$113,MATCH(About!$B$2,'REEDS calc-noIRA'!$B$64:$B$113,0),MATCH(W$1,'REEDS calc-noIRA'!$C$63:$AG$63,0))*SUMIFS('res v com'!$E$3:$E$52,'res v com'!$B$3:$B$52,About!$B$2)*SUMIFS('Urban and Rural'!$C$2:$C$53,'Urban and Rural'!$A$2:$A$53,About!$B$1)</f>
        <v>60.68364723021314</v>
      </c>
      <c r="X8" s="65">
        <f>INDEX('REEDS calc-noIRA'!$C$64:$AG$113,MATCH(About!$B$2,'REEDS calc-noIRA'!$B$64:$B$113,0),MATCH(X$1,'REEDS calc-noIRA'!$C$63:$AG$63,0))*SUMIFS('res v com'!$E$3:$E$52,'res v com'!$B$3:$B$52,About!$B$2)*SUMIFS('Urban and Rural'!$C$2:$C$53,'Urban and Rural'!$A$2:$A$53,About!$B$1)</f>
        <v>61.711774565564276</v>
      </c>
      <c r="Y8" s="65">
        <f>INDEX('REEDS calc-noIRA'!$C$64:$AG$113,MATCH(About!$B$2,'REEDS calc-noIRA'!$B$64:$B$113,0),MATCH(Y$1,'REEDS calc-noIRA'!$C$63:$AG$63,0))*SUMIFS('res v com'!$E$3:$E$52,'res v com'!$B$3:$B$52,About!$B$2)*SUMIFS('Urban and Rural'!$C$2:$C$53,'Urban and Rural'!$A$2:$A$53,About!$B$1)</f>
        <v>62.566133900574492</v>
      </c>
      <c r="Z8" s="65">
        <f>INDEX('REEDS calc-noIRA'!$C$64:$AG$113,MATCH(About!$B$2,'REEDS calc-noIRA'!$B$64:$B$113,0),MATCH(Z$1,'REEDS calc-noIRA'!$C$63:$AG$63,0))*SUMIFS('res v com'!$E$3:$E$52,'res v com'!$B$3:$B$52,About!$B$2)*SUMIFS('Urban and Rural'!$C$2:$C$53,'Urban and Rural'!$A$2:$A$53,About!$B$1)</f>
        <v>63.420493235584694</v>
      </c>
      <c r="AA8" s="65">
        <f>INDEX('REEDS calc-noIRA'!$C$64:$AG$113,MATCH(About!$B$2,'REEDS calc-noIRA'!$B$64:$B$113,0),MATCH(AA$1,'REEDS calc-noIRA'!$C$63:$AG$63,0))*SUMIFS('res v com'!$E$3:$E$52,'res v com'!$B$3:$B$52,About!$B$2)*SUMIFS('Urban and Rural'!$C$2:$C$53,'Urban and Rural'!$A$2:$A$53,About!$B$1)</f>
        <v>63.965931681099811</v>
      </c>
      <c r="AB8" s="65">
        <f>INDEX('REEDS calc-noIRA'!$C$64:$AG$113,MATCH(About!$B$2,'REEDS calc-noIRA'!$B$64:$B$113,0),MATCH(AB$1,'REEDS calc-noIRA'!$C$63:$AG$63,0))*SUMIFS('res v com'!$E$3:$E$52,'res v com'!$B$3:$B$52,About!$B$2)*SUMIFS('Urban and Rural'!$C$2:$C$53,'Urban and Rural'!$A$2:$A$53,About!$B$1)</f>
        <v>64.511370126614921</v>
      </c>
      <c r="AC8" s="65">
        <f>INDEX('REEDS calc-noIRA'!$C$64:$AG$113,MATCH(About!$B$2,'REEDS calc-noIRA'!$B$64:$B$113,0),MATCH(AC$1,'REEDS calc-noIRA'!$C$63:$AG$63,0))*SUMIFS('res v com'!$E$3:$E$52,'res v com'!$B$3:$B$52,About!$B$2)*SUMIFS('Urban and Rural'!$C$2:$C$53,'Urban and Rural'!$A$2:$A$53,About!$B$1)</f>
        <v>65.599833573195653</v>
      </c>
      <c r="AD8" s="65">
        <f>INDEX('REEDS calc-noIRA'!$C$64:$AG$113,MATCH(About!$B$2,'REEDS calc-noIRA'!$B$64:$B$113,0),MATCH(AD$1,'REEDS calc-noIRA'!$C$63:$AG$63,0))*SUMIFS('res v com'!$E$3:$E$52,'res v com'!$B$3:$B$52,About!$B$2)*SUMIFS('Urban and Rural'!$C$2:$C$53,'Urban and Rural'!$A$2:$A$53,About!$B$1)</f>
        <v>66.6882970197764</v>
      </c>
      <c r="AE8" s="65">
        <f>INDEX('REEDS calc-noIRA'!$C$64:$AG$113,MATCH(About!$B$2,'REEDS calc-noIRA'!$B$64:$B$113,0),MATCH(AE$1,'REEDS calc-noIRA'!$C$63:$AG$63,0))*SUMIFS('res v com'!$E$3:$E$52,'res v com'!$B$3:$B$52,About!$B$2)*SUMIFS('Urban and Rural'!$C$2:$C$53,'Urban and Rural'!$A$2:$A$53,About!$B$1)</f>
        <v>67.793654577501329</v>
      </c>
      <c r="AF8" s="65">
        <f>INDEX('REEDS calc-noIRA'!$C$64:$AG$113,MATCH(About!$B$2,'REEDS calc-noIRA'!$B$64:$B$113,0),MATCH(AF$1,'REEDS calc-noIRA'!$C$63:$AG$63,0))*SUMIFS('res v com'!$E$3:$E$52,'res v com'!$B$3:$B$52,About!$B$2)*SUMIFS('Urban and Rural'!$C$2:$C$53,'Urban and Rural'!$A$2:$A$53,About!$B$1)</f>
        <v>68.899012135226243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349.09442001849243</v>
      </c>
      <c r="C8" s="65">
        <f>INDEX('REEDS calc-noIRA'!$C$64:$AG$113,MATCH(About!$B$2,'REEDS calc-noIRA'!$B$64:$B$113,0),MATCH(C$1,'REEDS calc-noIRA'!$C$63:$AG$63,0))*SUMIFS('res v com'!$E$3:$E$52,'res v com'!$B$3:$B$52,About!$B$2)*SUMIFS('Urban and Rural'!$B$2:$B$53,'Urban and Rural'!$A$2:$A$53,About!$B$1)</f>
        <v>349.09442001849243</v>
      </c>
      <c r="D8" s="65">
        <f>INDEX('REEDS calc-noIRA'!$C$64:$AG$113,MATCH(About!$B$2,'REEDS calc-noIRA'!$B$64:$B$113,0),MATCH(D$1,'REEDS calc-noIRA'!$C$63:$AG$63,0))*SUMIFS('res v com'!$E$3:$E$52,'res v com'!$B$3:$B$52,About!$B$2)*SUMIFS('Urban and Rural'!$B$2:$B$53,'Urban and Rural'!$A$2:$A$53,About!$B$1)</f>
        <v>349.09442001849243</v>
      </c>
      <c r="E8" s="65">
        <f>INDEX('REEDS calc-noIRA'!$C$64:$AG$113,MATCH(About!$B$2,'REEDS calc-noIRA'!$B$64:$B$113,0),MATCH(E$1,'REEDS calc-noIRA'!$C$63:$AG$63,0))*SUMIFS('res v com'!$E$3:$E$52,'res v com'!$B$3:$B$52,About!$B$2)*SUMIFS('Urban and Rural'!$B$2:$B$53,'Urban and Rural'!$A$2:$A$53,About!$B$1)</f>
        <v>369.04603239098424</v>
      </c>
      <c r="F8" s="65">
        <f>INDEX('REEDS calc-noIRA'!$C$64:$AG$113,MATCH(About!$B$2,'REEDS calc-noIRA'!$B$64:$B$113,0),MATCH(F$1,'REEDS calc-noIRA'!$C$63:$AG$63,0))*SUMIFS('res v com'!$E$3:$E$52,'res v com'!$B$3:$B$52,About!$B$2)*SUMIFS('Urban and Rural'!$B$2:$B$53,'Urban and Rural'!$A$2:$A$53,About!$B$1)</f>
        <v>388.99764476347599</v>
      </c>
      <c r="G8" s="65">
        <f>INDEX('REEDS calc-noIRA'!$C$64:$AG$113,MATCH(About!$B$2,'REEDS calc-noIRA'!$B$64:$B$113,0),MATCH(G$1,'REEDS calc-noIRA'!$C$63:$AG$63,0))*SUMIFS('res v com'!$E$3:$E$52,'res v com'!$B$3:$B$52,About!$B$2)*SUMIFS('Urban and Rural'!$B$2:$B$53,'Urban and Rural'!$A$2:$A$53,About!$B$1)</f>
        <v>420.74775482579184</v>
      </c>
      <c r="H8" s="65">
        <f>INDEX('REEDS calc-noIRA'!$C$64:$AG$113,MATCH(About!$B$2,'REEDS calc-noIRA'!$B$64:$B$113,0),MATCH(H$1,'REEDS calc-noIRA'!$C$63:$AG$63,0))*SUMIFS('res v com'!$E$3:$E$52,'res v com'!$B$3:$B$52,About!$B$2)*SUMIFS('Urban and Rural'!$B$2:$B$53,'Urban and Rural'!$A$2:$A$53,About!$B$1)</f>
        <v>452.49786488810764</v>
      </c>
      <c r="I8" s="65">
        <f>INDEX('REEDS calc-noIRA'!$C$64:$AG$113,MATCH(About!$B$2,'REEDS calc-noIRA'!$B$64:$B$113,0),MATCH(I$1,'REEDS calc-noIRA'!$C$63:$AG$63,0))*SUMIFS('res v com'!$E$3:$E$52,'res v com'!$B$3:$B$52,About!$B$2)*SUMIFS('Urban and Rural'!$B$2:$B$53,'Urban and Rural'!$A$2:$A$53,About!$B$1)</f>
        <v>499.18228597973399</v>
      </c>
      <c r="J8" s="65">
        <f>INDEX('REEDS calc-noIRA'!$C$64:$AG$113,MATCH(About!$B$2,'REEDS calc-noIRA'!$B$64:$B$113,0),MATCH(J$1,'REEDS calc-noIRA'!$C$63:$AG$63,0))*SUMIFS('res v com'!$E$3:$E$52,'res v com'!$B$3:$B$52,About!$B$2)*SUMIFS('Urban and Rural'!$B$2:$B$53,'Urban and Rural'!$A$2:$A$53,About!$B$1)</f>
        <v>545.86670707136034</v>
      </c>
      <c r="K8" s="65">
        <f>INDEX('REEDS calc-noIRA'!$C$64:$AG$113,MATCH(About!$B$2,'REEDS calc-noIRA'!$B$64:$B$113,0),MATCH(K$1,'REEDS calc-noIRA'!$C$63:$AG$63,0))*SUMIFS('res v com'!$E$3:$E$52,'res v com'!$B$3:$B$52,About!$B$2)*SUMIFS('Urban and Rural'!$B$2:$B$53,'Urban and Rural'!$A$2:$A$53,About!$B$1)</f>
        <v>604.97678852070737</v>
      </c>
      <c r="L8" s="65">
        <f>INDEX('REEDS calc-noIRA'!$C$64:$AG$113,MATCH(About!$B$2,'REEDS calc-noIRA'!$B$64:$B$113,0),MATCH(L$1,'REEDS calc-noIRA'!$C$63:$AG$63,0))*SUMIFS('res v com'!$E$3:$E$52,'res v com'!$B$3:$B$52,About!$B$2)*SUMIFS('Urban and Rural'!$B$2:$B$53,'Urban and Rural'!$A$2:$A$53,About!$B$1)</f>
        <v>664.08686997005418</v>
      </c>
      <c r="M8" s="65">
        <f>INDEX('REEDS calc-noIRA'!$C$64:$AG$113,MATCH(About!$B$2,'REEDS calc-noIRA'!$B$64:$B$113,0),MATCH(M$1,'REEDS calc-noIRA'!$C$63:$AG$63,0))*SUMIFS('res v com'!$E$3:$E$52,'res v com'!$B$3:$B$52,About!$B$2)*SUMIFS('Urban and Rural'!$B$2:$B$53,'Urban and Rural'!$A$2:$A$53,About!$B$1)</f>
        <v>708.06665205637273</v>
      </c>
      <c r="N8" s="65">
        <f>INDEX('REEDS calc-noIRA'!$C$64:$AG$113,MATCH(About!$B$2,'REEDS calc-noIRA'!$B$64:$B$113,0),MATCH(N$1,'REEDS calc-noIRA'!$C$63:$AG$63,0))*SUMIFS('res v com'!$E$3:$E$52,'res v com'!$B$3:$B$52,About!$B$2)*SUMIFS('Urban and Rural'!$B$2:$B$53,'Urban and Rural'!$A$2:$A$53,About!$B$1)</f>
        <v>752.04643414269128</v>
      </c>
      <c r="O8" s="65">
        <f>INDEX('REEDS calc-noIRA'!$C$64:$AG$113,MATCH(About!$B$2,'REEDS calc-noIRA'!$B$64:$B$113,0),MATCH(O$1,'REEDS calc-noIRA'!$C$63:$AG$63,0))*SUMIFS('res v com'!$E$3:$E$52,'res v com'!$B$3:$B$52,About!$B$2)*SUMIFS('Urban and Rural'!$B$2:$B$53,'Urban and Rural'!$A$2:$A$53,About!$B$1)</f>
        <v>785.95241587590419</v>
      </c>
      <c r="P8" s="65">
        <f>INDEX('REEDS calc-noIRA'!$C$64:$AG$113,MATCH(About!$B$2,'REEDS calc-noIRA'!$B$64:$B$113,0),MATCH(P$1,'REEDS calc-noIRA'!$C$63:$AG$63,0))*SUMIFS('res v com'!$E$3:$E$52,'res v com'!$B$3:$B$52,About!$B$2)*SUMIFS('Urban and Rural'!$B$2:$B$53,'Urban and Rural'!$A$2:$A$53,About!$B$1)</f>
        <v>819.85839760911699</v>
      </c>
      <c r="Q8" s="65">
        <f>INDEX('REEDS calc-noIRA'!$C$64:$AG$113,MATCH(About!$B$2,'REEDS calc-noIRA'!$B$64:$B$113,0),MATCH(Q$1,'REEDS calc-noIRA'!$C$63:$AG$63,0))*SUMIFS('res v com'!$E$3:$E$52,'res v com'!$B$3:$B$52,About!$B$2)*SUMIFS('Urban and Rural'!$B$2:$B$53,'Urban and Rural'!$A$2:$A$53,About!$B$1)</f>
        <v>851.37332167097031</v>
      </c>
      <c r="R8" s="65">
        <f>INDEX('REEDS calc-noIRA'!$C$64:$AG$113,MATCH(About!$B$2,'REEDS calc-noIRA'!$B$64:$B$113,0),MATCH(R$1,'REEDS calc-noIRA'!$C$63:$AG$63,0))*SUMIFS('res v com'!$E$3:$E$52,'res v com'!$B$3:$B$52,About!$B$2)*SUMIFS('Urban and Rural'!$B$2:$B$53,'Urban and Rural'!$A$2:$A$53,About!$B$1)</f>
        <v>882.88824573282341</v>
      </c>
      <c r="S8" s="65">
        <f>INDEX('REEDS calc-noIRA'!$C$64:$AG$113,MATCH(About!$B$2,'REEDS calc-noIRA'!$B$64:$B$113,0),MATCH(S$1,'REEDS calc-noIRA'!$C$63:$AG$63,0))*SUMIFS('res v com'!$E$3:$E$52,'res v com'!$B$3:$B$52,About!$B$2)*SUMIFS('Urban and Rural'!$B$2:$B$53,'Urban and Rural'!$A$2:$A$53,About!$B$1)</f>
        <v>904.76054377575053</v>
      </c>
      <c r="T8" s="65">
        <f>INDEX('REEDS calc-noIRA'!$C$64:$AG$113,MATCH(About!$B$2,'REEDS calc-noIRA'!$B$64:$B$113,0),MATCH(T$1,'REEDS calc-noIRA'!$C$63:$AG$63,0))*SUMIFS('res v com'!$E$3:$E$52,'res v com'!$B$3:$B$52,About!$B$2)*SUMIFS('Urban and Rural'!$B$2:$B$53,'Urban and Rural'!$A$2:$A$53,About!$B$1)</f>
        <v>926.63284181867755</v>
      </c>
      <c r="U8" s="65">
        <f>INDEX('REEDS calc-noIRA'!$C$64:$AG$113,MATCH(About!$B$2,'REEDS calc-noIRA'!$B$64:$B$113,0),MATCH(U$1,'REEDS calc-noIRA'!$C$63:$AG$63,0))*SUMIFS('res v com'!$E$3:$E$52,'res v com'!$B$3:$B$52,About!$B$2)*SUMIFS('Urban and Rural'!$B$2:$B$53,'Urban and Rural'!$A$2:$A$53,About!$B$1)</f>
        <v>947.76038419347753</v>
      </c>
      <c r="V8" s="65">
        <f>INDEX('REEDS calc-noIRA'!$C$64:$AG$113,MATCH(About!$B$2,'REEDS calc-noIRA'!$B$64:$B$113,0),MATCH(V$1,'REEDS calc-noIRA'!$C$63:$AG$63,0))*SUMIFS('res v com'!$E$3:$E$52,'res v com'!$B$3:$B$52,About!$B$2)*SUMIFS('Urban and Rural'!$B$2:$B$53,'Urban and Rural'!$A$2:$A$53,About!$B$1)</f>
        <v>968.88792656827752</v>
      </c>
      <c r="W8" s="65">
        <f>INDEX('REEDS calc-noIRA'!$C$64:$AG$113,MATCH(About!$B$2,'REEDS calc-noIRA'!$B$64:$B$113,0),MATCH(W$1,'REEDS calc-noIRA'!$C$63:$AG$63,0))*SUMIFS('res v com'!$E$3:$E$52,'res v com'!$B$3:$B$52,About!$B$2)*SUMIFS('Urban and Rural'!$B$2:$B$53,'Urban and Rural'!$A$2:$A$53,About!$B$1)</f>
        <v>985.5861326010496</v>
      </c>
      <c r="X8" s="65">
        <f>INDEX('REEDS calc-noIRA'!$C$64:$AG$113,MATCH(About!$B$2,'REEDS calc-noIRA'!$B$64:$B$113,0),MATCH(X$1,'REEDS calc-noIRA'!$C$63:$AG$63,0))*SUMIFS('res v com'!$E$3:$E$52,'res v com'!$B$3:$B$52,About!$B$2)*SUMIFS('Urban and Rural'!$B$2:$B$53,'Urban and Rural'!$A$2:$A$53,About!$B$1)</f>
        <v>1002.2843386338216</v>
      </c>
      <c r="Y8" s="65">
        <f>INDEX('REEDS calc-noIRA'!$C$64:$AG$113,MATCH(About!$B$2,'REEDS calc-noIRA'!$B$64:$B$113,0),MATCH(Y$1,'REEDS calc-noIRA'!$C$63:$AG$63,0))*SUMIFS('res v com'!$E$3:$E$52,'res v com'!$B$3:$B$52,About!$B$2)*SUMIFS('Urban and Rural'!$B$2:$B$53,'Urban and Rural'!$A$2:$A$53,About!$B$1)</f>
        <v>1016.1603126610564</v>
      </c>
      <c r="Z8" s="65">
        <f>INDEX('REEDS calc-noIRA'!$C$64:$AG$113,MATCH(About!$B$2,'REEDS calc-noIRA'!$B$64:$B$113,0),MATCH(Z$1,'REEDS calc-noIRA'!$C$63:$AG$63,0))*SUMIFS('res v com'!$E$3:$E$52,'res v com'!$B$3:$B$52,About!$B$2)*SUMIFS('Urban and Rural'!$B$2:$B$53,'Urban and Rural'!$A$2:$A$53,About!$B$1)</f>
        <v>1030.0362866882911</v>
      </c>
      <c r="AA8" s="65">
        <f>INDEX('REEDS calc-noIRA'!$C$64:$AG$113,MATCH(About!$B$2,'REEDS calc-noIRA'!$B$64:$B$113,0),MATCH(AA$1,'REEDS calc-noIRA'!$C$63:$AG$63,0))*SUMIFS('res v com'!$E$3:$E$52,'res v com'!$B$3:$B$52,About!$B$2)*SUMIFS('Urban and Rural'!$B$2:$B$53,'Urban and Rural'!$A$2:$A$53,About!$B$1)</f>
        <v>1038.8949593723469</v>
      </c>
      <c r="AB8" s="65">
        <f>INDEX('REEDS calc-noIRA'!$C$64:$AG$113,MATCH(About!$B$2,'REEDS calc-noIRA'!$B$64:$B$113,0),MATCH(AB$1,'REEDS calc-noIRA'!$C$63:$AG$63,0))*SUMIFS('res v com'!$E$3:$E$52,'res v com'!$B$3:$B$52,About!$B$2)*SUMIFS('Urban and Rural'!$B$2:$B$53,'Urban and Rural'!$A$2:$A$53,About!$B$1)</f>
        <v>1047.7536320564027</v>
      </c>
      <c r="AC8" s="65">
        <f>INDEX('REEDS calc-noIRA'!$C$64:$AG$113,MATCH(About!$B$2,'REEDS calc-noIRA'!$B$64:$B$113,0),MATCH(AC$1,'REEDS calc-noIRA'!$C$63:$AG$63,0))*SUMIFS('res v com'!$E$3:$E$52,'res v com'!$B$3:$B$52,About!$B$2)*SUMIFS('Urban and Rural'!$B$2:$B$53,'Urban and Rural'!$A$2:$A$53,About!$B$1)</f>
        <v>1065.4317797577658</v>
      </c>
      <c r="AD8" s="65">
        <f>INDEX('REEDS calc-noIRA'!$C$64:$AG$113,MATCH(About!$B$2,'REEDS calc-noIRA'!$B$64:$B$113,0),MATCH(AD$1,'REEDS calc-noIRA'!$C$63:$AG$63,0))*SUMIFS('res v com'!$E$3:$E$52,'res v com'!$B$3:$B$52,About!$B$2)*SUMIFS('Urban and Rural'!$B$2:$B$53,'Urban and Rural'!$A$2:$A$53,About!$B$1)</f>
        <v>1083.1099274591288</v>
      </c>
      <c r="AE8" s="65">
        <f>INDEX('REEDS calc-noIRA'!$C$64:$AG$113,MATCH(About!$B$2,'REEDS calc-noIRA'!$B$64:$B$113,0),MATCH(AE$1,'REEDS calc-noIRA'!$C$63:$AG$63,0))*SUMIFS('res v com'!$E$3:$E$52,'res v com'!$B$3:$B$52,About!$B$2)*SUMIFS('Urban and Rural'!$B$2:$B$53,'Urban and Rural'!$A$2:$A$53,About!$B$1)</f>
        <v>1101.062458827696</v>
      </c>
      <c r="AF8" s="65">
        <f>INDEX('REEDS calc-noIRA'!$C$64:$AG$113,MATCH(About!$B$2,'REEDS calc-noIRA'!$B$64:$B$113,0),MATCH(AF$1,'REEDS calc-noIRA'!$C$63:$AG$63,0))*SUMIFS('res v com'!$E$3:$E$52,'res v com'!$B$3:$B$52,About!$B$2)*SUMIFS('Urban and Rural'!$B$2:$B$53,'Urban and Rural'!$A$2:$A$53,About!$B$1)</f>
        <v>1119.0149901962625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34.229625535280292</v>
      </c>
      <c r="C8" s="65">
        <f>INDEX('REEDS calc-noIRA'!$C$64:$AG$113,MATCH(About!$B$2,'REEDS calc-noIRA'!$B$64:$B$113,0),MATCH(C$1,'REEDS calc-noIRA'!$C$63:$AG$63,0))*SUMIFS('res v com'!$F$3:$F$52,'res v com'!$B$3:$B$52,About!$B$2)</f>
        <v>34.229625535280292</v>
      </c>
      <c r="D8" s="65">
        <f>INDEX('REEDS calc-noIRA'!$C$64:$AG$113,MATCH(About!$B$2,'REEDS calc-noIRA'!$B$64:$B$113,0),MATCH(D$1,'REEDS calc-noIRA'!$C$63:$AG$63,0))*SUMIFS('res v com'!$F$3:$F$52,'res v com'!$B$3:$B$52,About!$B$2)</f>
        <v>34.229625535280292</v>
      </c>
      <c r="E8" s="65">
        <f>INDEX('REEDS calc-noIRA'!$C$64:$AG$113,MATCH(About!$B$2,'REEDS calc-noIRA'!$B$64:$B$113,0),MATCH(E$1,'REEDS calc-noIRA'!$C$63:$AG$63,0))*SUMIFS('res v com'!$F$3:$F$52,'res v com'!$B$3:$B$52,About!$B$2)</f>
        <v>36.185933574518728</v>
      </c>
      <c r="F8" s="65">
        <f>INDEX('REEDS calc-noIRA'!$C$64:$AG$113,MATCH(About!$B$2,'REEDS calc-noIRA'!$B$64:$B$113,0),MATCH(F$1,'REEDS calc-noIRA'!$C$63:$AG$63,0))*SUMIFS('res v com'!$F$3:$F$52,'res v com'!$B$3:$B$52,About!$B$2)</f>
        <v>38.142241613757179</v>
      </c>
      <c r="G8" s="65">
        <f>INDEX('REEDS calc-noIRA'!$C$64:$AG$113,MATCH(About!$B$2,'REEDS calc-noIRA'!$B$64:$B$113,0),MATCH(G$1,'REEDS calc-noIRA'!$C$63:$AG$63,0))*SUMIFS('res v com'!$F$3:$F$52,'res v com'!$B$3:$B$52,About!$B$2)</f>
        <v>41.255423365787003</v>
      </c>
      <c r="H8" s="65">
        <f>INDEX('REEDS calc-noIRA'!$C$64:$AG$113,MATCH(About!$B$2,'REEDS calc-noIRA'!$B$64:$B$113,0),MATCH(H$1,'REEDS calc-noIRA'!$C$63:$AG$63,0))*SUMIFS('res v com'!$F$3:$F$52,'res v com'!$B$3:$B$52,About!$B$2)</f>
        <v>44.36860511781682</v>
      </c>
      <c r="I8" s="65">
        <f>INDEX('REEDS calc-noIRA'!$C$64:$AG$113,MATCH(About!$B$2,'REEDS calc-noIRA'!$B$64:$B$113,0),MATCH(I$1,'REEDS calc-noIRA'!$C$63:$AG$63,0))*SUMIFS('res v com'!$F$3:$F$52,'res v com'!$B$3:$B$52,About!$B$2)</f>
        <v>48.946135323579092</v>
      </c>
      <c r="J8" s="65">
        <f>INDEX('REEDS calc-noIRA'!$C$64:$AG$113,MATCH(About!$B$2,'REEDS calc-noIRA'!$B$64:$B$113,0),MATCH(J$1,'REEDS calc-noIRA'!$C$63:$AG$63,0))*SUMIFS('res v com'!$F$3:$F$52,'res v com'!$B$3:$B$52,About!$B$2)</f>
        <v>53.523665529341372</v>
      </c>
      <c r="K8" s="65">
        <f>INDEX('REEDS calc-noIRA'!$C$64:$AG$113,MATCH(About!$B$2,'REEDS calc-noIRA'!$B$64:$B$113,0),MATCH(K$1,'REEDS calc-noIRA'!$C$63:$AG$63,0))*SUMIFS('res v com'!$F$3:$F$52,'res v com'!$B$3:$B$52,About!$B$2)</f>
        <v>59.319564396083159</v>
      </c>
      <c r="L8" s="65">
        <f>INDEX('REEDS calc-noIRA'!$C$64:$AG$113,MATCH(About!$B$2,'REEDS calc-noIRA'!$B$64:$B$113,0),MATCH(L$1,'REEDS calc-noIRA'!$C$63:$AG$63,0))*SUMIFS('res v com'!$F$3:$F$52,'res v com'!$B$3:$B$52,About!$B$2)</f>
        <v>65.115463262824946</v>
      </c>
      <c r="M8" s="65">
        <f>INDEX('REEDS calc-noIRA'!$C$64:$AG$113,MATCH(About!$B$2,'REEDS calc-noIRA'!$B$64:$B$113,0),MATCH(M$1,'REEDS calc-noIRA'!$C$63:$AG$63,0))*SUMIFS('res v com'!$F$3:$F$52,'res v com'!$B$3:$B$52,About!$B$2)</f>
        <v>69.427796504525489</v>
      </c>
      <c r="N8" s="65">
        <f>INDEX('REEDS calc-noIRA'!$C$64:$AG$113,MATCH(About!$B$2,'REEDS calc-noIRA'!$B$64:$B$113,0),MATCH(N$1,'REEDS calc-noIRA'!$C$63:$AG$63,0))*SUMIFS('res v com'!$F$3:$F$52,'res v com'!$B$3:$B$52,About!$B$2)</f>
        <v>73.740129746226003</v>
      </c>
      <c r="O8" s="65">
        <f>INDEX('REEDS calc-noIRA'!$C$64:$AG$113,MATCH(About!$B$2,'REEDS calc-noIRA'!$B$64:$B$113,0),MATCH(O$1,'REEDS calc-noIRA'!$C$63:$AG$63,0))*SUMIFS('res v com'!$F$3:$F$52,'res v com'!$B$3:$B$52,About!$B$2)</f>
        <v>77.064700382652831</v>
      </c>
      <c r="P8" s="65">
        <f>INDEX('REEDS calc-noIRA'!$C$64:$AG$113,MATCH(About!$B$2,'REEDS calc-noIRA'!$B$64:$B$113,0),MATCH(P$1,'REEDS calc-noIRA'!$C$63:$AG$63,0))*SUMIFS('res v com'!$F$3:$F$52,'res v com'!$B$3:$B$52,About!$B$2)</f>
        <v>80.389271019079644</v>
      </c>
      <c r="Q8" s="65">
        <f>INDEX('REEDS calc-noIRA'!$C$64:$AG$113,MATCH(About!$B$2,'REEDS calc-noIRA'!$B$64:$B$113,0),MATCH(Q$1,'REEDS calc-noIRA'!$C$63:$AG$63,0))*SUMIFS('res v com'!$F$3:$F$52,'res v com'!$B$3:$B$52,About!$B$2)</f>
        <v>83.479392165538783</v>
      </c>
      <c r="R8" s="65">
        <f>INDEX('REEDS calc-noIRA'!$C$64:$AG$113,MATCH(About!$B$2,'REEDS calc-noIRA'!$B$64:$B$113,0),MATCH(R$1,'REEDS calc-noIRA'!$C$63:$AG$63,0))*SUMIFS('res v com'!$F$3:$F$52,'res v com'!$B$3:$B$52,About!$B$2)</f>
        <v>86.569513311997909</v>
      </c>
      <c r="S8" s="65">
        <f>INDEX('REEDS calc-noIRA'!$C$64:$AG$113,MATCH(About!$B$2,'REEDS calc-noIRA'!$B$64:$B$113,0),MATCH(S$1,'REEDS calc-noIRA'!$C$63:$AG$63,0))*SUMIFS('res v com'!$F$3:$F$52,'res v com'!$B$3:$B$52,About!$B$2)</f>
        <v>88.714149630062749</v>
      </c>
      <c r="T8" s="65">
        <f>INDEX('REEDS calc-noIRA'!$C$64:$AG$113,MATCH(About!$B$2,'REEDS calc-noIRA'!$B$64:$B$113,0),MATCH(T$1,'REEDS calc-noIRA'!$C$63:$AG$63,0))*SUMIFS('res v com'!$F$3:$F$52,'res v com'!$B$3:$B$52,About!$B$2)</f>
        <v>90.858785948127576</v>
      </c>
      <c r="U8" s="65">
        <f>INDEX('REEDS calc-noIRA'!$C$64:$AG$113,MATCH(About!$B$2,'REEDS calc-noIRA'!$B$64:$B$113,0),MATCH(U$1,'REEDS calc-noIRA'!$C$63:$AG$63,0))*SUMIFS('res v com'!$F$3:$F$52,'res v com'!$B$3:$B$52,About!$B$2)</f>
        <v>92.930397015218986</v>
      </c>
      <c r="V8" s="65">
        <f>INDEX('REEDS calc-noIRA'!$C$64:$AG$113,MATCH(About!$B$2,'REEDS calc-noIRA'!$B$64:$B$113,0),MATCH(V$1,'REEDS calc-noIRA'!$C$63:$AG$63,0))*SUMIFS('res v com'!$F$3:$F$52,'res v com'!$B$3:$B$52,About!$B$2)</f>
        <v>95.002008082310397</v>
      </c>
      <c r="W8" s="65">
        <f>INDEX('REEDS calc-noIRA'!$C$64:$AG$113,MATCH(About!$B$2,'REEDS calc-noIRA'!$B$64:$B$113,0),MATCH(W$1,'REEDS calc-noIRA'!$C$63:$AG$63,0))*SUMIFS('res v com'!$F$3:$F$52,'res v com'!$B$3:$B$52,About!$B$2)</f>
        <v>96.639311077822242</v>
      </c>
      <c r="X8" s="65">
        <f>INDEX('REEDS calc-noIRA'!$C$64:$AG$113,MATCH(About!$B$2,'REEDS calc-noIRA'!$B$64:$B$113,0),MATCH(X$1,'REEDS calc-noIRA'!$C$63:$AG$63,0))*SUMIFS('res v com'!$F$3:$F$52,'res v com'!$B$3:$B$52,About!$B$2)</f>
        <v>98.276614073334073</v>
      </c>
      <c r="Y8" s="65">
        <f>INDEX('REEDS calc-noIRA'!$C$64:$AG$113,MATCH(About!$B$2,'REEDS calc-noIRA'!$B$64:$B$113,0),MATCH(Y$1,'REEDS calc-noIRA'!$C$63:$AG$63,0))*SUMIFS('res v com'!$F$3:$F$52,'res v com'!$B$3:$B$52,About!$B$2)</f>
        <v>99.637189801999014</v>
      </c>
      <c r="Z8" s="65">
        <f>INDEX('REEDS calc-noIRA'!$C$64:$AG$113,MATCH(About!$B$2,'REEDS calc-noIRA'!$B$64:$B$113,0),MATCH(Z$1,'REEDS calc-noIRA'!$C$63:$AG$63,0))*SUMIFS('res v com'!$F$3:$F$52,'res v com'!$B$3:$B$52,About!$B$2)</f>
        <v>100.99776553066394</v>
      </c>
      <c r="AA8" s="65">
        <f>INDEX('REEDS calc-noIRA'!$C$64:$AG$113,MATCH(About!$B$2,'REEDS calc-noIRA'!$B$64:$B$113,0),MATCH(AA$1,'REEDS calc-noIRA'!$C$63:$AG$63,0))*SUMIFS('res v com'!$F$3:$F$52,'res v com'!$B$3:$B$52,About!$B$2)</f>
        <v>101.8663816738231</v>
      </c>
      <c r="AB8" s="65">
        <f>INDEX('REEDS calc-noIRA'!$C$64:$AG$113,MATCH(About!$B$2,'REEDS calc-noIRA'!$B$64:$B$113,0),MATCH(AB$1,'REEDS calc-noIRA'!$C$63:$AG$63,0))*SUMIFS('res v com'!$F$3:$F$52,'res v com'!$B$3:$B$52,About!$B$2)</f>
        <v>102.73499781698224</v>
      </c>
      <c r="AC8" s="65">
        <f>INDEX('REEDS calc-noIRA'!$C$64:$AG$113,MATCH(About!$B$2,'REEDS calc-noIRA'!$B$64:$B$113,0),MATCH(AC$1,'REEDS calc-noIRA'!$C$63:$AG$63,0))*SUMIFS('res v com'!$F$3:$F$52,'res v com'!$B$3:$B$52,About!$B$2)</f>
        <v>104.46838666903832</v>
      </c>
      <c r="AD8" s="65">
        <f>INDEX('REEDS calc-noIRA'!$C$64:$AG$113,MATCH(About!$B$2,'REEDS calc-noIRA'!$B$64:$B$113,0),MATCH(AD$1,'REEDS calc-noIRA'!$C$63:$AG$63,0))*SUMIFS('res v com'!$F$3:$F$52,'res v com'!$B$3:$B$52,About!$B$2)</f>
        <v>106.2017755210944</v>
      </c>
      <c r="AE8" s="65">
        <f>INDEX('REEDS calc-noIRA'!$C$64:$AG$113,MATCH(About!$B$2,'REEDS calc-noIRA'!$B$64:$B$113,0),MATCH(AE$1,'REEDS calc-noIRA'!$C$63:$AG$63,0))*SUMIFS('res v com'!$F$3:$F$52,'res v com'!$B$3:$B$52,About!$B$2)</f>
        <v>107.9620684129827</v>
      </c>
      <c r="AF8" s="65">
        <f>INDEX('REEDS calc-noIRA'!$C$64:$AG$113,MATCH(About!$B$2,'REEDS calc-noIRA'!$B$64:$B$113,0),MATCH(AF$1,'REEDS calc-noIRA'!$C$63:$AG$63,0))*SUMIFS('res v com'!$F$3:$F$52,'res v com'!$B$3:$B$52,About!$B$2)</f>
        <v>109.72236130487097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-38.421552942076289</v>
      </c>
      <c r="E8" s="74">
        <f>'DESC-urban-residential'!F8-'BDESC-urban-residential'!F8</f>
        <v>-76.843105884152635</v>
      </c>
      <c r="F8" s="74">
        <f>'DESC-urban-residential'!G8-'BDESC-urban-residential'!G8</f>
        <v>-99.809018829226716</v>
      </c>
      <c r="G8" s="74">
        <f>'DESC-urban-residential'!H8-'BDESC-urban-residential'!H8</f>
        <v>-122.77493177430074</v>
      </c>
      <c r="H8" s="74">
        <f>'DESC-urban-residential'!I8-'BDESC-urban-residential'!I8</f>
        <v>-139.73184240758184</v>
      </c>
      <c r="I8" s="74">
        <f>'DESC-urban-residential'!J8-'BDESC-urban-residential'!J8</f>
        <v>-156.68875304086293</v>
      </c>
      <c r="J8" s="74">
        <f>'DESC-urban-residential'!K8-'BDESC-urban-residential'!K8</f>
        <v>-179.45867765221999</v>
      </c>
      <c r="K8" s="74">
        <f>'DESC-urban-residential'!L8-'BDESC-urban-residential'!L8</f>
        <v>-202.22860226357716</v>
      </c>
      <c r="L8" s="74">
        <f>'DESC-urban-residential'!M8-'BDESC-urban-residential'!M8</f>
        <v>-235.25655626173329</v>
      </c>
      <c r="M8" s="74">
        <f>'DESC-urban-residential'!N8-'BDESC-urban-residential'!N8</f>
        <v>-268.28451025988943</v>
      </c>
      <c r="N8" s="74">
        <f>'DESC-urban-residential'!O8-'BDESC-urban-residential'!O8</f>
        <v>-281.29029608541589</v>
      </c>
      <c r="O8" s="74">
        <f>'DESC-urban-residential'!P8-'BDESC-urban-residential'!P8</f>
        <v>-294.29608191094235</v>
      </c>
      <c r="P8" s="74">
        <f>'DESC-urban-residential'!Q8-'BDESC-urban-residential'!Q8</f>
        <v>-273.43116390332477</v>
      </c>
      <c r="Q8" s="74">
        <f>'DESC-urban-residential'!R8-'BDESC-urban-residential'!R8</f>
        <v>-252.56624589570788</v>
      </c>
      <c r="R8" s="74">
        <f>'DESC-urban-residential'!S8-'BDESC-urban-residential'!S8</f>
        <v>-239.40366940320848</v>
      </c>
      <c r="S8" s="74">
        <f>'DESC-urban-residential'!T8-'BDESC-urban-residential'!T8</f>
        <v>-226.2410929107092</v>
      </c>
      <c r="T8" s="74">
        <f>'DESC-urban-residential'!U8-'BDESC-urban-residential'!U8</f>
        <v>-216.28096579116038</v>
      </c>
      <c r="U8" s="74">
        <f>'DESC-urban-residential'!V8-'BDESC-urban-residential'!V8</f>
        <v>-206.32083867161157</v>
      </c>
      <c r="V8" s="74">
        <f>'DESC-urban-residential'!W8-'BDESC-urban-residential'!W8</f>
        <v>-196.34895225204116</v>
      </c>
      <c r="W8" s="74">
        <f>'DESC-urban-residential'!X8-'BDESC-urban-residential'!X8</f>
        <v>-186.37706583247109</v>
      </c>
      <c r="X8" s="74">
        <f>'DESC-urban-residential'!Y8-'BDESC-urban-residential'!Y8</f>
        <v>-186.21243563214716</v>
      </c>
      <c r="Y8" s="74">
        <f>'DESC-urban-residential'!Z8-'BDESC-urban-residential'!Z8</f>
        <v>-186.04780543182324</v>
      </c>
      <c r="Z8" s="74">
        <f>'DESC-urban-residential'!AA8-'BDESC-urban-residential'!AA8</f>
        <v>-200.17072475953955</v>
      </c>
      <c r="AA8" s="74">
        <f>'DESC-urban-residential'!AB8-'BDESC-urban-residential'!AB8</f>
        <v>-214.29364408725587</v>
      </c>
      <c r="AB8" s="74">
        <f>'DESC-urban-residential'!AC8-'BDESC-urban-residential'!AC8</f>
        <v>-217.31186442651301</v>
      </c>
      <c r="AC8" s="74">
        <f>'DESC-urban-residential'!AD8-'BDESC-urban-residential'!AD8</f>
        <v>-220.33008476577038</v>
      </c>
      <c r="AD8" s="74">
        <f>'DESC-urban-residential'!AE8-'BDESC-urban-residential'!AE8</f>
        <v>-221.95286816895668</v>
      </c>
      <c r="AE8" s="74">
        <f>'DESC-urban-residential'!AF8-'BDESC-urban-residential'!AF8</f>
        <v>-223.57565157214344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-2.3656582490874953</v>
      </c>
      <c r="E8" s="74">
        <f>'DESC-rural-residential'!F8-'BDESC-rural-residential'!F8</f>
        <v>-4.7313164981749907</v>
      </c>
      <c r="F8" s="74">
        <f>'DESC-rural-residential'!G8-'BDESC-rural-residential'!G8</f>
        <v>-6.1453536009502585</v>
      </c>
      <c r="G8" s="74">
        <f>'DESC-rural-residential'!H8-'BDESC-rural-residential'!H8</f>
        <v>-7.5593907037255121</v>
      </c>
      <c r="H8" s="74">
        <f>'DESC-rural-residential'!I8-'BDESC-rural-residential'!I8</f>
        <v>-8.6034467724413268</v>
      </c>
      <c r="I8" s="74">
        <f>'DESC-rural-residential'!J8-'BDESC-rural-residential'!J8</f>
        <v>-9.6475028411571415</v>
      </c>
      <c r="J8" s="74">
        <f>'DESC-rural-residential'!K8-'BDESC-rural-residential'!K8</f>
        <v>-11.049472721686563</v>
      </c>
      <c r="K8" s="74">
        <f>'DESC-rural-residential'!L8-'BDESC-rural-residential'!L8</f>
        <v>-12.451442602215984</v>
      </c>
      <c r="L8" s="74">
        <f>'DESC-rural-residential'!M8-'BDESC-rural-residential'!M8</f>
        <v>-14.485010895096082</v>
      </c>
      <c r="M8" s="74">
        <f>'DESC-rural-residential'!N8-'BDESC-rural-residential'!N8</f>
        <v>-16.518579187976179</v>
      </c>
      <c r="N8" s="74">
        <f>'DESC-rural-residential'!O8-'BDESC-rural-residential'!O8</f>
        <v>-17.319360056214535</v>
      </c>
      <c r="O8" s="74">
        <f>'DESC-rural-residential'!P8-'BDESC-rural-residential'!P8</f>
        <v>-18.120140924452897</v>
      </c>
      <c r="P8" s="74">
        <f>'DESC-rural-residential'!Q8-'BDESC-rural-residential'!Q8</f>
        <v>-16.835464444153743</v>
      </c>
      <c r="Q8" s="74">
        <f>'DESC-rural-residential'!R8-'BDESC-rural-residential'!R8</f>
        <v>-15.550787963854589</v>
      </c>
      <c r="R8" s="74">
        <f>'DESC-rural-residential'!S8-'BDESC-rural-residential'!S8</f>
        <v>-14.740353317819597</v>
      </c>
      <c r="S8" s="74">
        <f>'DESC-rural-residential'!T8-'BDESC-rural-residential'!T8</f>
        <v>-13.92991867178462</v>
      </c>
      <c r="T8" s="74">
        <f>'DESC-rural-residential'!U8-'BDESC-rural-residential'!U8</f>
        <v>-13.316662437247643</v>
      </c>
      <c r="U8" s="74">
        <f>'DESC-rural-residential'!V8-'BDESC-rural-residential'!V8</f>
        <v>-12.703406202710681</v>
      </c>
      <c r="V8" s="74">
        <f>'DESC-rural-residential'!W8-'BDESC-rural-residential'!W8</f>
        <v>-12.089425934839042</v>
      </c>
      <c r="W8" s="74">
        <f>'DESC-rural-residential'!X8-'BDESC-rural-residential'!X8</f>
        <v>-11.475445666967424</v>
      </c>
      <c r="X8" s="74">
        <f>'DESC-rural-residential'!Y8-'BDESC-rural-residential'!Y8</f>
        <v>-11.465309200280807</v>
      </c>
      <c r="Y8" s="74">
        <f>'DESC-rural-residential'!Z8-'BDESC-rural-residential'!Z8</f>
        <v>-11.455172733594203</v>
      </c>
      <c r="Z8" s="74">
        <f>'DESC-rural-residential'!AA8-'BDESC-rural-residential'!AA8</f>
        <v>-12.324736768634047</v>
      </c>
      <c r="AA8" s="74">
        <f>'DESC-rural-residential'!AB8-'BDESC-rural-residential'!AB8</f>
        <v>-13.194300803673897</v>
      </c>
      <c r="AB8" s="74">
        <f>'DESC-rural-residential'!AC8-'BDESC-rural-residential'!AC8</f>
        <v>-13.380136026260871</v>
      </c>
      <c r="AC8" s="74">
        <f>'DESC-rural-residential'!AD8-'BDESC-rural-residential'!AD8</f>
        <v>-13.565971248847831</v>
      </c>
      <c r="AD8" s="74">
        <f>'DESC-rural-residential'!AE8-'BDESC-rural-residential'!AE8</f>
        <v>-13.665887849044026</v>
      </c>
      <c r="AE8" s="74">
        <f>'DESC-rural-residential'!AF8-'BDESC-rural-residential'!AF8</f>
        <v>-13.765804449240221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-3.7673342633822458</v>
      </c>
      <c r="E8" s="74">
        <f>'DESC-commercial'!F8-'BDESC-commercial'!F8</f>
        <v>-7.5346685267644773</v>
      </c>
      <c r="F8" s="74">
        <f>'DESC-commercial'!G8-'BDESC-commercial'!G8</f>
        <v>-9.7865366607326223</v>
      </c>
      <c r="G8" s="74">
        <f>'DESC-commercial'!H8-'BDESC-commercial'!H8</f>
        <v>-12.03840479470076</v>
      </c>
      <c r="H8" s="74">
        <f>'DESC-commercial'!I8-'BDESC-commercial'!I8</f>
        <v>-13.701074456340379</v>
      </c>
      <c r="I8" s="74">
        <f>'DESC-commercial'!J8-'BDESC-commercial'!J8</f>
        <v>-15.363744117979977</v>
      </c>
      <c r="J8" s="74">
        <f>'DESC-commercial'!K8-'BDESC-commercial'!K8</f>
        <v>-17.596395080639404</v>
      </c>
      <c r="K8" s="74">
        <f>'DESC-commercial'!L8-'BDESC-commercial'!L8</f>
        <v>-19.829046043298817</v>
      </c>
      <c r="L8" s="74">
        <f>'DESC-commercial'!M8-'BDESC-commercial'!M8</f>
        <v>-23.067523752262076</v>
      </c>
      <c r="M8" s="74">
        <f>'DESC-commercial'!N8-'BDESC-commercial'!N8</f>
        <v>-26.30600146122535</v>
      </c>
      <c r="N8" s="74">
        <f>'DESC-commercial'!O8-'BDESC-commercial'!O8</f>
        <v>-27.581252949279033</v>
      </c>
      <c r="O8" s="74">
        <f>'DESC-commercial'!P8-'BDESC-commercial'!P8</f>
        <v>-28.856504437332759</v>
      </c>
      <c r="P8" s="74">
        <f>'DESC-commercial'!Q8-'BDESC-commercial'!Q8</f>
        <v>-26.810644379795193</v>
      </c>
      <c r="Q8" s="74">
        <f>'DESC-commercial'!R8-'BDESC-commercial'!R8</f>
        <v>-24.764784322257668</v>
      </c>
      <c r="R8" s="74">
        <f>'DESC-commercial'!S8-'BDESC-commercial'!S8</f>
        <v>-23.474159097157056</v>
      </c>
      <c r="S8" s="74">
        <f>'DESC-commercial'!T8-'BDESC-commercial'!T8</f>
        <v>-22.183533872056444</v>
      </c>
      <c r="T8" s="74">
        <f>'DESC-commercial'!U8-'BDESC-commercial'!U8</f>
        <v>-21.206917226141897</v>
      </c>
      <c r="U8" s="74">
        <f>'DESC-commercial'!V8-'BDESC-commercial'!V8</f>
        <v>-20.230300580227379</v>
      </c>
      <c r="V8" s="74">
        <f>'DESC-commercial'!W8-'BDESC-commercial'!W8</f>
        <v>-19.25253090403443</v>
      </c>
      <c r="W8" s="74">
        <f>'DESC-commercial'!X8-'BDESC-commercial'!X8</f>
        <v>-18.274761227841523</v>
      </c>
      <c r="X8" s="74">
        <f>'DESC-commercial'!Y8-'BDESC-commercial'!Y8</f>
        <v>-18.258618803942028</v>
      </c>
      <c r="Y8" s="74">
        <f>'DESC-commercial'!Z8-'BDESC-commercial'!Z8</f>
        <v>-18.242476380042532</v>
      </c>
      <c r="Z8" s="74">
        <f>'DESC-commercial'!AA8-'BDESC-commercial'!AA8</f>
        <v>-19.627265744556269</v>
      </c>
      <c r="AA8" s="74">
        <f>'DESC-commercial'!AB8-'BDESC-commercial'!AB8</f>
        <v>-21.012055109070033</v>
      </c>
      <c r="AB8" s="74">
        <f>'DESC-commercial'!AC8-'BDESC-commercial'!AC8</f>
        <v>-21.307999547225947</v>
      </c>
      <c r="AC8" s="74">
        <f>'DESC-commercial'!AD8-'BDESC-commercial'!AD8</f>
        <v>-21.603943985381861</v>
      </c>
      <c r="AD8" s="74">
        <f>'DESC-commercial'!AE8-'BDESC-commercial'!AE8</f>
        <v>-21.763062163819072</v>
      </c>
      <c r="AE8" s="74">
        <f>'DESC-commercial'!AF8-'BDESC-commercial'!AF8</f>
        <v>-21.92218034225634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2025-01-29T23:39:13Z</dcterms:modified>
</cp:coreProperties>
</file>