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V\trans\BCDTRtSY\"/>
    </mc:Choice>
  </mc:AlternateContent>
  <xr:revisionPtr revIDLastSave="0" documentId="8_{96690874-39E3-4C35-80FC-F83BCBDBEDA9}"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11" i="61"/>
  <c r="F7" i="61"/>
  <c r="E11" i="61"/>
  <c r="E7" i="61"/>
  <c r="G7" i="61" s="1"/>
  <c r="F10" i="6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10" i="61" l="1"/>
  <c r="G11" i="61"/>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4" i="62" l="1"/>
  <c r="D4" i="63"/>
  <c r="D2" i="63"/>
  <c r="D2" i="62"/>
  <c r="D3" i="62"/>
  <c r="D3" i="63"/>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J3" i="62" l="1"/>
  <c r="J3" i="23" s="1"/>
  <c r="R3" i="62"/>
  <c r="R3" i="23" s="1"/>
  <c r="Z3" i="62"/>
  <c r="Z3" i="23" s="1"/>
  <c r="AE3" i="62"/>
  <c r="AE3" i="23" s="1"/>
  <c r="D3" i="23"/>
  <c r="K3" i="62"/>
  <c r="K3" i="23" s="1"/>
  <c r="S3" i="62"/>
  <c r="S3" i="23" s="1"/>
  <c r="AA3" i="62"/>
  <c r="AA3" i="23" s="1"/>
  <c r="W3" i="62"/>
  <c r="W3" i="23" s="1"/>
  <c r="Y3" i="62"/>
  <c r="Y3" i="23" s="1"/>
  <c r="L3" i="62"/>
  <c r="L3" i="23" s="1"/>
  <c r="T3" i="62"/>
  <c r="T3" i="23" s="1"/>
  <c r="AB3" i="62"/>
  <c r="AB3" i="23" s="1"/>
  <c r="O3" i="62"/>
  <c r="O3" i="23" s="1"/>
  <c r="M3" i="62"/>
  <c r="M3" i="23" s="1"/>
  <c r="U3" i="62"/>
  <c r="U3" i="23" s="1"/>
  <c r="AC3" i="62"/>
  <c r="AC3" i="23" s="1"/>
  <c r="G3" i="62"/>
  <c r="G3" i="23" s="1"/>
  <c r="Q3" i="62"/>
  <c r="Q3" i="23" s="1"/>
  <c r="E3" i="62"/>
  <c r="E3" i="23" s="1"/>
  <c r="F3" i="62"/>
  <c r="F3" i="23" s="1"/>
  <c r="N3" i="62"/>
  <c r="N3" i="23" s="1"/>
  <c r="V3" i="62"/>
  <c r="V3" i="23" s="1"/>
  <c r="AD3" i="62"/>
  <c r="AD3" i="23" s="1"/>
  <c r="H3" i="62"/>
  <c r="H3" i="23" s="1"/>
  <c r="P3" i="62"/>
  <c r="P3" i="23" s="1"/>
  <c r="X3" i="62"/>
  <c r="X3" i="23" s="1"/>
  <c r="AF3" i="62"/>
  <c r="AF3" i="23" s="1"/>
  <c r="I3" i="62"/>
  <c r="I3" i="23" s="1"/>
  <c r="D3" i="24"/>
  <c r="J3" i="63"/>
  <c r="J3" i="24" s="1"/>
  <c r="R3" i="63"/>
  <c r="R3" i="24" s="1"/>
  <c r="Z3" i="63"/>
  <c r="Z3" i="24" s="1"/>
  <c r="AD3" i="63"/>
  <c r="AD3" i="24" s="1"/>
  <c r="O3" i="63"/>
  <c r="O3" i="24" s="1"/>
  <c r="W3" i="63"/>
  <c r="W3" i="24" s="1"/>
  <c r="AE3" i="63"/>
  <c r="AE3" i="24" s="1"/>
  <c r="K3" i="63"/>
  <c r="K3" i="24" s="1"/>
  <c r="S3" i="63"/>
  <c r="S3" i="24" s="1"/>
  <c r="AA3" i="63"/>
  <c r="AA3" i="24" s="1"/>
  <c r="Q3" i="63"/>
  <c r="Q3" i="24" s="1"/>
  <c r="L3" i="63"/>
  <c r="L3" i="24" s="1"/>
  <c r="T3" i="63"/>
  <c r="T3" i="24" s="1"/>
  <c r="AB3" i="63"/>
  <c r="AB3" i="24" s="1"/>
  <c r="U3" i="63"/>
  <c r="U3" i="24" s="1"/>
  <c r="E3" i="63"/>
  <c r="E3" i="24" s="1"/>
  <c r="M3" i="63"/>
  <c r="M3" i="24" s="1"/>
  <c r="AC3" i="63"/>
  <c r="AC3" i="24" s="1"/>
  <c r="N3" i="63"/>
  <c r="N3" i="24" s="1"/>
  <c r="G3" i="63"/>
  <c r="G3" i="24" s="1"/>
  <c r="I3" i="63"/>
  <c r="I3" i="24" s="1"/>
  <c r="Y3" i="63"/>
  <c r="Y3" i="24" s="1"/>
  <c r="F3" i="63"/>
  <c r="F3" i="24" s="1"/>
  <c r="V3" i="63"/>
  <c r="V3" i="24" s="1"/>
  <c r="H3" i="63"/>
  <c r="H3" i="24" s="1"/>
  <c r="P3" i="63"/>
  <c r="P3" i="24" s="1"/>
  <c r="X3" i="63"/>
  <c r="X3" i="24" s="1"/>
  <c r="AF3" i="63"/>
  <c r="AF3" i="24" s="1"/>
  <c r="G2" i="63"/>
  <c r="G2" i="24" s="1"/>
  <c r="O2" i="63"/>
  <c r="O2" i="24" s="1"/>
  <c r="W2" i="63"/>
  <c r="W2" i="24" s="1"/>
  <c r="AE2" i="63"/>
  <c r="AE2" i="24" s="1"/>
  <c r="L2" i="63"/>
  <c r="L2" i="24" s="1"/>
  <c r="H2" i="63"/>
  <c r="H2" i="24" s="1"/>
  <c r="P2" i="63"/>
  <c r="P2" i="24" s="1"/>
  <c r="X2" i="63"/>
  <c r="X2" i="24" s="1"/>
  <c r="AF2" i="63"/>
  <c r="AF2" i="24" s="1"/>
  <c r="AB2" i="63"/>
  <c r="AB2" i="24" s="1"/>
  <c r="D2" i="24"/>
  <c r="I2" i="63"/>
  <c r="I2" i="24" s="1"/>
  <c r="Q2" i="63"/>
  <c r="Q2" i="24" s="1"/>
  <c r="Y2" i="63"/>
  <c r="Y2" i="24" s="1"/>
  <c r="E2" i="63"/>
  <c r="E2" i="24" s="1"/>
  <c r="AA2" i="63"/>
  <c r="AA2" i="24" s="1"/>
  <c r="T2" i="63"/>
  <c r="T2" i="24" s="1"/>
  <c r="V2" i="63"/>
  <c r="V2" i="24" s="1"/>
  <c r="J2" i="63"/>
  <c r="J2" i="24" s="1"/>
  <c r="R2" i="63"/>
  <c r="R2" i="24" s="1"/>
  <c r="Z2" i="63"/>
  <c r="Z2" i="24" s="1"/>
  <c r="F2" i="63"/>
  <c r="F2" i="24" s="1"/>
  <c r="AD2" i="63"/>
  <c r="AD2" i="24" s="1"/>
  <c r="K2" i="63"/>
  <c r="K2" i="24" s="1"/>
  <c r="S2" i="63"/>
  <c r="S2" i="24" s="1"/>
  <c r="M2" i="63"/>
  <c r="M2" i="24" s="1"/>
  <c r="U2" i="63"/>
  <c r="U2" i="24" s="1"/>
  <c r="AC2" i="63"/>
  <c r="AC2" i="24" s="1"/>
  <c r="N2" i="63"/>
  <c r="N2" i="24" s="1"/>
  <c r="AF4" i="63"/>
  <c r="AF4" i="24" s="1"/>
  <c r="AA4" i="63"/>
  <c r="AA4" i="24" s="1"/>
  <c r="D4" i="24"/>
  <c r="Y4" i="63"/>
  <c r="Y4" i="24" s="1"/>
  <c r="I4" i="63"/>
  <c r="I4" i="24" s="1"/>
  <c r="S4" i="63"/>
  <c r="S4" i="24" s="1"/>
  <c r="Q4" i="63"/>
  <c r="Q4" i="24" s="1"/>
  <c r="E4" i="63"/>
  <c r="E4" i="24" s="1"/>
  <c r="K4" i="63"/>
  <c r="K4" i="24" s="1"/>
  <c r="J4" i="63"/>
  <c r="J4" i="24" s="1"/>
  <c r="AC4" i="63"/>
  <c r="AC4" i="24" s="1"/>
  <c r="AE4" i="63"/>
  <c r="AE4" i="24" s="1"/>
  <c r="U4" i="63"/>
  <c r="U4" i="24" s="1"/>
  <c r="W4" i="63"/>
  <c r="W4" i="24" s="1"/>
  <c r="R4" i="63"/>
  <c r="R4" i="24" s="1"/>
  <c r="F4" i="63"/>
  <c r="F4" i="24" s="1"/>
  <c r="H4" i="63"/>
  <c r="H4" i="24" s="1"/>
  <c r="Z4" i="63"/>
  <c r="Z4" i="24" s="1"/>
  <c r="N4" i="63"/>
  <c r="N4" i="24" s="1"/>
  <c r="P4" i="63"/>
  <c r="P4" i="24" s="1"/>
  <c r="L4" i="63"/>
  <c r="L4" i="24" s="1"/>
  <c r="V4" i="63"/>
  <c r="V4" i="24" s="1"/>
  <c r="X4" i="63"/>
  <c r="X4" i="24" s="1"/>
  <c r="T4" i="63"/>
  <c r="T4" i="24" s="1"/>
  <c r="AD4" i="63"/>
  <c r="AD4" i="24" s="1"/>
  <c r="G4" i="63"/>
  <c r="G4" i="24" s="1"/>
  <c r="M4" i="63"/>
  <c r="M4" i="24" s="1"/>
  <c r="O4" i="63"/>
  <c r="O4" i="24" s="1"/>
  <c r="AB4" i="63"/>
  <c r="AB4" i="24" s="1"/>
  <c r="F2" i="62"/>
  <c r="F2" i="23" s="1"/>
  <c r="N2" i="62"/>
  <c r="N2" i="23" s="1"/>
  <c r="V2" i="62"/>
  <c r="V2" i="23" s="1"/>
  <c r="AD2" i="62"/>
  <c r="AD2" i="23" s="1"/>
  <c r="G2" i="62"/>
  <c r="G2" i="23" s="1"/>
  <c r="O2" i="62"/>
  <c r="O2" i="23" s="1"/>
  <c r="W2" i="62"/>
  <c r="W2" i="23" s="1"/>
  <c r="AE2" i="62"/>
  <c r="AE2" i="23" s="1"/>
  <c r="S2" i="62"/>
  <c r="S2" i="23" s="1"/>
  <c r="AA2" i="62"/>
  <c r="AA2" i="23" s="1"/>
  <c r="H2" i="62"/>
  <c r="H2" i="23" s="1"/>
  <c r="P2" i="62"/>
  <c r="P2" i="23" s="1"/>
  <c r="X2" i="62"/>
  <c r="X2" i="23" s="1"/>
  <c r="AF2" i="62"/>
  <c r="AF2" i="23" s="1"/>
  <c r="K2" i="62"/>
  <c r="K2" i="23" s="1"/>
  <c r="D2" i="23"/>
  <c r="I2" i="62"/>
  <c r="I2" i="23" s="1"/>
  <c r="Q2" i="62"/>
  <c r="Q2" i="23" s="1"/>
  <c r="Y2" i="62"/>
  <c r="Y2" i="23" s="1"/>
  <c r="E2" i="62"/>
  <c r="E2" i="23" s="1"/>
  <c r="M2" i="62"/>
  <c r="M2" i="23" s="1"/>
  <c r="U2" i="62"/>
  <c r="U2" i="23" s="1"/>
  <c r="J2" i="62"/>
  <c r="J2" i="23" s="1"/>
  <c r="R2" i="62"/>
  <c r="R2" i="23" s="1"/>
  <c r="Z2" i="62"/>
  <c r="Z2" i="23" s="1"/>
  <c r="L2" i="62"/>
  <c r="L2" i="23" s="1"/>
  <c r="T2" i="62"/>
  <c r="T2" i="23" s="1"/>
  <c r="AB2" i="62"/>
  <c r="AB2" i="23" s="1"/>
  <c r="AC2" i="62"/>
  <c r="AC2" i="23" s="1"/>
  <c r="F4" i="62"/>
  <c r="F4" i="23" s="1"/>
  <c r="N4" i="62"/>
  <c r="N4" i="23" s="1"/>
  <c r="V4" i="62"/>
  <c r="V4" i="23" s="1"/>
  <c r="AD4" i="62"/>
  <c r="AD4" i="23" s="1"/>
  <c r="AA4" i="62"/>
  <c r="AA4" i="23" s="1"/>
  <c r="G4" i="62"/>
  <c r="G4" i="23" s="1"/>
  <c r="O4" i="62"/>
  <c r="O4" i="23" s="1"/>
  <c r="W4" i="62"/>
  <c r="W4" i="23" s="1"/>
  <c r="AE4" i="62"/>
  <c r="AE4" i="23" s="1"/>
  <c r="K4" i="62"/>
  <c r="K4" i="23" s="1"/>
  <c r="H4" i="62"/>
  <c r="H4" i="23" s="1"/>
  <c r="P4" i="62"/>
  <c r="P4" i="23" s="1"/>
  <c r="X4" i="62"/>
  <c r="X4" i="23" s="1"/>
  <c r="AF4" i="62"/>
  <c r="AF4" i="23" s="1"/>
  <c r="D4" i="23"/>
  <c r="I4" i="62"/>
  <c r="I4" i="23" s="1"/>
  <c r="Q4" i="62"/>
  <c r="Q4" i="23" s="1"/>
  <c r="Y4" i="62"/>
  <c r="Y4" i="23" s="1"/>
  <c r="E4" i="62"/>
  <c r="E4" i="23" s="1"/>
  <c r="J4" i="62"/>
  <c r="J4" i="23" s="1"/>
  <c r="R4" i="62"/>
  <c r="R4" i="23" s="1"/>
  <c r="Z4" i="62"/>
  <c r="Z4" i="23" s="1"/>
  <c r="S4" i="62"/>
  <c r="S4" i="23" s="1"/>
  <c r="L4" i="62"/>
  <c r="L4" i="23" s="1"/>
  <c r="T4" i="62"/>
  <c r="T4" i="23" s="1"/>
  <c r="AB4" i="62"/>
  <c r="AB4" i="23" s="1"/>
  <c r="M4" i="62"/>
  <c r="M4" i="23" s="1"/>
  <c r="U4" i="62"/>
  <c r="U4" i="23" s="1"/>
  <c r="AC4" i="62"/>
  <c r="AC4" i="23"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<sst xmlns="http://schemas.openxmlformats.org/spreadsheetml/2006/main" count="53128" uniqueCount="4272">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</sst>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4242</v>
      </c>
      <c r="C1" s="104">
        <v>45660</v>
      </c>
      <c r="E1" s="106" t="s">
        <v>3851</v>
      </c>
      <c r="F1" s="106" t="s">
        <v>3851</v>
      </c>
    </row>
    <row r="2" spans="1:6">
      <c r="B2" t="str">
        <f>LOOKUP(B1,E2:F51,F2:F51)</f>
        <v>NV</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NV</v>
      </c>
    </row>
    <row r="2" spans="1:8">
      <c r="E2">
        <v>2021</v>
      </c>
      <c r="F2">
        <v>2022</v>
      </c>
      <c r="G2" t="s">
        <v>4265</v>
      </c>
      <c r="H2" t="s">
        <v>4266</v>
      </c>
    </row>
    <row r="3" spans="1:8">
      <c r="A3" t="s">
        <v>4105</v>
      </c>
      <c r="C3" t="s">
        <v>4195</v>
      </c>
      <c r="D3" t="s">
        <v>4196</v>
      </c>
      <c r="E3" s="107">
        <f>SUMIFS('SEDS 2022'!F:F,'SEDS 2022'!$C:$C,$A3,'SEDS 2022'!$B:$B,$A$1)</f>
        <v>260549</v>
      </c>
      <c r="F3" s="107">
        <f>SUMIFS('SEDS 2022'!G:G,'SEDS 2022'!$C:$C,$A3,'SEDS 2022'!$B:$B,$A$1)</f>
        <v>276435</v>
      </c>
      <c r="G3" s="82">
        <f>F3/E3</f>
        <v>1.0609712568461211</v>
      </c>
    </row>
    <row r="4" spans="1:8">
      <c r="A4" t="s">
        <v>3864</v>
      </c>
      <c r="C4" t="s">
        <v>4197</v>
      </c>
      <c r="D4" t="s">
        <v>4198</v>
      </c>
      <c r="E4" s="107">
        <f>SUMIFS('SEDS 2022'!F:F,'SEDS 2022'!$C:$C,$A4,'SEDS 2022'!$B:$B,$A$1)</f>
        <v>1063</v>
      </c>
      <c r="F4" s="107">
        <f>SUMIFS('SEDS 2022'!G:G,'SEDS 2022'!$C:$C,$A4,'SEDS 2022'!$B:$B,$A$1)</f>
        <v>1063</v>
      </c>
      <c r="G4" s="82">
        <f t="shared" ref="G4:G12" si="0">F4/E4</f>
        <v>1</v>
      </c>
    </row>
    <row r="5" spans="1:8">
      <c r="A5" t="s">
        <v>3909</v>
      </c>
      <c r="C5" t="s">
        <v>4199</v>
      </c>
      <c r="D5" t="s">
        <v>4200</v>
      </c>
      <c r="E5" s="107">
        <f>SUMIFS('SEDS 2022'!F:F,'SEDS 2022'!$C:$C,$A5,'SEDS 2022'!$B:$B,$A$1)</f>
        <v>9969</v>
      </c>
      <c r="F5" s="107">
        <f>SUMIFS('SEDS 2022'!G:G,'SEDS 2022'!$C:$C,$A5,'SEDS 2022'!$B:$B,$A$1)</f>
        <v>10300</v>
      </c>
      <c r="G5" s="82">
        <f t="shared" si="0"/>
        <v>1.0332029290801485</v>
      </c>
    </row>
    <row r="6" spans="1:8">
      <c r="A6" t="s">
        <v>3916</v>
      </c>
      <c r="C6" t="s">
        <v>4201</v>
      </c>
      <c r="D6" t="s">
        <v>4202</v>
      </c>
      <c r="E6" s="107">
        <f>SUMIFS('SEDS 2022'!F:F,'SEDS 2022'!$C:$C,$A6,'SEDS 2022'!$B:$B,$A$1)</f>
        <v>18</v>
      </c>
      <c r="F6" s="107">
        <f>SUMIFS('SEDS 2022'!G:G,'SEDS 2022'!$C:$C,$A6,'SEDS 2022'!$B:$B,$A$1)</f>
        <v>24</v>
      </c>
      <c r="G6" s="82">
        <f t="shared" si="0"/>
        <v>1.3333333333333333</v>
      </c>
    </row>
    <row r="7" spans="1:8">
      <c r="A7" t="s">
        <v>4070</v>
      </c>
      <c r="C7" t="s">
        <v>4203</v>
      </c>
      <c r="D7" t="s">
        <v>4204</v>
      </c>
      <c r="E7" s="107">
        <f>SUMIFS('SEDS 2022'!F:F,'SEDS 2022'!$C:$C,$A7,'SEDS 2022'!$B:$B,$A$1)</f>
        <v>0</v>
      </c>
      <c r="F7" s="107">
        <f>SUMIFS('SEDS 2022'!G:G,'SEDS 2022'!$C:$C,$A7,'SEDS 2022'!$B:$B,$A$1)</f>
        <v>0</v>
      </c>
      <c r="G7" s="82" t="e">
        <f t="shared" si="0"/>
        <v>#DIV/0!</v>
      </c>
    </row>
    <row r="8" spans="1:8">
      <c r="A8" t="s">
        <v>3973</v>
      </c>
      <c r="B8" t="s">
        <v>3859</v>
      </c>
      <c r="C8" t="s">
        <v>4205</v>
      </c>
      <c r="D8" t="s">
        <v>4206</v>
      </c>
      <c r="E8" s="107">
        <f>SUMIFS('SEDS 2022'!F:F,'SEDS 2022'!$C:$C,$A8,'SEDS 2022'!$B:$B,$A$1)</f>
        <v>65340</v>
      </c>
      <c r="F8" s="107">
        <f>SUMIFS('SEDS 2022'!G:G,'SEDS 2022'!$C:$C,$A8,'SEDS 2022'!$B:$B,$A$1)</f>
        <v>77372</v>
      </c>
      <c r="G8" s="82">
        <f t="shared" si="0"/>
        <v>1.1841444750535659</v>
      </c>
      <c r="H8" t="s">
        <v>122</v>
      </c>
    </row>
    <row r="9" spans="1:8">
      <c r="A9" t="s">
        <v>4055</v>
      </c>
      <c r="C9" t="s">
        <v>4207</v>
      </c>
      <c r="D9" t="s">
        <v>4208</v>
      </c>
      <c r="E9" s="107">
        <f>SUMIFS('SEDS 2022'!F:F,'SEDS 2022'!$C:$C,$A9,'SEDS 2022'!$B:$B,$A$1)</f>
        <v>32</v>
      </c>
      <c r="F9" s="107">
        <f>SUMIFS('SEDS 2022'!G:G,'SEDS 2022'!$C:$C,$A9,'SEDS 2022'!$B:$B,$A$1)</f>
        <v>49</v>
      </c>
      <c r="G9" s="82">
        <f t="shared" si="0"/>
        <v>1.53125</v>
      </c>
    </row>
    <row r="10" spans="1:8">
      <c r="A10" t="s">
        <v>4004</v>
      </c>
      <c r="C10" t="s">
        <v>4209</v>
      </c>
      <c r="D10" t="s">
        <v>4210</v>
      </c>
      <c r="E10" s="107">
        <f>SUMIFS('SEDS 2022'!F:F,'SEDS 2022'!$C:$C,$A10,'SEDS 2022'!$B:$B,$A$1)</f>
        <v>4778</v>
      </c>
      <c r="F10" s="107">
        <f>SUMIFS('SEDS 2022'!G:G,'SEDS 2022'!$C:$C,$A10,'SEDS 2022'!$B:$B,$A$1)</f>
        <v>4889</v>
      </c>
      <c r="G10" s="82">
        <f t="shared" si="0"/>
        <v>1.0232314776056928</v>
      </c>
    </row>
    <row r="11" spans="1:8">
      <c r="A11" t="s">
        <v>3892</v>
      </c>
      <c r="C11" t="s">
        <v>4211</v>
      </c>
      <c r="D11" t="s">
        <v>4212</v>
      </c>
      <c r="E11" s="107">
        <f>SUMIFS('SEDS 2022'!F:F,'SEDS 2022'!$C:$C,$A11,'SEDS 2022'!$B:$B,$A$1)</f>
        <v>52977</v>
      </c>
      <c r="F11" s="107">
        <f>SUMIFS('SEDS 2022'!G:G,'SEDS 2022'!$C:$C,$A11,'SEDS 2022'!$B:$B,$A$1)</f>
        <v>52601</v>
      </c>
      <c r="G11" s="82">
        <f t="shared" si="0"/>
        <v>0.99290258036506407</v>
      </c>
      <c r="H11" t="s">
        <v>124</v>
      </c>
    </row>
    <row r="12" spans="1:8">
      <c r="A12" t="s">
        <v>3993</v>
      </c>
      <c r="C12" t="s">
        <v>4213</v>
      </c>
      <c r="D12" t="s">
        <v>4214</v>
      </c>
      <c r="E12" s="107">
        <f>SUMIFS('SEDS 2022'!F:F,'SEDS 2022'!$C:$C,$A12,'SEDS 2022'!$B:$B,$A$1)</f>
        <v>135545</v>
      </c>
      <c r="F12" s="107">
        <f>SUMIFS('SEDS 2022'!G:G,'SEDS 2022'!$C:$C,$A12,'SEDS 2022'!$B:$B,$A$1)</f>
        <v>139545</v>
      </c>
      <c r="G12" s="82">
        <f t="shared" si="0"/>
        <v>1.0295104946696669</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1.0295104946696669</v>
      </c>
      <c r="E2">
        <f>$D$2*INDEX('AEO 2023 Table 7'!18:18,MATCH(E$1,'AEO 2023 Table 7'!1:1,0))/INDEX('AEO 2023 Table 7'!18:18,MATCH($D$1,'AEO 2023 Table 7'!1:1,0))</f>
        <v>1.0505333321088413</v>
      </c>
      <c r="F2">
        <f>$D$2*INDEX('AEO 2023 Table 7'!18:18,MATCH(F$1,'AEO 2023 Table 7'!1:1,0))/INDEX('AEO 2023 Table 7'!18:18,MATCH($D$1,'AEO 2023 Table 7'!1:1,0))</f>
        <v>1.0581905609679285</v>
      </c>
      <c r="G2">
        <f>$D$2*INDEX('AEO 2023 Table 7'!18:18,MATCH(G$1,'AEO 2023 Table 7'!1:1,0))/INDEX('AEO 2023 Table 7'!18:18,MATCH($D$1,'AEO 2023 Table 7'!1:1,0))</f>
        <v>1.0621204364925081</v>
      </c>
      <c r="H2">
        <f>$D$2*INDEX('AEO 2023 Table 7'!18:18,MATCH(H$1,'AEO 2023 Table 7'!1:1,0))/INDEX('AEO 2023 Table 7'!18:18,MATCH($D$1,'AEO 2023 Table 7'!1:1,0))</f>
        <v>1.0696799843542737</v>
      </c>
      <c r="I2">
        <f>$D$2*INDEX('AEO 2023 Table 7'!18:18,MATCH(I$1,'AEO 2023 Table 7'!1:1,0))/INDEX('AEO 2023 Table 7'!18:18,MATCH($D$1,'AEO 2023 Table 7'!1:1,0))</f>
        <v>1.0797083455131045</v>
      </c>
      <c r="J2">
        <f>$D$2*INDEX('AEO 2023 Table 7'!18:18,MATCH(J$1,'AEO 2023 Table 7'!1:1,0))/INDEX('AEO 2023 Table 7'!18:18,MATCH($D$1,'AEO 2023 Table 7'!1:1,0))</f>
        <v>1.08898628560342</v>
      </c>
      <c r="K2">
        <f>$D$2*INDEX('AEO 2023 Table 7'!18:18,MATCH(K$1,'AEO 2023 Table 7'!1:1,0))/INDEX('AEO 2023 Table 7'!18:18,MATCH($D$1,'AEO 2023 Table 7'!1:1,0))</f>
        <v>1.0962333422599762</v>
      </c>
      <c r="L2">
        <f>$D$2*INDEX('AEO 2023 Table 7'!18:18,MATCH(L$1,'AEO 2023 Table 7'!1:1,0))/INDEX('AEO 2023 Table 7'!18:18,MATCH($D$1,'AEO 2023 Table 7'!1:1,0))</f>
        <v>1.1017624484294954</v>
      </c>
      <c r="M2">
        <f>$D$2*INDEX('AEO 2023 Table 7'!18:18,MATCH(M$1,'AEO 2023 Table 7'!1:1,0))/INDEX('AEO 2023 Table 7'!18:18,MATCH($D$1,'AEO 2023 Table 7'!1:1,0))</f>
        <v>1.1064446897714983</v>
      </c>
      <c r="N2">
        <f>$D$2*INDEX('AEO 2023 Table 7'!18:18,MATCH(N$1,'AEO 2023 Table 7'!1:1,0))/INDEX('AEO 2023 Table 7'!18:18,MATCH($D$1,'AEO 2023 Table 7'!1:1,0))</f>
        <v>1.110383051802297</v>
      </c>
      <c r="O2">
        <f>$D$2*INDEX('AEO 2023 Table 7'!18:18,MATCH(O$1,'AEO 2023 Table 7'!1:1,0))/INDEX('AEO 2023 Table 7'!18:18,MATCH($D$1,'AEO 2023 Table 7'!1:1,0))</f>
        <v>1.1160705693751274</v>
      </c>
      <c r="P2">
        <f>$D$2*INDEX('AEO 2023 Table 7'!18:18,MATCH(P$1,'AEO 2023 Table 7'!1:1,0))/INDEX('AEO 2023 Table 7'!18:18,MATCH($D$1,'AEO 2023 Table 7'!1:1,0))</f>
        <v>1.1233335377782401</v>
      </c>
      <c r="Q2">
        <f>$D$2*INDEX('AEO 2023 Table 7'!18:18,MATCH(Q$1,'AEO 2023 Table 7'!1:1,0))/INDEX('AEO 2023 Table 7'!18:18,MATCH($D$1,'AEO 2023 Table 7'!1:1,0))</f>
        <v>1.1299666617176232</v>
      </c>
      <c r="R2">
        <f>$D$2*INDEX('AEO 2023 Table 7'!18:18,MATCH(R$1,'AEO 2023 Table 7'!1:1,0))/INDEX('AEO 2023 Table 7'!18:18,MATCH($D$1,'AEO 2023 Table 7'!1:1,0))</f>
        <v>1.1353556550828927</v>
      </c>
      <c r="S2">
        <f>$D$2*INDEX('AEO 2023 Table 7'!18:18,MATCH(S$1,'AEO 2023 Table 7'!1:1,0))/INDEX('AEO 2023 Table 7'!18:18,MATCH($D$1,'AEO 2023 Table 7'!1:1,0))</f>
        <v>1.1416185630637832</v>
      </c>
      <c r="T2">
        <f>$D$2*INDEX('AEO 2023 Table 7'!18:18,MATCH(T$1,'AEO 2023 Table 7'!1:1,0))/INDEX('AEO 2023 Table 7'!18:18,MATCH($D$1,'AEO 2023 Table 7'!1:1,0))</f>
        <v>1.1486856386582709</v>
      </c>
      <c r="U2">
        <f>$D$2*INDEX('AEO 2023 Table 7'!18:18,MATCH(U$1,'AEO 2023 Table 7'!1:1,0))/INDEX('AEO 2023 Table 7'!18:18,MATCH($D$1,'AEO 2023 Table 7'!1:1,0))</f>
        <v>1.1558060190563268</v>
      </c>
      <c r="V2">
        <f>$D$2*INDEX('AEO 2023 Table 7'!18:18,MATCH(V$1,'AEO 2023 Table 7'!1:1,0))/INDEX('AEO 2023 Table 7'!18:18,MATCH($D$1,'AEO 2023 Table 7'!1:1,0))</f>
        <v>1.1639392776221529</v>
      </c>
      <c r="W2">
        <f>$D$2*INDEX('AEO 2023 Table 7'!18:18,MATCH(W$1,'AEO 2023 Table 7'!1:1,0))/INDEX('AEO 2023 Table 7'!18:18,MATCH($D$1,'AEO 2023 Table 7'!1:1,0))</f>
        <v>1.1722735560948232</v>
      </c>
      <c r="X2">
        <f>$D$2*INDEX('AEO 2023 Table 7'!18:18,MATCH(X$1,'AEO 2023 Table 7'!1:1,0))/INDEX('AEO 2023 Table 7'!18:18,MATCH($D$1,'AEO 2023 Table 7'!1:1,0))</f>
        <v>1.1809650560838332</v>
      </c>
      <c r="Y2">
        <f>$D$2*INDEX('AEO 2023 Table 7'!18:18,MATCH(Y$1,'AEO 2023 Table 7'!1:1,0))/INDEX('AEO 2023 Table 7'!18:18,MATCH($D$1,'AEO 2023 Table 7'!1:1,0))</f>
        <v>1.1894062092085482</v>
      </c>
      <c r="Z2">
        <f>$D$2*INDEX('AEO 2023 Table 7'!18:18,MATCH(Z$1,'AEO 2023 Table 7'!1:1,0))/INDEX('AEO 2023 Table 7'!18:18,MATCH($D$1,'AEO 2023 Table 7'!1:1,0))</f>
        <v>1.1981474775344381</v>
      </c>
      <c r="AA2">
        <f>$D$2*INDEX('AEO 2023 Table 7'!18:18,MATCH(AA$1,'AEO 2023 Table 7'!1:1,0))/INDEX('AEO 2023 Table 7'!18:18,MATCH($D$1,'AEO 2023 Table 7'!1:1,0))</f>
        <v>1.20744009213299</v>
      </c>
      <c r="AB2">
        <f>$D$2*INDEX('AEO 2023 Table 7'!18:18,MATCH(AB$1,'AEO 2023 Table 7'!1:1,0))/INDEX('AEO 2023 Table 7'!18:18,MATCH($D$1,'AEO 2023 Table 7'!1:1,0))</f>
        <v>1.2182370846110941</v>
      </c>
      <c r="AC2">
        <f>$D$2*INDEX('AEO 2023 Table 7'!18:18,MATCH(AC$1,'AEO 2023 Table 7'!1:1,0))/INDEX('AEO 2023 Table 7'!18:18,MATCH($D$1,'AEO 2023 Table 7'!1:1,0))</f>
        <v>1.2298283438995676</v>
      </c>
      <c r="AD2">
        <f>$D$2*INDEX('AEO 2023 Table 7'!18:18,MATCH(AD$1,'AEO 2023 Table 7'!1:1,0))/INDEX('AEO 2023 Table 7'!18:18,MATCH($D$1,'AEO 2023 Table 7'!1:1,0))</f>
        <v>1.241787078900819</v>
      </c>
      <c r="AE2">
        <f>$D$2*INDEX('AEO 2023 Table 7'!18:18,MATCH(AE$1,'AEO 2023 Table 7'!1:1,0))/INDEX('AEO 2023 Table 7'!18:18,MATCH($D$1,'AEO 2023 Table 7'!1:1,0))</f>
        <v>1.2539031644015828</v>
      </c>
      <c r="AF2">
        <f>$D$2*INDEX('AEO 2023 Table 7'!18:18,MATCH(AF$1,'AEO 2023 Table 7'!1:1,0))/INDEX('AEO 2023 Table 7'!18:18,MATCH($D$1,'AEO 2023 Table 7'!1:1,0))</f>
        <v>1.2671257432351002</v>
      </c>
    </row>
    <row r="3" spans="1:32">
      <c r="A3" t="s">
        <v>124</v>
      </c>
      <c r="B3">
        <f>INDEX('AEO 2021 Table 7'!22:22,MATCH(B$1,'AEO 2021 Table 7'!1:1,0))/INDEX('AEO 2021 Table 7'!22:22,MATCH(B$1,'AEO 2021 Table 7'!1:1,0))</f>
        <v>1</v>
      </c>
      <c r="C3">
        <v>1</v>
      </c>
      <c r="D3" s="108">
        <f>'seds growth'!G11</f>
        <v>0.99290258036506407</v>
      </c>
      <c r="E3">
        <f>$D$3*INDEX('AEO 2023 Table 7'!22:22,MATCH(E$1,'AEO 2023 Table 7'!1:1,0))/INDEX('AEO 2023 Table 7'!22:22,MATCH($D$1,'AEO 2023 Table 7'!1:1,0))</f>
        <v>1.0574630379628414</v>
      </c>
      <c r="F3">
        <f>$D$3*INDEX('AEO 2023 Table 7'!22:22,MATCH(F$1,'AEO 2023 Table 7'!1:1,0))/INDEX('AEO 2023 Table 7'!22:22,MATCH($D$1,'AEO 2023 Table 7'!1:1,0))</f>
        <v>1.0941630371127482</v>
      </c>
      <c r="G3">
        <f>$D$3*INDEX('AEO 2023 Table 7'!22:22,MATCH(G$1,'AEO 2023 Table 7'!1:1,0))/INDEX('AEO 2023 Table 7'!22:22,MATCH($D$1,'AEO 2023 Table 7'!1:1,0))</f>
        <v>1.1169273240353668</v>
      </c>
      <c r="H3">
        <f>$D$3*INDEX('AEO 2023 Table 7'!22:22,MATCH(H$1,'AEO 2023 Table 7'!1:1,0))/INDEX('AEO 2023 Table 7'!22:22,MATCH($D$1,'AEO 2023 Table 7'!1:1,0))</f>
        <v>1.1335360541522514</v>
      </c>
      <c r="I3">
        <f>$D$3*INDEX('AEO 2023 Table 7'!22:22,MATCH(I$1,'AEO 2023 Table 7'!1:1,0))/INDEX('AEO 2023 Table 7'!22:22,MATCH($D$1,'AEO 2023 Table 7'!1:1,0))</f>
        <v>1.1459968045270565</v>
      </c>
      <c r="J3">
        <f>$D$3*INDEX('AEO 2023 Table 7'!22:22,MATCH(J$1,'AEO 2023 Table 7'!1:1,0))/INDEX('AEO 2023 Table 7'!22:22,MATCH($D$1,'AEO 2023 Table 7'!1:1,0))</f>
        <v>1.1555127464033268</v>
      </c>
      <c r="K3">
        <f>$D$3*INDEX('AEO 2023 Table 7'!22:22,MATCH(K$1,'AEO 2023 Table 7'!1:1,0))/INDEX('AEO 2023 Table 7'!22:22,MATCH($D$1,'AEO 2023 Table 7'!1:1,0))</f>
        <v>1.1626252202669192</v>
      </c>
      <c r="L3">
        <f>$D$3*INDEX('AEO 2023 Table 7'!22:22,MATCH(L$1,'AEO 2023 Table 7'!1:1,0))/INDEX('AEO 2023 Table 7'!22:22,MATCH($D$1,'AEO 2023 Table 7'!1:1,0))</f>
        <v>1.1678603058606127</v>
      </c>
      <c r="M3">
        <f>$D$3*INDEX('AEO 2023 Table 7'!22:22,MATCH(M$1,'AEO 2023 Table 7'!1:1,0))/INDEX('AEO 2023 Table 7'!22:22,MATCH($D$1,'AEO 2023 Table 7'!1:1,0))</f>
        <v>1.1714581179906929</v>
      </c>
      <c r="N3">
        <f>$D$3*INDEX('AEO 2023 Table 7'!22:22,MATCH(N$1,'AEO 2023 Table 7'!1:1,0))/INDEX('AEO 2023 Table 7'!22:22,MATCH($D$1,'AEO 2023 Table 7'!1:1,0))</f>
        <v>1.1743520799792888</v>
      </c>
      <c r="O3">
        <f>$D$3*INDEX('AEO 2023 Table 7'!22:22,MATCH(O$1,'AEO 2023 Table 7'!1:1,0))/INDEX('AEO 2023 Table 7'!22:22,MATCH($D$1,'AEO 2023 Table 7'!1:1,0))</f>
        <v>1.1769255437295709</v>
      </c>
      <c r="P3">
        <f>$D$3*INDEX('AEO 2023 Table 7'!22:22,MATCH(P$1,'AEO 2023 Table 7'!1:1,0))/INDEX('AEO 2023 Table 7'!22:22,MATCH($D$1,'AEO 2023 Table 7'!1:1,0))</f>
        <v>1.1794384850816433</v>
      </c>
      <c r="Q3">
        <f>$D$3*INDEX('AEO 2023 Table 7'!22:22,MATCH(Q$1,'AEO 2023 Table 7'!1:1,0))/INDEX('AEO 2023 Table 7'!22:22,MATCH($D$1,'AEO 2023 Table 7'!1:1,0))</f>
        <v>1.1814590255722144</v>
      </c>
      <c r="R3">
        <f>$D$3*INDEX('AEO 2023 Table 7'!22:22,MATCH(R$1,'AEO 2023 Table 7'!1:1,0))/INDEX('AEO 2023 Table 7'!22:22,MATCH($D$1,'AEO 2023 Table 7'!1:1,0))</f>
        <v>1.1831936124431213</v>
      </c>
      <c r="S3">
        <f>$D$3*INDEX('AEO 2023 Table 7'!22:22,MATCH(S$1,'AEO 2023 Table 7'!1:1,0))/INDEX('AEO 2023 Table 7'!22:22,MATCH($D$1,'AEO 2023 Table 7'!1:1,0))</f>
        <v>1.1847029265281708</v>
      </c>
      <c r="T3">
        <f>$D$3*INDEX('AEO 2023 Table 7'!22:22,MATCH(T$1,'AEO 2023 Table 7'!1:1,0))/INDEX('AEO 2023 Table 7'!22:22,MATCH($D$1,'AEO 2023 Table 7'!1:1,0))</f>
        <v>1.1854026347104658</v>
      </c>
      <c r="U3">
        <f>$D$3*INDEX('AEO 2023 Table 7'!22:22,MATCH(U$1,'AEO 2023 Table 7'!1:1,0))/INDEX('AEO 2023 Table 7'!22:22,MATCH($D$1,'AEO 2023 Table 7'!1:1,0))</f>
        <v>1.1856876433749601</v>
      </c>
      <c r="V3">
        <f>$D$3*INDEX('AEO 2023 Table 7'!22:22,MATCH(V$1,'AEO 2023 Table 7'!1:1,0))/INDEX('AEO 2023 Table 7'!22:22,MATCH($D$1,'AEO 2023 Table 7'!1:1,0))</f>
        <v>1.1856843614947279</v>
      </c>
      <c r="W3">
        <f>$D$3*INDEX('AEO 2023 Table 7'!22:22,MATCH(W$1,'AEO 2023 Table 7'!1:1,0))/INDEX('AEO 2023 Table 7'!22:22,MATCH($D$1,'AEO 2023 Table 7'!1:1,0))</f>
        <v>1.1853878662494217</v>
      </c>
      <c r="X3">
        <f>$D$3*INDEX('AEO 2023 Table 7'!22:22,MATCH(X$1,'AEO 2023 Table 7'!1:1,0))/INDEX('AEO 2023 Table 7'!22:22,MATCH($D$1,'AEO 2023 Table 7'!1:1,0))</f>
        <v>1.1849389842514799</v>
      </c>
      <c r="Y3">
        <f>$D$3*INDEX('AEO 2023 Table 7'!22:22,MATCH(Y$1,'AEO 2023 Table 7'!1:1,0))/INDEX('AEO 2023 Table 7'!22:22,MATCH($D$1,'AEO 2023 Table 7'!1:1,0))</f>
        <v>1.1840709156132823</v>
      </c>
      <c r="Z3">
        <f>$D$3*INDEX('AEO 2023 Table 7'!22:22,MATCH(Z$1,'AEO 2023 Table 7'!1:1,0))/INDEX('AEO 2023 Table 7'!22:22,MATCH($D$1,'AEO 2023 Table 7'!1:1,0))</f>
        <v>1.1832260747653471</v>
      </c>
      <c r="AA3">
        <f>$D$3*INDEX('AEO 2023 Table 7'!22:22,MATCH(AA$1,'AEO 2023 Table 7'!1:1,0))/INDEX('AEO 2023 Table 7'!22:22,MATCH($D$1,'AEO 2023 Table 7'!1:1,0))</f>
        <v>1.1822182206629219</v>
      </c>
      <c r="AB3">
        <f>$D$3*INDEX('AEO 2023 Table 7'!22:22,MATCH(AB$1,'AEO 2023 Table 7'!1:1,0))/INDEX('AEO 2023 Table 7'!22:22,MATCH($D$1,'AEO 2023 Table 7'!1:1,0))</f>
        <v>1.1815441620721643</v>
      </c>
      <c r="AC3">
        <f>$D$3*INDEX('AEO 2023 Table 7'!22:22,MATCH(AC$1,'AEO 2023 Table 7'!1:1,0))/INDEX('AEO 2023 Table 7'!22:22,MATCH($D$1,'AEO 2023 Table 7'!1:1,0))</f>
        <v>1.180379858475713</v>
      </c>
      <c r="AD3">
        <f>$D$3*INDEX('AEO 2023 Table 7'!22:22,MATCH(AD$1,'AEO 2023 Table 7'!1:1,0))/INDEX('AEO 2023 Table 7'!22:22,MATCH($D$1,'AEO 2023 Table 7'!1:1,0))</f>
        <v>1.1793136378308859</v>
      </c>
      <c r="AE3">
        <f>$D$3*INDEX('AEO 2023 Table 7'!22:22,MATCH(AE$1,'AEO 2023 Table 7'!1:1,0))/INDEX('AEO 2023 Table 7'!22:22,MATCH($D$1,'AEO 2023 Table 7'!1:1,0))</f>
        <v>1.1780385594597755</v>
      </c>
      <c r="AF3">
        <f>$D$3*INDEX('AEO 2023 Table 7'!22:22,MATCH(AF$1,'AEO 2023 Table 7'!1:1,0))/INDEX('AEO 2023 Table 7'!22:22,MATCH($D$1,'AEO 2023 Table 7'!1:1,0))</f>
        <v>1.176927099793474</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1.1841444750535659</v>
      </c>
      <c r="E4">
        <f>$D$4*'AEO 2023 Table 7'!G65/'AEO 2023 Table 7'!$F$65*'calibration multiplier'!$E$3</f>
        <v>1.2709060047041876</v>
      </c>
      <c r="F4">
        <f>$D$4*'AEO 2023 Table 7'!H65/'AEO 2023 Table 7'!$F$65*'calibration multiplier'!$E$3</f>
        <v>1.2890876487853844</v>
      </c>
      <c r="G4">
        <f>$D$4*'AEO 2023 Table 7'!I65/'AEO 2023 Table 7'!$F$65*'calibration multiplier'!$E$3</f>
        <v>1.2915836904545304</v>
      </c>
      <c r="H4">
        <f>$D$4*'AEO 2023 Table 7'!J65/'AEO 2023 Table 7'!$F$65*'calibration multiplier'!$E$3</f>
        <v>1.3079706180478237</v>
      </c>
      <c r="I4">
        <f>$D$4*'AEO 2023 Table 7'!K65/'AEO 2023 Table 7'!$F$65*'calibration multiplier'!$E$3</f>
        <v>1.3241640474887015</v>
      </c>
      <c r="J4">
        <f>$D$4*'AEO 2023 Table 7'!L65/'AEO 2023 Table 7'!$F$65*'calibration multiplier'!$E$3</f>
        <v>1.3369759065978517</v>
      </c>
      <c r="K4">
        <f>$D$4*'AEO 2023 Table 7'!M65/'AEO 2023 Table 7'!$F$65*'calibration multiplier'!$E$3</f>
        <v>1.3465054793617757</v>
      </c>
      <c r="L4">
        <f>$D$4*'AEO 2023 Table 7'!N65/'AEO 2023 Table 7'!$F$65*'calibration multiplier'!$E$3</f>
        <v>1.3531934176865195</v>
      </c>
      <c r="M4">
        <f>$D$4*'AEO 2023 Table 7'!O65/'AEO 2023 Table 7'!$F$65*'calibration multiplier'!$E$3</f>
        <v>1.3598876932869972</v>
      </c>
      <c r="N4">
        <f>$D$4*'AEO 2023 Table 7'!P65/'AEO 2023 Table 7'!$F$65*'calibration multiplier'!$E$3</f>
        <v>1.3705148822080711</v>
      </c>
      <c r="O4">
        <f>$D$4*'AEO 2023 Table 7'!Q65/'AEO 2023 Table 7'!$F$65*'calibration multiplier'!$E$3</f>
        <v>1.3817153833405584</v>
      </c>
      <c r="P4">
        <f>$D$4*'AEO 2023 Table 7'!R65/'AEO 2023 Table 7'!$F$65*'calibration multiplier'!$E$3</f>
        <v>1.3918360126879517</v>
      </c>
      <c r="Q4">
        <f>$D$4*'AEO 2023 Table 7'!S65/'AEO 2023 Table 7'!$F$65*'calibration multiplier'!$E$3</f>
        <v>1.4038857087688115</v>
      </c>
      <c r="R4">
        <f>$D$4*'AEO 2023 Table 7'!T65/'AEO 2023 Table 7'!$F$65*'calibration multiplier'!$E$3</f>
        <v>1.4194758295598009</v>
      </c>
      <c r="S4">
        <f>$D$4*'AEO 2023 Table 7'!U65/'AEO 2023 Table 7'!$F$65*'calibration multiplier'!$E$3</f>
        <v>1.4380947456666517</v>
      </c>
      <c r="T4">
        <f>$D$4*'AEO 2023 Table 7'!V65/'AEO 2023 Table 7'!$F$65*'calibration multiplier'!$E$3</f>
        <v>1.4576460862765166</v>
      </c>
      <c r="U4">
        <f>$D$4*'AEO 2023 Table 7'!W65/'AEO 2023 Table 7'!$F$65*'calibration multiplier'!$E$3</f>
        <v>1.4780588739011733</v>
      </c>
      <c r="V4">
        <f>$D$4*'AEO 2023 Table 7'!X65/'AEO 2023 Table 7'!$F$65*'calibration multiplier'!$E$3</f>
        <v>1.5017839443095311</v>
      </c>
      <c r="W4">
        <f>$D$4*'AEO 2023 Table 7'!Y65/'AEO 2023 Table 7'!$F$65*'calibration multiplier'!$E$3</f>
        <v>1.5244963180555757</v>
      </c>
      <c r="X4">
        <f>$D$4*'AEO 2023 Table 7'!Z65/'AEO 2023 Table 7'!$F$65*'calibration multiplier'!$E$3</f>
        <v>1.5476041378074299</v>
      </c>
      <c r="Y4">
        <f>$D$4*'AEO 2023 Table 7'!AA65/'AEO 2023 Table 7'!$F$65*'calibration multiplier'!$E$3</f>
        <v>1.5710634651200033</v>
      </c>
      <c r="Z4">
        <f>$D$4*'AEO 2023 Table 7'!AB65/'AEO 2023 Table 7'!$F$65*'calibration multiplier'!$E$3</f>
        <v>1.5944627995556273</v>
      </c>
      <c r="AA4">
        <f>$D$4*'AEO 2023 Table 7'!AC65/'AEO 2023 Table 7'!$F$65*'calibration multiplier'!$E$3</f>
        <v>1.6172385460590133</v>
      </c>
      <c r="AB4">
        <f>$D$4*'AEO 2023 Table 7'!AD65/'AEO 2023 Table 7'!$F$65*'calibration multiplier'!$E$3</f>
        <v>1.6394253484041752</v>
      </c>
      <c r="AC4">
        <f>$D$4*'AEO 2023 Table 7'!AE65/'AEO 2023 Table 7'!$F$65*'calibration multiplier'!$E$3</f>
        <v>1.6632129465997758</v>
      </c>
      <c r="AD4">
        <f>$D$4*'AEO 2023 Table 7'!AF65/'AEO 2023 Table 7'!$F$65*'calibration multiplier'!$E$3</f>
        <v>1.6872379813928819</v>
      </c>
      <c r="AE4">
        <f>$D$4*'AEO 2023 Table 7'!AG65/'AEO 2023 Table 7'!$F$65*'calibration multiplier'!$E$3</f>
        <v>1.7109170009309049</v>
      </c>
      <c r="AF4">
        <f>$D$4*'AEO 2023 Table 7'!AH65/'AEO 2023 Table 7'!$F$65*'calibration multiplier'!$E$3</f>
        <v>1.7373252738850899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1.0295104946696669</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1.0273110766404472</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1.0255821549447925</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1.0319137357102313</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1.0425851473672361</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1.0515743302228489</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1.0595631289941003</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1.0669581003908757</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1.0748698140066393</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1.0841309344730441</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1.0971999366316847</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1.1096443415840502</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1.1212538772398042</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1.1339435728682306</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1.1454656640471277</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1.1592674308715289</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1.1730944124664171</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1.1860935250099258</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1.200767844410136</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1.2160643784161054</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1.2316883138481545</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1.2469388276430666</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1.2614815007699645</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1.2758344425137054</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1.2916805500189954</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1.3081090102252388</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1.3238587634561145</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1.3406657446721837</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1.3600816213744382</v>
      </c>
    </row>
    <row r="3" spans="1:32">
      <c r="A3" t="s">
        <v>124</v>
      </c>
      <c r="B3">
        <v>1</v>
      </c>
      <c r="C3">
        <v>1</v>
      </c>
      <c r="D3" s="108">
        <f>'seds growth'!G11</f>
        <v>0.99290258036506407</v>
      </c>
      <c r="E3">
        <f>$D$3*INDEX('AEO 2023 Table 49'!50:50,MATCH(E1,'AEO 2023 Table 49'!13:13,0))/INDEX('AEO 2023 Table 49'!50:50,MATCH($D$1,'AEO 2023 Table 49'!13:13,0))</f>
        <v>0.97736376010035986</v>
      </c>
      <c r="F3">
        <f>$D$3*INDEX('AEO 2023 Table 49'!50:50,MATCH(F1,'AEO 2023 Table 49'!13:13,0))/INDEX('AEO 2023 Table 49'!50:50,MATCH($D$1,'AEO 2023 Table 49'!13:13,0))</f>
        <v>0.96515368210253383</v>
      </c>
      <c r="G3">
        <f>$D$3*INDEX('AEO 2023 Table 49'!50:50,MATCH(G1,'AEO 2023 Table 49'!13:13,0))/INDEX('AEO 2023 Table 49'!50:50,MATCH($D$1,'AEO 2023 Table 49'!13:13,0))</f>
        <v>0.96418840877236234</v>
      </c>
      <c r="H3">
        <f>$D$3*INDEX('AEO 2023 Table 49'!50:50,MATCH(H1,'AEO 2023 Table 49'!13:13,0))/INDEX('AEO 2023 Table 49'!50:50,MATCH($D$1,'AEO 2023 Table 49'!13:13,0))</f>
        <v>0.97022772046850014</v>
      </c>
      <c r="I3">
        <f>$D$3*INDEX('AEO 2023 Table 49'!50:50,MATCH(I1,'AEO 2023 Table 49'!13:13,0))/INDEX('AEO 2023 Table 49'!50:50,MATCH($D$1,'AEO 2023 Table 49'!13:13,0))</f>
        <v>0.97452433849602582</v>
      </c>
      <c r="J3">
        <f>$D$3*INDEX('AEO 2023 Table 49'!50:50,MATCH(J1,'AEO 2023 Table 49'!13:13,0))/INDEX('AEO 2023 Table 49'!50:50,MATCH($D$1,'AEO 2023 Table 49'!13:13,0))</f>
        <v>0.97764310711212377</v>
      </c>
      <c r="K3">
        <f>$D$3*INDEX('AEO 2023 Table 49'!50:50,MATCH(K1,'AEO 2023 Table 49'!13:13,0))/INDEX('AEO 2023 Table 49'!50:50,MATCH($D$1,'AEO 2023 Table 49'!13:13,0))</f>
        <v>0.97826809406872417</v>
      </c>
      <c r="L3">
        <f>$D$3*INDEX('AEO 2023 Table 49'!50:50,MATCH(L1,'AEO 2023 Table 49'!13:13,0))/INDEX('AEO 2023 Table 49'!50:50,MATCH($D$1,'AEO 2023 Table 49'!13:13,0))</f>
        <v>0.97849362919153615</v>
      </c>
      <c r="M3">
        <f>$D$3*INDEX('AEO 2023 Table 49'!50:50,MATCH(M1,'AEO 2023 Table 49'!13:13,0))/INDEX('AEO 2023 Table 49'!50:50,MATCH($D$1,'AEO 2023 Table 49'!13:13,0))</f>
        <v>0.9787509298994076</v>
      </c>
      <c r="N3">
        <f>$D$3*INDEX('AEO 2023 Table 49'!50:50,MATCH(N1,'AEO 2023 Table 49'!13:13,0))/INDEX('AEO 2023 Table 49'!50:50,MATCH($D$1,'AEO 2023 Table 49'!13:13,0))</f>
        <v>0.98095953297844118</v>
      </c>
      <c r="O3">
        <f>$D$3*INDEX('AEO 2023 Table 49'!50:50,MATCH(O1,'AEO 2023 Table 49'!13:13,0))/INDEX('AEO 2023 Table 49'!50:50,MATCH($D$1,'AEO 2023 Table 49'!13:13,0))</f>
        <v>0.98094276057957541</v>
      </c>
      <c r="P3">
        <f>$D$3*INDEX('AEO 2023 Table 49'!50:50,MATCH(P1,'AEO 2023 Table 49'!13:13,0))/INDEX('AEO 2023 Table 49'!50:50,MATCH($D$1,'AEO 2023 Table 49'!13:13,0))</f>
        <v>0.97827319801910739</v>
      </c>
      <c r="Q3">
        <f>$D$3*INDEX('AEO 2023 Table 49'!50:50,MATCH(Q1,'AEO 2023 Table 49'!13:13,0))/INDEX('AEO 2023 Table 49'!50:50,MATCH($D$1,'AEO 2023 Table 49'!13:13,0))</f>
        <v>0.97604433315993644</v>
      </c>
      <c r="R3">
        <f>$D$3*INDEX('AEO 2023 Table 49'!50:50,MATCH(R1,'AEO 2023 Table 49'!13:13,0))/INDEX('AEO 2023 Table 49'!50:50,MATCH($D$1,'AEO 2023 Table 49'!13:13,0))</f>
        <v>0.97213071854337185</v>
      </c>
      <c r="S3">
        <f>$D$3*INDEX('AEO 2023 Table 49'!50:50,MATCH(S1,'AEO 2023 Table 49'!13:13,0))/INDEX('AEO 2023 Table 49'!50:50,MATCH($D$1,'AEO 2023 Table 49'!13:13,0))</f>
        <v>0.97136739381816462</v>
      </c>
      <c r="T3">
        <f>$D$3*INDEX('AEO 2023 Table 49'!50:50,MATCH(T1,'AEO 2023 Table 49'!13:13,0))/INDEX('AEO 2023 Table 49'!50:50,MATCH($D$1,'AEO 2023 Table 49'!13:13,0))</f>
        <v>0.97130539755091916</v>
      </c>
      <c r="U3">
        <f>$D$3*INDEX('AEO 2023 Table 49'!50:50,MATCH(U1,'AEO 2023 Table 49'!13:13,0))/INDEX('AEO 2023 Table 49'!50:50,MATCH($D$1,'AEO 2023 Table 49'!13:13,0))</f>
        <v>0.97016629248709318</v>
      </c>
      <c r="V3">
        <f>$D$3*INDEX('AEO 2023 Table 49'!50:50,MATCH(V1,'AEO 2023 Table 49'!13:13,0))/INDEX('AEO 2023 Table 49'!50:50,MATCH($D$1,'AEO 2023 Table 49'!13:13,0))</f>
        <v>0.97007009815895517</v>
      </c>
      <c r="W3">
        <f>$D$3*INDEX('AEO 2023 Table 49'!50:50,MATCH(W1,'AEO 2023 Table 49'!13:13,0))/INDEX('AEO 2023 Table 49'!50:50,MATCH($D$1,'AEO 2023 Table 49'!13:13,0))</f>
        <v>0.96927565580076669</v>
      </c>
      <c r="X3">
        <f>$D$3*INDEX('AEO 2023 Table 49'!50:50,MATCH(X1,'AEO 2023 Table 49'!13:13,0))/INDEX('AEO 2023 Table 49'!50:50,MATCH($D$1,'AEO 2023 Table 49'!13:13,0))</f>
        <v>0.96910846823145058</v>
      </c>
      <c r="Y3">
        <f>$D$3*INDEX('AEO 2023 Table 49'!50:50,MATCH(Y1,'AEO 2023 Table 49'!13:13,0))/INDEX('AEO 2023 Table 49'!50:50,MATCH($D$1,'AEO 2023 Table 49'!13:13,0))</f>
        <v>0.96835146900562574</v>
      </c>
      <c r="Z3">
        <f>$D$3*INDEX('AEO 2023 Table 49'!50:50,MATCH(Z1,'AEO 2023 Table 49'!13:13,0))/INDEX('AEO 2023 Table 49'!50:50,MATCH($D$1,'AEO 2023 Table 49'!13:13,0))</f>
        <v>0.966963321967379</v>
      </c>
      <c r="AA3">
        <f>$D$3*INDEX('AEO 2023 Table 49'!50:50,MATCH(AA1,'AEO 2023 Table 49'!13:13,0))/INDEX('AEO 2023 Table 49'!50:50,MATCH($D$1,'AEO 2023 Table 49'!13:13,0))</f>
        <v>0.96487295952037544</v>
      </c>
      <c r="AB3">
        <f>$D$3*INDEX('AEO 2023 Table 49'!50:50,MATCH(AB1,'AEO 2023 Table 49'!13:13,0))/INDEX('AEO 2023 Table 49'!50:50,MATCH($D$1,'AEO 2023 Table 49'!13:13,0))</f>
        <v>0.96272351659047639</v>
      </c>
      <c r="AC3">
        <f>$D$3*INDEX('AEO 2023 Table 49'!50:50,MATCH(AC1,'AEO 2023 Table 49'!13:13,0))/INDEX('AEO 2023 Table 49'!50:50,MATCH($D$1,'AEO 2023 Table 49'!13:13,0))</f>
        <v>0.95994851841813833</v>
      </c>
      <c r="AD3">
        <f>$D$3*INDEX('AEO 2023 Table 49'!50:50,MATCH(AD1,'AEO 2023 Table 49'!13:13,0))/INDEX('AEO 2023 Table 49'!50:50,MATCH($D$1,'AEO 2023 Table 49'!13:13,0))</f>
        <v>0.95679798421698115</v>
      </c>
      <c r="AE3">
        <f>$D$3*INDEX('AEO 2023 Table 49'!50:50,MATCH(AE1,'AEO 2023 Table 49'!13:13,0))/INDEX('AEO 2023 Table 49'!50:50,MATCH($D$1,'AEO 2023 Table 49'!13:13,0))</f>
        <v>0.95546121659185301</v>
      </c>
      <c r="AF3">
        <f>$D$3*INDEX('AEO 2023 Table 49'!50:50,MATCH(AF1,'AEO 2023 Table 49'!13:13,0))/INDEX('AEO 2023 Table 49'!50:50,MATCH($D$1,'AEO 2023 Table 49'!13:13,0))</f>
        <v>0.95530350930498642</v>
      </c>
    </row>
    <row r="4" spans="1:32">
      <c r="A4" t="s">
        <v>122</v>
      </c>
      <c r="B4">
        <v>1</v>
      </c>
      <c r="C4">
        <v>1</v>
      </c>
      <c r="D4" s="108">
        <f>'seds growth'!G8</f>
        <v>1.1841444750535659</v>
      </c>
      <c r="E4">
        <f>$D$4*'AEO 2023 Table 7'!G65/'AEO 2023 Table 7'!$F$65</f>
        <v>1.2709060047041876</v>
      </c>
      <c r="F4">
        <f>$D$4*'AEO 2023 Table 7'!H65/'AEO 2023 Table 7'!$F$65</f>
        <v>1.2890876487853844</v>
      </c>
      <c r="G4">
        <f>$D$4*'AEO 2023 Table 7'!I65/'AEO 2023 Table 7'!$F$65</f>
        <v>1.2915836904545304</v>
      </c>
      <c r="H4">
        <f>$D$4*'AEO 2023 Table 7'!J65/'AEO 2023 Table 7'!$F$65</f>
        <v>1.3079706180478237</v>
      </c>
      <c r="I4">
        <f>$D$4*'AEO 2023 Table 7'!K65/'AEO 2023 Table 7'!$F$65</f>
        <v>1.3241640474887015</v>
      </c>
      <c r="J4">
        <f>$D$4*'AEO 2023 Table 7'!L65/'AEO 2023 Table 7'!$F$65</f>
        <v>1.3369759065978517</v>
      </c>
      <c r="K4">
        <f>$D$4*'AEO 2023 Table 7'!M65/'AEO 2023 Table 7'!$F$65</f>
        <v>1.3465054793617757</v>
      </c>
      <c r="L4">
        <f>$D$4*'AEO 2023 Table 7'!N65/'AEO 2023 Table 7'!$F$65</f>
        <v>1.3531934176865195</v>
      </c>
      <c r="M4">
        <f>$D$4*'AEO 2023 Table 7'!O65/'AEO 2023 Table 7'!$F$65</f>
        <v>1.3598876932869972</v>
      </c>
      <c r="N4">
        <f>$D$4*'AEO 2023 Table 7'!P65/'AEO 2023 Table 7'!$F$65</f>
        <v>1.3705148822080711</v>
      </c>
      <c r="O4">
        <f>$D$4*'AEO 2023 Table 7'!Q65/'AEO 2023 Table 7'!$F$65</f>
        <v>1.3817153833405584</v>
      </c>
      <c r="P4">
        <f>$D$4*'AEO 2023 Table 7'!R65/'AEO 2023 Table 7'!$F$65</f>
        <v>1.3918360126879517</v>
      </c>
      <c r="Q4">
        <f>$D$4*'AEO 2023 Table 7'!S65/'AEO 2023 Table 7'!$F$65</f>
        <v>1.4038857087688115</v>
      </c>
      <c r="R4">
        <f>$D$4*'AEO 2023 Table 7'!T65/'AEO 2023 Table 7'!$F$65</f>
        <v>1.4194758295598009</v>
      </c>
      <c r="S4">
        <f>$D$4*'AEO 2023 Table 7'!U65/'AEO 2023 Table 7'!$F$65</f>
        <v>1.4380947456666517</v>
      </c>
      <c r="T4">
        <f>$D$4*'AEO 2023 Table 7'!V65/'AEO 2023 Table 7'!$F$65</f>
        <v>1.4576460862765166</v>
      </c>
      <c r="U4">
        <f>$D$4*'AEO 2023 Table 7'!W65/'AEO 2023 Table 7'!$F$65</f>
        <v>1.4780588739011733</v>
      </c>
      <c r="V4">
        <f>$D$4*'AEO 2023 Table 7'!X65/'AEO 2023 Table 7'!$F$65</f>
        <v>1.5017839443095311</v>
      </c>
      <c r="W4">
        <f>$D$4*'AEO 2023 Table 7'!Y65/'AEO 2023 Table 7'!$F$65</f>
        <v>1.5244963180555757</v>
      </c>
      <c r="X4">
        <f>$D$4*'AEO 2023 Table 7'!Z65/'AEO 2023 Table 7'!$F$65</f>
        <v>1.5476041378074299</v>
      </c>
      <c r="Y4">
        <f>$D$4*'AEO 2023 Table 7'!AA65/'AEO 2023 Table 7'!$F$65</f>
        <v>1.5710634651200033</v>
      </c>
      <c r="Z4">
        <f>$D$4*'AEO 2023 Table 7'!AB65/'AEO 2023 Table 7'!$F$65</f>
        <v>1.5944627995556273</v>
      </c>
      <c r="AA4">
        <f>$D$4*'AEO 2023 Table 7'!AC65/'AEO 2023 Table 7'!$F$65</f>
        <v>1.6172385460590133</v>
      </c>
      <c r="AB4">
        <f>$D$4*'AEO 2023 Table 7'!AD65/'AEO 2023 Table 7'!$F$65</f>
        <v>1.6394253484041752</v>
      </c>
      <c r="AC4">
        <f>$D$4*'AEO 2023 Table 7'!AE65/'AEO 2023 Table 7'!$F$65</f>
        <v>1.6632129465997758</v>
      </c>
      <c r="AD4">
        <f>$D$4*'AEO 2023 Table 7'!AF65/'AEO 2023 Table 7'!$F$65</f>
        <v>1.6872379813928819</v>
      </c>
      <c r="AE4">
        <f>$D$4*'AEO 2023 Table 7'!AG65/'AEO 2023 Table 7'!$F$65</f>
        <v>1.7109170009309049</v>
      </c>
      <c r="AF4">
        <f>$D$4*'AEO 2023 Table 7'!AH65/'AEO 2023 Table 7'!$F$65</f>
        <v>1.7373252738850899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1.0295104946696669</v>
      </c>
      <c r="E2" s="108">
        <f>'growth rates from 2022 psgr'!E2</f>
        <v>1.0505333321088413</v>
      </c>
      <c r="F2" s="108">
        <f>'growth rates from 2022 psgr'!F2</f>
        <v>1.0581905609679285</v>
      </c>
      <c r="G2" s="108">
        <f>'growth rates from 2022 psgr'!G2</f>
        <v>1.0621204364925081</v>
      </c>
      <c r="H2" s="108">
        <f>'growth rates from 2022 psgr'!H2</f>
        <v>1.0696799843542737</v>
      </c>
      <c r="I2" s="108">
        <f>'growth rates from 2022 psgr'!I2</f>
        <v>1.0797083455131045</v>
      </c>
      <c r="J2" s="108">
        <f>'growth rates from 2022 psgr'!J2</f>
        <v>1.08898628560342</v>
      </c>
      <c r="K2" s="108">
        <f>'growth rates from 2022 psgr'!K2</f>
        <v>1.0962333422599762</v>
      </c>
      <c r="L2" s="108">
        <f>'growth rates from 2022 psgr'!L2</f>
        <v>1.1017624484294954</v>
      </c>
      <c r="M2" s="108">
        <f>'growth rates from 2022 psgr'!M2</f>
        <v>1.1064446897714983</v>
      </c>
      <c r="N2" s="108">
        <f>'growth rates from 2022 psgr'!N2</f>
        <v>1.110383051802297</v>
      </c>
      <c r="O2" s="108">
        <f>'growth rates from 2022 psgr'!O2</f>
        <v>1.1160705693751274</v>
      </c>
      <c r="P2" s="108">
        <f>'growth rates from 2022 psgr'!P2</f>
        <v>1.1233335377782401</v>
      </c>
      <c r="Q2" s="108">
        <f>'growth rates from 2022 psgr'!Q2</f>
        <v>1.1299666617176232</v>
      </c>
      <c r="R2" s="108">
        <f>'growth rates from 2022 psgr'!R2</f>
        <v>1.1353556550828927</v>
      </c>
      <c r="S2" s="108">
        <f>'growth rates from 2022 psgr'!S2</f>
        <v>1.1416185630637832</v>
      </c>
      <c r="T2" s="108">
        <f>'growth rates from 2022 psgr'!T2</f>
        <v>1.1486856386582709</v>
      </c>
      <c r="U2" s="108">
        <f>'growth rates from 2022 psgr'!U2</f>
        <v>1.1558060190563268</v>
      </c>
      <c r="V2" s="108">
        <f>'growth rates from 2022 psgr'!V2</f>
        <v>1.1639392776221529</v>
      </c>
      <c r="W2" s="108">
        <f>'growth rates from 2022 psgr'!W2</f>
        <v>1.1722735560948232</v>
      </c>
      <c r="X2" s="108">
        <f>'growth rates from 2022 psgr'!X2</f>
        <v>1.1809650560838332</v>
      </c>
      <c r="Y2" s="108">
        <f>'growth rates from 2022 psgr'!Y2</f>
        <v>1.1894062092085482</v>
      </c>
      <c r="Z2" s="108">
        <f>'growth rates from 2022 psgr'!Z2</f>
        <v>1.1981474775344381</v>
      </c>
      <c r="AA2" s="108">
        <f>'growth rates from 2022 psgr'!AA2</f>
        <v>1.20744009213299</v>
      </c>
      <c r="AB2" s="108">
        <f>'growth rates from 2022 psgr'!AB2</f>
        <v>1.2182370846110941</v>
      </c>
      <c r="AC2" s="108">
        <f>'growth rates from 2022 psgr'!AC2</f>
        <v>1.2298283438995676</v>
      </c>
      <c r="AD2" s="108">
        <f>'growth rates from 2022 psgr'!AD2</f>
        <v>1.241787078900819</v>
      </c>
      <c r="AE2" s="108">
        <f>'growth rates from 2022 psgr'!AE2</f>
        <v>1.2539031644015828</v>
      </c>
      <c r="AF2" s="108">
        <f>'growth rates from 2022 psgr'!AF2</f>
        <v>1.2671257432351002</v>
      </c>
    </row>
    <row r="3" spans="1:32">
      <c r="A3" t="s">
        <v>124</v>
      </c>
      <c r="B3">
        <f>INDEX('AEO 2021 Table 7'!22:22,MATCH(B$1,'AEO 2021 Table 7'!1:1,0))/INDEX('AEO 2021 Table 7'!22:22,MATCH(B$1,'AEO 2021 Table 7'!1:1,0))</f>
        <v>1</v>
      </c>
      <c r="C3">
        <v>1</v>
      </c>
      <c r="D3" s="108">
        <f>'growth rates from 2022 psgr'!D3</f>
        <v>0.99290258036506407</v>
      </c>
      <c r="E3" s="108">
        <f>'growth rates from 2022 psgr'!E3</f>
        <v>1.0574630379628414</v>
      </c>
      <c r="F3" s="108">
        <f>'growth rates from 2022 psgr'!F3</f>
        <v>1.0941630371127482</v>
      </c>
      <c r="G3" s="108">
        <f>'growth rates from 2022 psgr'!G3</f>
        <v>1.1169273240353668</v>
      </c>
      <c r="H3" s="108">
        <f>'growth rates from 2022 psgr'!H3</f>
        <v>1.1335360541522514</v>
      </c>
      <c r="I3" s="108">
        <f>'growth rates from 2022 psgr'!I3</f>
        <v>1.1459968045270565</v>
      </c>
      <c r="J3" s="108">
        <f>'growth rates from 2022 psgr'!J3</f>
        <v>1.1555127464033268</v>
      </c>
      <c r="K3" s="108">
        <f>'growth rates from 2022 psgr'!K3</f>
        <v>1.1626252202669192</v>
      </c>
      <c r="L3" s="108">
        <f>'growth rates from 2022 psgr'!L3</f>
        <v>1.1678603058606127</v>
      </c>
      <c r="M3" s="108">
        <f>'growth rates from 2022 psgr'!M3</f>
        <v>1.1714581179906929</v>
      </c>
      <c r="N3" s="108">
        <f>'growth rates from 2022 psgr'!N3</f>
        <v>1.1743520799792888</v>
      </c>
      <c r="O3" s="108">
        <f>'growth rates from 2022 psgr'!O3</f>
        <v>1.1769255437295709</v>
      </c>
      <c r="P3" s="108">
        <f>'growth rates from 2022 psgr'!P3</f>
        <v>1.1794384850816433</v>
      </c>
      <c r="Q3" s="108">
        <f>'growth rates from 2022 psgr'!Q3</f>
        <v>1.1814590255722144</v>
      </c>
      <c r="R3" s="108">
        <f>'growth rates from 2022 psgr'!R3</f>
        <v>1.1831936124431213</v>
      </c>
      <c r="S3" s="108">
        <f>'growth rates from 2022 psgr'!S3</f>
        <v>1.1847029265281708</v>
      </c>
      <c r="T3" s="108">
        <f>'growth rates from 2022 psgr'!T3</f>
        <v>1.1854026347104658</v>
      </c>
      <c r="U3" s="108">
        <f>'growth rates from 2022 psgr'!U3</f>
        <v>1.1856876433749601</v>
      </c>
      <c r="V3" s="108">
        <f>'growth rates from 2022 psgr'!V3</f>
        <v>1.1856843614947279</v>
      </c>
      <c r="W3" s="108">
        <f>'growth rates from 2022 psgr'!W3</f>
        <v>1.1853878662494217</v>
      </c>
      <c r="X3" s="108">
        <f>'growth rates from 2022 psgr'!X3</f>
        <v>1.1849389842514799</v>
      </c>
      <c r="Y3" s="108">
        <f>'growth rates from 2022 psgr'!Y3</f>
        <v>1.1840709156132823</v>
      </c>
      <c r="Z3" s="108">
        <f>'growth rates from 2022 psgr'!Z3</f>
        <v>1.1832260747653471</v>
      </c>
      <c r="AA3" s="108">
        <f>'growth rates from 2022 psgr'!AA3</f>
        <v>1.1822182206629219</v>
      </c>
      <c r="AB3" s="108">
        <f>'growth rates from 2022 psgr'!AB3</f>
        <v>1.1815441620721643</v>
      </c>
      <c r="AC3" s="108">
        <f>'growth rates from 2022 psgr'!AC3</f>
        <v>1.180379858475713</v>
      </c>
      <c r="AD3" s="108">
        <f>'growth rates from 2022 psgr'!AD3</f>
        <v>1.1793136378308859</v>
      </c>
      <c r="AE3" s="108">
        <f>'growth rates from 2022 psgr'!AE3</f>
        <v>1.1780385594597755</v>
      </c>
      <c r="AF3" s="108">
        <f>'growth rates from 2022 psgr'!AF3</f>
        <v>1.176927099793474</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1.1841444750535659</v>
      </c>
      <c r="E4" s="108">
        <f>'growth rates from 2022 psgr'!E4</f>
        <v>1.2709060047041876</v>
      </c>
      <c r="F4" s="108">
        <f>'growth rates from 2022 psgr'!F4</f>
        <v>1.2890876487853844</v>
      </c>
      <c r="G4" s="108">
        <f>'growth rates from 2022 psgr'!G4</f>
        <v>1.2915836904545304</v>
      </c>
      <c r="H4" s="108">
        <f>'growth rates from 2022 psgr'!H4</f>
        <v>1.3079706180478237</v>
      </c>
      <c r="I4" s="108">
        <f>'growth rates from 2022 psgr'!I4</f>
        <v>1.3241640474887015</v>
      </c>
      <c r="J4" s="108">
        <f>'growth rates from 2022 psgr'!J4</f>
        <v>1.3369759065978517</v>
      </c>
      <c r="K4" s="108">
        <f>'growth rates from 2022 psgr'!K4</f>
        <v>1.3465054793617757</v>
      </c>
      <c r="L4" s="108">
        <f>'growth rates from 2022 psgr'!L4</f>
        <v>1.3531934176865195</v>
      </c>
      <c r="M4" s="108">
        <f>'growth rates from 2022 psgr'!M4</f>
        <v>1.3598876932869972</v>
      </c>
      <c r="N4" s="108">
        <f>'growth rates from 2022 psgr'!N4</f>
        <v>1.3705148822080711</v>
      </c>
      <c r="O4" s="108">
        <f>'growth rates from 2022 psgr'!O4</f>
        <v>1.3817153833405584</v>
      </c>
      <c r="P4" s="108">
        <f>'growth rates from 2022 psgr'!P4</f>
        <v>1.3918360126879517</v>
      </c>
      <c r="Q4" s="108">
        <f>'growth rates from 2022 psgr'!Q4</f>
        <v>1.4038857087688115</v>
      </c>
      <c r="R4" s="108">
        <f>'growth rates from 2022 psgr'!R4</f>
        <v>1.4194758295598009</v>
      </c>
      <c r="S4" s="108">
        <f>'growth rates from 2022 psgr'!S4</f>
        <v>1.4380947456666517</v>
      </c>
      <c r="T4" s="108">
        <f>'growth rates from 2022 psgr'!T4</f>
        <v>1.4576460862765166</v>
      </c>
      <c r="U4" s="108">
        <f>'growth rates from 2022 psgr'!U4</f>
        <v>1.4780588739011733</v>
      </c>
      <c r="V4" s="108">
        <f>'growth rates from 2022 psgr'!V4</f>
        <v>1.5017839443095311</v>
      </c>
      <c r="W4" s="108">
        <f>'growth rates from 2022 psgr'!W4</f>
        <v>1.5244963180555757</v>
      </c>
      <c r="X4" s="108">
        <f>'growth rates from 2022 psgr'!X4</f>
        <v>1.5476041378074299</v>
      </c>
      <c r="Y4" s="108">
        <f>'growth rates from 2022 psgr'!Y4</f>
        <v>1.5710634651200033</v>
      </c>
      <c r="Z4" s="108">
        <f>'growth rates from 2022 psgr'!Z4</f>
        <v>1.5944627995556273</v>
      </c>
      <c r="AA4" s="108">
        <f>'growth rates from 2022 psgr'!AA4</f>
        <v>1.6172385460590133</v>
      </c>
      <c r="AB4" s="108">
        <f>'growth rates from 2022 psgr'!AB4</f>
        <v>1.6394253484041752</v>
      </c>
      <c r="AC4" s="108">
        <f>'growth rates from 2022 psgr'!AC4</f>
        <v>1.6632129465997758</v>
      </c>
      <c r="AD4" s="108">
        <f>'growth rates from 2022 psgr'!AD4</f>
        <v>1.6872379813928819</v>
      </c>
      <c r="AE4" s="108">
        <f>'growth rates from 2022 psgr'!AE4</f>
        <v>1.7109170009309049</v>
      </c>
      <c r="AF4" s="108">
        <f>'growth rates from 2022 psgr'!AF4</f>
        <v>1.7373252738850899</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1.0295104946696669</v>
      </c>
      <c r="E2" s="108">
        <f>'growth rates from 2022 frgt'!E2</f>
        <v>1.0273110766404472</v>
      </c>
      <c r="F2" s="108">
        <f>'growth rates from 2022 frgt'!F2</f>
        <v>1.0255821549447925</v>
      </c>
      <c r="G2" s="108">
        <f>'growth rates from 2022 frgt'!G2</f>
        <v>1.0319137357102313</v>
      </c>
      <c r="H2" s="108">
        <f>'growth rates from 2022 frgt'!H2</f>
        <v>1.0425851473672361</v>
      </c>
      <c r="I2" s="108">
        <f>'growth rates from 2022 frgt'!I2</f>
        <v>1.0515743302228489</v>
      </c>
      <c r="J2" s="108">
        <f>'growth rates from 2022 frgt'!J2</f>
        <v>1.0595631289941003</v>
      </c>
      <c r="K2" s="108">
        <f>'growth rates from 2022 frgt'!K2</f>
        <v>1.0669581003908757</v>
      </c>
      <c r="L2" s="108">
        <f>'growth rates from 2022 frgt'!L2</f>
        <v>1.0748698140066393</v>
      </c>
      <c r="M2" s="108">
        <f>'growth rates from 2022 frgt'!M2</f>
        <v>1.0841309344730441</v>
      </c>
      <c r="N2" s="108">
        <f>'growth rates from 2022 frgt'!N2</f>
        <v>1.0971999366316847</v>
      </c>
      <c r="O2" s="108">
        <f>'growth rates from 2022 frgt'!O2</f>
        <v>1.1096443415840502</v>
      </c>
      <c r="P2" s="108">
        <f>'growth rates from 2022 frgt'!P2</f>
        <v>1.1212538772398042</v>
      </c>
      <c r="Q2" s="108">
        <f>'growth rates from 2022 frgt'!Q2</f>
        <v>1.1339435728682306</v>
      </c>
      <c r="R2" s="108">
        <f>'growth rates from 2022 frgt'!R2</f>
        <v>1.1454656640471277</v>
      </c>
      <c r="S2" s="108">
        <f>'growth rates from 2022 frgt'!S2</f>
        <v>1.1592674308715289</v>
      </c>
      <c r="T2" s="108">
        <f>'growth rates from 2022 frgt'!T2</f>
        <v>1.1730944124664171</v>
      </c>
      <c r="U2" s="108">
        <f>'growth rates from 2022 frgt'!U2</f>
        <v>1.1860935250099258</v>
      </c>
      <c r="V2" s="108">
        <f>'growth rates from 2022 frgt'!V2</f>
        <v>1.200767844410136</v>
      </c>
      <c r="W2" s="108">
        <f>'growth rates from 2022 frgt'!W2</f>
        <v>1.2160643784161054</v>
      </c>
      <c r="X2" s="108">
        <f>'growth rates from 2022 frgt'!X2</f>
        <v>1.2316883138481545</v>
      </c>
      <c r="Y2" s="108">
        <f>'growth rates from 2022 frgt'!Y2</f>
        <v>1.2469388276430666</v>
      </c>
      <c r="Z2" s="108">
        <f>'growth rates from 2022 frgt'!Z2</f>
        <v>1.2614815007699645</v>
      </c>
      <c r="AA2" s="108">
        <f>'growth rates from 2022 frgt'!AA2</f>
        <v>1.2758344425137054</v>
      </c>
      <c r="AB2" s="108">
        <f>'growth rates from 2022 frgt'!AB2</f>
        <v>1.2916805500189954</v>
      </c>
      <c r="AC2" s="108">
        <f>'growth rates from 2022 frgt'!AC2</f>
        <v>1.3081090102252388</v>
      </c>
      <c r="AD2" s="108">
        <f>'growth rates from 2022 frgt'!AD2</f>
        <v>1.3238587634561145</v>
      </c>
      <c r="AE2" s="108">
        <f>'growth rates from 2022 frgt'!AE2</f>
        <v>1.3406657446721837</v>
      </c>
      <c r="AF2" s="108">
        <f>'growth rates from 2022 frgt'!AF2</f>
        <v>1.3600816213744382</v>
      </c>
    </row>
    <row r="3" spans="1:32">
      <c r="A3" t="s">
        <v>124</v>
      </c>
      <c r="B3">
        <v>1</v>
      </c>
      <c r="C3">
        <v>1</v>
      </c>
      <c r="D3" s="108">
        <f>'growth rates from 2022 frgt'!D3</f>
        <v>0.99290258036506407</v>
      </c>
      <c r="E3" s="108">
        <f>'growth rates from 2022 frgt'!E3</f>
        <v>0.97736376010035986</v>
      </c>
      <c r="F3" s="108">
        <f>'growth rates from 2022 frgt'!F3</f>
        <v>0.96515368210253383</v>
      </c>
      <c r="G3" s="108">
        <f>'growth rates from 2022 frgt'!G3</f>
        <v>0.96418840877236234</v>
      </c>
      <c r="H3" s="108">
        <f>'growth rates from 2022 frgt'!H3</f>
        <v>0.97022772046850014</v>
      </c>
      <c r="I3" s="108">
        <f>'growth rates from 2022 frgt'!I3</f>
        <v>0.97452433849602582</v>
      </c>
      <c r="J3" s="108">
        <f>'growth rates from 2022 frgt'!J3</f>
        <v>0.97764310711212377</v>
      </c>
      <c r="K3" s="108">
        <f>'growth rates from 2022 frgt'!K3</f>
        <v>0.97826809406872417</v>
      </c>
      <c r="L3" s="108">
        <f>'growth rates from 2022 frgt'!L3</f>
        <v>0.97849362919153615</v>
      </c>
      <c r="M3" s="108">
        <f>'growth rates from 2022 frgt'!M3</f>
        <v>0.9787509298994076</v>
      </c>
      <c r="N3" s="108">
        <f>'growth rates from 2022 frgt'!N3</f>
        <v>0.98095953297844118</v>
      </c>
      <c r="O3" s="108">
        <f>'growth rates from 2022 frgt'!O3</f>
        <v>0.98094276057957541</v>
      </c>
      <c r="P3" s="108">
        <f>'growth rates from 2022 frgt'!P3</f>
        <v>0.97827319801910739</v>
      </c>
      <c r="Q3" s="108">
        <f>'growth rates from 2022 frgt'!Q3</f>
        <v>0.97604433315993644</v>
      </c>
      <c r="R3" s="108">
        <f>'growth rates from 2022 frgt'!R3</f>
        <v>0.97213071854337185</v>
      </c>
      <c r="S3" s="108">
        <f>'growth rates from 2022 frgt'!S3</f>
        <v>0.97136739381816462</v>
      </c>
      <c r="T3" s="108">
        <f>'growth rates from 2022 frgt'!T3</f>
        <v>0.97130539755091916</v>
      </c>
      <c r="U3" s="108">
        <f>'growth rates from 2022 frgt'!U3</f>
        <v>0.97016629248709318</v>
      </c>
      <c r="V3" s="108">
        <f>'growth rates from 2022 frgt'!V3</f>
        <v>0.97007009815895517</v>
      </c>
      <c r="W3" s="108">
        <f>'growth rates from 2022 frgt'!W3</f>
        <v>0.96927565580076669</v>
      </c>
      <c r="X3" s="108">
        <f>'growth rates from 2022 frgt'!X3</f>
        <v>0.96910846823145058</v>
      </c>
      <c r="Y3" s="108">
        <f>'growth rates from 2022 frgt'!Y3</f>
        <v>0.96835146900562574</v>
      </c>
      <c r="Z3" s="108">
        <f>'growth rates from 2022 frgt'!Z3</f>
        <v>0.966963321967379</v>
      </c>
      <c r="AA3" s="108">
        <f>'growth rates from 2022 frgt'!AA3</f>
        <v>0.96487295952037544</v>
      </c>
      <c r="AB3" s="108">
        <f>'growth rates from 2022 frgt'!AB3</f>
        <v>0.96272351659047639</v>
      </c>
      <c r="AC3" s="108">
        <f>'growth rates from 2022 frgt'!AC3</f>
        <v>0.95994851841813833</v>
      </c>
      <c r="AD3" s="108">
        <f>'growth rates from 2022 frgt'!AD3</f>
        <v>0.95679798421698115</v>
      </c>
      <c r="AE3" s="108">
        <f>'growth rates from 2022 frgt'!AE3</f>
        <v>0.95546121659185301</v>
      </c>
      <c r="AF3" s="108">
        <f>'growth rates from 2022 frgt'!AF3</f>
        <v>0.95530350930498642</v>
      </c>
    </row>
    <row r="4" spans="1:32">
      <c r="A4" t="s">
        <v>122</v>
      </c>
      <c r="B4">
        <v>1</v>
      </c>
      <c r="C4">
        <v>1</v>
      </c>
      <c r="D4" s="108">
        <f>'growth rates from 2022 frgt'!D4</f>
        <v>1.1841444750535659</v>
      </c>
      <c r="E4" s="108">
        <f>'growth rates from 2022 frgt'!E4</f>
        <v>1.2709060047041876</v>
      </c>
      <c r="F4" s="108">
        <f>'growth rates from 2022 frgt'!F4</f>
        <v>1.2890876487853844</v>
      </c>
      <c r="G4" s="108">
        <f>'growth rates from 2022 frgt'!G4</f>
        <v>1.2915836904545304</v>
      </c>
      <c r="H4" s="108">
        <f>'growth rates from 2022 frgt'!H4</f>
        <v>1.3079706180478237</v>
      </c>
      <c r="I4" s="108">
        <f>'growth rates from 2022 frgt'!I4</f>
        <v>1.3241640474887015</v>
      </c>
      <c r="J4" s="108">
        <f>'growth rates from 2022 frgt'!J4</f>
        <v>1.3369759065978517</v>
      </c>
      <c r="K4" s="108">
        <f>'growth rates from 2022 frgt'!K4</f>
        <v>1.3465054793617757</v>
      </c>
      <c r="L4" s="108">
        <f>'growth rates from 2022 frgt'!L4</f>
        <v>1.3531934176865195</v>
      </c>
      <c r="M4" s="108">
        <f>'growth rates from 2022 frgt'!M4</f>
        <v>1.3598876932869972</v>
      </c>
      <c r="N4" s="108">
        <f>'growth rates from 2022 frgt'!N4</f>
        <v>1.3705148822080711</v>
      </c>
      <c r="O4" s="108">
        <f>'growth rates from 2022 frgt'!O4</f>
        <v>1.3817153833405584</v>
      </c>
      <c r="P4" s="108">
        <f>'growth rates from 2022 frgt'!P4</f>
        <v>1.3918360126879517</v>
      </c>
      <c r="Q4" s="108">
        <f>'growth rates from 2022 frgt'!Q4</f>
        <v>1.4038857087688115</v>
      </c>
      <c r="R4" s="108">
        <f>'growth rates from 2022 frgt'!R4</f>
        <v>1.4194758295598009</v>
      </c>
      <c r="S4" s="108">
        <f>'growth rates from 2022 frgt'!S4</f>
        <v>1.4380947456666517</v>
      </c>
      <c r="T4" s="108">
        <f>'growth rates from 2022 frgt'!T4</f>
        <v>1.4576460862765166</v>
      </c>
      <c r="U4" s="108">
        <f>'growth rates from 2022 frgt'!U4</f>
        <v>1.4780588739011733</v>
      </c>
      <c r="V4" s="108">
        <f>'growth rates from 2022 frgt'!V4</f>
        <v>1.5017839443095311</v>
      </c>
      <c r="W4" s="108">
        <f>'growth rates from 2022 frgt'!W4</f>
        <v>1.5244963180555757</v>
      </c>
      <c r="X4" s="108">
        <f>'growth rates from 2022 frgt'!X4</f>
        <v>1.5476041378074299</v>
      </c>
      <c r="Y4" s="108">
        <f>'growth rates from 2022 frgt'!Y4</f>
        <v>1.5710634651200033</v>
      </c>
      <c r="Z4" s="108">
        <f>'growth rates from 2022 frgt'!Z4</f>
        <v>1.5944627995556273</v>
      </c>
      <c r="AA4" s="108">
        <f>'growth rates from 2022 frgt'!AA4</f>
        <v>1.6172385460590133</v>
      </c>
      <c r="AB4" s="108">
        <f>'growth rates from 2022 frgt'!AB4</f>
        <v>1.6394253484041752</v>
      </c>
      <c r="AC4" s="108">
        <f>'growth rates from 2022 frgt'!AC4</f>
        <v>1.6632129465997758</v>
      </c>
      <c r="AD4" s="108">
        <f>'growth rates from 2022 frgt'!AD4</f>
        <v>1.6872379813928819</v>
      </c>
      <c r="AE4" s="108">
        <f>'growth rates from 2022 frgt'!AE4</f>
        <v>1.7109170009309049</v>
      </c>
      <c r="AF4" s="108">
        <f>'growth rates from 2022 frgt'!AF4</f>
        <v>1.7373252738850899</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2025-01-03T23:22:27Z</dcterms:modified>
</cp:coreProperties>
</file>