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NV/bldgs/BCEU/"/>
    </mc:Choice>
  </mc:AlternateContent>
  <xr:revisionPtr revIDLastSave="0" documentId="8_{06D693AC-5EB1-B241-9EB0-A3E14190D26F}"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R182" i="30"/>
  <c r="S182" i="30" s="1"/>
  <c r="R156" i="30"/>
  <c r="S156" i="30" s="1"/>
  <c r="R151" i="30"/>
  <c r="S151" i="30"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T151" i="30" l="1"/>
  <c r="S151" i="36"/>
  <c r="F6" i="14" s="1"/>
  <c r="T156" i="30"/>
  <c r="S156" i="36"/>
  <c r="F11" i="14" s="1"/>
  <c r="T182" i="30"/>
  <c r="S182" i="36"/>
  <c r="F11" i="16" s="1"/>
  <c r="T143" i="30"/>
  <c r="S143" i="36"/>
  <c r="F11" i="21" s="1"/>
  <c r="R151" i="36"/>
  <c r="E6" i="14" s="1"/>
  <c r="R143" i="36"/>
  <c r="E11" i="21" s="1"/>
  <c r="R182" i="36"/>
  <c r="E11" i="16" s="1"/>
  <c r="R156" i="36"/>
  <c r="E11"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U182" i="30" l="1"/>
  <c r="T182" i="36"/>
  <c r="G11" i="16" s="1"/>
  <c r="U156" i="30"/>
  <c r="T156" i="36"/>
  <c r="G11" i="14" s="1"/>
  <c r="U143" i="30"/>
  <c r="T143" i="36"/>
  <c r="G11" i="21" s="1"/>
  <c r="U151" i="30"/>
  <c r="T151" i="36"/>
  <c r="G6" i="14"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V151" i="30" l="1"/>
  <c r="U151" i="36"/>
  <c r="H6" i="14" s="1"/>
  <c r="V143" i="30"/>
  <c r="U143" i="36"/>
  <c r="H11" i="21" s="1"/>
  <c r="V156" i="30"/>
  <c r="U156" i="36"/>
  <c r="H11" i="14" s="1"/>
  <c r="V182" i="30"/>
  <c r="U182" i="36"/>
  <c r="H11" i="16"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82" i="30" l="1"/>
  <c r="V182" i="36"/>
  <c r="I11" i="16" s="1"/>
  <c r="W156" i="30"/>
  <c r="V156" i="36"/>
  <c r="I11" i="14" s="1"/>
  <c r="W143" i="30"/>
  <c r="V143" i="36"/>
  <c r="I11" i="21" s="1"/>
  <c r="W151" i="30"/>
  <c r="V151" i="36"/>
  <c r="I6" i="14"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X151" i="30" l="1"/>
  <c r="W151" i="36"/>
  <c r="J6" i="14" s="1"/>
  <c r="X143" i="30"/>
  <c r="W143" i="36"/>
  <c r="J11" i="21" s="1"/>
  <c r="X156" i="30"/>
  <c r="W156" i="36"/>
  <c r="J11" i="14" s="1"/>
  <c r="X182" i="30"/>
  <c r="W182" i="36"/>
  <c r="J11" i="16"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82" i="30" l="1"/>
  <c r="X182" i="36"/>
  <c r="K11" i="16" s="1"/>
  <c r="Y156" i="30"/>
  <c r="X156" i="36"/>
  <c r="K11" i="14" s="1"/>
  <c r="Y143" i="30"/>
  <c r="X143" i="36"/>
  <c r="K11" i="21" s="1"/>
  <c r="Y151" i="30"/>
  <c r="X151" i="36"/>
  <c r="K6" i="14"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Z151" i="30" l="1"/>
  <c r="Y151" i="36"/>
  <c r="L6" i="14" s="1"/>
  <c r="Z143" i="30"/>
  <c r="Y143" i="36"/>
  <c r="L11" i="21" s="1"/>
  <c r="Z156" i="30"/>
  <c r="Y156" i="36"/>
  <c r="L11" i="14" s="1"/>
  <c r="Z182" i="30"/>
  <c r="Y182" i="36"/>
  <c r="L11" i="16"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A182" i="30" l="1"/>
  <c r="Z182" i="36"/>
  <c r="M11" i="16" s="1"/>
  <c r="AA156" i="30"/>
  <c r="Z156" i="36"/>
  <c r="M11" i="14" s="1"/>
  <c r="AA143" i="30"/>
  <c r="Z143" i="36"/>
  <c r="M11" i="21" s="1"/>
  <c r="AA151" i="30"/>
  <c r="Z151" i="36"/>
  <c r="M6" i="14"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51" i="30" l="1"/>
  <c r="AA151" i="36"/>
  <c r="N6" i="14" s="1"/>
  <c r="AB143" i="30"/>
  <c r="AA143" i="36"/>
  <c r="N11" i="21" s="1"/>
  <c r="AB156" i="30"/>
  <c r="AA156" i="36"/>
  <c r="N11" i="14" s="1"/>
  <c r="AB182" i="30"/>
  <c r="AA182" i="36"/>
  <c r="N11" i="16"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C182" i="30" l="1"/>
  <c r="AB182" i="36"/>
  <c r="O11" i="16" s="1"/>
  <c r="AC156" i="30"/>
  <c r="AB156" i="36"/>
  <c r="O11" i="14" s="1"/>
  <c r="AC143" i="30"/>
  <c r="AB143" i="36"/>
  <c r="O11" i="21" s="1"/>
  <c r="AC151" i="30"/>
  <c r="AB151" i="36"/>
  <c r="O6" i="14"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D151" i="30" l="1"/>
  <c r="AC151" i="36"/>
  <c r="P6" i="14" s="1"/>
  <c r="AD143" i="30"/>
  <c r="AC143" i="36"/>
  <c r="P11" i="21" s="1"/>
  <c r="AD156" i="30"/>
  <c r="AC156" i="36"/>
  <c r="P11" i="14" s="1"/>
  <c r="AD182" i="30"/>
  <c r="AC182" i="36"/>
  <c r="P11" i="16"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E182" i="30" l="1"/>
  <c r="AD182" i="36"/>
  <c r="Q11" i="16" s="1"/>
  <c r="AE156" i="30"/>
  <c r="AD156" i="36"/>
  <c r="Q11" i="14" s="1"/>
  <c r="AE143" i="30"/>
  <c r="AD143" i="36"/>
  <c r="Q11" i="21" s="1"/>
  <c r="AE151" i="30"/>
  <c r="AD151" i="36"/>
  <c r="Q6" i="14"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51" i="30" l="1"/>
  <c r="AE151" i="36"/>
  <c r="R6" i="14" s="1"/>
  <c r="AF143" i="30"/>
  <c r="AE143" i="36"/>
  <c r="R11" i="21" s="1"/>
  <c r="AF156" i="30"/>
  <c r="AE156" i="36"/>
  <c r="R11" i="14" s="1"/>
  <c r="AF182" i="30"/>
  <c r="AE182" i="36"/>
  <c r="R11" i="16"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82" i="30" l="1"/>
  <c r="AF182" i="36"/>
  <c r="S11" i="16" s="1"/>
  <c r="AG156" i="30"/>
  <c r="AF156" i="36"/>
  <c r="S11" i="14" s="1"/>
  <c r="AG143" i="30"/>
  <c r="AF143" i="36"/>
  <c r="S11" i="21" s="1"/>
  <c r="AG151" i="30"/>
  <c r="AF151" i="36"/>
  <c r="S6" i="14"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H151" i="30" l="1"/>
  <c r="AG151" i="36"/>
  <c r="T6" i="14" s="1"/>
  <c r="AH143" i="30"/>
  <c r="AG143" i="36"/>
  <c r="T11" i="21" s="1"/>
  <c r="AH156" i="30"/>
  <c r="AG156" i="36"/>
  <c r="T11" i="14" s="1"/>
  <c r="AH182" i="30"/>
  <c r="AG182" i="36"/>
  <c r="T11" i="16"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Z2" i="18"/>
  <c r="AD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I182" i="30" l="1"/>
  <c r="AH182" i="36"/>
  <c r="U11" i="16" s="1"/>
  <c r="AI156" i="30"/>
  <c r="AH156" i="36"/>
  <c r="U11" i="14" s="1"/>
  <c r="AI143" i="30"/>
  <c r="AH143" i="36"/>
  <c r="U11" i="21" s="1"/>
  <c r="AI151" i="30"/>
  <c r="AH151" i="36"/>
  <c r="U6" i="14"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J151" i="30" l="1"/>
  <c r="AI151" i="36"/>
  <c r="V6" i="14" s="1"/>
  <c r="AJ143" i="30"/>
  <c r="AI143" i="36"/>
  <c r="V11" i="21" s="1"/>
  <c r="AJ156" i="30"/>
  <c r="AI156" i="36"/>
  <c r="V11" i="14" s="1"/>
  <c r="AJ182" i="30"/>
  <c r="AI182" i="36"/>
  <c r="V11" i="16"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82" i="30" l="1"/>
  <c r="AJ182" i="36"/>
  <c r="W11" i="16" s="1"/>
  <c r="AK156" i="30"/>
  <c r="AJ156" i="36"/>
  <c r="W11" i="14" s="1"/>
  <c r="AK143" i="30"/>
  <c r="AJ143" i="36"/>
  <c r="W11" i="21" s="1"/>
  <c r="AK151" i="30"/>
  <c r="AJ151" i="36"/>
  <c r="W6" i="14"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51" i="30" l="1"/>
  <c r="AK151" i="36"/>
  <c r="X6" i="14" s="1"/>
  <c r="AL143" i="30"/>
  <c r="AK143" i="36"/>
  <c r="X11" i="21" s="1"/>
  <c r="AL156" i="30"/>
  <c r="AK156" i="36"/>
  <c r="X11" i="14" s="1"/>
  <c r="AL182" i="30"/>
  <c r="AK182" i="36"/>
  <c r="X11" i="16"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M182" i="30" l="1"/>
  <c r="AL182" i="36"/>
  <c r="Y11" i="16" s="1"/>
  <c r="AM156" i="30"/>
  <c r="AL156" i="36"/>
  <c r="Y11" i="14" s="1"/>
  <c r="AM143" i="30"/>
  <c r="AL143" i="36"/>
  <c r="Y11" i="21" s="1"/>
  <c r="AM151" i="30"/>
  <c r="AL151" i="36"/>
  <c r="Y6" i="14"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N151" i="30" l="1"/>
  <c r="AM151" i="36"/>
  <c r="Z6" i="14" s="1"/>
  <c r="AN143" i="30"/>
  <c r="AM143" i="36"/>
  <c r="Z11" i="21" s="1"/>
  <c r="AN156" i="30"/>
  <c r="AM156" i="36"/>
  <c r="Z11" i="14" s="1"/>
  <c r="AN182" i="30"/>
  <c r="AM182" i="36"/>
  <c r="Z11" i="16"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O182" i="30" l="1"/>
  <c r="AN182" i="36"/>
  <c r="AA11" i="16" s="1"/>
  <c r="AO156" i="30"/>
  <c r="AN156" i="36"/>
  <c r="AA11" i="14" s="1"/>
  <c r="AO143" i="30"/>
  <c r="AN143" i="36"/>
  <c r="AA11" i="21" s="1"/>
  <c r="AO151" i="30"/>
  <c r="AN151" i="36"/>
  <c r="AA6" i="14"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51" i="30" l="1"/>
  <c r="AO151" i="36"/>
  <c r="AB6" i="14" s="1"/>
  <c r="AP143" i="30"/>
  <c r="AO143" i="36"/>
  <c r="AB11" i="21" s="1"/>
  <c r="AP156" i="30"/>
  <c r="AO156" i="36"/>
  <c r="AB11" i="14" s="1"/>
  <c r="AP182" i="30"/>
  <c r="AO182" i="36"/>
  <c r="AB11" i="16"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82" i="30" l="1"/>
  <c r="AP182" i="36"/>
  <c r="AC11" i="16" s="1"/>
  <c r="AQ156" i="30"/>
  <c r="AP156" i="36"/>
  <c r="AC11" i="14" s="1"/>
  <c r="AQ143" i="30"/>
  <c r="AP143" i="36"/>
  <c r="AC11" i="21" s="1"/>
  <c r="AQ151" i="30"/>
  <c r="AP151" i="36"/>
  <c r="AC6" i="14"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51" i="30" l="1"/>
  <c r="AQ151" i="36"/>
  <c r="AD6" i="14" s="1"/>
  <c r="AR143" i="30"/>
  <c r="AQ143" i="36"/>
  <c r="AD11" i="21" s="1"/>
  <c r="AR156" i="30"/>
  <c r="AQ156" i="36"/>
  <c r="AD11" i="14" s="1"/>
  <c r="AR182" i="30"/>
  <c r="AQ182" i="36"/>
  <c r="AD11" i="16"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82" i="30" l="1"/>
  <c r="AR182" i="36"/>
  <c r="AE11" i="16" s="1"/>
  <c r="AS156" i="30"/>
  <c r="AR156" i="36"/>
  <c r="AE11" i="14" s="1"/>
  <c r="AS143" i="30"/>
  <c r="AR143" i="36"/>
  <c r="AE11" i="21" s="1"/>
  <c r="AS151" i="30"/>
  <c r="AR151" i="36"/>
  <c r="AE6" i="14"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51" i="30" l="1"/>
  <c r="AT151" i="36" s="1"/>
  <c r="AG6" i="14" s="1"/>
  <c r="AS151" i="36"/>
  <c r="AF6" i="14" s="1"/>
  <c r="AT143" i="30"/>
  <c r="AT143" i="36" s="1"/>
  <c r="AG11" i="21" s="1"/>
  <c r="AS143" i="36"/>
  <c r="AF11" i="21" s="1"/>
  <c r="AT156" i="30"/>
  <c r="AT156" i="36" s="1"/>
  <c r="AG11" i="14" s="1"/>
  <c r="AS156" i="36"/>
  <c r="AF11" i="14" s="1"/>
  <c r="AT182" i="30"/>
  <c r="AT182" i="36" s="1"/>
  <c r="AG11" i="16" s="1"/>
  <c r="AS182" i="36"/>
  <c r="AF11" i="16"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<sst xmlns="http://schemas.openxmlformats.org/spreadsheetml/2006/main" count="211474" uniqueCount="1097">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</sst>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49042000000000</c:v>
                </c:pt>
                <c:pt idx="1">
                  <c:v>49042000000000</c:v>
                </c:pt>
                <c:pt idx="2">
                  <c:v>48898741492506.617</c:v>
                </c:pt>
                <c:pt idx="3">
                  <c:v>48774546128227.164</c:v>
                </c:pt>
                <c:pt idx="4">
                  <c:v>48682217169993.344</c:v>
                </c:pt>
                <c:pt idx="5">
                  <c:v>48621366374937.305</c:v>
                </c:pt>
                <c:pt idx="6">
                  <c:v>48580104646279</c:v>
                </c:pt>
                <c:pt idx="7">
                  <c:v>48587185853828.234</c:v>
                </c:pt>
                <c:pt idx="8">
                  <c:v>48624679638372.117</c:v>
                </c:pt>
                <c:pt idx="9">
                  <c:v>48683246411037.258</c:v>
                </c:pt>
                <c:pt idx="10">
                  <c:v>48752447186682.812</c:v>
                </c:pt>
                <c:pt idx="11">
                  <c:v>48840675082239.312</c:v>
                </c:pt>
                <c:pt idx="12">
                  <c:v>48932369168355.766</c:v>
                </c:pt>
                <c:pt idx="13">
                  <c:v>49048028958238.406</c:v>
                </c:pt>
                <c:pt idx="14">
                  <c:v>49204907225952.445</c:v>
                </c:pt>
                <c:pt idx="15">
                  <c:v>49378569935476.773</c:v>
                </c:pt>
                <c:pt idx="16">
                  <c:v>49552977660918.883</c:v>
                </c:pt>
                <c:pt idx="17">
                  <c:v>49708669801698.008</c:v>
                </c:pt>
                <c:pt idx="18">
                  <c:v>49858999936553.891</c:v>
                </c:pt>
                <c:pt idx="19">
                  <c:v>49972942932151.102</c:v>
                </c:pt>
                <c:pt idx="20">
                  <c:v>50046390441562.953</c:v>
                </c:pt>
                <c:pt idx="21">
                  <c:v>49984983949185.438</c:v>
                </c:pt>
                <c:pt idx="22">
                  <c:v>49893361997226.172</c:v>
                </c:pt>
                <c:pt idx="23">
                  <c:v>49777166504051.867</c:v>
                </c:pt>
                <c:pt idx="24">
                  <c:v>49633868295279.078</c:v>
                </c:pt>
                <c:pt idx="25">
                  <c:v>49461195671937.961</c:v>
                </c:pt>
                <c:pt idx="26">
                  <c:v>49242558245671.727</c:v>
                </c:pt>
                <c:pt idx="27">
                  <c:v>48959722198819.133</c:v>
                </c:pt>
                <c:pt idx="28">
                  <c:v>48623482528488.398</c:v>
                </c:pt>
                <c:pt idx="29">
                  <c:v>48241203183965.078</c:v>
                </c:pt>
                <c:pt idx="30">
                  <c:v>47815721856474.242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41946000000000.016</c:v>
                </c:pt>
                <c:pt idx="1">
                  <c:v>41946000000000.016</c:v>
                </c:pt>
                <c:pt idx="2">
                  <c:v>42249387783252.766</c:v>
                </c:pt>
                <c:pt idx="3">
                  <c:v>42540181086111.445</c:v>
                </c:pt>
                <c:pt idx="4">
                  <c:v>42846217916011.078</c:v>
                </c:pt>
                <c:pt idx="5">
                  <c:v>43143138881256.828</c:v>
                </c:pt>
                <c:pt idx="6">
                  <c:v>43439326955515.188</c:v>
                </c:pt>
                <c:pt idx="7">
                  <c:v>43736426462786.984</c:v>
                </c:pt>
                <c:pt idx="8">
                  <c:v>44034777399985.477</c:v>
                </c:pt>
                <c:pt idx="9">
                  <c:v>44346060719911.469</c:v>
                </c:pt>
                <c:pt idx="10">
                  <c:v>44673388485687.078</c:v>
                </c:pt>
                <c:pt idx="11">
                  <c:v>45024632047432.188</c:v>
                </c:pt>
                <c:pt idx="12">
                  <c:v>45414208973794.656</c:v>
                </c:pt>
                <c:pt idx="13">
                  <c:v>45825273927735.039</c:v>
                </c:pt>
                <c:pt idx="14">
                  <c:v>46267005536212.781</c:v>
                </c:pt>
                <c:pt idx="15">
                  <c:v>46731848867553.906</c:v>
                </c:pt>
                <c:pt idx="16">
                  <c:v>47209979581255.883</c:v>
                </c:pt>
                <c:pt idx="17">
                  <c:v>47714880261848.781</c:v>
                </c:pt>
                <c:pt idx="18">
                  <c:v>48237805468221.234</c:v>
                </c:pt>
                <c:pt idx="19">
                  <c:v>48786234340485.359</c:v>
                </c:pt>
                <c:pt idx="20">
                  <c:v>49354101459079.625</c:v>
                </c:pt>
                <c:pt idx="21">
                  <c:v>49949429931154.297</c:v>
                </c:pt>
                <c:pt idx="22">
                  <c:v>50568754729720.227</c:v>
                </c:pt>
                <c:pt idx="23">
                  <c:v>51215531143330.531</c:v>
                </c:pt>
                <c:pt idx="24">
                  <c:v>51882835431613.469</c:v>
                </c:pt>
                <c:pt idx="25">
                  <c:v>52568915209951.453</c:v>
                </c:pt>
                <c:pt idx="26">
                  <c:v>53285727389379.484</c:v>
                </c:pt>
                <c:pt idx="27">
                  <c:v>54010602186348.258</c:v>
                </c:pt>
                <c:pt idx="28">
                  <c:v>54762686619992.07</c:v>
                </c:pt>
                <c:pt idx="29">
                  <c:v>55538267341097.82</c:v>
                </c:pt>
                <c:pt idx="30">
                  <c:v>56341297672194.812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771</v>
      </c>
      <c r="C1" s="95">
        <v>45275</v>
      </c>
      <c r="E1" s="128" t="s">
        <v>915</v>
      </c>
      <c r="F1" s="129" t="str">
        <f>B1</f>
        <v>Nevada</v>
      </c>
      <c r="H1" t="s">
        <v>712</v>
      </c>
      <c r="I1" t="s">
        <v>817</v>
      </c>
    </row>
    <row r="2" spans="1:9" x14ac:dyDescent="0.2">
      <c r="B2" t="str">
        <f>VLOOKUP(B1,H2:I52,2)</f>
        <v>NV</v>
      </c>
      <c r="E2" s="128" t="s">
        <v>817</v>
      </c>
      <c r="F2" s="130" t="str">
        <f>LOOKUP(F1,H:H,I:I)</f>
        <v>NV</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5.9076909400009148E-2</v>
      </c>
      <c r="H5" s="100" t="s">
        <v>724</v>
      </c>
      <c r="I5" s="100" t="s">
        <v>725</v>
      </c>
    </row>
    <row r="6" spans="1:9" x14ac:dyDescent="0.2">
      <c r="B6" t="s">
        <v>551</v>
      </c>
      <c r="E6" s="119" t="s">
        <v>910</v>
      </c>
      <c r="F6" s="120">
        <f>SUMIFS('Rural Urban'!F:F,'Rural Urban'!B:B,About!F2) / 100</f>
        <v>0.94092309059999091</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5.9076909400009148E-2</v>
      </c>
      <c r="R11" s="207">
        <f>1-Q11</f>
        <v>0.9409230905999908</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NV</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109545000000000</v>
      </c>
      <c r="G23" s="6">
        <f>BF2</f>
        <v>1.1695032E+16</v>
      </c>
      <c r="H23" s="207">
        <f>IFERROR(F23/G23,0)</f>
        <v>9.3667977992706649E-3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274000000000</v>
      </c>
      <c r="G25" s="6">
        <f t="shared" si="2"/>
        <v>473453000000000</v>
      </c>
      <c r="H25" s="207">
        <f t="shared" si="3"/>
        <v>5.7872692748805056E-4</v>
      </c>
    </row>
    <row r="26" spans="1:58" x14ac:dyDescent="0.2">
      <c r="C26" s="204" t="s">
        <v>966</v>
      </c>
      <c r="D26" s="204" t="s">
        <v>635</v>
      </c>
      <c r="E26" t="s">
        <v>1022</v>
      </c>
      <c r="F26">
        <f t="shared" si="1"/>
        <v>49042000000000</v>
      </c>
      <c r="G26" s="6">
        <f t="shared" si="2"/>
        <v>5017299000000000</v>
      </c>
      <c r="H26" s="213">
        <f t="shared" si="3"/>
        <v>9.7745819015370612E-3</v>
      </c>
    </row>
    <row r="27" spans="1:58" x14ac:dyDescent="0.2">
      <c r="C27" s="204" t="s">
        <v>968</v>
      </c>
      <c r="D27" s="204" t="s">
        <v>969</v>
      </c>
      <c r="E27" t="s">
        <v>1022</v>
      </c>
      <c r="F27">
        <f t="shared" si="1"/>
        <v>3000000000</v>
      </c>
      <c r="G27" s="6">
        <f t="shared" si="2"/>
        <v>9410000000000</v>
      </c>
      <c r="H27" s="207">
        <f t="shared" si="3"/>
        <v>3.1880977683315621E-4</v>
      </c>
    </row>
    <row r="28" spans="1:58" x14ac:dyDescent="0.2">
      <c r="C28" s="204" t="s">
        <v>971</v>
      </c>
      <c r="D28" s="204" t="s">
        <v>972</v>
      </c>
      <c r="E28" t="s">
        <v>1022</v>
      </c>
      <c r="F28">
        <f t="shared" si="1"/>
        <v>46467000000000</v>
      </c>
      <c r="G28" s="6">
        <f t="shared" si="2"/>
        <v>4914171000000000</v>
      </c>
      <c r="H28" s="213">
        <f t="shared" si="3"/>
        <v>9.4557149110195797E-3</v>
      </c>
    </row>
    <row r="29" spans="1:58" x14ac:dyDescent="0.2">
      <c r="C29" s="204" t="s">
        <v>974</v>
      </c>
      <c r="D29" s="204" t="s">
        <v>975</v>
      </c>
      <c r="E29" t="s">
        <v>1022</v>
      </c>
      <c r="F29">
        <f t="shared" si="1"/>
        <v>2259000000000</v>
      </c>
      <c r="G29" s="6">
        <f t="shared" si="2"/>
        <v>484129000000000</v>
      </c>
      <c r="H29" s="207">
        <f t="shared" si="3"/>
        <v>4.6661117181577639E-3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2050000000000</v>
      </c>
      <c r="G31" s="6">
        <f t="shared" si="2"/>
        <v>438967000000000</v>
      </c>
      <c r="H31" s="207">
        <f t="shared" si="3"/>
        <v>4.6700549244020617E-3</v>
      </c>
    </row>
    <row r="32" spans="1:58" x14ac:dyDescent="0.2">
      <c r="C32" s="204" t="s">
        <v>983</v>
      </c>
      <c r="D32" s="204" t="s">
        <v>983</v>
      </c>
      <c r="E32" t="s">
        <v>1013</v>
      </c>
      <c r="F32">
        <f t="shared" si="1"/>
        <v>84970000000000</v>
      </c>
      <c r="G32" s="6">
        <f t="shared" si="2"/>
        <v>9178628000000000</v>
      </c>
      <c r="H32" s="207">
        <f t="shared" si="3"/>
        <v>9.2573748494873091E-3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6631000000000</v>
      </c>
      <c r="G34" s="6">
        <f t="shared" si="2"/>
        <v>707192000000000</v>
      </c>
      <c r="H34" s="207">
        <f t="shared" si="3"/>
        <v>9.3765200963811801E-3</v>
      </c>
    </row>
    <row r="35" spans="3:8" x14ac:dyDescent="0.2">
      <c r="C35" s="204" t="s">
        <v>990</v>
      </c>
      <c r="D35" s="204" t="s">
        <v>635</v>
      </c>
      <c r="E35" t="s">
        <v>1013</v>
      </c>
      <c r="F35">
        <f t="shared" si="1"/>
        <v>41946000000000</v>
      </c>
      <c r="G35" s="6">
        <f t="shared" si="2"/>
        <v>4532636000000000</v>
      </c>
      <c r="H35" s="213">
        <f t="shared" si="3"/>
        <v>9.2542176340654758E-3</v>
      </c>
    </row>
    <row r="36" spans="3:8" x14ac:dyDescent="0.2">
      <c r="C36" s="204" t="s">
        <v>992</v>
      </c>
      <c r="D36" s="204" t="s">
        <v>969</v>
      </c>
      <c r="E36" t="s">
        <v>1013</v>
      </c>
      <c r="F36">
        <f t="shared" si="1"/>
        <v>5000000000</v>
      </c>
      <c r="G36" s="6">
        <f t="shared" si="2"/>
        <v>1434000000000</v>
      </c>
      <c r="H36" s="207">
        <f t="shared" si="3"/>
        <v>3.4867503486750349E-3</v>
      </c>
    </row>
    <row r="37" spans="3:8" x14ac:dyDescent="0.2">
      <c r="C37" s="204" t="s">
        <v>994</v>
      </c>
      <c r="D37" s="204" t="s">
        <v>972</v>
      </c>
      <c r="E37" t="s">
        <v>1013</v>
      </c>
      <c r="F37">
        <f t="shared" si="1"/>
        <v>31848000000000</v>
      </c>
      <c r="G37" s="6">
        <f t="shared" si="2"/>
        <v>3434314000000000</v>
      </c>
      <c r="H37" s="213">
        <f t="shared" si="3"/>
        <v>9.2734677143674112E-3</v>
      </c>
    </row>
    <row r="38" spans="3:8" x14ac:dyDescent="0.2">
      <c r="C38" s="204" t="s">
        <v>996</v>
      </c>
      <c r="D38" s="204" t="s">
        <v>975</v>
      </c>
      <c r="E38" t="s">
        <v>1013</v>
      </c>
      <c r="F38">
        <f t="shared" si="1"/>
        <v>1861000000000</v>
      </c>
      <c r="G38" s="6">
        <f t="shared" si="2"/>
        <v>216973000000000</v>
      </c>
      <c r="H38" s="207">
        <f t="shared" si="3"/>
        <v>8.5771040636392539E-3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368000000000</v>
      </c>
      <c r="G40" s="6">
        <f t="shared" si="2"/>
        <v>122008000000000</v>
      </c>
      <c r="H40" s="207">
        <f t="shared" si="3"/>
        <v>3.0161956593010293E-3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Nevada</v>
      </c>
      <c r="H2" s="1" t="s">
        <v>354</v>
      </c>
      <c r="I2" s="1"/>
      <c r="J2" s="1"/>
      <c r="K2" s="1"/>
      <c r="L2" s="1"/>
      <c r="M2" s="1"/>
      <c r="P2" s="1" t="s">
        <v>1087</v>
      </c>
      <c r="Q2">
        <f>SUMIFS(BDEQ!C:C,BDEQ!$AG:$AG,About!$B$2,BDEQ!$AH:$AH,Calculations!$I4)*BDEQ!$C$2</f>
        <v>2337523531.52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0.10854400688822431</v>
      </c>
      <c r="K4" s="207">
        <f>$B$12</f>
        <v>0.9409230905999908</v>
      </c>
      <c r="L4" s="209" t="s">
        <v>1022</v>
      </c>
      <c r="M4" s="12" t="s">
        <v>1015</v>
      </c>
      <c r="N4" s="1" t="s">
        <v>635</v>
      </c>
      <c r="O4" s="7">
        <f>P4</f>
        <v>5008736084563.3105</v>
      </c>
      <c r="P4" s="7">
        <f>Q4</f>
        <v>5008736084563.3105</v>
      </c>
      <c r="Q4" s="45">
        <f>SUMIFS('SEDS 2021'!$F$23:$F$40,'SEDS 2021'!E$23:E$40,Calculations!L4,'SEDS 2021'!D$23:D$40,Calculations!N4)*J4*K4</f>
        <v>5008736084563.3105</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5049763763647.2041</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5088124272892.3613</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5124235784653.8838</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5160433821222.8604</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5196169476709.8438</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5230659008640.4551</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5264393390506.5635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5296080709735.1709</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5329059620911.5684</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5362277178945.0684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5396040939795.0215</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5430945966375.5342</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5468470708130.4141</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5508385919133.0049</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5552869759388.6719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5599475763471.333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5648723001091.5098</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5698790352105.541</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5749469936829.5908</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5786756390650.417</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5825049878410.2461</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5863181768292.1475</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5902308260142.9424</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5941298687709.4229</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5981467149317.165</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6021675192224.0977</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6063011903092.4443</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6104377362729.3721</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6147098286474.8154</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0.9409230905999908</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0.59435284391422227</v>
      </c>
      <c r="K6" s="207">
        <f t="shared" si="0"/>
        <v>0.9409230905999908</v>
      </c>
      <c r="L6" s="209" t="s">
        <v>1022</v>
      </c>
      <c r="M6" s="12" t="s">
        <v>1015</v>
      </c>
      <c r="N6" s="1" t="s">
        <v>972</v>
      </c>
      <c r="O6" s="7">
        <f t="shared" si="1"/>
        <v>25986219707935.387</v>
      </c>
      <c r="P6" s="7">
        <f t="shared" si="1"/>
        <v>25986219707935.387</v>
      </c>
      <c r="Q6" s="45">
        <f>SUMIFS('SEDS 2021'!$F$23:$F$40,'SEDS 2021'!E$23:E$40,Calculations!L6,'SEDS 2021'!D$23:D$40,Calculations!N6)*J6*K6</f>
        <v>25986219707935.387</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26142677013954.73</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26271653003469.434</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26371724881489.438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26469922064777.734</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26564444230183.945</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26652786197170.707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26736792200117.031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26796103417403.031</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26866520637901.863</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26935696611604.398</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27009830964655.781</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27086788407608.738</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27174586515416.609</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27265408946567.891</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27392822214955.438</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27533111302343.406</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27696659717140.43</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27872316933446.883</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28066503886043.926</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28124410394424.855</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28203445062533.039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28289594520541.488</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28393784585460.219</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28501978962016.375</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28624079752706.148</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28745038812754.176</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28875370410552.391</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29000218437511.086</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29131076315017</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0.98244864974025403</v>
      </c>
      <c r="K7" s="207">
        <f t="shared" si="0"/>
        <v>0.9409230905999908</v>
      </c>
      <c r="L7" s="209" t="s">
        <v>1022</v>
      </c>
      <c r="M7" s="12" t="s">
        <v>1015</v>
      </c>
      <c r="N7" s="1" t="s">
        <v>964</v>
      </c>
      <c r="O7" s="7">
        <f t="shared" si="1"/>
        <v>253287961844.21222</v>
      </c>
      <c r="P7" s="7">
        <f t="shared" si="1"/>
        <v>253287961844.21222</v>
      </c>
      <c r="Q7" s="45">
        <f>SUMIFS('SEDS 2021'!$F$23:$F$40,'SEDS 2021'!E$23:E$40,Calculations!L7,'SEDS 2021'!D$23:D$40,Calculations!N7)*J7*K7</f>
        <v>253287961844.21222</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255052276951.15814</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256440395016.06497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257348092540.62045</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257875268152.32645</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257836102851.86334</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257027787194.07953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255190628223.76123</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251955237268.81854</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247540761484.11267</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241870739991.63306</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235130661494.28595</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227361951986.59363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218706763852.621</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209254679436.70807</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199449700299.82071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189310592031.5148</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179078982828.48575</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168843639817.06396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158812762497.91653</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148561685628.70126</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138935034834.56256</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129949381819.6198</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121748393113.41086</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114358352658.21048</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107891778382.01662</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102330550912.84892</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97719107576.886993</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93974411109.008133</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91071933033.951492</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0.9409230905999908</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0.9409230905999908</v>
      </c>
      <c r="L9" s="209" t="s">
        <v>1022</v>
      </c>
      <c r="M9" s="12" t="s">
        <v>1015</v>
      </c>
      <c r="N9" s="1" t="s">
        <v>981</v>
      </c>
      <c r="O9" s="7">
        <f t="shared" si="1"/>
        <v>1928892335729.9812</v>
      </c>
      <c r="P9" s="7">
        <f t="shared" si="1"/>
        <v>1928892335729.9812</v>
      </c>
      <c r="Q9" s="45">
        <f>SUMIFS('SEDS 2021'!$F$23:$F$40,'SEDS 2021'!E$23:E$40,Calculations!L9,'SEDS 2021'!D$23:D$40,Calculations!N9)*J9*K9</f>
        <v>1928892335729.9812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1941686708377.2571</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1953313148377.8557</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1964230448922.4038</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1975802003847.8203</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1987640218303.7417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1999795912926.7988</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2012056461554.0425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2023335659956.7471</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2035583487849.2725</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2048046545128.405</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2061071681314.4075</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2074381307192.6565</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2088476781843.8728</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2103029741149.9927</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2120013381935.2512</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2137890641191.3442</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2157222360092.0044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2176715650015.4468</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2196771132207.408</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2208954459891.8745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2221148895567.814</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2232060256188.606</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2242614873199.0889</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2252098829204.0449</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2261874444323.3022</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2271250275989.3662</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2281376807282.2534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2291242176504.9185</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2301844477014.4082</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0.9409230905999908</v>
      </c>
      <c r="L10" s="209" t="s">
        <v>1022</v>
      </c>
      <c r="M10" s="12" t="s">
        <v>1015</v>
      </c>
      <c r="N10" s="1" t="s">
        <v>969</v>
      </c>
      <c r="O10" s="7">
        <f t="shared" si="1"/>
        <v>2822769271.7999725</v>
      </c>
      <c r="P10" s="7">
        <f t="shared" si="1"/>
        <v>2822769271.7999725</v>
      </c>
      <c r="Q10" s="45">
        <f>SUMIFS('SEDS 2021'!$F$23:$F$40,'SEDS 2021'!E$23:E$40,Calculations!L10,'SEDS 2021'!D$23:D$40,Calculations!N10)*J10*K10</f>
        <v>2822769271.7999725</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2842741218.5935407</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2862127417.611866</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2881754176.143342</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2902090165.0314164</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2921992997.6142883</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2941712814.0617328</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2960921300.8642898</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2978405700.1347237</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2996018627.8065491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3012665014.3047729</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3028559250.0465803</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3043475137.7951822</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3058098135.1106138</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3072108097.9528489</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3087124170.797596</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3101558656.7225337</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3116766342.8371291</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3131282573.9352221</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3146344102.0313978</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3165329086.1455483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3184856593.4033422</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3203563166.6145606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3222862843.4223137</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3241395470.1099205</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3260607064.4832292</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3279097280.9732242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3298326393.6414185</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3316876976.0674233</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3336225708.6475453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0.9409230905999908</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0.9409230905999908</v>
      </c>
      <c r="C12" s="207">
        <f>'Rural Urban'!Q11</f>
        <v>5.9076909400009148E-2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0.72197464677570566</v>
      </c>
      <c r="K12" s="207">
        <f t="shared" si="0"/>
        <v>0.9409230905999908</v>
      </c>
      <c r="L12" s="209" t="s">
        <v>1022</v>
      </c>
      <c r="M12" s="12" t="s">
        <v>1015</v>
      </c>
      <c r="N12" s="1" t="s">
        <v>975</v>
      </c>
      <c r="O12" s="7">
        <f t="shared" si="1"/>
        <v>1534589789496.637</v>
      </c>
      <c r="P12" s="7">
        <f t="shared" si="1"/>
        <v>1534589789496.637</v>
      </c>
      <c r="Q12" s="45">
        <f>SUMIFS('SEDS 2021'!$F$23:$F$40,'SEDS 2021'!E$23:E$40,Calculations!L12,'SEDS 2021'!D$23:D$40,Calculations!N12)*J12*K12</f>
        <v>1534589789496.637</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1548423705424.3132</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1561748685451.5647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1574605692612.9622</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1588715881578.4312</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1603940713690.8555</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1620196278139.2393</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1637591479468.3396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1654962458219.8491</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1674088573508.2966</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1693528360692.2812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1713163100322.293</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1732185358113.5264</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1750504509300.554</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1767386606260.0859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1784631172768.0073</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1800765765789.9224</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1816622862435.9819</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1831945567904.6943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1847448860061.5874</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1854258074880.7041</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1861955244138.1201</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1869782579116.3865</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1878582832845.9453</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1887500664385.5911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1897218784846.9231</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1906760512870.5562</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1916839123431.9656</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1926463745612.0566</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1936417543875.5364</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0.9409230905999908</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0.19810699888582961</v>
      </c>
      <c r="K17" s="207">
        <f>$B$12</f>
        <v>0.9409230905999908</v>
      </c>
      <c r="L17" s="209" t="s">
        <v>1022</v>
      </c>
      <c r="M17" s="12" t="s">
        <v>1018</v>
      </c>
      <c r="N17" s="1" t="s">
        <v>635</v>
      </c>
      <c r="O17" s="7">
        <f>P17</f>
        <v>9141597978281.8105</v>
      </c>
      <c r="P17" s="7">
        <f>Q17</f>
        <v>9141597978281.8105</v>
      </c>
      <c r="Q17" s="45">
        <f>SUMIFS('SEDS 2021'!$F$23:$F$40,'SEDS 2021'!E$23:E$40,Calculations!L17,'SEDS 2021'!D$23:D$40,Calculations!N17)*J17*K17</f>
        <v>9141597978281.8105</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8954305817974.5</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8780106156127.5859</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8621465724215.8213</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8485915023594.4912</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8365808563234.4678</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8272166844657.4365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8193929591144.5156</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8139345041952.335</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8100225308421.1816</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8075247247278.2568</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8061601112579.6436</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8056388147308.8574</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8062161275631.6562</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8068167916619.5771</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8083414422025.1729</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8097869546590.3418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8120348716714.3154</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8141043199757.1455</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8168902241182.4727</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8194078393917.9473</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8226030575061.9541</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8259893251751.5234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8290769275350.9014</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8327760271053.0273</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8365942244990.3828</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8400448411143.3271</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8440330104693.2529</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8480594460064.0811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8516400873005.917</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0.9409230905999908</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0.9409230905999908</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0.9409230905999908</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0.9409230905999908</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0.9409230905999908</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0.9409230905999908</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0.9409230905999908</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0.9409230905999908</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0.9409230905999908</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6.009255162290747E-2</v>
      </c>
      <c r="K30" s="207">
        <f>$B$12</f>
        <v>0.9409230905999908</v>
      </c>
      <c r="L30" s="209" t="s">
        <v>1022</v>
      </c>
      <c r="M30" s="12" t="s">
        <v>1019</v>
      </c>
      <c r="N30" s="1" t="s">
        <v>635</v>
      </c>
      <c r="O30" s="7">
        <f>P30</f>
        <v>2772955784072.8066</v>
      </c>
      <c r="P30" s="7">
        <f>Q30</f>
        <v>2772955784072.8066</v>
      </c>
      <c r="Q30" s="45">
        <f>SUMIFS('SEDS 2021'!$F$23:$F$40,'SEDS 2021'!E$23:E$40,Calculations!L30,'SEDS 2021'!D$23:D$40,Calculations!N30)*J30*K30</f>
        <v>2772955784072.8066</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2787219026585.5347</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2803576635031.7017</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2821675091925.0161</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2849067245021.0503</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2883683704794.7153</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2922906627264.9062</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2960995300282.7251</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3000144810811.6328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3040827899166.3628</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3086432842584.5532</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3135570517556.1021</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3188221861021.9751</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3241299193866.458</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3294101795007.8325</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3335311614859.7153</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3375975432982.5322</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3416368759015.2842</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3456610476891.3452</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3496777588666.5215</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3535187193713.1157</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3574943098087.0029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3616346770978.0122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3659639942001.0703</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3704781407967.7036</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3751639840527.6094</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3799998657627.6709</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3849622177680.6099</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3900376117863.541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3952212657203.9634</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0.9409230905999908</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0.9409230905999908</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0.9409230905999908</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0.9409230905999908</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0.9409230905999908</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0.9409230905999908</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0.9409230905999908</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0.9409230905999908</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0.9409230905999908</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0.25959625680280007</v>
      </c>
      <c r="K43" s="207">
        <f>$B$12</f>
        <v>0.9409230905999908</v>
      </c>
      <c r="L43" s="209" t="s">
        <v>1022</v>
      </c>
      <c r="M43" s="12" t="s">
        <v>1014</v>
      </c>
      <c r="N43" s="1" t="s">
        <v>635</v>
      </c>
      <c r="O43" s="7">
        <f>P43</f>
        <v>11979004425409.779</v>
      </c>
      <c r="P43" s="7">
        <f>Q43</f>
        <v>11979004425409.779</v>
      </c>
      <c r="Q43" s="45">
        <f>SUMIFS('SEDS 2021'!$F$23:$F$40,'SEDS 2021'!E$23:E$40,Calculations!L43,'SEDS 2021'!D$23:D$40,Calculations!N43)*J43*K43</f>
        <v>11979004425409.779</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11964318170138.818</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11950768451125.906</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11941958223400.309</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11940476733115.42</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11949955484425.113</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11971286276387.033</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12004950502016.967</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12049098885858.59</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12105320105051.061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12175380977285.242</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12256629407623.875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12346383022793.725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12445652216889.066</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12553809767119.932</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12669795489706.549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12789779606243.309</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12911734231473.49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13034626682721.789</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13157918864163.371</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13268304670921.312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13379952745516.59</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13492743612457.332</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13606661841660.783</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13721789762039.768</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13838161495955.252</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13955724252582.525</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14074578606958.236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14194600008457.174</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14315683640809.096</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0.9409230905999908</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0.40186485210082956</v>
      </c>
      <c r="K45" s="207">
        <f t="shared" si="8"/>
        <v>0.9409230905999908</v>
      </c>
      <c r="L45" s="209" t="s">
        <v>1022</v>
      </c>
      <c r="M45" s="12" t="s">
        <v>1014</v>
      </c>
      <c r="N45" s="1" t="s">
        <v>972</v>
      </c>
      <c r="O45" s="7">
        <f t="shared" ref="O45:O52" si="10">P45</f>
        <v>17570284127548.07</v>
      </c>
      <c r="P45" s="7">
        <f t="shared" si="9"/>
        <v>17570284127548.07</v>
      </c>
      <c r="Q45" s="45">
        <f>SUMIFS('SEDS 2021'!$F$23:$F$40,'SEDS 2021'!E$23:E$40,Calculations!L45,'SEDS 2021'!D$23:D$40,Calculations!N45)*J45*K45</f>
        <v>17570284127548.07</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17680571386949.984</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17793121524430.113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17911495152382.988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18038028183639.387</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18176666250403.539</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18326142640617.055</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18483692679733.633</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18644343835542.484</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18810033537833.797</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18980422760278.141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19151346118721.219</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19321494259052.461</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19496013846672.906</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19676468189887.875</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19862675314005.219</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20050429100547.406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20238591543475.367</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20425920065719.582</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20612125704508.719</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20777447646614.227</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20943581249530.723</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21111155482377.758</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21280674047829.074</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21452377330304.973</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21626291043187.391</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21802660454357.496</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21981306800810.602</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22162434003413.562</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22346168394397.844</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1.7551350259745985E-2</v>
      </c>
      <c r="K46" s="207">
        <f t="shared" si="8"/>
        <v>0.9409230905999908</v>
      </c>
      <c r="L46" s="209" t="s">
        <v>1022</v>
      </c>
      <c r="M46" s="12" t="s">
        <v>1014</v>
      </c>
      <c r="N46" s="1" t="s">
        <v>964</v>
      </c>
      <c r="O46" s="7">
        <f t="shared" si="10"/>
        <v>4524964980.1852608</v>
      </c>
      <c r="P46" s="7">
        <f t="shared" si="9"/>
        <v>4524964980.1852608</v>
      </c>
      <c r="Q46" s="45">
        <f>SUMIFS('SEDS 2021'!$F$23:$F$40,'SEDS 2021'!E$23:E$40,Calculations!L46,'SEDS 2021'!D$23:D$40,Calculations!N46)*J46*K46</f>
        <v>4524964980.1852608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4352772114.5891962</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4142020730.9370022</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3913145166.1448255</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3686816747.5825167</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3481568853.850183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3309771837.0647497</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3177266768.2914438</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3083794107.1431904</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3026087281.3326516</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2997765619.635313</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2990731288.2795954</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2997794474.9856043</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3014359023.6888709</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3036786722.23103</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3062590726.2066031</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3089770538.1919599</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3117522131.3839588</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3145326429.1327477</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3172974974.1864409</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3197799316.3188062</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3222810652.9059091</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3248119128.8865914</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3273812292.978117</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3299932982.5683937</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3326458425.5915399</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3353413267.1013098</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3380756767.9684911</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3408504455.2637582</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3436677624.2183118</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0.9409230905999908</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0.9409230905999908</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0.9409230905999908</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0.9409230905999908</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0.27802535322429428</v>
      </c>
      <c r="K51" s="207">
        <f t="shared" si="8"/>
        <v>0.9409230905999908</v>
      </c>
      <c r="L51" s="209" t="s">
        <v>1022</v>
      </c>
      <c r="M51" s="12" t="s">
        <v>1014</v>
      </c>
      <c r="N51" s="1" t="s">
        <v>975</v>
      </c>
      <c r="O51" s="7">
        <f t="shared" si="10"/>
        <v>590955472168.74207</v>
      </c>
      <c r="P51" s="7">
        <f t="shared" si="9"/>
        <v>590955472168.74207</v>
      </c>
      <c r="Q51" s="45">
        <f>SUMIFS('SEDS 2021'!$F$23:$F$40,'SEDS 2021'!E$23:E$40,Calculations!L51,'SEDS 2021'!D$23:D$40,Calculations!N51)*J51*K51</f>
        <v>590955472168.74207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584136946178.65393</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579838873262.91211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577692849137.49084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577267488344.44067</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578225645121.19434</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580222713822.72607</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582984400577.24951</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586223894667.26086</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589918605729.18823</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593987675823.40112</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598239421606.32507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602570910036.6488</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607061788713.08008</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611730102326.41675</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616573502492.20337</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621475577220.93884</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626409203860.50781</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631342233193.00598</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636269774519.69458</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641602976985.7594</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646945662157.27161</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652312593975.15625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657716498771.45605</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663164038001.25</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668659969250.26379</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674212289126.76819</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679819324356.68616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685489291037.69324</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691227444722.92688</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0.9409230905999908</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0.37366018580023858</v>
      </c>
      <c r="K56" s="207">
        <f>$B$12</f>
        <v>0.9409230905999908</v>
      </c>
      <c r="L56" s="209" t="s">
        <v>1022</v>
      </c>
      <c r="M56" s="12" t="s">
        <v>1016</v>
      </c>
      <c r="N56" s="1" t="s">
        <v>635</v>
      </c>
      <c r="O56" s="7">
        <f>P56</f>
        <v>17242455936877.045</v>
      </c>
      <c r="P56" s="7">
        <f>Q56</f>
        <v>17242455936877.045</v>
      </c>
      <c r="Q56" s="45">
        <f>SUMIFS('SEDS 2021'!$F$23:$F$40,'SEDS 2021'!E$23:E$40,Calculations!L56,'SEDS 2021'!D$23:D$40,Calculations!N56)*J56*K56</f>
        <v>17242455936877.045</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17254348193233.273</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17270521170405.768</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17296887412655.057</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17313073495746.666</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17314524976283.662</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17319786320190.389</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17327815060820.762</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17322521225156.357</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17296870347656.248</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17255980699277.461</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17191754050714.369</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17128483997723.445</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17080449985211.404</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17036971235216.26</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16984149603163.98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16908934870140.605</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16816309606232.428</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16689625198620.754</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16516735736807.287</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16247698931855.707</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15939840073778.383</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15604319944823.803</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15242273435671.191</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14843550967640.836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14396249362777.09</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13889486612652.246</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13323414664015.424</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12711314045004.383</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12059521330969.496</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0.9409230905999908</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0.9409230905999908</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0.9409230905999908</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0.9409230905999908</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0.9409230905999908</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0.9409230905999908</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0.9409230905999908</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0.9409230905999908</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0.9409230905999908</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0.10854400688822431</v>
      </c>
      <c r="K69" s="210">
        <f>$C$12</f>
        <v>5.9076909400009148E-2</v>
      </c>
      <c r="L69" s="209" t="s">
        <v>1022</v>
      </c>
      <c r="M69" s="12" t="s">
        <v>1015</v>
      </c>
      <c r="N69" s="1" t="s">
        <v>635</v>
      </c>
      <c r="O69" s="7">
        <f>P69</f>
        <v>314479101248.9859</v>
      </c>
      <c r="P69" s="7">
        <f>Q69</f>
        <v>314479101248.9859</v>
      </c>
      <c r="Q69" s="45">
        <f>SUMIFS('SEDS 2021'!$F$23:$F$40,'SEDS 2021'!E$23:E$40,Calculations!L69,'SEDS 2021'!D$23:D$40,Calculations!N69)*J69*K69</f>
        <v>314479101248.9859</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317055070001.74152</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319463577510.86139</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321730879195.71265</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324003613437.44543</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326247316565.41125</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328412780431.12872</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330530831354.82172</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332520355159.58234</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334590973010.43835</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336676574571.33032</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338796470087.40735</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340988021249.7738</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343344054161.55847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345850175360.66589</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348643143061.00446</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351569353192.51703</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354661396127.96326</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357804930800.77936</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360986905252.34015</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363327976989.4743</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365732276479.62207</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368126429866.1308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370583030450.49487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373031088086.47418</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375553109908.28442</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378077616886.26691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380672988545.50262</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383270165228.35162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385952446242.39807</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5.9076909400009148E-2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0.59435284391422227</v>
      </c>
      <c r="K71" s="210">
        <f t="shared" si="14"/>
        <v>5.9076909400009148E-2</v>
      </c>
      <c r="L71" s="209" t="s">
        <v>1022</v>
      </c>
      <c r="M71" s="12" t="s">
        <v>1015</v>
      </c>
      <c r="N71" s="1" t="s">
        <v>972</v>
      </c>
      <c r="O71" s="7">
        <f t="shared" si="15"/>
        <v>1631573890226.7791</v>
      </c>
      <c r="P71" s="7">
        <f t="shared" si="16"/>
        <v>1631573890226.7791</v>
      </c>
      <c r="Q71" s="45">
        <f>SUMIFS('SEDS 2021'!$F$23:$F$40,'SEDS 2021'!E$23:E$40,Calculations!L71,'SEDS 2021'!D$23:D$40,Calculations!N71)*J71*K71</f>
        <v>1631573890226.7791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1641397237304.7856</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1649495139166.7517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1655778264036.7202</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1661943684099.6497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1667878364051.4771</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1673425013328.165</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1678699424249.415</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1682423345412.5942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1686844569418.2217</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1691187860354.4407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1695842468687.8933</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1700674327880.6453</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1706186830350.0559</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1711889218345.6479</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1719889003012.5227</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1728697210386.9895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1738965780666.5413</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1749994615602.0054</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1762186860770.4431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1765822585712.7544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1770784865811.8745</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1776193855958.3271</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1782735545802.1379</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1789528650834.0515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1797194885642.5198</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1804789435614.7295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1812972450860.0815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1820811173972.6216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1829027232278.4761</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0.98244864974025403</v>
      </c>
      <c r="K72" s="210">
        <f t="shared" si="14"/>
        <v>5.9076909400009148E-2</v>
      </c>
      <c r="L72" s="209" t="s">
        <v>1022</v>
      </c>
      <c r="M72" s="12" t="s">
        <v>1015</v>
      </c>
      <c r="N72" s="1" t="s">
        <v>964</v>
      </c>
      <c r="O72" s="7">
        <f t="shared" si="15"/>
        <v>15902968184.617367</v>
      </c>
      <c r="P72" s="7">
        <f t="shared" si="16"/>
        <v>15902968184.617367</v>
      </c>
      <c r="Q72" s="45">
        <f>SUMIFS('SEDS 2021'!$F$23:$F$40,'SEDS 2021'!E$23:E$40,Calculations!L72,'SEDS 2021'!D$23:D$40,Calculations!N72)*J72*K72</f>
        <v>15902968184.617367</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16013742683.370127</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16100897229.76852</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16157888034.815702</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16190987345.653946</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16188528308.42742</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16137777305.121662</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16022429222.874365</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15819291580.458897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15542123777.280313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15186125131.531567</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14762941759.038479</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14275174637.23443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13731748962.661301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13138289263.076231</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12522672673.446667</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11886077412.316833</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11243674376.465931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10601036909.275913</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9971237049.4297638</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9327611714.3675861</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8723191669.3368988</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8159017387.3292236</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7644109132.2047129</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7180117170.698184</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6774106066.8580904</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6424938175.6339903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6135403544.2878933</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5900288585.1870947</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5718053250.5581036</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5.9076909400009148E-2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5.9076909400009148E-2</v>
      </c>
      <c r="L74" s="209" t="s">
        <v>1022</v>
      </c>
      <c r="M74" s="12" t="s">
        <v>1015</v>
      </c>
      <c r="N74" s="1" t="s">
        <v>981</v>
      </c>
      <c r="O74" s="7">
        <f t="shared" si="15"/>
        <v>121107664270.01875</v>
      </c>
      <c r="P74" s="7">
        <f t="shared" si="16"/>
        <v>121107664270.01875</v>
      </c>
      <c r="Q74" s="45">
        <f>SUMIFS('SEDS 2021'!$F$23:$F$40,'SEDS 2021'!E$23:E$40,Calculations!L74,'SEDS 2021'!D$23:D$40,Calculations!N74)*J74*K74</f>
        <v>121107664270.01875</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121910973277.16736</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122640952325.85031</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123326407260.05931</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124052940287.86517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124796215832.76056</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125559424725.29884</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126329216993.85101</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127037394090.14951</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127806387673.13431</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128588894674.05927</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129406692428.27589</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130242352186.24394</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131127352339.0078</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132041076177.88335</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133107413074.04054</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134229856806.09862</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135443620414.8889</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136667528441.18784</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137926734338.31644</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138691678203.54446</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139457319496.45007</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140142401485.89758</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140805084928.47577</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141400545721.45215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142014318658.36823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142602990743.70584</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143238796345.35684</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143858204594.11539</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144523881898.5499</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5.9076909400009148E-2</v>
      </c>
      <c r="L75" s="209" t="s">
        <v>1022</v>
      </c>
      <c r="M75" s="12" t="s">
        <v>1015</v>
      </c>
      <c r="N75" s="1" t="s">
        <v>969</v>
      </c>
      <c r="O75" s="7">
        <f t="shared" si="15"/>
        <v>177230728.20002744</v>
      </c>
      <c r="P75" s="7">
        <f t="shared" si="16"/>
        <v>177230728.20002744</v>
      </c>
      <c r="Q75" s="45">
        <f>SUMIFS('SEDS 2021'!$F$23:$F$40,'SEDS 2021'!E$23:E$40,Calculations!L75,'SEDS 2021'!D$23:D$40,Calculations!N75)*J75*K75</f>
        <v>177230728.20002744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178484689.23366842</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179701873.43762484</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180934161.43986794</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182210979.26387766</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183460600.88444191</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184698731.63209698</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185904757.9756766</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187002535.55381465</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188108382.93149337</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189153544.93975702</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190151482.32091153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191087993.02826697</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192006114.28194931</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192885745.48007461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193828546.42082673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194734831.77585983</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195689663.37022832</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196601081.18745375</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197546736.087044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198738729.56416985</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199964785.96410483</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201139299.10107026</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202351050.91119328</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203514642.6209788</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204720864.0768663</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205881793.01492587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207089114.37656564</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208253833.45748401</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209468665.28918236</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5.9076909400009148E-2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0.72197464677570566</v>
      </c>
      <c r="K77" s="210">
        <f t="shared" si="14"/>
        <v>5.9076909400009148E-2</v>
      </c>
      <c r="L77" s="209" t="s">
        <v>1022</v>
      </c>
      <c r="M77" s="12" t="s">
        <v>1015</v>
      </c>
      <c r="N77" s="1" t="s">
        <v>975</v>
      </c>
      <c r="O77" s="7">
        <f t="shared" si="15"/>
        <v>96350937569.681976</v>
      </c>
      <c r="P77" s="7">
        <f t="shared" si="16"/>
        <v>96350937569.681976</v>
      </c>
      <c r="Q77" s="45">
        <f>SUMIFS('SEDS 2021'!$F$23:$F$40,'SEDS 2021'!E$23:E$40,Calculations!L77,'SEDS 2021'!D$23:D$40,Calculations!N77)*J77*K77</f>
        <v>96350937569.681976</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97219515465.23085</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98056139250.629608</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98863380835.852905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99749304843.306549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100705212968.33992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101725836776.76492</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102818013962.31883</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103908670306.22685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105109524862.09628</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106330073659.01378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107562862763.46153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108757196510.12273</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109907384921.66548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110967346275.06841</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112050065684.772</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113063094166.78522</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114058699728.24411</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115020752941.49976</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115994144492.09995</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116421668665.93826</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116904944053.05513</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117396392040.64751</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117948925821.00858</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118508841855.77849</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119119004926.24411</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119718093000.07622</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120350889844.96466</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120955182521.19177</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121580142886.25476</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5.9076909400009148E-2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0.19810699888582961</v>
      </c>
      <c r="K82" s="210">
        <f>$C$12</f>
        <v>5.9076909400009148E-2</v>
      </c>
      <c r="L82" s="209" t="s">
        <v>1022</v>
      </c>
      <c r="M82" s="12" t="s">
        <v>1018</v>
      </c>
      <c r="N82" s="1" t="s">
        <v>635</v>
      </c>
      <c r="O82" s="7">
        <f>P82</f>
        <v>573965461077.04443</v>
      </c>
      <c r="P82" s="7">
        <f>Q82</f>
        <v>573965461077.04443</v>
      </c>
      <c r="Q82" s="45">
        <f>SUMIFS('SEDS 2021'!$F$23:$F$40,'SEDS 2021'!E$23:E$40,Calculations!L82,'SEDS 2021'!D$23:D$40,Calculations!N82)*J82*K82</f>
        <v>573965461077.04443</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562206113159.72266</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551268792412.4126</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541308375331.72058</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532797672873.98016</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525256654327.47992</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519377254215.28918</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514465040684.06305</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511037888667.62085</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508581712411.91992</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507013436885.60938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506156649044.70703</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505829347185.41132</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506191819508.9071</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506568953186.44867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507526222093.45233</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508433803268.61279</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509845183125.33899</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511144509406.11047</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512893670504.07617</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514474383432.745</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516480536889.31866</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518606642947.10052</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520545228647.71277</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522867749716.16388</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525265047686.1524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527431555950.13739</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529935572718.46381</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532463615337.52142</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534711761051.48755</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5.9076909400009148E-2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5.9076909400009148E-2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5.9076909400009148E-2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5.9076909400009148E-2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5.9076909400009148E-2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5.9076909400009148E-2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5.9076909400009148E-2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5.9076909400009148E-2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5.9076909400009148E-2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6.009255162290747E-2</v>
      </c>
      <c r="K95" s="210">
        <f>$C$12</f>
        <v>5.9076909400009148E-2</v>
      </c>
      <c r="L95" s="209" t="s">
        <v>1022</v>
      </c>
      <c r="M95" s="12" t="s">
        <v>1019</v>
      </c>
      <c r="N95" s="1" t="s">
        <v>635</v>
      </c>
      <c r="O95" s="7">
        <f>P95</f>
        <v>174103132617.82132</v>
      </c>
      <c r="P95" s="7">
        <f>Q95</f>
        <v>174103132617.82132</v>
      </c>
      <c r="Q95" s="45">
        <f>SUMIFS('SEDS 2021'!$F$23:$F$40,'SEDS 2021'!E$23:E$40,Calculations!L95,'SEDS 2021'!D$23:D$40,Calculations!N95)*J95*K95</f>
        <v>174103132617.82132</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174998666263.54947</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176025697018.59113</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177162028891.88431</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178881875883.51642</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181055309055.92783</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183517964144.6636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185909404111.98911</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188367449949.82288</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190921783187.95438</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193785140605.18069</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196870304527.10147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200176078058.21835</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203508597809.2728</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206823868222.84576</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209411272887.58618</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211964396222.63821</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214500536409.05902</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217027157707.66998</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219549094778.73175</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221960684822.69681</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224456803776.81229</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227056379721.59012</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229774589921.46671</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232608847388.1358</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235550906524.13043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238587168982.82959</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241702837231.98227</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244889480174.25351</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248144095316.35977</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5.9076909400009148E-2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5.9076909400009148E-2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5.9076909400009148E-2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5.9076909400009148E-2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5.9076909400009148E-2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5.9076909400009148E-2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5.9076909400009148E-2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5.9076909400009148E-2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5.9076909400009148E-2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0.25959625680280007</v>
      </c>
      <c r="K108" s="210">
        <f>$C$12</f>
        <v>5.9076909400009148E-2</v>
      </c>
      <c r="L108" s="209" t="s">
        <v>1022</v>
      </c>
      <c r="M108" s="12" t="s">
        <v>1014</v>
      </c>
      <c r="N108" s="1" t="s">
        <v>635</v>
      </c>
      <c r="O108" s="7">
        <f>P108</f>
        <v>752115200713.14221</v>
      </c>
      <c r="P108" s="7">
        <f>Q108</f>
        <v>752115200713.14221</v>
      </c>
      <c r="Q108" s="45">
        <f>SUMIFS('SEDS 2021'!$F$23:$F$40,'SEDS 2021'!E$23:E$40,Calculations!L108,'SEDS 2021'!D$23:D$40,Calculations!N108)*J108*K108</f>
        <v>752115200713.14221</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751193107737.91858</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750342373463.75916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749789213454.89307</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749696196429.15344</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750291330439.51221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751630608087.97681</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753744254173.85718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756516159867.77014</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760046072042.07312</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764444922323.05103</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769546195961.63037</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775181477149.52356</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781414204610.85388</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788204997460.71509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795487290873.85132</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803020627926.47095</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810677685572.95862</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818393625675.68408</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826134663286.00488</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833065359715.96216</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840075309044.91821</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847157009870.38928</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854309493397.35889</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861537928738.76782</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868844458305.24194</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876225767565.76404</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883688171236.58167</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891223849267.28394</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898826220651.02502</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5.9076909400009148E-2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0.40186485210082956</v>
      </c>
      <c r="K110" s="210">
        <f t="shared" si="23"/>
        <v>5.9076909400009148E-2</v>
      </c>
      <c r="L110" s="209" t="s">
        <v>1022</v>
      </c>
      <c r="M110" s="12" t="s">
        <v>1014</v>
      </c>
      <c r="N110" s="1" t="s">
        <v>972</v>
      </c>
      <c r="O110" s="7">
        <f t="shared" si="24"/>
        <v>1103169955021.1743</v>
      </c>
      <c r="P110" s="7">
        <f t="shared" si="25"/>
        <v>1103169955021.1743</v>
      </c>
      <c r="Q110" s="45">
        <f>SUMIFS('SEDS 2021'!$F$23:$F$40,'SEDS 2021'!E$23:E$40,Calculations!L110,'SEDS 2021'!D$23:D$40,Calculations!N110)*J110*K110</f>
        <v>1103169955021.1743</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1110094464045.0813</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1117161050401.9241</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1124593271126.2163</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1132537789119.5798</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1141242335316.2256</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1150627377781.7617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1160519333330.3528</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1170605995961.4871</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1181009009373.0684</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1191707087417.5383</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1202438701788.5366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1213121643222.697</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1224079050867.7847</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1235409078785.5298</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1247100301491.2048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1258888633128.3726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1270702622714.1221</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1282464253656.3516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1294155383104.0325</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1304535306280.7214</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1314966190489.9041</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1325487526261.7444</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1336130939132.3977</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1346911521906.7502</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1357830889028.2673</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1368904439915.3916</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1380120950732.7878</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1391493224880.3264</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1403029194268.5605</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1.7551350259745985E-2</v>
      </c>
      <c r="K111" s="210">
        <f t="shared" si="23"/>
        <v>5.9076909400009148E-2</v>
      </c>
      <c r="L111" s="209" t="s">
        <v>1022</v>
      </c>
      <c r="M111" s="12" t="s">
        <v>1014</v>
      </c>
      <c r="N111" s="1" t="s">
        <v>964</v>
      </c>
      <c r="O111" s="7">
        <f t="shared" si="24"/>
        <v>284104990.9851383</v>
      </c>
      <c r="P111" s="7">
        <f t="shared" si="25"/>
        <v>284104990.9851383</v>
      </c>
      <c r="Q111" s="45">
        <f>SUMIFS('SEDS 2021'!$F$23:$F$40,'SEDS 2021'!E$23:E$40,Calculations!L111,'SEDS 2021'!D$23:D$40,Calculations!N111)*J111*K111</f>
        <v>284104990.9851383</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273293669.18660539</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260061407.67412832</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245691199.16273835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231480916.07836127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218594197.34045053</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207807729.35255885</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199488250.29931235</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193619464.64701009</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189996276.99838153</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188218069.76883581</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187776411.4012785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188219881.48430109</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189259905.21500891</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190668053.37085974</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192288186.64237967</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193994701.55970868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195737116.40008017</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197482840.35504088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199218785.20270908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200777409.308887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202347774.07120484</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203936795.06293082</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205549969.12826991</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207189985.860569</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208855415.49018332</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210547805.3843976</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212264597.69138572</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214006767.29565912</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215775651.24214405</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5.9076909400009148E-2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5.9076909400009148E-2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5.9076909400009148E-2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5.9076909400009148E-2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0.27802535322429428</v>
      </c>
      <c r="K116" s="210">
        <f t="shared" si="23"/>
        <v>5.9076909400009148E-2</v>
      </c>
      <c r="L116" s="209" t="s">
        <v>1022</v>
      </c>
      <c r="M116" s="12" t="s">
        <v>1014</v>
      </c>
      <c r="N116" s="1" t="s">
        <v>975</v>
      </c>
      <c r="O116" s="7">
        <f t="shared" si="24"/>
        <v>37103800764.938675</v>
      </c>
      <c r="P116" s="7">
        <f t="shared" si="25"/>
        <v>37103800764.938675</v>
      </c>
      <c r="Q116" s="45">
        <f>SUMIFS('SEDS 2021'!$F$23:$F$40,'SEDS 2021'!E$23:E$40,Calculations!L116,'SEDS 2021'!D$23:D$40,Calculations!N116)*J116*K116</f>
        <v>37103800764.938675</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36675691978.809105</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36405832660.045868</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36271092133.328743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36244385379.839127</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36304544325.513626</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36429932519.218971</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36603328113.203331</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36806723375.546646</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37038699944.987099</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37294181065.282288</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37561131683.158508</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37833089032.406097</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38115053876.657913</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38408159172.022758</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38712257472.554108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39020039721.193489</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39329802991.869987</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39639528759.953484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39948909957.449608</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40283761043.629997</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40619207512.085701</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40956176333.372696</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41295466544.492615</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41637496392.358627</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41982564587.31559</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42331173205.364235</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42683217188.118767</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43039212392.467857</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43399488794.197693</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5.9076909400009148E-2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0.37366018580023858</v>
      </c>
      <c r="K121" s="210">
        <f>$C$12</f>
        <v>5.9076909400009148E-2</v>
      </c>
      <c r="L121" s="209" t="s">
        <v>1022</v>
      </c>
      <c r="M121" s="12" t="s">
        <v>1016</v>
      </c>
      <c r="N121" s="1" t="s">
        <v>635</v>
      </c>
      <c r="O121" s="7">
        <f>P121</f>
        <v>1082586895138.255</v>
      </c>
      <c r="P121" s="7">
        <f>Q121</f>
        <v>1082586895138.255</v>
      </c>
      <c r="Q121" s="45">
        <f>SUMIFS('SEDS 2021'!$F$23:$F$40,'SEDS 2021'!E$23:E$40,Calculations!L121,'SEDS 2021'!D$23:D$40,Calculations!N121)*J121*K121</f>
        <v>1082586895138.255</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1083333563764.3491</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1084349002238.219</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1086004436269.0565</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1087020697612.7273</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1087111830442.8562</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1087442169808.9587</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1087946263275.848</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1087613883878.3724</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1086003364824.006</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1083436062483.5656</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1079403520465.9088</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1075431039371.9491</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1072415170132.8562</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1069685308149.5023</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1066368842858.8872</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1061646401659.6449</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1055830820791.5358</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1047876798464.2737</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1037021740092.5448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1020129963166.0614</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1000800700181.3185</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979734693343.83118</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957003198035.1554</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931968961597.66174</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903884629680.41248</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872066963204.25598</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836525502315.90686</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798094079839.12793</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757170544749.69641</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5.9076909400009148E-2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5.9076909400009148E-2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5.9076909400009148E-2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5.9076909400009148E-2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5.9076909400009148E-2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5.9076909400009148E-2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5.9076909400009148E-2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5.9076909400009148E-2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5.9076909400009148E-2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1.5555230895559805E-2</v>
      </c>
      <c r="K134" s="12">
        <v>1</v>
      </c>
      <c r="L134" s="12" t="s">
        <v>1013</v>
      </c>
      <c r="M134" s="12" t="s">
        <v>1015</v>
      </c>
      <c r="N134" s="1" t="s">
        <v>635</v>
      </c>
      <c r="O134" s="7">
        <f>P134</f>
        <v>652479715145.15161</v>
      </c>
      <c r="P134" s="7">
        <f>Q134</f>
        <v>652479715145.15161</v>
      </c>
      <c r="Q134" s="45">
        <f>SUMIFS('SEDS 2021'!$F$23:$F$40,'SEDS 2021'!E$23:E$40,Calculations!L134,'SEDS 2021'!D$23:D$40,Calculations!N134)*J134*K134</f>
        <v>652479715145.15161</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663975605437.36304</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675009658090.42578</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685674763576.26306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695889229575.42151</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705781402232.33362</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715318412544.99719</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724474848347.40588</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733260228053.78052</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741365337700.45618</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748781400863.45056</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755335947504.08704</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761147971194.66199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766266949118.64478</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770558963588.85303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774328037164.38574</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777533143375.84924</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780425668600.25317</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782946866508.50293</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785337469674.41333</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787555298215.396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789764630689.66431</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791842602183.38672</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793970544657.39368</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796065970442.6897</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798084288681.45386</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800068197287.71216</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801927741523.65442</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803820422638.90027</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805669328828.88269</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0.41530891078954063</v>
      </c>
      <c r="K136" s="12">
        <v>1</v>
      </c>
      <c r="L136" s="12" t="s">
        <v>1013</v>
      </c>
      <c r="M136" s="12" t="s">
        <v>1015</v>
      </c>
      <c r="N136" s="1" t="s">
        <v>972</v>
      </c>
      <c r="O136" s="7">
        <f t="shared" si="29"/>
        <v>13226758190825.289</v>
      </c>
      <c r="P136" s="7">
        <f t="shared" si="30"/>
        <v>13226758190825.289</v>
      </c>
      <c r="Q136" s="45">
        <f>SUMIFS('SEDS 2021'!$F$23:$F$40,'SEDS 2021'!E$23:E$40,Calculations!L136,'SEDS 2021'!D$23:D$40,Calculations!N136)*J136*K136</f>
        <v>13226758190825.289</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13228265404082.361</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13223790992299.609</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13215850867940.453</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13204189897399.836</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13193097827724.678</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13184266632482.311</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13179979739127.316</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13183455305361.66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13192132977376.707</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13207466973566.168</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13228016486264.041</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13256400107534.459</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13292508695861.922</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13331763111564.941</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13376554676935.979</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13422863647406.668</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13472095515549.16</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13520698647277.205</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13571050509432.037</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13620559877779.461</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13671120779195.262</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13719691304317.379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13769154443758.35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13817660274108.873</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13864504509410.852</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13910466187828.137</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13954188275185.908</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13998645377553.742</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14042608620051.367</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2.366046217315158E-2</v>
      </c>
      <c r="K137" s="12">
        <v>1</v>
      </c>
      <c r="L137" s="12" t="s">
        <v>1013</v>
      </c>
      <c r="M137" s="12" t="s">
        <v>1015</v>
      </c>
      <c r="N137" s="1" t="s">
        <v>964</v>
      </c>
      <c r="O137" s="7">
        <f t="shared" si="29"/>
        <v>156892524670.16812</v>
      </c>
      <c r="P137" s="7">
        <f t="shared" si="30"/>
        <v>156892524670.16812</v>
      </c>
      <c r="Q137" s="45">
        <f>SUMIFS('SEDS 2021'!$F$23:$F$40,'SEDS 2021'!E$23:E$40,Calculations!L137,'SEDS 2021'!D$23:D$40,Calculations!N137)*J137*K137</f>
        <v>156892524670.16812</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157305640358.70255</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157538235025.67609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157565480966.65521</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157307421061.96335</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156715513090.28186</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155694442146.34811</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154158265861.20636</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152065387638.39423</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149380808709.14847</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146170967506.11035</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142528922736.21881</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138582615396.38474</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134468321263.15091</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130419804507.41008</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126458206279.49557</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122566071688.15048</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118776589038.73015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115101258357.5105</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111604085493.22083</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108324951620.99771</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105332948831.68549</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102665424326.29393</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100376608015.05354</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98485311452.409241</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96987989999.913849</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95876498377.46817</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95104870815.30925</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94641566358.897614</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94419955519.039612</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368000000000</v>
      </c>
      <c r="P139" s="7">
        <f t="shared" si="30"/>
        <v>368000000000</v>
      </c>
      <c r="Q139" s="45">
        <f>SUMIFS('SEDS 2021'!$F$23:$F$40,'SEDS 2021'!E$23:E$40,Calculations!L139,'SEDS 2021'!D$23:D$40,Calculations!N139)*J139*K139</f>
        <v>368000000000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5000000000</v>
      </c>
      <c r="P140" s="7">
        <f t="shared" si="30"/>
        <v>5000000000</v>
      </c>
      <c r="Q140" s="45">
        <f>SUMIFS('SEDS 2021'!$F$23:$F$40,'SEDS 2021'!E$23:E$40,Calculations!L140,'SEDS 2021'!D$23:D$40,Calculations!N140)*J140*K140</f>
        <v>5000000000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1861000000000</v>
      </c>
      <c r="P142" s="7">
        <f t="shared" si="30"/>
        <v>1861000000000</v>
      </c>
      <c r="Q142" s="45">
        <f>SUMIFS('SEDS 2021'!$F$23:$F$40,'SEDS 2021'!E$23:E$40,Calculations!L142,'SEDS 2021'!D$23:D$40,Calculations!N142)*J142*K142</f>
        <v>1861000000000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0.20590151099913737</v>
      </c>
      <c r="K147" s="12">
        <v>1</v>
      </c>
      <c r="L147" s="12" t="s">
        <v>1013</v>
      </c>
      <c r="M147" s="12" t="s">
        <v>1018</v>
      </c>
      <c r="N147" s="1" t="s">
        <v>635</v>
      </c>
      <c r="O147" s="7">
        <f>P147</f>
        <v>8636744780369.8164</v>
      </c>
      <c r="P147" s="7">
        <f>Q147</f>
        <v>8636744780369.8164</v>
      </c>
      <c r="Q147" s="45">
        <f>SUMIFS('SEDS 2021'!$F$23:$F$40,'SEDS 2021'!E$23:E$40,Calculations!L147,'SEDS 2021'!D$23:D$40,Calculations!N147)*J147*K147</f>
        <v>8636744780369.8164</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8659479753199.2588</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8676248578478.4248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8685457073229.7988</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8689735524919.4658</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8687602588789.1201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8681652627879.5605</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8672014966378.7969</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8656478458876.6191</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8638908668321.6816</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8621688294872.2998</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8609646752327.6768</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8598097278120.8232</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8591217329555.6836</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8588453253651.418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8589461446684.2061</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8592285051855.6406</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8603752317749.4121</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8621988052003.6055</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8644200559303.8223</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8672572990751.832</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8707902355953.1699</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8749097360864.415</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8795441282307.709</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8849200039459.1875</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8907696165803.0918</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8970726911447.4258</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9038163183173.3965</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9110789308925.9766</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9188347905600.7402</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3.923614046832136E-3</v>
      </c>
      <c r="K149" s="12">
        <v>1</v>
      </c>
      <c r="L149" s="12" t="s">
        <v>1013</v>
      </c>
      <c r="M149" s="12" t="s">
        <v>1018</v>
      </c>
      <c r="N149" s="1" t="s">
        <v>972</v>
      </c>
      <c r="O149" s="7">
        <f t="shared" si="31"/>
        <v>124959260163.50987</v>
      </c>
      <c r="P149" s="7">
        <f t="shared" si="32"/>
        <v>124959260163.50987</v>
      </c>
      <c r="Q149" s="45">
        <f>SUMIFS('SEDS 2021'!$F$23:$F$40,'SEDS 2021'!E$23:E$40,Calculations!L149,'SEDS 2021'!D$23:D$40,Calculations!N149)*J149*K149</f>
        <v>124959260163.50987</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125919407633.85138</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126779133034.10551</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127535722031.3156</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128188520014.26073</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128726730012.16408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129151650664.99762</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129450764972.0495</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129638806568.56729</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129703750615.47314</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129648693859.41362</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129482348974.71527</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129176045410.85347</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128773813415.12172</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128253270077.58429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127601384560.29529</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126824156697.83644</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125949956655.08203</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124970651125.47723</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123899096298.96443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122754805979.05676</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121540377672.39569</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120299832450.77451</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119033068922.05475</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117768306284.47186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116506304378.21303</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115258717282.61076</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114042181308.16147</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112859445713.7807</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111713118549.60664</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3227393.6255846899</v>
      </c>
      <c r="S158">
        <f>SUMIFS('NREL Scaling Data'!$F:$F,'NREL Scaling Data'!$B:$B,UPPER(About!$B$1),'NREL Scaling Data'!$E:$E,Calculations!$M160,'NREL Scaling Data'!$A:$A,Q$3,'NREL Scaling Data'!$C:$C,Calculations!$L160,'NREL Scaling Data'!$D:$D,Calculations!$N160)</f>
        <v>3271797.7261618702</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8.6098983018870381E-2</v>
      </c>
      <c r="K160" s="12">
        <v>1</v>
      </c>
      <c r="L160" s="12" t="s">
        <v>1013</v>
      </c>
      <c r="M160" s="12" t="s">
        <v>1019</v>
      </c>
      <c r="N160" s="1" t="s">
        <v>635</v>
      </c>
      <c r="O160" s="7">
        <f>P160</f>
        <v>3611507941709.5371</v>
      </c>
      <c r="P160" s="7">
        <f>Q160</f>
        <v>3611507941709.5371</v>
      </c>
      <c r="Q160" s="45">
        <f>SUMIFS('SEDS 2021'!$F$23:$F$40,'SEDS 2021'!E$23:E$40,Calculations!L160,'SEDS 2021'!D$23:D$40,Calculations!N160)*J160*K160</f>
        <v>3611507941709.5371</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3562493370730.2119</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3478030360545.5664</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3385577202856.606</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3297389783087.4658</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3210638278829.9331</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3127183822145.8838</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3049430903232.6265</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2979352056083.0869</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2917611503432.105</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2866668221269.4604</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2825123039392.5605</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2790159546502.1289</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2760325030547.2402</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2733434876697.4849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2708325383363.8076</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2685456695310.7876</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2666427595817.2651</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2649889873739.9219</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2634413244653.0112</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2622507690579.4268</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2614138047642.6499</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2609883043566.6465</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2608706894042.0449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2610644526703.561</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2616140218144.5229</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2623862562663.165</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2634861270138.6807</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2649328148474.0459</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2667109666320.522</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0.13834509535749159</v>
      </c>
      <c r="K173" s="12">
        <v>1</v>
      </c>
      <c r="L173" s="12" t="s">
        <v>1013</v>
      </c>
      <c r="M173" s="12" t="s">
        <v>1014</v>
      </c>
      <c r="N173" s="1" t="s">
        <v>635</v>
      </c>
      <c r="O173" s="7">
        <f>P173</f>
        <v>5803023369865.3428</v>
      </c>
      <c r="P173" s="7">
        <f>Q173</f>
        <v>5803023369865.3428</v>
      </c>
      <c r="Q173" s="45">
        <f>SUMIFS('SEDS 2021'!$F$23:$F$40,'SEDS 2021'!E$23:E$40,Calculations!L173,'SEDS 2021'!D$23:D$40,Calculations!N173)*J173*K173</f>
        <v>5803023369865.3428</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5891391108244.4785</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5972126199128.7803</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6040725083569.7734</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6093047510261.0117</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6127802323131.3115</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6149470106979.2939</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6161535035091.8457</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6169593751642.8311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6177997162970.8623</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6191715356041.0127</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6211263791794.1104</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6236585333625.959</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6268279309842.7344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6303991104660.4863</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6343151534873.1533</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6385388830007.0059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6430338531572.8906</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6476948446918.1904</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6524344218130.6396</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6574068027631.3965</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6626466316993.9023</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6679601066605.5928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6735653094242.6426</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6794301432611.2217</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6854419179544.3975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6916645335900.4209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6979847728587.8799</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7043967796687.002</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7109979909667.8311</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0.3078027959043298</v>
      </c>
      <c r="K175" s="12">
        <v>1</v>
      </c>
      <c r="L175" s="12" t="s">
        <v>1013</v>
      </c>
      <c r="M175" s="12" t="s">
        <v>1014</v>
      </c>
      <c r="N175" s="1" t="s">
        <v>972</v>
      </c>
      <c r="O175" s="7">
        <f t="shared" si="35"/>
        <v>9802903443961.0957</v>
      </c>
      <c r="P175" s="7">
        <f t="shared" si="36"/>
        <v>9802903443961.0957</v>
      </c>
      <c r="Q175" s="45">
        <f>SUMIFS('SEDS 2021'!$F$23:$F$40,'SEDS 2021'!E$23:E$40,Calculations!L175,'SEDS 2021'!D$23:D$40,Calculations!N175)*J175*K175</f>
        <v>9802903443961.0957</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9912803710464.0195</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10017667297728.969</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10119887712284.84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10224314710046.562</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10327849922788.496</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10438242836075.145</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10557033411804.781</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10681475229761.367</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10814159542770.119</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10947624257468.369</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11081352313919.154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11216923663265.324</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11352466987734.867</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11486200056632.27</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11621432767722.908</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11753344062160.262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11889350362515.139</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12022298843688.902</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12157312972559.404</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12293024060822.877</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12428704772847.594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12565392186520.777</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12703576630176.711</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12842128312381.08</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12982551883395.248</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13123433478471.531</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13264251295030.717</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13406275380516.607</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13550574135359.283</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0.55409917972894107</v>
      </c>
      <c r="K186" s="12">
        <v>1</v>
      </c>
      <c r="L186" s="12" t="s">
        <v>1013</v>
      </c>
      <c r="M186" s="12" t="s">
        <v>1016</v>
      </c>
      <c r="N186" s="1" t="s">
        <v>635</v>
      </c>
      <c r="O186" s="7">
        <f>P186</f>
        <v>23242244192910.164</v>
      </c>
      <c r="P186" s="7">
        <f>Q186</f>
        <v>23242244192910.164</v>
      </c>
      <c r="Q186" s="45">
        <f>SUMIFS('SEDS 2021'!$F$23:$F$40,'SEDS 2021'!E$23:E$40,Calculations!L186,'SEDS 2021'!D$23:D$40,Calculations!N186)*J186*K186</f>
        <v>23242244192910.164</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23472047945641.457</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23738766289868.246</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24048783792778.633</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24367076833413.469</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24707502362532.492</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25062801493237.25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25427321646934.801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25807376225255.145</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26197505813261.977</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26595778774385.961</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27012839442776.223</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27439283798291.469</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27880916917148.477</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28335410668955.668</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28794713179170.332</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29274216541299.504</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29756861354481.414</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30254461101315.141</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30765805967317.742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31292725923976.242</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31830483378440.84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32385107070110.488</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32949063616363.676</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33518703240734.797</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34109387537206.023</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34699299179049.531</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35307886696568.461</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35930361664371.898</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36570190861776.836</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0.27296467925929757</v>
      </c>
      <c r="K188" s="12">
        <v>1</v>
      </c>
      <c r="L188" s="12" t="s">
        <v>1013</v>
      </c>
      <c r="M188" s="12" t="s">
        <v>1016</v>
      </c>
      <c r="N188" s="1" t="s">
        <v>972</v>
      </c>
      <c r="O188" s="7">
        <f t="shared" si="37"/>
        <v>8693379105050.1094</v>
      </c>
      <c r="P188" s="7">
        <f t="shared" si="38"/>
        <v>8693379105050.1094</v>
      </c>
      <c r="Q188" s="45">
        <f>SUMIFS('SEDS 2021'!$F$23:$F$40,'SEDS 2021'!E$23:E$40,Calculations!L188,'SEDS 2021'!D$23:D$40,Calculations!N188)*J188*K188</f>
        <v>8693379105050.1094</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8663401246576.1855</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8653795841090.1572</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8641005288141.2822</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8623493222482.7666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8605743832111.3223</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8565985697310.2695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8532348041947.6543</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8508078467358.125</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8497211493661.3242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8490491457053.4277</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8488442970057.7119</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8492002840751.4844</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8491340829710.1836</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8476451826668.1338</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8464160904693.8262</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8455354908767.0947</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8452831772345.5479</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8450608414508.7324</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8455379890315.8311</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8459351956563.6211</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8457578266603.9248</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8449421790944.1406</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8438792141960.2559</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8426776017021.9551</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8415859080227.6943</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8407702604567.9092</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8396535852286.3789</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8388779081406.2559</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8380172937869.3633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0.97633953782684846</v>
      </c>
      <c r="K189" s="12">
        <v>1</v>
      </c>
      <c r="L189" s="12" t="s">
        <v>1013</v>
      </c>
      <c r="M189" s="12" t="s">
        <v>1016</v>
      </c>
      <c r="N189" s="1" t="s">
        <v>964</v>
      </c>
      <c r="O189" s="7">
        <f t="shared" si="37"/>
        <v>6474107475329.832</v>
      </c>
      <c r="P189" s="7">
        <f t="shared" si="38"/>
        <v>6474107475329.832</v>
      </c>
      <c r="Q189" s="45">
        <f>SUMIFS('SEDS 2021'!$F$23:$F$40,'SEDS 2021'!E$23:E$40,Calculations!L189,'SEDS 2021'!D$23:D$40,Calculations!N189)*J189*K189</f>
        <v>6474107475329.832</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6481318571810.7773</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6479525138489.1055</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6472052499648.7422</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6451689558808.7031</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6432410150600.5518</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6420491291650.1211</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6421985819418.2012</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6421799003447.2119</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6411075766711.2695</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6396279941807.3193</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6379653320387.4814</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6379279688445.4609</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6378756603726.625</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6380699489825.1543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6370985059332.6699</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6370424611419.6191</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6374721378752.8311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6376029090549.9229</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6377785160677.3809</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6384398446051.1416</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6396877752914.542</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6410888950740.2373</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6423891342322.5156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6433942041562.8057</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6439621247081.4971</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6441041048461.1504</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6445337815794.4023</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6450680752565.2471</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6452698365052.165</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49042000000000</v>
      </c>
      <c r="Q199" s="7">
        <f t="shared" ref="Q199:AT199" si="40">SUM(Q4,Q17,Q30,Q43,Q56,Q69,Q82,Q95,Q108,Q121)</f>
        <v>49042000000000</v>
      </c>
      <c r="R199" s="7">
        <f t="shared" si="40"/>
        <v>48898741492506.617</v>
      </c>
      <c r="S199" s="7">
        <f t="shared" si="40"/>
        <v>48774546128227.164</v>
      </c>
      <c r="T199" s="7">
        <f t="shared" si="40"/>
        <v>48682217169993.344</v>
      </c>
      <c r="U199" s="7">
        <f t="shared" si="40"/>
        <v>48621366374937.305</v>
      </c>
      <c r="V199" s="7">
        <f t="shared" si="40"/>
        <v>48580104646279</v>
      </c>
      <c r="W199" s="7">
        <f t="shared" si="40"/>
        <v>48587185853828.234</v>
      </c>
      <c r="X199" s="7">
        <f t="shared" si="40"/>
        <v>48624679638372.117</v>
      </c>
      <c r="Y199" s="7">
        <f t="shared" si="40"/>
        <v>48683246411037.258</v>
      </c>
      <c r="Z199" s="7">
        <f t="shared" si="40"/>
        <v>48752447186682.812</v>
      </c>
      <c r="AA199" s="7">
        <f t="shared" si="40"/>
        <v>48840675082239.312</v>
      </c>
      <c r="AB199" s="7">
        <f t="shared" si="40"/>
        <v>48932369168355.766</v>
      </c>
      <c r="AC199" s="7">
        <f t="shared" si="40"/>
        <v>49048028958238.406</v>
      </c>
      <c r="AD199" s="7">
        <f t="shared" si="40"/>
        <v>49204907225952.445</v>
      </c>
      <c r="AE199" s="7">
        <f t="shared" si="40"/>
        <v>49378569935476.773</v>
      </c>
      <c r="AF199" s="7">
        <f t="shared" si="40"/>
        <v>49552977660918.883</v>
      </c>
      <c r="AG199" s="7">
        <f t="shared" si="40"/>
        <v>49708669801698.008</v>
      </c>
      <c r="AH199" s="7">
        <f t="shared" si="40"/>
        <v>49858999936553.891</v>
      </c>
      <c r="AI199" s="7">
        <f t="shared" si="40"/>
        <v>49972942932151.102</v>
      </c>
      <c r="AJ199" s="7">
        <f t="shared" si="40"/>
        <v>50046390441562.953</v>
      </c>
      <c r="AK199" s="7">
        <f t="shared" si="40"/>
        <v>49984983949185.438</v>
      </c>
      <c r="AL199" s="7">
        <f t="shared" si="40"/>
        <v>49893361997226.172</v>
      </c>
      <c r="AM199" s="7">
        <f t="shared" si="40"/>
        <v>49777166504051.867</v>
      </c>
      <c r="AN199" s="7">
        <f t="shared" si="40"/>
        <v>49633868295279.078</v>
      </c>
      <c r="AO199" s="7">
        <f t="shared" si="40"/>
        <v>49461195671937.961</v>
      </c>
      <c r="AP199" s="7">
        <f t="shared" si="40"/>
        <v>49242558245671.727</v>
      </c>
      <c r="AQ199" s="7">
        <f t="shared" si="40"/>
        <v>48959722198819.133</v>
      </c>
      <c r="AR199" s="7">
        <f t="shared" si="40"/>
        <v>48623482528488.398</v>
      </c>
      <c r="AS199" s="7">
        <f t="shared" si="40"/>
        <v>48241203183965.078</v>
      </c>
      <c r="AT199" s="7">
        <f t="shared" si="40"/>
        <v>47815721856474.242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41946000000000.016</v>
      </c>
      <c r="Q202" s="7">
        <f t="shared" ref="Q202:AT202" si="41">SUM(Q134,Q147,Q160,Q173,Q186)</f>
        <v>41946000000000.016</v>
      </c>
      <c r="R202" s="7">
        <f t="shared" si="41"/>
        <v>42249387783252.766</v>
      </c>
      <c r="S202" s="7">
        <f t="shared" si="41"/>
        <v>42540181086111.445</v>
      </c>
      <c r="T202" s="7">
        <f t="shared" si="41"/>
        <v>42846217916011.078</v>
      </c>
      <c r="U202" s="7">
        <f t="shared" si="41"/>
        <v>43143138881256.828</v>
      </c>
      <c r="V202" s="7">
        <f t="shared" si="41"/>
        <v>43439326955515.188</v>
      </c>
      <c r="W202" s="7">
        <f t="shared" si="41"/>
        <v>43736426462786.984</v>
      </c>
      <c r="X202" s="7">
        <f t="shared" si="41"/>
        <v>44034777399985.477</v>
      </c>
      <c r="Y202" s="7">
        <f t="shared" si="41"/>
        <v>44346060719911.469</v>
      </c>
      <c r="Z202" s="7">
        <f t="shared" si="41"/>
        <v>44673388485687.078</v>
      </c>
      <c r="AA202" s="7">
        <f t="shared" si="41"/>
        <v>45024632047432.188</v>
      </c>
      <c r="AB202" s="7">
        <f t="shared" si="41"/>
        <v>45414208973794.656</v>
      </c>
      <c r="AC202" s="7">
        <f t="shared" si="41"/>
        <v>45825273927735.039</v>
      </c>
      <c r="AD202" s="7">
        <f t="shared" si="41"/>
        <v>46267005536212.781</v>
      </c>
      <c r="AE202" s="7">
        <f t="shared" si="41"/>
        <v>46731848867553.906</v>
      </c>
      <c r="AF202" s="7">
        <f t="shared" si="41"/>
        <v>47209979581255.883</v>
      </c>
      <c r="AG202" s="7">
        <f t="shared" si="41"/>
        <v>47714880261848.781</v>
      </c>
      <c r="AH202" s="7">
        <f t="shared" si="41"/>
        <v>48237805468221.234</v>
      </c>
      <c r="AI202" s="7">
        <f t="shared" si="41"/>
        <v>48786234340485.359</v>
      </c>
      <c r="AJ202" s="7">
        <f t="shared" si="41"/>
        <v>49354101459079.625</v>
      </c>
      <c r="AK202" s="7">
        <f t="shared" si="41"/>
        <v>49949429931154.297</v>
      </c>
      <c r="AL202" s="7">
        <f t="shared" si="41"/>
        <v>50568754729720.227</v>
      </c>
      <c r="AM202" s="7">
        <f t="shared" si="41"/>
        <v>51215531143330.531</v>
      </c>
      <c r="AN202" s="7">
        <f t="shared" si="41"/>
        <v>51882835431613.469</v>
      </c>
      <c r="AO202" s="7">
        <f t="shared" si="41"/>
        <v>52568915209951.453</v>
      </c>
      <c r="AP202" s="7">
        <f t="shared" si="41"/>
        <v>53285727389379.484</v>
      </c>
      <c r="AQ202" s="7">
        <f t="shared" si="41"/>
        <v>54010602186348.258</v>
      </c>
      <c r="AR202" s="7">
        <f t="shared" si="41"/>
        <v>54762686619992.07</v>
      </c>
      <c r="AS202" s="7">
        <f t="shared" si="41"/>
        <v>55538267341097.82</v>
      </c>
      <c r="AT202" s="7">
        <f t="shared" si="41"/>
        <v>56341297672194.812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99919247680731.406</v>
      </c>
      <c r="D16" s="142" t="s">
        <v>1091</v>
      </c>
      <c r="E16" s="212">
        <f>'SEDS 2021'!H26</f>
        <v>9.7745819015370612E-3</v>
      </c>
      <c r="F16" s="207">
        <f>'SEDS 2021'!H28</f>
        <v>9.4557149110195797E-3</v>
      </c>
      <c r="G16" s="142" t="s">
        <v>819</v>
      </c>
      <c r="H16" s="142"/>
      <c r="I16" s="142"/>
    </row>
    <row r="17" spans="1:12" x14ac:dyDescent="0.2">
      <c r="A17" s="139"/>
      <c r="B17" s="146" t="s">
        <v>715</v>
      </c>
      <c r="C17" s="147">
        <f>C16/C15</f>
        <v>8.7324702712497163E-3</v>
      </c>
      <c r="D17" s="142" t="s">
        <v>1092</v>
      </c>
      <c r="E17" s="212">
        <f>'SEDS 2021'!H35</f>
        <v>9.2542176340654758E-3</v>
      </c>
      <c r="F17" s="212">
        <f>'SEDS 2021'!H37</f>
        <v>9.2734677143674112E-3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2.8798020139762426</v>
      </c>
      <c r="D29" s="152">
        <f>D28*F16</f>
        <v>-9.3642781478300208</v>
      </c>
      <c r="E29" s="152">
        <f>E28*$E$17</f>
        <v>-0.37704236833012406</v>
      </c>
      <c r="F29" s="158">
        <f>F28*$F$17</f>
        <v>-0.17195364603236629</v>
      </c>
      <c r="G29" s="177">
        <f>G28*C17</f>
        <v>4.6194767734910998E-2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2.7096722113066045</v>
      </c>
      <c r="D32" s="159">
        <f>D29*About!F6</f>
        <v>-8.8110655360941816</v>
      </c>
      <c r="E32" s="241">
        <f>E29</f>
        <v>-0.37704236833012406</v>
      </c>
      <c r="F32" s="243">
        <f>F29</f>
        <v>-0.17195364603236629</v>
      </c>
      <c r="G32" s="173">
        <f>G29*About!F6</f>
        <v>4.3465723626681198E-2</v>
      </c>
      <c r="H32" s="142"/>
      <c r="I32" s="142"/>
      <c r="K32" s="100"/>
      <c r="L32" s="100"/>
    </row>
    <row r="33" spans="1:12" x14ac:dyDescent="0.2">
      <c r="A33" s="139"/>
      <c r="B33" s="146" t="s">
        <v>710</v>
      </c>
      <c r="C33" s="160">
        <f>C29*About!F5</f>
        <v>0.17012980266963837</v>
      </c>
      <c r="D33" s="160">
        <f>D29*About!F5</f>
        <v>-0.55321261173583958</v>
      </c>
      <c r="E33" s="242"/>
      <c r="F33" s="244"/>
      <c r="G33" s="174">
        <f>G29*About!F5</f>
        <v>2.7290441082298026E-3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2709672211306.6045</v>
      </c>
      <c r="D38" s="156">
        <f>D32*Trillion</f>
        <v>-8811065536094.1816</v>
      </c>
      <c r="E38" s="238">
        <f>E32*Trillion</f>
        <v>-377042368330.12408</v>
      </c>
      <c r="F38" s="240">
        <f>F32*Trillion</f>
        <v>-171953646032.3663</v>
      </c>
      <c r="G38" s="168">
        <f>G32*Trillion</f>
        <v>43465723626.681198</v>
      </c>
      <c r="H38" s="142"/>
      <c r="I38" s="142"/>
      <c r="K38" s="100"/>
      <c r="L38" s="100"/>
    </row>
    <row r="39" spans="1:12" ht="16" thickBot="1" x14ac:dyDescent="0.25">
      <c r="A39" s="139"/>
      <c r="B39" s="169" t="s">
        <v>710</v>
      </c>
      <c r="C39" s="170">
        <f>C33*Trillion</f>
        <v>170129802669.63837</v>
      </c>
      <c r="D39" s="171">
        <f>D33*Trillion</f>
        <v>-553212611735.8396</v>
      </c>
      <c r="E39" s="239"/>
      <c r="F39" s="239"/>
      <c r="G39" s="172">
        <f>G33*Trillion</f>
        <v>2729044108.2298026</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Nevada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238734930.48489225</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0.10854400688822431</v>
      </c>
      <c r="K4">
        <f>IF(ISBLANK(Calculations!K4),"",Calculations!K4)</f>
        <v>0.9409230905999908</v>
      </c>
      <c r="L4" t="str">
        <f>IF(ISBLANK(Calculations!L4),"",Calculations!L4)</f>
        <v>RESIDENTIAL</v>
      </c>
      <c r="M4" t="str">
        <f>IF(ISBLANK(Calculations!M4),"",Calculations!M4)</f>
        <v>heating</v>
      </c>
      <c r="N4" t="str">
        <f>IF(ISBLANK(Calculations!N4),"",Calculations!N4)</f>
        <v>electricity</v>
      </c>
      <c r="O4">
        <f>IF(ISBLANK(Calculations!O4),"",Calculations!O4)</f>
        <v>5008736084563.3105</v>
      </c>
      <c r="P4">
        <f>IF(ISBLANK(Calculations!P4),"",Calculations!P4)</f>
        <v>5008736084563.3105</v>
      </c>
      <c r="Q4">
        <f>IF(ISBLANK(Calculations!Q4),"",Calculations!Q4)-(SUMIFS(BDEQ!C:C,BDEQ!$AG:$AG,About!$B$2,BDEQ!$AH:$AH,$I4)*BDEQ!$C$2*$J4*$K4)</f>
        <v>5008497349632.8252</v>
      </c>
      <c r="R4">
        <f>IF(ISBLANK(Calculations!R4),"",Calculations!R4)-(SUMIFS(BDEQ!D:D,BDEQ!$AG:$AG,About!$B$2,BDEQ!$AH:$AH,$I4)*BDEQ!$C$2*$J4*$K4)</f>
        <v>5049384994317.459</v>
      </c>
      <c r="S4" s="99">
        <f>IF(ISBLANK(Calculations!S4),"",Calculations!S4+ ('IRA Buildings Changes'!$G$38/($AB$3-$R$3)*(S3-$R$3)))-(SUMIFS(BDEQ!D:D,BDEQ!$AG:$AG,About!$B$2,BDEQ!$AH:$AH,$I4)*BDEQ!$C$2*$J4*$K4)</f>
        <v>5092092075925.2842</v>
      </c>
      <c r="T4" s="99">
        <f>IF(ISBLANK(Calculations!T4),"",Calculations!T4+ ('IRA Buildings Changes'!$G$38/($AB$3-$R$3)*(T3-$R$3)))-(SUMIFS(BDEQ!E:E,BDEQ!$AG:$AG,About!$B$2,BDEQ!$AH:$AH,$I4)*BDEQ!$C$2*$J4*$K4)</f>
        <v>5132623919814.8496</v>
      </c>
      <c r="U4" s="99">
        <f>IF(ISBLANK(Calculations!U4),"",Calculations!U4+ ('IRA Buildings Changes'!$G$38/($AB$3-$R$3)*(U3-$R$3)))-(SUMIFS(BDEQ!F:F,BDEQ!$AG:$AG,About!$B$2,BDEQ!$AH:$AH,$I4)*BDEQ!$C$2*$J4*$K4)</f>
        <v>5173135140471.5713</v>
      </c>
      <c r="V4" s="99">
        <f>IF(ISBLANK(Calculations!V4),"",Calculations!V4+ ('IRA Buildings Changes'!$G$38/($AB$3-$R$3)*(V3-$R$3)))-(SUMIFS(BDEQ!G:G,BDEQ!$AG:$AG,About!$B$2,BDEQ!$AH:$AH,$I4)*BDEQ!$C$2*$J4*$K4)</f>
        <v>5213194302329.0732</v>
      </c>
      <c r="W4" s="99">
        <f>IF(ISBLANK(Calculations!W4),"",Calculations!W4+ ('IRA Buildings Changes'!$G$38/($AB$3-$R$3)*(W3-$R$3)))-(SUMIFS(BDEQ!H:H,BDEQ!$AG:$AG,About!$B$2,BDEQ!$AH:$AH,$I4)*BDEQ!$C$2*$J4*$K4)</f>
        <v>5252004376547.668</v>
      </c>
      <c r="X4" s="99">
        <f>IF(ISBLANK(Calculations!X4),"",Calculations!X4+ ('IRA Buildings Changes'!$G$38/($AB$3-$R$3)*(X3-$R$3)))-(SUMIFS(BDEQ!I:I,BDEQ!$AG:$AG,About!$B$2,BDEQ!$AH:$AH,$I4)*BDEQ!$C$2*$J4*$K4)</f>
        <v>5290063454456.8047</v>
      </c>
      <c r="Y4" s="99">
        <f>IF(ISBLANK(Calculations!Y4),"",Calculations!Y4+ ('IRA Buildings Changes'!$G$38/($AB$3-$R$3)*(Y3-$R$3)))-(SUMIFS(BDEQ!J:J,BDEQ!$AG:$AG,About!$B$2,BDEQ!$AH:$AH,$I4)*BDEQ!$C$2*$J4*$K4)</f>
        <v>5325917974906.8008</v>
      </c>
      <c r="Z4" s="99">
        <f>IF(ISBLANK(Calculations!Z4),"",Calculations!Z4+ ('IRA Buildings Changes'!$G$38/($AB$3-$R$3)*(Z3-$R$3)))-(SUMIFS(BDEQ!K:K,BDEQ!$AG:$AG,About!$B$2,BDEQ!$AH:$AH,$I4)*BDEQ!$C$2*$J4*$K4)</f>
        <v>5363206579653.8994</v>
      </c>
      <c r="AA4" s="99">
        <f>IF(ISBLANK(Calculations!AA4),"",Calculations!AA4+ ('IRA Buildings Changes'!$G$38/($AB$3-$R$3)*(AA3-$R$3)))-(SUMIFS(BDEQ!L:L,BDEQ!$AG:$AG,About!$B$2,BDEQ!$AH:$AH,$I4)*BDEQ!$C$2*$J4*$K4)</f>
        <v>5400936799878.8984</v>
      </c>
      <c r="AB4" s="98">
        <f>IF(ISBLANK(Calculations!AB4),"",Calculations!AB4 + 'IRA Buildings Changes'!G38)-(SUMIFS(BDEQ!D:D,BDEQ!$AG:$AG,About!$B$2,BDEQ!$AH:$AH,$I4)*BDEQ!$C$2*$J4*$K4)</f>
        <v>5439127894091.958</v>
      </c>
      <c r="AC4" s="99">
        <f>IF(ISBLANK(Calculations!AC4),"",Calculations!AC4+ 'IRA Buildings Changes'!$G$38)-(SUMIFS(BDEQ!D:D,BDEQ!$AG:$AG,About!$B$2,BDEQ!$AH:$AH,$I4)*BDEQ!$C$2*$J4*$K4)</f>
        <v>5474032920672.4707</v>
      </c>
      <c r="AD4" s="99">
        <f>IF(ISBLANK(Calculations!AD4),"",Calculations!AD4+ 'IRA Buildings Changes'!$G$38)-(SUMIFS(BDEQ!E:E,BDEQ!$AG:$AG,About!$B$2,BDEQ!$AH:$AH,$I4)*BDEQ!$C$2*$J4*$K4)</f>
        <v>5511631422192.7256</v>
      </c>
      <c r="AE4" s="99">
        <f>IF(ISBLANK(Calculations!AE4),"",Calculations!AE4+ 'IRA Buildings Changes'!$G$38)-(SUMIFS(BDEQ!F:F,BDEQ!$AG:$AG,About!$B$2,BDEQ!$AH:$AH,$I4)*BDEQ!$C$2*$J4*$K4)</f>
        <v>5551513244920.3936</v>
      </c>
      <c r="AF4" s="99">
        <f>IF(ISBLANK(Calculations!AF4),"",Calculations!AF4+ 'IRA Buildings Changes'!$G$38)-(SUMIFS(BDEQ!G:G,BDEQ!$AG:$AG,About!$B$2,BDEQ!$AH:$AH,$I4)*BDEQ!$C$2*$J4*$K4)</f>
        <v>5595974019183.9102</v>
      </c>
      <c r="AG4" s="99">
        <f>IF(ISBLANK(Calculations!AG4),"",Calculations!AG4+ 'IRA Buildings Changes'!$G$38)-(SUMIFS(BDEQ!H:H,BDEQ!$AG:$AG,About!$B$2,BDEQ!$AH:$AH,$I4)*BDEQ!$C$2*$J4*$K4)</f>
        <v>5642553993191.8867</v>
      </c>
      <c r="AH4" s="99">
        <f>IF(ISBLANK(Calculations!AH4),"",Calculations!AH4+ 'IRA Buildings Changes'!$G$38)-(SUMIFS(BDEQ!I:I,BDEQ!$AG:$AG,About!$B$2,BDEQ!$AH:$AH,$I4)*BDEQ!$C$2*$J4*$K4)</f>
        <v>5691779354492.4238</v>
      </c>
      <c r="AI4" s="99">
        <f>IF(ISBLANK(Calculations!AI4),"",Calculations!AI4+ 'IRA Buildings Changes'!$G$38)-(SUMIFS(BDEQ!J:J,BDEQ!$AG:$AG,About!$B$2,BDEQ!$AH:$AH,$I4)*BDEQ!$C$2*$J4*$K4)</f>
        <v>5741667334365.1758</v>
      </c>
      <c r="AJ4" s="99">
        <f>IF(ISBLANK(Calculations!AJ4),"",Calculations!AJ4+ 'IRA Buildings Changes'!$G$38)-(SUMIFS(BDEQ!K:K,BDEQ!$AG:$AG,About!$B$2,BDEQ!$AH:$AH,$I4)*BDEQ!$C$2*$J4*$K4)</f>
        <v>5792310040297.2588</v>
      </c>
      <c r="AK4" s="99">
        <f>IF(ISBLANK(Calculations!AK4),"",Calculations!AK4+ 'IRA Buildings Changes'!$G$38)-(SUMIFS(BDEQ!L:L,BDEQ!$AG:$AG,About!$B$2,BDEQ!$AH:$AH,$I4)*BDEQ!$C$2*$J4*$K4)</f>
        <v>5829762583946.916</v>
      </c>
      <c r="AL4" s="99">
        <f>IF(ISBLANK(Calculations!AL4),"",Calculations!AL4+ 'IRA Buildings Changes'!$G$38)-(SUMIFS(BDEQ!M:M,BDEQ!$AG:$AG,About!$B$2,BDEQ!$AH:$AH,$I4)*BDEQ!$C$2*$J4*$K4)</f>
        <v>5868036142061.2168</v>
      </c>
      <c r="AM4" s="99">
        <f>IF(ISBLANK(Calculations!AM4),"",Calculations!AM4+ 'IRA Buildings Changes'!$G$38)-(SUMIFS(BDEQ!N:N,BDEQ!$AG:$AG,About!$B$2,BDEQ!$AH:$AH,$I4)*BDEQ!$C$2*$J4*$K4)</f>
        <v>5906154207047.8076</v>
      </c>
      <c r="AN4" s="99">
        <f>IF(ISBLANK(Calculations!AN4),"",Calculations!AN4+ 'IRA Buildings Changes'!$G$38)-(SUMIFS(BDEQ!O:O,BDEQ!$AG:$AG,About!$B$2,BDEQ!$AH:$AH,$I4)*BDEQ!$C$2*$J4*$K4)</f>
        <v>5945261117185.8311</v>
      </c>
      <c r="AO4" s="99">
        <f>IF(ISBLANK(Calculations!AO4),"",Calculations!AO4+ 'IRA Buildings Changes'!$G$38)-(SUMIFS(BDEQ!P:P,BDEQ!$AG:$AG,About!$B$2,BDEQ!$AH:$AH,$I4)*BDEQ!$C$2*$J4*$K4)</f>
        <v>5984234430701.5322</v>
      </c>
      <c r="AP4" s="99">
        <f>IF(ISBLANK(Calculations!AP4),"",Calculations!AP4+ 'IRA Buildings Changes'!$G$38)-(SUMIFS(BDEQ!Q:Q,BDEQ!$AG:$AG,About!$B$2,BDEQ!$AH:$AH,$I4)*BDEQ!$C$2*$J4*$K4)</f>
        <v>6024395403644.2705</v>
      </c>
      <c r="AQ4" s="99">
        <f>IF(ISBLANK(Calculations!AQ4),"",Calculations!AQ4+ 'IRA Buildings Changes'!$G$38)-(SUMIFS(BDEQ!R:R,BDEQ!$AG:$AG,About!$B$2,BDEQ!$AH:$AH,$I4)*BDEQ!$C$2*$J4*$K4)</f>
        <v>6064583634734.8125</v>
      </c>
      <c r="AR4" s="99">
        <f>IF(ISBLANK(Calculations!AR4),"",Calculations!AR4+ 'IRA Buildings Changes'!$G$38)-(SUMIFS(BDEQ!S:S,BDEQ!$AG:$AG,About!$B$2,BDEQ!$AH:$AH,$I4)*BDEQ!$C$2*$J4*$K4)</f>
        <v>6105900707842.0088</v>
      </c>
      <c r="AS4" s="99">
        <f>IF(ISBLANK(Calculations!AS4),"",Calculations!AS4+ 'IRA Buildings Changes'!$G$38)-(SUMIFS(BDEQ!T:T,BDEQ!$AG:$AG,About!$B$2,BDEQ!$AH:$AH,$I4)*BDEQ!$C$2*$J4*$K4)</f>
        <v>6147248236715.7266</v>
      </c>
      <c r="AT4" s="99">
        <f>IF(ISBLANK(Calculations!AT4),"",Calculations!AT4+ 'IRA Buildings Changes'!$G$38)-(SUMIFS(BDEQ!U:U,BDEQ!$AG:$AG,About!$B$2,BDEQ!$AH:$AH,$I4)*BDEQ!$C$2*$J4*$K4)</f>
        <v>6189942225510.415</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0.9409230905999908</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0.59435284391422227</v>
      </c>
      <c r="K6">
        <f>IF(ISBLANK(Calculations!K6),"",Calculations!K6)</f>
        <v>0.9409230905999908</v>
      </c>
      <c r="L6" t="str">
        <f>IF(ISBLANK(Calculations!L6),"",Calculations!L6)</f>
        <v>RESIDENTIAL</v>
      </c>
      <c r="M6" t="str">
        <f>IF(ISBLANK(Calculations!M6),"",Calculations!M6)</f>
        <v>heating</v>
      </c>
      <c r="N6" t="str">
        <f>IF(ISBLANK(Calculations!N6),"",Calculations!N6)</f>
        <v>natural gas</v>
      </c>
      <c r="O6">
        <f>IF(ISBLANK(Calculations!O6),"",Calculations!O6)</f>
        <v>25986219707935.387</v>
      </c>
      <c r="P6">
        <f>IF(ISBLANK(Calculations!P6),"",Calculations!P6)</f>
        <v>25986219707935.387</v>
      </c>
      <c r="Q6">
        <f>IF(ISBLANK(Calculations!Q6),"",Calculations!Q6)</f>
        <v>25986219707935.387</v>
      </c>
      <c r="R6">
        <f>IF(ISBLANK(Calculations!R6),"",Calculations!R6)</f>
        <v>26142677013954.73</v>
      </c>
      <c r="S6" s="99">
        <f>IF(ISBLANK(Calculations!S6),"",Calculations!S6 + ('IRA Buildings Changes'!$D$38/($AB$3-$R$3)*(S3-$R$3)))</f>
        <v>25390546449860.016</v>
      </c>
      <c r="T6" s="99">
        <f>IF(ISBLANK(Calculations!T6),"",Calculations!T6 + ('IRA Buildings Changes'!$D$38/($AB$3-$R$3)*(T3-$R$3)))</f>
        <v>24609511774270.602</v>
      </c>
      <c r="U6" s="99">
        <f>IF(ISBLANK(Calculations!U6),"",Calculations!U6 + ('IRA Buildings Changes'!$D$38/($AB$3-$R$3)*(U3-$R$3)))</f>
        <v>23826602403949.48</v>
      </c>
      <c r="V6" s="99">
        <f>IF(ISBLANK(Calculations!V6),"",Calculations!V6 + ('IRA Buildings Changes'!$D$38/($AB$3-$R$3)*(V3-$R$3)))</f>
        <v>23040018015746.273</v>
      </c>
      <c r="W6" s="99">
        <f>IF(ISBLANK(Calculations!W6),"",Calculations!W6 + ('IRA Buildings Changes'!$D$38/($AB$3-$R$3)*(W3-$R$3)))</f>
        <v>22247253429123.617</v>
      </c>
      <c r="X6" s="99">
        <f>IF(ISBLANK(Calculations!X6),"",Calculations!X6 + ('IRA Buildings Changes'!$D$38/($AB$3-$R$3)*(X3-$R$3)))</f>
        <v>21450152878460.523</v>
      </c>
      <c r="Y6" s="99">
        <f>IF(ISBLANK(Calculations!Y6),"",Calculations!Y6 + ('IRA Buildings Changes'!$D$38/($AB$3-$R$3)*(Y3-$R$3)))</f>
        <v>20628357542137.102</v>
      </c>
      <c r="Z6" s="99">
        <f>IF(ISBLANK(Calculations!Z6),"",Calculations!Z6 + ('IRA Buildings Changes'!$D$38/($AB$3-$R$3)*(Z3-$R$3)))</f>
        <v>19817668209026.516</v>
      </c>
      <c r="AA6" s="99">
        <f>IF(ISBLANK(Calculations!AA6),"",Calculations!AA6 + ('IRA Buildings Changes'!$D$38/($AB$3-$R$3)*(AA3-$R$3)))</f>
        <v>19005737629119.633</v>
      </c>
      <c r="AB6" s="98">
        <f>IF(ISBLANK(Calculations!AB6),"",Calculations!AB6 + 'IRA Buildings Changes'!D38)</f>
        <v>18198765428561.602</v>
      </c>
      <c r="AC6" s="99">
        <f>IF(ISBLANK(Calculations!AC6),"",Calculations!AC6  + 'IRA Buildings Changes'!$D$38)</f>
        <v>18275722871514.555</v>
      </c>
      <c r="AD6" s="99">
        <f>IF(ISBLANK(Calculations!AD6),"",Calculations!AD6  + 'IRA Buildings Changes'!$D$38)</f>
        <v>18363520979322.43</v>
      </c>
      <c r="AE6" s="99">
        <f>IF(ISBLANK(Calculations!AE6),"",Calculations!AE6  + 'IRA Buildings Changes'!$D$38)</f>
        <v>18454343410473.711</v>
      </c>
      <c r="AF6" s="99">
        <f>IF(ISBLANK(Calculations!AF6),"",Calculations!AF6  + 'IRA Buildings Changes'!$D$38)</f>
        <v>18581756678861.258</v>
      </c>
      <c r="AG6" s="99">
        <f>IF(ISBLANK(Calculations!AG6),"",Calculations!AG6  + 'IRA Buildings Changes'!$D$38)</f>
        <v>18722045766249.227</v>
      </c>
      <c r="AH6" s="99">
        <f>IF(ISBLANK(Calculations!AH6),"",Calculations!AH6  + 'IRA Buildings Changes'!$D$38)</f>
        <v>18885594181046.25</v>
      </c>
      <c r="AI6" s="99">
        <f>IF(ISBLANK(Calculations!AI6),"",Calculations!AI6  + 'IRA Buildings Changes'!$D$38)</f>
        <v>19061251397352.703</v>
      </c>
      <c r="AJ6" s="99">
        <f>IF(ISBLANK(Calculations!AJ6),"",Calculations!AJ6  + 'IRA Buildings Changes'!$D$38)</f>
        <v>19255438349949.742</v>
      </c>
      <c r="AK6" s="99">
        <f>IF(ISBLANK(Calculations!AK6),"",Calculations!AK6  + 'IRA Buildings Changes'!$D$38)</f>
        <v>19313344858330.672</v>
      </c>
      <c r="AL6" s="99">
        <f>IF(ISBLANK(Calculations!AL6),"",Calculations!AL6  + 'IRA Buildings Changes'!$D$38)</f>
        <v>19392379526438.859</v>
      </c>
      <c r="AM6" s="99">
        <f>IF(ISBLANK(Calculations!AM6),"",Calculations!AM6  + 'IRA Buildings Changes'!$D$38)</f>
        <v>19478528984447.305</v>
      </c>
      <c r="AN6" s="99">
        <f>IF(ISBLANK(Calculations!AN6),"",Calculations!AN6  + 'IRA Buildings Changes'!$D$38)</f>
        <v>19582719049366.039</v>
      </c>
      <c r="AO6" s="99">
        <f>IF(ISBLANK(Calculations!AO6),"",Calculations!AO6  + 'IRA Buildings Changes'!$D$38)</f>
        <v>19690913425922.195</v>
      </c>
      <c r="AP6" s="99">
        <f>IF(ISBLANK(Calculations!AP6),"",Calculations!AP6  + 'IRA Buildings Changes'!$D$38)</f>
        <v>19813014216611.969</v>
      </c>
      <c r="AQ6" s="99">
        <f>IF(ISBLANK(Calculations!AQ6),"",Calculations!AQ6  + 'IRA Buildings Changes'!$D$38)</f>
        <v>19933973276659.992</v>
      </c>
      <c r="AR6" s="99">
        <f>IF(ISBLANK(Calculations!AR6),"",Calculations!AR6  + 'IRA Buildings Changes'!$D$38)</f>
        <v>20064304874458.211</v>
      </c>
      <c r="AS6" s="99">
        <f>IF(ISBLANK(Calculations!AS6),"",Calculations!AS6  + 'IRA Buildings Changes'!$D$38)</f>
        <v>20189152901416.906</v>
      </c>
      <c r="AT6" s="99">
        <f>IF(ISBLANK(Calculations!AT6),"",Calculations!AT6  + 'IRA Buildings Changes'!$D$38)</f>
        <v>20320010778922.82</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0.98244864974025403</v>
      </c>
      <c r="K7">
        <f>IF(ISBLANK(Calculations!K7),"",Calculations!K7)</f>
        <v>0.9409230905999908</v>
      </c>
      <c r="L7" t="str">
        <f>IF(ISBLANK(Calculations!L7),"",Calculations!L7)</f>
        <v>RESIDENTIAL</v>
      </c>
      <c r="M7" t="str">
        <f>IF(ISBLANK(Calculations!M7),"",Calculations!M7)</f>
        <v>heating</v>
      </c>
      <c r="N7" t="str">
        <f>IF(ISBLANK(Calculations!N7),"",Calculations!N7)</f>
        <v>petroleum diesel</v>
      </c>
      <c r="O7">
        <f>IF(ISBLANK(Calculations!O7),"",Calculations!O7)</f>
        <v>253287961844.21222</v>
      </c>
      <c r="P7">
        <f>IF(ISBLANK(Calculations!P7),"",Calculations!P7)</f>
        <v>253287961844.21222</v>
      </c>
      <c r="Q7">
        <f>IF(ISBLANK(Calculations!Q7),"",Calculations!Q7)</f>
        <v>253287961844.21222</v>
      </c>
      <c r="R7">
        <f>IF(ISBLANK(Calculations!R7),"",Calculations!R7)</f>
        <v>255052276951.15814</v>
      </c>
      <c r="S7">
        <f>IF(ISBLANK(Calculations!S7),"",Calculations!S7)</f>
        <v>256440395016.06497</v>
      </c>
      <c r="T7">
        <f>IF(ISBLANK(Calculations!T7),"",Calculations!T7)</f>
        <v>257348092540.62045</v>
      </c>
      <c r="U7">
        <f>IF(ISBLANK(Calculations!U7),"",Calculations!U7)</f>
        <v>257875268152.32645</v>
      </c>
      <c r="V7">
        <f>IF(ISBLANK(Calculations!V7),"",Calculations!V7)</f>
        <v>257836102851.86334</v>
      </c>
      <c r="W7">
        <f>IF(ISBLANK(Calculations!W7),"",Calculations!W7)</f>
        <v>257027787194.07953</v>
      </c>
      <c r="X7">
        <f>IF(ISBLANK(Calculations!X7),"",Calculations!X7)</f>
        <v>255190628223.76123</v>
      </c>
      <c r="Y7">
        <f>IF(ISBLANK(Calculations!Y7),"",Calculations!Y7)</f>
        <v>251955237268.81854</v>
      </c>
      <c r="Z7">
        <f>IF(ISBLANK(Calculations!Z7),"",Calculations!Z7)</f>
        <v>247540761484.11267</v>
      </c>
      <c r="AA7">
        <f>IF(ISBLANK(Calculations!AA7),"",Calculations!AA7)</f>
        <v>241870739991.63306</v>
      </c>
      <c r="AB7">
        <f>IF(ISBLANK(Calculations!AB7),"",Calculations!AB7)</f>
        <v>235130661494.28595</v>
      </c>
      <c r="AC7">
        <f>IF(ISBLANK(Calculations!AC7),"",Calculations!AC7)</f>
        <v>227361951986.59363</v>
      </c>
      <c r="AD7">
        <f>IF(ISBLANK(Calculations!AD7),"",Calculations!AD7)</f>
        <v>218706763852.621</v>
      </c>
      <c r="AE7">
        <f>IF(ISBLANK(Calculations!AE7),"",Calculations!AE7)</f>
        <v>209254679436.70807</v>
      </c>
      <c r="AF7">
        <f>IF(ISBLANK(Calculations!AF7),"",Calculations!AF7)</f>
        <v>199449700299.82071</v>
      </c>
      <c r="AG7">
        <f>IF(ISBLANK(Calculations!AG7),"",Calculations!AG7)</f>
        <v>189310592031.5148</v>
      </c>
      <c r="AH7">
        <f>IF(ISBLANK(Calculations!AH7),"",Calculations!AH7)</f>
        <v>179078982828.48575</v>
      </c>
      <c r="AI7">
        <f>IF(ISBLANK(Calculations!AI7),"",Calculations!AI7)</f>
        <v>168843639817.06396</v>
      </c>
      <c r="AJ7">
        <f>IF(ISBLANK(Calculations!AJ7),"",Calculations!AJ7)</f>
        <v>158812762497.91653</v>
      </c>
      <c r="AK7">
        <f>IF(ISBLANK(Calculations!AK7),"",Calculations!AK7)</f>
        <v>148561685628.70126</v>
      </c>
      <c r="AL7">
        <f>IF(ISBLANK(Calculations!AL7),"",Calculations!AL7)</f>
        <v>138935034834.56256</v>
      </c>
      <c r="AM7">
        <f>IF(ISBLANK(Calculations!AM7),"",Calculations!AM7)</f>
        <v>129949381819.6198</v>
      </c>
      <c r="AN7">
        <f>IF(ISBLANK(Calculations!AN7),"",Calculations!AN7)</f>
        <v>121748393113.41086</v>
      </c>
      <c r="AO7">
        <f>IF(ISBLANK(Calculations!AO7),"",Calculations!AO7)</f>
        <v>114358352658.21048</v>
      </c>
      <c r="AP7">
        <f>IF(ISBLANK(Calculations!AP7),"",Calculations!AP7)</f>
        <v>107891778382.01662</v>
      </c>
      <c r="AQ7">
        <f>IF(ISBLANK(Calculations!AQ7),"",Calculations!AQ7)</f>
        <v>102330550912.84892</v>
      </c>
      <c r="AR7">
        <f>IF(ISBLANK(Calculations!AR7),"",Calculations!AR7)</f>
        <v>97719107576.886993</v>
      </c>
      <c r="AS7">
        <f>IF(ISBLANK(Calculations!AS7),"",Calculations!AS7)</f>
        <v>93974411109.008133</v>
      </c>
      <c r="AT7">
        <f>IF(ISBLANK(Calculations!AT7),"",Calculations!AT7)</f>
        <v>91071933033.951492</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0.9409230905999908</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0.9409230905999908</v>
      </c>
      <c r="L9" t="str">
        <f>IF(ISBLANK(Calculations!L9),"",Calculations!L9)</f>
        <v>RESIDENTIAL</v>
      </c>
      <c r="M9" t="str">
        <f>IF(ISBLANK(Calculations!M9),"",Calculations!M9)</f>
        <v>heating</v>
      </c>
      <c r="N9" t="str">
        <f>IF(ISBLANK(Calculations!N9),"",Calculations!N9)</f>
        <v>biomass</v>
      </c>
      <c r="O9">
        <f>IF(ISBLANK(Calculations!O9),"",Calculations!O9)</f>
        <v>1928892335729.9812</v>
      </c>
      <c r="P9">
        <f>IF(ISBLANK(Calculations!P9),"",Calculations!P9)</f>
        <v>1928892335729.9812</v>
      </c>
      <c r="Q9">
        <f>IF(ISBLANK(Calculations!Q9),"",Calculations!Q9)</f>
        <v>1928892335729.9812</v>
      </c>
      <c r="R9">
        <f>IF(ISBLANK(Calculations!R9),"",Calculations!R9)</f>
        <v>1941686708377.2571</v>
      </c>
      <c r="S9">
        <f>IF(ISBLANK(Calculations!S9),"",Calculations!S9)</f>
        <v>1953313148377.8557</v>
      </c>
      <c r="T9">
        <f>IF(ISBLANK(Calculations!T9),"",Calculations!T9)</f>
        <v>1964230448922.4038</v>
      </c>
      <c r="U9">
        <f>IF(ISBLANK(Calculations!U9),"",Calculations!U9)</f>
        <v>1975802003847.8203</v>
      </c>
      <c r="V9">
        <f>IF(ISBLANK(Calculations!V9),"",Calculations!V9)</f>
        <v>1987640218303.7417</v>
      </c>
      <c r="W9">
        <f>IF(ISBLANK(Calculations!W9),"",Calculations!W9)</f>
        <v>1999795912926.7988</v>
      </c>
      <c r="X9">
        <f>IF(ISBLANK(Calculations!X9),"",Calculations!X9)</f>
        <v>2012056461554.0425</v>
      </c>
      <c r="Y9">
        <f>IF(ISBLANK(Calculations!Y9),"",Calculations!Y9)</f>
        <v>2023335659956.7471</v>
      </c>
      <c r="Z9">
        <f>IF(ISBLANK(Calculations!Z9),"",Calculations!Z9)</f>
        <v>2035583487849.2725</v>
      </c>
      <c r="AA9">
        <f>IF(ISBLANK(Calculations!AA9),"",Calculations!AA9)</f>
        <v>2048046545128.405</v>
      </c>
      <c r="AB9">
        <f>IF(ISBLANK(Calculations!AB9),"",Calculations!AB9)</f>
        <v>2061071681314.4075</v>
      </c>
      <c r="AC9">
        <f>IF(ISBLANK(Calculations!AC9),"",Calculations!AC9)</f>
        <v>2074381307192.6565</v>
      </c>
      <c r="AD9">
        <f>IF(ISBLANK(Calculations!AD9),"",Calculations!AD9)</f>
        <v>2088476781843.8728</v>
      </c>
      <c r="AE9">
        <f>IF(ISBLANK(Calculations!AE9),"",Calculations!AE9)</f>
        <v>2103029741149.9927</v>
      </c>
      <c r="AF9">
        <f>IF(ISBLANK(Calculations!AF9),"",Calculations!AF9)</f>
        <v>2120013381935.2512</v>
      </c>
      <c r="AG9">
        <f>IF(ISBLANK(Calculations!AG9),"",Calculations!AG9)</f>
        <v>2137890641191.3442</v>
      </c>
      <c r="AH9">
        <f>IF(ISBLANK(Calculations!AH9),"",Calculations!AH9)</f>
        <v>2157222360092.0044</v>
      </c>
      <c r="AI9">
        <f>IF(ISBLANK(Calculations!AI9),"",Calculations!AI9)</f>
        <v>2176715650015.4468</v>
      </c>
      <c r="AJ9">
        <f>IF(ISBLANK(Calculations!AJ9),"",Calculations!AJ9)</f>
        <v>2196771132207.408</v>
      </c>
      <c r="AK9">
        <f>IF(ISBLANK(Calculations!AK9),"",Calculations!AK9)</f>
        <v>2208954459891.8745</v>
      </c>
      <c r="AL9">
        <f>IF(ISBLANK(Calculations!AL9),"",Calculations!AL9)</f>
        <v>2221148895567.814</v>
      </c>
      <c r="AM9">
        <f>IF(ISBLANK(Calculations!AM9),"",Calculations!AM9)</f>
        <v>2232060256188.606</v>
      </c>
      <c r="AN9">
        <f>IF(ISBLANK(Calculations!AN9),"",Calculations!AN9)</f>
        <v>2242614873199.0889</v>
      </c>
      <c r="AO9">
        <f>IF(ISBLANK(Calculations!AO9),"",Calculations!AO9)</f>
        <v>2252098829204.0449</v>
      </c>
      <c r="AP9">
        <f>IF(ISBLANK(Calculations!AP9),"",Calculations!AP9)</f>
        <v>2261874444323.3022</v>
      </c>
      <c r="AQ9">
        <f>IF(ISBLANK(Calculations!AQ9),"",Calculations!AQ9)</f>
        <v>2271250275989.3662</v>
      </c>
      <c r="AR9">
        <f>IF(ISBLANK(Calculations!AR9),"",Calculations!AR9)</f>
        <v>2281376807282.2534</v>
      </c>
      <c r="AS9">
        <f>IF(ISBLANK(Calculations!AS9),"",Calculations!AS9)</f>
        <v>2291242176504.9185</v>
      </c>
      <c r="AT9">
        <f>IF(ISBLANK(Calculations!AT9),"",Calculations!AT9)</f>
        <v>2301844477014.4082</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0.9409230905999908</v>
      </c>
      <c r="L10" t="str">
        <f>IF(ISBLANK(Calculations!L10),"",Calculations!L10)</f>
        <v>RESIDENTIAL</v>
      </c>
      <c r="M10" t="str">
        <f>IF(ISBLANK(Calculations!M10),"",Calculations!M10)</f>
        <v>heating</v>
      </c>
      <c r="N10" t="str">
        <f>IF(ISBLANK(Calculations!N10),"",Calculations!N10)</f>
        <v>kerosene</v>
      </c>
      <c r="O10">
        <f>IF(ISBLANK(Calculations!O10),"",Calculations!O10)</f>
        <v>2822769271.7999725</v>
      </c>
      <c r="P10">
        <f>IF(ISBLANK(Calculations!P10),"",Calculations!P10)</f>
        <v>2822769271.7999725</v>
      </c>
      <c r="Q10">
        <f>IF(ISBLANK(Calculations!Q10),"",Calculations!Q10)</f>
        <v>2822769271.7999725</v>
      </c>
      <c r="R10">
        <f>IF(ISBLANK(Calculations!R10),"",Calculations!R10)</f>
        <v>2842741218.5935407</v>
      </c>
      <c r="S10">
        <f>IF(ISBLANK(Calculations!S10),"",Calculations!S10)</f>
        <v>2862127417.611866</v>
      </c>
      <c r="T10">
        <f>IF(ISBLANK(Calculations!T10),"",Calculations!T10)</f>
        <v>2881754176.143342</v>
      </c>
      <c r="U10">
        <f>IF(ISBLANK(Calculations!U10),"",Calculations!U10)</f>
        <v>2902090165.0314164</v>
      </c>
      <c r="V10">
        <f>IF(ISBLANK(Calculations!V10),"",Calculations!V10)</f>
        <v>2921992997.6142883</v>
      </c>
      <c r="W10">
        <f>IF(ISBLANK(Calculations!W10),"",Calculations!W10)</f>
        <v>2941712814.0617328</v>
      </c>
      <c r="X10">
        <f>IF(ISBLANK(Calculations!X10),"",Calculations!X10)</f>
        <v>2960921300.8642898</v>
      </c>
      <c r="Y10">
        <f>IF(ISBLANK(Calculations!Y10),"",Calculations!Y10)</f>
        <v>2978405700.1347237</v>
      </c>
      <c r="Z10">
        <f>IF(ISBLANK(Calculations!Z10),"",Calculations!Z10)</f>
        <v>2996018627.8065491</v>
      </c>
      <c r="AA10">
        <f>IF(ISBLANK(Calculations!AA10),"",Calculations!AA10)</f>
        <v>3012665014.3047729</v>
      </c>
      <c r="AB10">
        <f>IF(ISBLANK(Calculations!AB10),"",Calculations!AB10)</f>
        <v>3028559250.0465803</v>
      </c>
      <c r="AC10">
        <f>IF(ISBLANK(Calculations!AC10),"",Calculations!AC10)</f>
        <v>3043475137.7951822</v>
      </c>
      <c r="AD10">
        <f>IF(ISBLANK(Calculations!AD10),"",Calculations!AD10)</f>
        <v>3058098135.1106138</v>
      </c>
      <c r="AE10">
        <f>IF(ISBLANK(Calculations!AE10),"",Calculations!AE10)</f>
        <v>3072108097.9528489</v>
      </c>
      <c r="AF10">
        <f>IF(ISBLANK(Calculations!AF10),"",Calculations!AF10)</f>
        <v>3087124170.797596</v>
      </c>
      <c r="AG10">
        <f>IF(ISBLANK(Calculations!AG10),"",Calculations!AG10)</f>
        <v>3101558656.7225337</v>
      </c>
      <c r="AH10">
        <f>IF(ISBLANK(Calculations!AH10),"",Calculations!AH10)</f>
        <v>3116766342.8371291</v>
      </c>
      <c r="AI10">
        <f>IF(ISBLANK(Calculations!AI10),"",Calculations!AI10)</f>
        <v>3131282573.9352221</v>
      </c>
      <c r="AJ10">
        <f>IF(ISBLANK(Calculations!AJ10),"",Calculations!AJ10)</f>
        <v>3146344102.0313978</v>
      </c>
      <c r="AK10">
        <f>IF(ISBLANK(Calculations!AK10),"",Calculations!AK10)</f>
        <v>3165329086.1455483</v>
      </c>
      <c r="AL10">
        <f>IF(ISBLANK(Calculations!AL10),"",Calculations!AL10)</f>
        <v>3184856593.4033422</v>
      </c>
      <c r="AM10">
        <f>IF(ISBLANK(Calculations!AM10),"",Calculations!AM10)</f>
        <v>3203563166.6145606</v>
      </c>
      <c r="AN10">
        <f>IF(ISBLANK(Calculations!AN10),"",Calculations!AN10)</f>
        <v>3222862843.4223137</v>
      </c>
      <c r="AO10">
        <f>IF(ISBLANK(Calculations!AO10),"",Calculations!AO10)</f>
        <v>3241395470.1099205</v>
      </c>
      <c r="AP10">
        <f>IF(ISBLANK(Calculations!AP10),"",Calculations!AP10)</f>
        <v>3260607064.4832292</v>
      </c>
      <c r="AQ10">
        <f>IF(ISBLANK(Calculations!AQ10),"",Calculations!AQ10)</f>
        <v>3279097280.9732242</v>
      </c>
      <c r="AR10">
        <f>IF(ISBLANK(Calculations!AR10),"",Calculations!AR10)</f>
        <v>3298326393.6414185</v>
      </c>
      <c r="AS10">
        <f>IF(ISBLANK(Calculations!AS10),"",Calculations!AS10)</f>
        <v>3316876976.0674233</v>
      </c>
      <c r="AT10">
        <f>IF(ISBLANK(Calculations!AT10),"",Calculations!AT10)</f>
        <v>3336225708.6475453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0.9409230905999908</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0.9409230905999908</v>
      </c>
      <c r="C12">
        <f>IF(ISBLANK(Calculations!C12),"",Calculations!C12)</f>
        <v>5.9076909400009148E-2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0.72197464677570566</v>
      </c>
      <c r="K12">
        <f>IF(ISBLANK(Calculations!K12),"",Calculations!K12)</f>
        <v>0.9409230905999908</v>
      </c>
      <c r="L12" t="str">
        <f>IF(ISBLANK(Calculations!L12),"",Calculations!L12)</f>
        <v>RESIDENTIAL</v>
      </c>
      <c r="M12" t="str">
        <f>IF(ISBLANK(Calculations!M12),"",Calculations!M12)</f>
        <v>heating</v>
      </c>
      <c r="N12" t="str">
        <f>IF(ISBLANK(Calculations!N12),"",Calculations!N12)</f>
        <v>LPG propane or butane</v>
      </c>
      <c r="O12">
        <f>IF(ISBLANK(Calculations!O12),"",Calculations!O12)</f>
        <v>1534589789496.637</v>
      </c>
      <c r="P12">
        <f>IF(ISBLANK(Calculations!P12),"",Calculations!P12)</f>
        <v>1534589789496.637</v>
      </c>
      <c r="Q12">
        <f>IF(ISBLANK(Calculations!Q12),"",Calculations!Q12)</f>
        <v>1534589789496.637</v>
      </c>
      <c r="R12">
        <f>IF(ISBLANK(Calculations!R12),"",Calculations!R12)</f>
        <v>1548423705424.3132</v>
      </c>
      <c r="S12">
        <f>IF(ISBLANK(Calculations!S12),"",Calculations!S12)</f>
        <v>1561748685451.5647</v>
      </c>
      <c r="T12">
        <f>IF(ISBLANK(Calculations!T12),"",Calculations!T12)</f>
        <v>1574605692612.9622</v>
      </c>
      <c r="U12">
        <f>IF(ISBLANK(Calculations!U12),"",Calculations!U12)</f>
        <v>1588715881578.4312</v>
      </c>
      <c r="V12">
        <f>IF(ISBLANK(Calculations!V12),"",Calculations!V12)</f>
        <v>1603940713690.8555</v>
      </c>
      <c r="W12">
        <f>IF(ISBLANK(Calculations!W12),"",Calculations!W12)</f>
        <v>1620196278139.2393</v>
      </c>
      <c r="X12">
        <f>IF(ISBLANK(Calculations!X12),"",Calculations!X12)</f>
        <v>1637591479468.3396</v>
      </c>
      <c r="Y12">
        <f>IF(ISBLANK(Calculations!Y12),"",Calculations!Y12)</f>
        <v>1654962458219.8491</v>
      </c>
      <c r="Z12">
        <f>IF(ISBLANK(Calculations!Z12),"",Calculations!Z12)</f>
        <v>1674088573508.2966</v>
      </c>
      <c r="AA12">
        <f>IF(ISBLANK(Calculations!AA12),"",Calculations!AA12)</f>
        <v>1693528360692.2812</v>
      </c>
      <c r="AB12">
        <f>IF(ISBLANK(Calculations!AB12),"",Calculations!AB12)</f>
        <v>1713163100322.293</v>
      </c>
      <c r="AC12">
        <f>IF(ISBLANK(Calculations!AC12),"",Calculations!AC12)</f>
        <v>1732185358113.5264</v>
      </c>
      <c r="AD12">
        <f>IF(ISBLANK(Calculations!AD12),"",Calculations!AD12)</f>
        <v>1750504509300.554</v>
      </c>
      <c r="AE12">
        <f>IF(ISBLANK(Calculations!AE12),"",Calculations!AE12)</f>
        <v>1767386606260.0859</v>
      </c>
      <c r="AF12">
        <f>IF(ISBLANK(Calculations!AF12),"",Calculations!AF12)</f>
        <v>1784631172768.0073</v>
      </c>
      <c r="AG12">
        <f>IF(ISBLANK(Calculations!AG12),"",Calculations!AG12)</f>
        <v>1800765765789.9224</v>
      </c>
      <c r="AH12">
        <f>IF(ISBLANK(Calculations!AH12),"",Calculations!AH12)</f>
        <v>1816622862435.9819</v>
      </c>
      <c r="AI12">
        <f>IF(ISBLANK(Calculations!AI12),"",Calculations!AI12)</f>
        <v>1831945567904.6943</v>
      </c>
      <c r="AJ12">
        <f>IF(ISBLANK(Calculations!AJ12),"",Calculations!AJ12)</f>
        <v>1847448860061.5874</v>
      </c>
      <c r="AK12">
        <f>IF(ISBLANK(Calculations!AK12),"",Calculations!AK12)</f>
        <v>1854258074880.7041</v>
      </c>
      <c r="AL12">
        <f>IF(ISBLANK(Calculations!AL12),"",Calculations!AL12)</f>
        <v>1861955244138.1201</v>
      </c>
      <c r="AM12">
        <f>IF(ISBLANK(Calculations!AM12),"",Calculations!AM12)</f>
        <v>1869782579116.3865</v>
      </c>
      <c r="AN12">
        <f>IF(ISBLANK(Calculations!AN12),"",Calculations!AN12)</f>
        <v>1878582832845.9453</v>
      </c>
      <c r="AO12">
        <f>IF(ISBLANK(Calculations!AO12),"",Calculations!AO12)</f>
        <v>1887500664385.5911</v>
      </c>
      <c r="AP12">
        <f>IF(ISBLANK(Calculations!AP12),"",Calculations!AP12)</f>
        <v>1897218784846.9231</v>
      </c>
      <c r="AQ12">
        <f>IF(ISBLANK(Calculations!AQ12),"",Calculations!AQ12)</f>
        <v>1906760512870.5562</v>
      </c>
      <c r="AR12">
        <f>IF(ISBLANK(Calculations!AR12),"",Calculations!AR12)</f>
        <v>1916839123431.9656</v>
      </c>
      <c r="AS12">
        <f>IF(ISBLANK(Calculations!AS12),"",Calculations!AS12)</f>
        <v>1926463745612.0566</v>
      </c>
      <c r="AT12">
        <f>IF(ISBLANK(Calculations!AT12),"",Calculations!AT12)</f>
        <v>1936417543875.5364</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0.9409230905999908</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0.19810699888582961</v>
      </c>
      <c r="K17">
        <f>IF(ISBLANK(Calculations!K17),"",Calculations!K17)</f>
        <v>0.9409230905999908</v>
      </c>
      <c r="L17" t="str">
        <f>IF(ISBLANK(Calculations!L17),"",Calculations!L17)</f>
        <v>RESIDENTIAL</v>
      </c>
      <c r="M17" t="str">
        <f>IF(ISBLANK(Calculations!M17),"",Calculations!M17)</f>
        <v>cooling</v>
      </c>
      <c r="N17" t="str">
        <f>IF(ISBLANK(Calculations!N17),"",Calculations!N17)</f>
        <v>electricity</v>
      </c>
      <c r="O17">
        <f>P17</f>
        <v>9141597978281.8105</v>
      </c>
      <c r="P17">
        <f>IF(ISBLANK(Calculations!P17),"",Calculations!P17)</f>
        <v>9141597978281.8105</v>
      </c>
      <c r="Q17">
        <f>IF(ISBLANK(Calculations!Q17),"",Calculations!Q17)</f>
        <v>9141597978281.8105</v>
      </c>
      <c r="R17">
        <f>IF(ISBLANK(Calculations!R17),"",Calculations!R17)</f>
        <v>8954305817974.5</v>
      </c>
      <c r="S17" s="99">
        <f>IF(ISBLANK(Calculations!S17),"",Calculations!S17 + ('IRA Buildings Changes'!$C$38/($AB$16-$R$16)*(S16-$R$16)))</f>
        <v>9051073377258.2461</v>
      </c>
      <c r="T17" s="99">
        <f>IF(ISBLANK(Calculations!T17),"",Calculations!T17 + ('IRA Buildings Changes'!$C$38/($AB$16-$R$16)*(T16-$R$16)))</f>
        <v>9163400166477.1426</v>
      </c>
      <c r="U17" s="99">
        <f>IF(ISBLANK(Calculations!U17),"",Calculations!U17 + ('IRA Buildings Changes'!$C$38/($AB$16-$R$16)*(U16-$R$16)))</f>
        <v>9298816686986.4727</v>
      </c>
      <c r="V17" s="99">
        <f>IF(ISBLANK(Calculations!V17),"",Calculations!V17 + ('IRA Buildings Changes'!$C$38/($AB$16-$R$16)*(V16-$R$16)))</f>
        <v>9449677447757.1094</v>
      </c>
      <c r="W17" s="99">
        <f>IF(ISBLANK(Calculations!W17),"",Calculations!W17 + ('IRA Buildings Changes'!$C$38/($AB$16-$R$16)*(W16-$R$16)))</f>
        <v>9627002950310.7383</v>
      </c>
      <c r="X17" s="99">
        <f>IF(ISBLANK(Calculations!X17),"",Calculations!X17 + ('IRA Buildings Changes'!$C$38/($AB$16-$R$16)*(X16-$R$16)))</f>
        <v>9819732917928.4785</v>
      </c>
      <c r="Y17" s="99">
        <f>IF(ISBLANK(Calculations!Y17),"",Calculations!Y17 + ('IRA Buildings Changes'!$C$38/($AB$16-$R$16)*(Y16-$R$16)))</f>
        <v>10036115589866.959</v>
      </c>
      <c r="Z17" s="99">
        <f>IF(ISBLANK(Calculations!Z17),"",Calculations!Z17 + ('IRA Buildings Changes'!$C$38/($AB$16-$R$16)*(Z16-$R$16)))</f>
        <v>10267963077466.465</v>
      </c>
      <c r="AA17" s="99">
        <f>IF(ISBLANK(Calculations!AA17),"",Calculations!AA17 + ('IRA Buildings Changes'!$C$38/($AB$16-$R$16)*(AA16-$R$16)))</f>
        <v>10513952237454.201</v>
      </c>
      <c r="AB17" s="98">
        <f>IF(ISBLANK(Calculations!AB17),"",Calculations!AB17 + 'IRA Buildings Changes'!$C$38)</f>
        <v>10771273323886.248</v>
      </c>
      <c r="AC17" s="99">
        <f>IF(ISBLANK(Calculations!AC17),"",Calculations!AC17 + 'IRA Buildings Changes'!$C$38)</f>
        <v>10766060358615.461</v>
      </c>
      <c r="AD17" s="99">
        <f>IF(ISBLANK(Calculations!AD17),"",Calculations!AD17 + 'IRA Buildings Changes'!$C$38)</f>
        <v>10771833486938.262</v>
      </c>
      <c r="AE17" s="99">
        <f>IF(ISBLANK(Calculations!AE17),"",Calculations!AE17 + 'IRA Buildings Changes'!$C$38)</f>
        <v>10777840127926.182</v>
      </c>
      <c r="AF17" s="99">
        <f>IF(ISBLANK(Calculations!AF17),"",Calculations!AF17 + 'IRA Buildings Changes'!$C$38)</f>
        <v>10793086633331.777</v>
      </c>
      <c r="AG17" s="99">
        <f>IF(ISBLANK(Calculations!AG17),"",Calculations!AG17 + 'IRA Buildings Changes'!$C$38)</f>
        <v>10807541757896.945</v>
      </c>
      <c r="AH17" s="99">
        <f>IF(ISBLANK(Calculations!AH17),"",Calculations!AH17 + 'IRA Buildings Changes'!$C$38)</f>
        <v>10830020928020.92</v>
      </c>
      <c r="AI17" s="99">
        <f>IF(ISBLANK(Calculations!AI17),"",Calculations!AI17 + 'IRA Buildings Changes'!$C$38)</f>
        <v>10850715411063.75</v>
      </c>
      <c r="AJ17" s="99">
        <f>IF(ISBLANK(Calculations!AJ17),"",Calculations!AJ17 + 'IRA Buildings Changes'!$C$38)</f>
        <v>10878574452489.078</v>
      </c>
      <c r="AK17" s="99">
        <f>IF(ISBLANK(Calculations!AK17),"",Calculations!AK17 + 'IRA Buildings Changes'!$C$38)</f>
        <v>10903750605224.551</v>
      </c>
      <c r="AL17" s="99">
        <f>IF(ISBLANK(Calculations!AL17),"",Calculations!AL17 + 'IRA Buildings Changes'!$C$38)</f>
        <v>10935702786368.559</v>
      </c>
      <c r="AM17" s="99">
        <f>IF(ISBLANK(Calculations!AM17),"",Calculations!AM17 + 'IRA Buildings Changes'!$C$38)</f>
        <v>10969565463058.129</v>
      </c>
      <c r="AN17" s="99">
        <f>IF(ISBLANK(Calculations!AN17),"",Calculations!AN17 + 'IRA Buildings Changes'!$C$38)</f>
        <v>11000441486657.506</v>
      </c>
      <c r="AO17" s="99">
        <f>IF(ISBLANK(Calculations!AO17),"",Calculations!AO17 + 'IRA Buildings Changes'!$C$38)</f>
        <v>11037432482359.633</v>
      </c>
      <c r="AP17" s="99">
        <f>IF(ISBLANK(Calculations!AP17),"",Calculations!AP17 + 'IRA Buildings Changes'!$C$38)</f>
        <v>11075614456296.988</v>
      </c>
      <c r="AQ17" s="99">
        <f>IF(ISBLANK(Calculations!AQ17),"",Calculations!AQ17 + 'IRA Buildings Changes'!$C$38)</f>
        <v>11110120622449.932</v>
      </c>
      <c r="AR17" s="99">
        <f>IF(ISBLANK(Calculations!AR17),"",Calculations!AR17 + 'IRA Buildings Changes'!$C$38)</f>
        <v>11150002315999.857</v>
      </c>
      <c r="AS17" s="99">
        <f>IF(ISBLANK(Calculations!AS17),"",Calculations!AS17 + 'IRA Buildings Changes'!$C$38)</f>
        <v>11190266671370.686</v>
      </c>
      <c r="AT17" s="99">
        <f>IF(ISBLANK(Calculations!AT17),"",Calculations!AT17 + 'IRA Buildings Changes'!$C$38)</f>
        <v>11226073084312.521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0.9409230905999908</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0.9409230905999908</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0.9409230905999908</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0.9409230905999908</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0.9409230905999908</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0.9409230905999908</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0.9409230905999908</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0.9409230905999908</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0.9409230905999908</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6.009255162290747E-2</v>
      </c>
      <c r="K30">
        <f>IF(ISBLANK(Calculations!K30),"",Calculations!K30)</f>
        <v>0.9409230905999908</v>
      </c>
      <c r="L30" t="str">
        <f>IF(ISBLANK(Calculations!L30),"",Calculations!L30)</f>
        <v>RESIDENTIAL</v>
      </c>
      <c r="M30" t="str">
        <f>IF(ISBLANK(Calculations!M30),"",Calculations!M30)</f>
        <v>lighting</v>
      </c>
      <c r="N30" t="str">
        <f>IF(ISBLANK(Calculations!N30),"",Calculations!N30)</f>
        <v>electricity</v>
      </c>
      <c r="O30">
        <f t="shared" si="0"/>
        <v>2772955784072.8066</v>
      </c>
      <c r="P30">
        <f>IF(ISBLANK(Calculations!P30),"",Calculations!P30)</f>
        <v>2772955784072.8066</v>
      </c>
      <c r="Q30">
        <f>IF(ISBLANK(Calculations!Q30),"",Calculations!Q30)</f>
        <v>2772955784072.8066</v>
      </c>
      <c r="R30">
        <f>IF(ISBLANK(Calculations!R30),"",Calculations!R30)</f>
        <v>2787219026585.5347</v>
      </c>
      <c r="S30">
        <f>IF(ISBLANK(Calculations!S30),"",Calculations!S30)</f>
        <v>2803576635031.7017</v>
      </c>
      <c r="T30">
        <f>IF(ISBLANK(Calculations!T30),"",Calculations!T30)</f>
        <v>2821675091925.0161</v>
      </c>
      <c r="U30">
        <f>IF(ISBLANK(Calculations!U30),"",Calculations!U30)</f>
        <v>2849067245021.0503</v>
      </c>
      <c r="V30">
        <f>IF(ISBLANK(Calculations!V30),"",Calculations!V30)</f>
        <v>2883683704794.7153</v>
      </c>
      <c r="W30">
        <f>IF(ISBLANK(Calculations!W30),"",Calculations!W30)</f>
        <v>2922906627264.9062</v>
      </c>
      <c r="X30">
        <f>IF(ISBLANK(Calculations!X30),"",Calculations!X30)</f>
        <v>2960995300282.7251</v>
      </c>
      <c r="Y30">
        <f>IF(ISBLANK(Calculations!Y30),"",Calculations!Y30)</f>
        <v>3000144810811.6328</v>
      </c>
      <c r="Z30">
        <f>IF(ISBLANK(Calculations!Z30),"",Calculations!Z30)</f>
        <v>3040827899166.3628</v>
      </c>
      <c r="AA30">
        <f>IF(ISBLANK(Calculations!AA30),"",Calculations!AA30)</f>
        <v>3086432842584.5532</v>
      </c>
      <c r="AB30">
        <f>IF(ISBLANK(Calculations!AB30),"",Calculations!AB30)</f>
        <v>3135570517556.1021</v>
      </c>
      <c r="AC30">
        <f>IF(ISBLANK(Calculations!AC30),"",Calculations!AC30)</f>
        <v>3188221861021.9751</v>
      </c>
      <c r="AD30">
        <f>IF(ISBLANK(Calculations!AD30),"",Calculations!AD30)</f>
        <v>3241299193866.458</v>
      </c>
      <c r="AE30">
        <f>IF(ISBLANK(Calculations!AE30),"",Calculations!AE30)</f>
        <v>3294101795007.8325</v>
      </c>
      <c r="AF30">
        <f>IF(ISBLANK(Calculations!AF30),"",Calculations!AF30)</f>
        <v>3335311614859.7153</v>
      </c>
      <c r="AG30">
        <f>IF(ISBLANK(Calculations!AG30),"",Calculations!AG30)</f>
        <v>3375975432982.5322</v>
      </c>
      <c r="AH30">
        <f>IF(ISBLANK(Calculations!AH30),"",Calculations!AH30)</f>
        <v>3416368759015.2842</v>
      </c>
      <c r="AI30">
        <f>IF(ISBLANK(Calculations!AI30),"",Calculations!AI30)</f>
        <v>3456610476891.3452</v>
      </c>
      <c r="AJ30">
        <f>IF(ISBLANK(Calculations!AJ30),"",Calculations!AJ30)</f>
        <v>3496777588666.5215</v>
      </c>
      <c r="AK30">
        <f>IF(ISBLANK(Calculations!AK30),"",Calculations!AK30)</f>
        <v>3535187193713.1157</v>
      </c>
      <c r="AL30">
        <f>IF(ISBLANK(Calculations!AL30),"",Calculations!AL30)</f>
        <v>3574943098087.0029</v>
      </c>
      <c r="AM30">
        <f>IF(ISBLANK(Calculations!AM30),"",Calculations!AM30)</f>
        <v>3616346770978.0122</v>
      </c>
      <c r="AN30">
        <f>IF(ISBLANK(Calculations!AN30),"",Calculations!AN30)</f>
        <v>3659639942001.0703</v>
      </c>
      <c r="AO30">
        <f>IF(ISBLANK(Calculations!AO30),"",Calculations!AO30)</f>
        <v>3704781407967.7036</v>
      </c>
      <c r="AP30">
        <f>IF(ISBLANK(Calculations!AP30),"",Calculations!AP30)</f>
        <v>3751639840527.6094</v>
      </c>
      <c r="AQ30">
        <f>IF(ISBLANK(Calculations!AQ30),"",Calculations!AQ30)</f>
        <v>3799998657627.6709</v>
      </c>
      <c r="AR30">
        <f>IF(ISBLANK(Calculations!AR30),"",Calculations!AR30)</f>
        <v>3849622177680.6099</v>
      </c>
      <c r="AS30">
        <f>IF(ISBLANK(Calculations!AS30),"",Calculations!AS30)</f>
        <v>3900376117863.541</v>
      </c>
      <c r="AT30">
        <f>IF(ISBLANK(Calculations!AT30),"",Calculations!AT30)</f>
        <v>3952212657203.9634</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0.9409230905999908</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0.9409230905999908</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0.9409230905999908</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0.9409230905999908</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0.9409230905999908</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0.9409230905999908</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0.9409230905999908</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0.9409230905999908</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0.9409230905999908</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0.25959625680280007</v>
      </c>
      <c r="K43">
        <f>IF(ISBLANK(Calculations!K43),"",Calculations!K43)</f>
        <v>0.9409230905999908</v>
      </c>
      <c r="L43" t="str">
        <f>IF(ISBLANK(Calculations!L43),"",Calculations!L43)</f>
        <v>RESIDENTIAL</v>
      </c>
      <c r="M43" t="str">
        <f>IF(ISBLANK(Calculations!M43),"",Calculations!M43)</f>
        <v>appl</v>
      </c>
      <c r="N43" t="str">
        <f>IF(ISBLANK(Calculations!N43),"",Calculations!N43)</f>
        <v>electricity</v>
      </c>
      <c r="O43">
        <f t="shared" si="0"/>
        <v>11979004425409.779</v>
      </c>
      <c r="P43">
        <f>IF(ISBLANK(Calculations!P43),"",Calculations!P43)</f>
        <v>11979004425409.779</v>
      </c>
      <c r="Q43">
        <f>IF(ISBLANK(Calculations!Q43),"",Calculations!Q43)</f>
        <v>11979004425409.779</v>
      </c>
      <c r="R43">
        <f>IF(ISBLANK(Calculations!R43),"",Calculations!R43)</f>
        <v>11964318170138.818</v>
      </c>
      <c r="S43">
        <f>IF(ISBLANK(Calculations!S43),"",Calculations!S43)</f>
        <v>11950768451125.906</v>
      </c>
      <c r="T43">
        <f>IF(ISBLANK(Calculations!T43),"",Calculations!T43)</f>
        <v>11941958223400.309</v>
      </c>
      <c r="U43">
        <f>IF(ISBLANK(Calculations!U43),"",Calculations!U43)</f>
        <v>11940476733115.42</v>
      </c>
      <c r="V43">
        <f>IF(ISBLANK(Calculations!V43),"",Calculations!V43)</f>
        <v>11949955484425.113</v>
      </c>
      <c r="W43">
        <f>IF(ISBLANK(Calculations!W43),"",Calculations!W43)</f>
        <v>11971286276387.033</v>
      </c>
      <c r="X43">
        <f>IF(ISBLANK(Calculations!X43),"",Calculations!X43)</f>
        <v>12004950502016.967</v>
      </c>
      <c r="Y43">
        <f>IF(ISBLANK(Calculations!Y43),"",Calculations!Y43)</f>
        <v>12049098885858.59</v>
      </c>
      <c r="Z43">
        <f>IF(ISBLANK(Calculations!Z43),"",Calculations!Z43)</f>
        <v>12105320105051.061</v>
      </c>
      <c r="AA43">
        <f>IF(ISBLANK(Calculations!AA43),"",Calculations!AA43)</f>
        <v>12175380977285.242</v>
      </c>
      <c r="AB43">
        <f>IF(ISBLANK(Calculations!AB43),"",Calculations!AB43)</f>
        <v>12256629407623.875</v>
      </c>
      <c r="AC43">
        <f>IF(ISBLANK(Calculations!AC43),"",Calculations!AC43)</f>
        <v>12346383022793.725</v>
      </c>
      <c r="AD43">
        <f>IF(ISBLANK(Calculations!AD43),"",Calculations!AD43)</f>
        <v>12445652216889.066</v>
      </c>
      <c r="AE43">
        <f>IF(ISBLANK(Calculations!AE43),"",Calculations!AE43)</f>
        <v>12553809767119.932</v>
      </c>
      <c r="AF43">
        <f>IF(ISBLANK(Calculations!AF43),"",Calculations!AF43)</f>
        <v>12669795489706.549</v>
      </c>
      <c r="AG43">
        <f>IF(ISBLANK(Calculations!AG43),"",Calculations!AG43)</f>
        <v>12789779606243.309</v>
      </c>
      <c r="AH43">
        <f>IF(ISBLANK(Calculations!AH43),"",Calculations!AH43)</f>
        <v>12911734231473.49</v>
      </c>
      <c r="AI43">
        <f>IF(ISBLANK(Calculations!AI43),"",Calculations!AI43)</f>
        <v>13034626682721.789</v>
      </c>
      <c r="AJ43">
        <f>IF(ISBLANK(Calculations!AJ43),"",Calculations!AJ43)</f>
        <v>13157918864163.371</v>
      </c>
      <c r="AK43">
        <f>IF(ISBLANK(Calculations!AK43),"",Calculations!AK43)</f>
        <v>13268304670921.312</v>
      </c>
      <c r="AL43">
        <f>IF(ISBLANK(Calculations!AL43),"",Calculations!AL43)</f>
        <v>13379952745516.59</v>
      </c>
      <c r="AM43">
        <f>IF(ISBLANK(Calculations!AM43),"",Calculations!AM43)</f>
        <v>13492743612457.332</v>
      </c>
      <c r="AN43">
        <f>IF(ISBLANK(Calculations!AN43),"",Calculations!AN43)</f>
        <v>13606661841660.783</v>
      </c>
      <c r="AO43">
        <f>IF(ISBLANK(Calculations!AO43),"",Calculations!AO43)</f>
        <v>13721789762039.768</v>
      </c>
      <c r="AP43">
        <f>IF(ISBLANK(Calculations!AP43),"",Calculations!AP43)</f>
        <v>13838161495955.252</v>
      </c>
      <c r="AQ43">
        <f>IF(ISBLANK(Calculations!AQ43),"",Calculations!AQ43)</f>
        <v>13955724252582.525</v>
      </c>
      <c r="AR43">
        <f>IF(ISBLANK(Calculations!AR43),"",Calculations!AR43)</f>
        <v>14074578606958.236</v>
      </c>
      <c r="AS43">
        <f>IF(ISBLANK(Calculations!AS43),"",Calculations!AS43)</f>
        <v>14194600008457.174</v>
      </c>
      <c r="AT43">
        <f>IF(ISBLANK(Calculations!AT43),"",Calculations!AT43)</f>
        <v>14315683640809.096</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0.9409230905999908</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0.40186485210082956</v>
      </c>
      <c r="K45">
        <f>IF(ISBLANK(Calculations!K45),"",Calculations!K45)</f>
        <v>0.9409230905999908</v>
      </c>
      <c r="L45" t="str">
        <f>IF(ISBLANK(Calculations!L45),"",Calculations!L45)</f>
        <v>RESIDENTIAL</v>
      </c>
      <c r="M45" t="str">
        <f>IF(ISBLANK(Calculations!M45),"",Calculations!M45)</f>
        <v>appl</v>
      </c>
      <c r="N45" t="str">
        <f>IF(ISBLANK(Calculations!N45),"",Calculations!N45)</f>
        <v>natural gas</v>
      </c>
      <c r="O45">
        <f t="shared" si="0"/>
        <v>17570284127548.07</v>
      </c>
      <c r="P45">
        <f>IF(ISBLANK(Calculations!P45),"",Calculations!P45)</f>
        <v>17570284127548.07</v>
      </c>
      <c r="Q45">
        <f>IF(ISBLANK(Calculations!Q45),"",Calculations!Q45)</f>
        <v>17570284127548.07</v>
      </c>
      <c r="R45">
        <f>IF(ISBLANK(Calculations!R45),"",Calculations!R45)</f>
        <v>17680571386949.984</v>
      </c>
      <c r="S45">
        <f>IF(ISBLANK(Calculations!S45),"",Calculations!S45)</f>
        <v>17793121524430.113</v>
      </c>
      <c r="T45">
        <f>IF(ISBLANK(Calculations!T45),"",Calculations!T45)</f>
        <v>17911495152382.988</v>
      </c>
      <c r="U45">
        <f>IF(ISBLANK(Calculations!U45),"",Calculations!U45)</f>
        <v>18038028183639.387</v>
      </c>
      <c r="V45">
        <f>IF(ISBLANK(Calculations!V45),"",Calculations!V45)</f>
        <v>18176666250403.539</v>
      </c>
      <c r="W45">
        <f>IF(ISBLANK(Calculations!W45),"",Calculations!W45)</f>
        <v>18326142640617.055</v>
      </c>
      <c r="X45">
        <f>IF(ISBLANK(Calculations!X45),"",Calculations!X45)</f>
        <v>18483692679733.633</v>
      </c>
      <c r="Y45">
        <f>IF(ISBLANK(Calculations!Y45),"",Calculations!Y45)</f>
        <v>18644343835542.484</v>
      </c>
      <c r="Z45">
        <f>IF(ISBLANK(Calculations!Z45),"",Calculations!Z45)</f>
        <v>18810033537833.797</v>
      </c>
      <c r="AA45">
        <f>IF(ISBLANK(Calculations!AA45),"",Calculations!AA45)</f>
        <v>18980422760278.141</v>
      </c>
      <c r="AB45">
        <f>IF(ISBLANK(Calculations!AB45),"",Calculations!AB45)</f>
        <v>19151346118721.219</v>
      </c>
      <c r="AC45">
        <f>IF(ISBLANK(Calculations!AC45),"",Calculations!AC45)</f>
        <v>19321494259052.461</v>
      </c>
      <c r="AD45">
        <f>IF(ISBLANK(Calculations!AD45),"",Calculations!AD45)</f>
        <v>19496013846672.906</v>
      </c>
      <c r="AE45">
        <f>IF(ISBLANK(Calculations!AE45),"",Calculations!AE45)</f>
        <v>19676468189887.875</v>
      </c>
      <c r="AF45">
        <f>IF(ISBLANK(Calculations!AF45),"",Calculations!AF45)</f>
        <v>19862675314005.219</v>
      </c>
      <c r="AG45">
        <f>IF(ISBLANK(Calculations!AG45),"",Calculations!AG45)</f>
        <v>20050429100547.406</v>
      </c>
      <c r="AH45">
        <f>IF(ISBLANK(Calculations!AH45),"",Calculations!AH45)</f>
        <v>20238591543475.367</v>
      </c>
      <c r="AI45">
        <f>IF(ISBLANK(Calculations!AI45),"",Calculations!AI45)</f>
        <v>20425920065719.582</v>
      </c>
      <c r="AJ45">
        <f>IF(ISBLANK(Calculations!AJ45),"",Calculations!AJ45)</f>
        <v>20612125704508.719</v>
      </c>
      <c r="AK45">
        <f>IF(ISBLANK(Calculations!AK45),"",Calculations!AK45)</f>
        <v>20777447646614.227</v>
      </c>
      <c r="AL45">
        <f>IF(ISBLANK(Calculations!AL45),"",Calculations!AL45)</f>
        <v>20943581249530.723</v>
      </c>
      <c r="AM45">
        <f>IF(ISBLANK(Calculations!AM45),"",Calculations!AM45)</f>
        <v>21111155482377.758</v>
      </c>
      <c r="AN45">
        <f>IF(ISBLANK(Calculations!AN45),"",Calculations!AN45)</f>
        <v>21280674047829.074</v>
      </c>
      <c r="AO45">
        <f>IF(ISBLANK(Calculations!AO45),"",Calculations!AO45)</f>
        <v>21452377330304.973</v>
      </c>
      <c r="AP45">
        <f>IF(ISBLANK(Calculations!AP45),"",Calculations!AP45)</f>
        <v>21626291043187.391</v>
      </c>
      <c r="AQ45">
        <f>IF(ISBLANK(Calculations!AQ45),"",Calculations!AQ45)</f>
        <v>21802660454357.496</v>
      </c>
      <c r="AR45">
        <f>IF(ISBLANK(Calculations!AR45),"",Calculations!AR45)</f>
        <v>21981306800810.602</v>
      </c>
      <c r="AS45">
        <f>IF(ISBLANK(Calculations!AS45),"",Calculations!AS45)</f>
        <v>22162434003413.562</v>
      </c>
      <c r="AT45">
        <f>IF(ISBLANK(Calculations!AT45),"",Calculations!AT45)</f>
        <v>22346168394397.844</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1.7551350259745985E-2</v>
      </c>
      <c r="K46">
        <f>IF(ISBLANK(Calculations!K46),"",Calculations!K46)</f>
        <v>0.9409230905999908</v>
      </c>
      <c r="L46" t="str">
        <f>IF(ISBLANK(Calculations!L46),"",Calculations!L46)</f>
        <v>RESIDENTIAL</v>
      </c>
      <c r="M46" t="str">
        <f>IF(ISBLANK(Calculations!M46),"",Calculations!M46)</f>
        <v>appl</v>
      </c>
      <c r="N46" t="str">
        <f>IF(ISBLANK(Calculations!N46),"",Calculations!N46)</f>
        <v>petroleum diesel</v>
      </c>
      <c r="O46">
        <f t="shared" si="0"/>
        <v>4524964980.1852608</v>
      </c>
      <c r="P46">
        <f>IF(ISBLANK(Calculations!P46),"",Calculations!P46)</f>
        <v>4524964980.1852608</v>
      </c>
      <c r="Q46">
        <f>IF(ISBLANK(Calculations!Q46),"",Calculations!Q46)</f>
        <v>4524964980.1852608</v>
      </c>
      <c r="R46">
        <f>IF(ISBLANK(Calculations!R46),"",Calculations!R46)</f>
        <v>4352772114.5891962</v>
      </c>
      <c r="S46">
        <f>IF(ISBLANK(Calculations!S46),"",Calculations!S46)</f>
        <v>4142020730.9370022</v>
      </c>
      <c r="T46">
        <f>IF(ISBLANK(Calculations!T46),"",Calculations!T46)</f>
        <v>3913145166.1448255</v>
      </c>
      <c r="U46">
        <f>IF(ISBLANK(Calculations!U46),"",Calculations!U46)</f>
        <v>3686816747.5825167</v>
      </c>
      <c r="V46">
        <f>IF(ISBLANK(Calculations!V46),"",Calculations!V46)</f>
        <v>3481568853.850183</v>
      </c>
      <c r="W46">
        <f>IF(ISBLANK(Calculations!W46),"",Calculations!W46)</f>
        <v>3309771837.0647497</v>
      </c>
      <c r="X46">
        <f>IF(ISBLANK(Calculations!X46),"",Calculations!X46)</f>
        <v>3177266768.2914438</v>
      </c>
      <c r="Y46">
        <f>IF(ISBLANK(Calculations!Y46),"",Calculations!Y46)</f>
        <v>3083794107.1431904</v>
      </c>
      <c r="Z46">
        <f>IF(ISBLANK(Calculations!Z46),"",Calculations!Z46)</f>
        <v>3026087281.3326516</v>
      </c>
      <c r="AA46">
        <f>IF(ISBLANK(Calculations!AA46),"",Calculations!AA46)</f>
        <v>2997765619.635313</v>
      </c>
      <c r="AB46">
        <f>IF(ISBLANK(Calculations!AB46),"",Calculations!AB46)</f>
        <v>2990731288.2795954</v>
      </c>
      <c r="AC46">
        <f>IF(ISBLANK(Calculations!AC46),"",Calculations!AC46)</f>
        <v>2997794474.9856043</v>
      </c>
      <c r="AD46">
        <f>IF(ISBLANK(Calculations!AD46),"",Calculations!AD46)</f>
        <v>3014359023.6888709</v>
      </c>
      <c r="AE46">
        <f>IF(ISBLANK(Calculations!AE46),"",Calculations!AE46)</f>
        <v>3036786722.23103</v>
      </c>
      <c r="AF46">
        <f>IF(ISBLANK(Calculations!AF46),"",Calculations!AF46)</f>
        <v>3062590726.2066031</v>
      </c>
      <c r="AG46">
        <f>IF(ISBLANK(Calculations!AG46),"",Calculations!AG46)</f>
        <v>3089770538.1919599</v>
      </c>
      <c r="AH46">
        <f>IF(ISBLANK(Calculations!AH46),"",Calculations!AH46)</f>
        <v>3117522131.3839588</v>
      </c>
      <c r="AI46">
        <f>IF(ISBLANK(Calculations!AI46),"",Calculations!AI46)</f>
        <v>3145326429.1327477</v>
      </c>
      <c r="AJ46">
        <f>IF(ISBLANK(Calculations!AJ46),"",Calculations!AJ46)</f>
        <v>3172974974.1864409</v>
      </c>
      <c r="AK46">
        <f>IF(ISBLANK(Calculations!AK46),"",Calculations!AK46)</f>
        <v>3197799316.3188062</v>
      </c>
      <c r="AL46">
        <f>IF(ISBLANK(Calculations!AL46),"",Calculations!AL46)</f>
        <v>3222810652.9059091</v>
      </c>
      <c r="AM46">
        <f>IF(ISBLANK(Calculations!AM46),"",Calculations!AM46)</f>
        <v>3248119128.8865914</v>
      </c>
      <c r="AN46">
        <f>IF(ISBLANK(Calculations!AN46),"",Calculations!AN46)</f>
        <v>3273812292.978117</v>
      </c>
      <c r="AO46">
        <f>IF(ISBLANK(Calculations!AO46),"",Calculations!AO46)</f>
        <v>3299932982.5683937</v>
      </c>
      <c r="AP46">
        <f>IF(ISBLANK(Calculations!AP46),"",Calculations!AP46)</f>
        <v>3326458425.5915399</v>
      </c>
      <c r="AQ46">
        <f>IF(ISBLANK(Calculations!AQ46),"",Calculations!AQ46)</f>
        <v>3353413267.1013098</v>
      </c>
      <c r="AR46">
        <f>IF(ISBLANK(Calculations!AR46),"",Calculations!AR46)</f>
        <v>3380756767.9684911</v>
      </c>
      <c r="AS46">
        <f>IF(ISBLANK(Calculations!AS46),"",Calculations!AS46)</f>
        <v>3408504455.2637582</v>
      </c>
      <c r="AT46">
        <f>IF(ISBLANK(Calculations!AT46),"",Calculations!AT46)</f>
        <v>3436677624.2183118</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0.9409230905999908</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0.9409230905999908</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0.9409230905999908</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0.9409230905999908</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0.27802535322429428</v>
      </c>
      <c r="K51">
        <f>IF(ISBLANK(Calculations!K51),"",Calculations!K51)</f>
        <v>0.9409230905999908</v>
      </c>
      <c r="L51" t="str">
        <f>IF(ISBLANK(Calculations!L51),"",Calculations!L51)</f>
        <v>RESIDENTIAL</v>
      </c>
      <c r="M51" t="str">
        <f>IF(ISBLANK(Calculations!M51),"",Calculations!M51)</f>
        <v>appl</v>
      </c>
      <c r="N51" t="str">
        <f>IF(ISBLANK(Calculations!N51),"",Calculations!N51)</f>
        <v>LPG propane or butane</v>
      </c>
      <c r="O51">
        <f t="shared" si="0"/>
        <v>590955472168.74207</v>
      </c>
      <c r="P51">
        <f>IF(ISBLANK(Calculations!P51),"",Calculations!P51)</f>
        <v>590955472168.74207</v>
      </c>
      <c r="Q51">
        <f>IF(ISBLANK(Calculations!Q51),"",Calculations!Q51)</f>
        <v>590955472168.74207</v>
      </c>
      <c r="R51">
        <f>IF(ISBLANK(Calculations!R51),"",Calculations!R51)</f>
        <v>584136946178.65393</v>
      </c>
      <c r="S51">
        <f>IF(ISBLANK(Calculations!S51),"",Calculations!S51)</f>
        <v>579838873262.91211</v>
      </c>
      <c r="T51">
        <f>IF(ISBLANK(Calculations!T51),"",Calculations!T51)</f>
        <v>577692849137.49084</v>
      </c>
      <c r="U51">
        <f>IF(ISBLANK(Calculations!U51),"",Calculations!U51)</f>
        <v>577267488344.44067</v>
      </c>
      <c r="V51">
        <f>IF(ISBLANK(Calculations!V51),"",Calculations!V51)</f>
        <v>578225645121.19434</v>
      </c>
      <c r="W51">
        <f>IF(ISBLANK(Calculations!W51),"",Calculations!W51)</f>
        <v>580222713822.72607</v>
      </c>
      <c r="X51">
        <f>IF(ISBLANK(Calculations!X51),"",Calculations!X51)</f>
        <v>582984400577.24951</v>
      </c>
      <c r="Y51">
        <f>IF(ISBLANK(Calculations!Y51),"",Calculations!Y51)</f>
        <v>586223894667.26086</v>
      </c>
      <c r="Z51">
        <f>IF(ISBLANK(Calculations!Z51),"",Calculations!Z51)</f>
        <v>589918605729.18823</v>
      </c>
      <c r="AA51">
        <f>IF(ISBLANK(Calculations!AA51),"",Calculations!AA51)</f>
        <v>593987675823.40112</v>
      </c>
      <c r="AB51">
        <f>IF(ISBLANK(Calculations!AB51),"",Calculations!AB51)</f>
        <v>598239421606.32507</v>
      </c>
      <c r="AC51">
        <f>IF(ISBLANK(Calculations!AC51),"",Calculations!AC51)</f>
        <v>602570910036.6488</v>
      </c>
      <c r="AD51">
        <f>IF(ISBLANK(Calculations!AD51),"",Calculations!AD51)</f>
        <v>607061788713.08008</v>
      </c>
      <c r="AE51">
        <f>IF(ISBLANK(Calculations!AE51),"",Calculations!AE51)</f>
        <v>611730102326.41675</v>
      </c>
      <c r="AF51">
        <f>IF(ISBLANK(Calculations!AF51),"",Calculations!AF51)</f>
        <v>616573502492.20337</v>
      </c>
      <c r="AG51">
        <f>IF(ISBLANK(Calculations!AG51),"",Calculations!AG51)</f>
        <v>621475577220.93884</v>
      </c>
      <c r="AH51">
        <f>IF(ISBLANK(Calculations!AH51),"",Calculations!AH51)</f>
        <v>626409203860.50781</v>
      </c>
      <c r="AI51">
        <f>IF(ISBLANK(Calculations!AI51),"",Calculations!AI51)</f>
        <v>631342233193.00598</v>
      </c>
      <c r="AJ51">
        <f>IF(ISBLANK(Calculations!AJ51),"",Calculations!AJ51)</f>
        <v>636269774519.69458</v>
      </c>
      <c r="AK51">
        <f>IF(ISBLANK(Calculations!AK51),"",Calculations!AK51)</f>
        <v>641602976985.7594</v>
      </c>
      <c r="AL51">
        <f>IF(ISBLANK(Calculations!AL51),"",Calculations!AL51)</f>
        <v>646945662157.27161</v>
      </c>
      <c r="AM51">
        <f>IF(ISBLANK(Calculations!AM51),"",Calculations!AM51)</f>
        <v>652312593975.15625</v>
      </c>
      <c r="AN51">
        <f>IF(ISBLANK(Calculations!AN51),"",Calculations!AN51)</f>
        <v>657716498771.45605</v>
      </c>
      <c r="AO51">
        <f>IF(ISBLANK(Calculations!AO51),"",Calculations!AO51)</f>
        <v>663164038001.25</v>
      </c>
      <c r="AP51">
        <f>IF(ISBLANK(Calculations!AP51),"",Calculations!AP51)</f>
        <v>668659969250.26379</v>
      </c>
      <c r="AQ51">
        <f>IF(ISBLANK(Calculations!AQ51),"",Calculations!AQ51)</f>
        <v>674212289126.76819</v>
      </c>
      <c r="AR51">
        <f>IF(ISBLANK(Calculations!AR51),"",Calculations!AR51)</f>
        <v>679819324356.68616</v>
      </c>
      <c r="AS51">
        <f>IF(ISBLANK(Calculations!AS51),"",Calculations!AS51)</f>
        <v>685489291037.69324</v>
      </c>
      <c r="AT51">
        <f>IF(ISBLANK(Calculations!AT51),"",Calculations!AT51)</f>
        <v>691227444722.92688</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0.9409230905999908</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0.37366018580023858</v>
      </c>
      <c r="K56">
        <f>IF(ISBLANK(Calculations!K56),"",Calculations!K56)</f>
        <v>0.9409230905999908</v>
      </c>
      <c r="L56" t="str">
        <f>IF(ISBLANK(Calculations!L56),"",Calculations!L56)</f>
        <v>RESIDENTIAL</v>
      </c>
      <c r="M56" t="str">
        <f>IF(ISBLANK(Calculations!M56),"",Calculations!M56)</f>
        <v>other</v>
      </c>
      <c r="N56" t="str">
        <f>IF(ISBLANK(Calculations!N56),"",Calculations!N56)</f>
        <v>electricity</v>
      </c>
      <c r="O56">
        <f t="shared" si="0"/>
        <v>17242455936877.045</v>
      </c>
      <c r="P56">
        <f>IF(ISBLANK(Calculations!P56),"",Calculations!P56)</f>
        <v>17242455936877.045</v>
      </c>
      <c r="Q56">
        <f>IF(ISBLANK(Calculations!Q56),"",Calculations!Q56)</f>
        <v>17242455936877.045</v>
      </c>
      <c r="R56">
        <f>IF(ISBLANK(Calculations!R56),"",Calculations!R56)</f>
        <v>17254348193233.273</v>
      </c>
      <c r="S56">
        <f>IF(ISBLANK(Calculations!S56),"",Calculations!S56)</f>
        <v>17270521170405.768</v>
      </c>
      <c r="T56">
        <f>IF(ISBLANK(Calculations!T56),"",Calculations!T56)</f>
        <v>17296887412655.057</v>
      </c>
      <c r="U56">
        <f>IF(ISBLANK(Calculations!U56),"",Calculations!U56)</f>
        <v>17313073495746.666</v>
      </c>
      <c r="V56">
        <f>IF(ISBLANK(Calculations!V56),"",Calculations!V56)</f>
        <v>17314524976283.662</v>
      </c>
      <c r="W56">
        <f>IF(ISBLANK(Calculations!W56),"",Calculations!W56)</f>
        <v>17319786320190.389</v>
      </c>
      <c r="X56">
        <f>IF(ISBLANK(Calculations!X56),"",Calculations!X56)</f>
        <v>17327815060820.762</v>
      </c>
      <c r="Y56">
        <f>IF(ISBLANK(Calculations!Y56),"",Calculations!Y56)</f>
        <v>17322521225156.357</v>
      </c>
      <c r="Z56">
        <f>IF(ISBLANK(Calculations!Z56),"",Calculations!Z56)</f>
        <v>17296870347656.248</v>
      </c>
      <c r="AA56">
        <f>IF(ISBLANK(Calculations!AA56),"",Calculations!AA56)</f>
        <v>17255980699277.461</v>
      </c>
      <c r="AB56">
        <f>IF(ISBLANK(Calculations!AB56),"",Calculations!AB56)</f>
        <v>17191754050714.369</v>
      </c>
      <c r="AC56">
        <f>IF(ISBLANK(Calculations!AC56),"",Calculations!AC56)</f>
        <v>17128483997723.445</v>
      </c>
      <c r="AD56">
        <f>IF(ISBLANK(Calculations!AD56),"",Calculations!AD56)</f>
        <v>17080449985211.404</v>
      </c>
      <c r="AE56">
        <f>IF(ISBLANK(Calculations!AE56),"",Calculations!AE56)</f>
        <v>17036971235216.26</v>
      </c>
      <c r="AF56">
        <f>IF(ISBLANK(Calculations!AF56),"",Calculations!AF56)</f>
        <v>16984149603163.98</v>
      </c>
      <c r="AG56">
        <f>IF(ISBLANK(Calculations!AG56),"",Calculations!AG56)</f>
        <v>16908934870140.605</v>
      </c>
      <c r="AH56">
        <f>IF(ISBLANK(Calculations!AH56),"",Calculations!AH56)</f>
        <v>16816309606232.428</v>
      </c>
      <c r="AI56">
        <f>IF(ISBLANK(Calculations!AI56),"",Calculations!AI56)</f>
        <v>16689625198620.754</v>
      </c>
      <c r="AJ56">
        <f>IF(ISBLANK(Calculations!AJ56),"",Calculations!AJ56)</f>
        <v>16516735736807.287</v>
      </c>
      <c r="AK56">
        <f>IF(ISBLANK(Calculations!AK56),"",Calculations!AK56)</f>
        <v>16247698931855.707</v>
      </c>
      <c r="AL56">
        <f>IF(ISBLANK(Calculations!AL56),"",Calculations!AL56)</f>
        <v>15939840073778.383</v>
      </c>
      <c r="AM56">
        <f>IF(ISBLANK(Calculations!AM56),"",Calculations!AM56)</f>
        <v>15604319944823.803</v>
      </c>
      <c r="AN56">
        <f>IF(ISBLANK(Calculations!AN56),"",Calculations!AN56)</f>
        <v>15242273435671.191</v>
      </c>
      <c r="AO56">
        <f>IF(ISBLANK(Calculations!AO56),"",Calculations!AO56)</f>
        <v>14843550967640.836</v>
      </c>
      <c r="AP56">
        <f>IF(ISBLANK(Calculations!AP56),"",Calculations!AP56)</f>
        <v>14396249362777.09</v>
      </c>
      <c r="AQ56">
        <f>IF(ISBLANK(Calculations!AQ56),"",Calculations!AQ56)</f>
        <v>13889486612652.246</v>
      </c>
      <c r="AR56">
        <f>IF(ISBLANK(Calculations!AR56),"",Calculations!AR56)</f>
        <v>13323414664015.424</v>
      </c>
      <c r="AS56">
        <f>IF(ISBLANK(Calculations!AS56),"",Calculations!AS56)</f>
        <v>12711314045004.383</v>
      </c>
      <c r="AT56">
        <f>IF(ISBLANK(Calculations!AT56),"",Calculations!AT56)</f>
        <v>12059521330969.496</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0.9409230905999908</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0.9409230905999908</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0.9409230905999908</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0.9409230905999908</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0.9409230905999908</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0.9409230905999908</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0.9409230905999908</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0.9409230905999908</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0.9409230905999908</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0.10854400688822431</v>
      </c>
      <c r="K69">
        <f>IF(ISBLANK(Calculations!K69),"",Calculations!K69)</f>
        <v>5.9076909400009148E-2</v>
      </c>
      <c r="L69" t="str">
        <f>IF(ISBLANK(Calculations!L69),"",Calculations!L69)</f>
        <v>RESIDENTIAL</v>
      </c>
      <c r="M69" t="str">
        <f>IF(ISBLANK(Calculations!M69),"",Calculations!M69)</f>
        <v>heating</v>
      </c>
      <c r="N69" t="str">
        <f>IF(ISBLANK(Calculations!N69),"",Calculations!N69)</f>
        <v>electricity</v>
      </c>
      <c r="O69">
        <f t="shared" si="0"/>
        <v>313513251080.78815</v>
      </c>
      <c r="P69">
        <f>IF(ISBLANK(Calculations!P69),"",Calculations!P69)-(SUMIFS(BDEQ!B:B,BDEQ!$AG:$AG,About!$B$2,BDEQ!$AH:$AH,$I69)*BDEQ!$C$2*$J69*$K69)</f>
        <v>313513251080.78815</v>
      </c>
      <c r="Q69">
        <f>IF(ISBLANK(Calculations!Q69),"",Calculations!Q69)-(SUMIFS(BDEQ!C:C,BDEQ!$AG:$AG,About!$B$2,BDEQ!$AH:$AH,$I69)*BDEQ!$C$2*$J69*$K69)</f>
        <v>313513251080.78815</v>
      </c>
      <c r="R69">
        <f>IF(ISBLANK(Calculations!R69),"",Calculations!R69)-(SUMIFS(BDEQ!D:D,BDEQ!$AG:$AG,About!$B$2,BDEQ!$AH:$AH,$I69)*BDEQ!$C$2*$J69*$K69)</f>
        <v>315954225831.1452</v>
      </c>
      <c r="S69" s="99">
        <f>IF(ISBLANK(Calculations!S69),"",Calculations!S69+('IRA Buildings Changes'!$G$39/($AB$68-$R$68)*(S68-$R$68)))-(SUMIFS(BDEQ!E:E,BDEQ!$AG:$AG,About!$B$2,BDEQ!$AH:$AH,$I69)*BDEQ!$C$2*$J69*$K69)</f>
        <v>318497897610.5025</v>
      </c>
      <c r="T69" s="99">
        <f>IF(ISBLANK(Calculations!T69),"",Calculations!T69+('IRA Buildings Changes'!$G$39/($AB$68-$R$68)*(T68-$R$68)))-(SUMIFS(BDEQ!F:F,BDEQ!$AG:$AG,About!$B$2,BDEQ!$AH:$AH,$I69)*BDEQ!$C$2*$J69*$K69)</f>
        <v>320902745449.09766</v>
      </c>
      <c r="U69" s="99">
        <f>IF(ISBLANK(Calculations!U69),"",Calculations!U69+('IRA Buildings Changes'!$G$39/($AB$68-$R$68)*(U68-$R$68)))-(SUMIFS(BDEQ!G:G,BDEQ!$AG:$AG,About!$B$2,BDEQ!$AH:$AH,$I69)*BDEQ!$C$2*$J69*$K69)</f>
        <v>323354699751.20532</v>
      </c>
      <c r="V69" s="99">
        <f>IF(ISBLANK(Calculations!V69),"",Calculations!V69+('IRA Buildings Changes'!$G$39/($AB$68-$R$68)*(V68-$R$68)))-(SUMIFS(BDEQ!H:H,BDEQ!$AG:$AG,About!$B$2,BDEQ!$AH:$AH,$I69)*BDEQ!$C$2*$J69*$K69)</f>
        <v>325765767281.54474</v>
      </c>
      <c r="W69" s="99">
        <f>IF(ISBLANK(Calculations!W69),"",Calculations!W69+('IRA Buildings Changes'!$G$39/($AB$68-$R$68)*(W68-$R$68)))-(SUMIFS(BDEQ!I:I,BDEQ!$AG:$AG,About!$B$2,BDEQ!$AH:$AH,$I69)*BDEQ!$C$2*$J69*$K69)</f>
        <v>328114703236.25024</v>
      </c>
      <c r="X69" s="99">
        <f>IF(ISBLANK(Calculations!X69),"",Calculations!X69+('IRA Buildings Changes'!$G$39/($AB$68-$R$68)*(X68-$R$68)))-(SUMIFS(BDEQ!J:J,BDEQ!$AG:$AG,About!$B$2,BDEQ!$AH:$AH,$I69)*BDEQ!$C$2*$J69*$K69)</f>
        <v>330439902774.72174</v>
      </c>
      <c r="Y69" s="99">
        <f>IF(ISBLANK(Calculations!Y69),"",Calculations!Y69+('IRA Buildings Changes'!$G$39/($AB$68-$R$68)*(Y68-$R$68)))-(SUMIFS(BDEQ!K:K,BDEQ!$AG:$AG,About!$B$2,BDEQ!$AH:$AH,$I69)*BDEQ!$C$2*$J69*$K69)</f>
        <v>332616666268.37689</v>
      </c>
      <c r="Z69" s="99">
        <f>IF(ISBLANK(Calculations!Z69),"",Calculations!Z69+('IRA Buildings Changes'!$G$39/($AB$68-$R$68)*(Z68-$R$68)))-(SUMIFS(BDEQ!L:L,BDEQ!$AG:$AG,About!$B$2,BDEQ!$AH:$AH,$I69)*BDEQ!$C$2*$J69*$K69)</f>
        <v>334908848232.67236</v>
      </c>
      <c r="AA69" s="99">
        <f>IF(ISBLANK(Calculations!AA69),"",Calculations!AA69+('IRA Buildings Changes'!$G$39/($AB$68-$R$68)*(AA68-$R$68)))-(SUMIFS(BDEQ!M:M,BDEQ!$AG:$AG,About!$B$2,BDEQ!$AH:$AH,$I69)*BDEQ!$C$2*$J69*$K69)</f>
        <v>337186644146.01959</v>
      </c>
      <c r="AB69" s="98">
        <f>IF(ISBLANK(Calculations!AB69),"",Calculations!AB69 + 'IRA Buildings Changes'!$G$39)-(SUMIFS(BDEQ!N:N,BDEQ!$AG:$AG,About!$B$2,BDEQ!$AH:$AH,$I69)*BDEQ!$C$2*$J69*$K69)</f>
        <v>339525131666.15875</v>
      </c>
      <c r="AC69" s="99">
        <f>IF(ISBLANK(Calculations!AC69),"",Calculations!AC69 + 'IRA Buildings Changes'!$G$39)-(SUMIFS(BDEQ!O:O,BDEQ!$AG:$AG,About!$B$2,BDEQ!$AH:$AH,$I69)*BDEQ!$C$2*$J69*$K69)</f>
        <v>341634790885.32422</v>
      </c>
      <c r="AD69" s="99">
        <f>IF(ISBLANK(Calculations!AD69),"",Calculations!AD69 + 'IRA Buildings Changes'!$G$39)-(SUMIFS(BDEQ!P:P,BDEQ!$AG:$AG,About!$B$2,BDEQ!$AH:$AH,$I69)*BDEQ!$C$2*$J69*$K69)</f>
        <v>343919077498.92206</v>
      </c>
      <c r="AE69" s="99">
        <f>IF(ISBLANK(Calculations!AE69),"",Calculations!AE69 + 'IRA Buildings Changes'!$G$39)-(SUMIFS(BDEQ!Q:Q,BDEQ!$AG:$AG,About!$B$2,BDEQ!$AH:$AH,$I69)*BDEQ!$C$2*$J69*$K69)</f>
        <v>346396018396.12579</v>
      </c>
      <c r="AF69" s="99">
        <f>IF(ISBLANK(Calculations!AF69),"",Calculations!AF69 + 'IRA Buildings Changes'!$G$39)-(SUMIFS(BDEQ!R:R,BDEQ!$AG:$AG,About!$B$2,BDEQ!$AH:$AH,$I69)*BDEQ!$C$2*$J69*$K69)</f>
        <v>349108742926.20026</v>
      </c>
      <c r="AG69" s="99">
        <f>IF(ISBLANK(Calculations!AG69),"",Calculations!AG69 + 'IRA Buildings Changes'!$G$39)-(SUMIFS(BDEQ!S:S,BDEQ!$AG:$AG,About!$B$2,BDEQ!$AH:$AH,$I69)*BDEQ!$C$2*$J69*$K69)</f>
        <v>351955067239.2226</v>
      </c>
      <c r="AH69" s="99">
        <f>IF(ISBLANK(Calculations!AH69),"",Calculations!AH69 + 'IRA Buildings Changes'!$G$39)-(SUMIFS(BDEQ!T:T,BDEQ!$AG:$AG,About!$B$2,BDEQ!$AH:$AH,$I69)*BDEQ!$C$2*$J69*$K69)</f>
        <v>354975271023.08832</v>
      </c>
      <c r="AI69" s="99">
        <f>IF(ISBLANK(Calculations!AI69),"",Calculations!AI69 + 'IRA Buildings Changes'!$G$39)-(SUMIFS(BDEQ!U:U,BDEQ!$AG:$AG,About!$B$2,BDEQ!$AH:$AH,$I69)*BDEQ!$C$2*$J69*$K69)</f>
        <v>358006286216.48297</v>
      </c>
      <c r="AJ69" s="99">
        <f>IF(ISBLANK(Calculations!AJ69),"",Calculations!AJ69 + 'IRA Buildings Changes'!$G$39)-(SUMIFS(BDEQ!V:V,BDEQ!$AG:$AG,About!$B$2,BDEQ!$AH:$AH,$I69)*BDEQ!$C$2*$J69*$K69)</f>
        <v>361085282515.33386</v>
      </c>
      <c r="AK69" s="99">
        <f>IF(ISBLANK(Calculations!AK69),"",Calculations!AK69 + 'IRA Buildings Changes'!$G$39)-(SUMIFS(BDEQ!W:W,BDEQ!$AG:$AG,About!$B$2,BDEQ!$AH:$AH,$I69)*BDEQ!$C$2*$J69*$K69)</f>
        <v>363342902924.04889</v>
      </c>
      <c r="AL69" s="99">
        <f>IF(ISBLANK(Calculations!AL69),"",Calculations!AL69 + 'IRA Buildings Changes'!$G$39)-(SUMIFS(BDEQ!X:X,BDEQ!$AG:$AG,About!$B$2,BDEQ!$AH:$AH,$I69)*BDEQ!$C$2*$J69*$K69)</f>
        <v>365646438267.6153</v>
      </c>
      <c r="AM69" s="99">
        <f>IF(ISBLANK(Calculations!AM69),"",Calculations!AM69 + 'IRA Buildings Changes'!$G$39)-(SUMIFS(BDEQ!Y:Y,BDEQ!$AG:$AG,About!$B$2,BDEQ!$AH:$AH,$I69)*BDEQ!$C$2*$J69*$K69)</f>
        <v>367928522668.67627</v>
      </c>
      <c r="AN69" s="99">
        <f>IF(ISBLANK(Calculations!AN69),"",Calculations!AN69 + 'IRA Buildings Changes'!$G$39)-(SUMIFS(BDEQ!Z:Z,BDEQ!$AG:$AG,About!$B$2,BDEQ!$AH:$AH,$I69)*BDEQ!$C$2*$J69*$K69)</f>
        <v>370318447760.09283</v>
      </c>
      <c r="AO69" s="99">
        <f>IF(ISBLANK(Calculations!AO69),"",Calculations!AO69 + 'IRA Buildings Changes'!$G$39)-(SUMIFS(BDEQ!AA:AA,BDEQ!$AG:$AG,About!$B$2,BDEQ!$AH:$AH,$I69)*BDEQ!$C$2*$J69*$K69)</f>
        <v>372650400868.54205</v>
      </c>
      <c r="AP69" s="99">
        <f>IF(ISBLANK(Calculations!AP69),"",Calculations!AP69 + 'IRA Buildings Changes'!$G$39)-(SUMIFS(BDEQ!AB:AB,BDEQ!$AG:$AG,About!$B$2,BDEQ!$AH:$AH,$I69)*BDEQ!$C$2*$J69*$K69)</f>
        <v>375022632262.61578</v>
      </c>
      <c r="AQ69" s="99">
        <f>IF(ISBLANK(Calculations!AQ69),"",Calculations!AQ69 + 'IRA Buildings Changes'!$G$39)-(SUMIFS(BDEQ!AC:AC,BDEQ!$AG:$AG,About!$B$2,BDEQ!$AH:$AH,$I69)*BDEQ!$C$2*$J69*$K69)</f>
        <v>377462886102.91956</v>
      </c>
      <c r="AR69" s="99">
        <f>IF(ISBLANK(Calculations!AR69),"",Calculations!AR69 + 'IRA Buildings Changes'!$G$39)-(SUMIFS(BDEQ!AD:AD,BDEQ!$AG:$AG,About!$B$2,BDEQ!$AH:$AH,$I69)*BDEQ!$C$2*$J69*$K69)</f>
        <v>379929415829.29822</v>
      </c>
      <c r="AS69" s="99">
        <f>IF(ISBLANK(Calculations!AS69),"",Calculations!AS69 + 'IRA Buildings Changes'!$G$39)-(SUMIFS(BDEQ!AE:AE,BDEQ!$AG:$AG,About!$B$2,BDEQ!$AH:$AH,$I69)*BDEQ!$C$2*$J69*$K69)</f>
        <v>382421184470.64545</v>
      </c>
      <c r="AT69" s="99">
        <f>IF(ISBLANK(Calculations!AT69),"",Calculations!AT69 + 'IRA Buildings Changes'!$G$39)-(SUMIFS(BDEQ!AF:AF,BDEQ!$AG:$AG,About!$B$2,BDEQ!$AH:$AH,$I69)*BDEQ!$C$2*$J69*$K69)</f>
        <v>385103465484.69189</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5.9076909400009148E-2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0.59435284391422227</v>
      </c>
      <c r="K71">
        <f>IF(ISBLANK(Calculations!K71),"",Calculations!K71)</f>
        <v>5.9076909400009148E-2</v>
      </c>
      <c r="L71" t="str">
        <f>IF(ISBLANK(Calculations!L71),"",Calculations!L71)</f>
        <v>RESIDENTIAL</v>
      </c>
      <c r="M71" t="str">
        <f>IF(ISBLANK(Calculations!M71),"",Calculations!M71)</f>
        <v>heating</v>
      </c>
      <c r="N71" t="str">
        <f>IF(ISBLANK(Calculations!N71),"",Calculations!N71)</f>
        <v>natural gas</v>
      </c>
      <c r="O71">
        <f t="shared" si="0"/>
        <v>1631573890226.7791</v>
      </c>
      <c r="P71">
        <f>IF(ISBLANK(Calculations!P71),"",Calculations!P71)</f>
        <v>1631573890226.7791</v>
      </c>
      <c r="Q71">
        <f>IF(ISBLANK(Calculations!Q71),"",Calculations!Q71)</f>
        <v>1631573890226.7791</v>
      </c>
      <c r="R71">
        <f>IF(ISBLANK(Calculations!R71),"",Calculations!R71)</f>
        <v>1641397237304.7856</v>
      </c>
      <c r="S71" s="99">
        <f>IF(ISBLANK(Calculations!S71),"",Calculations!S71 + ('IRA Buildings Changes'!$D$39/($AB$68-$R$68)*(S68-$R$68)))</f>
        <v>1594173877993.1677</v>
      </c>
      <c r="T71" s="99">
        <f>IF(ISBLANK(Calculations!T71),"",Calculations!T71 + ('IRA Buildings Changes'!$D$39/($AB$68-$R$68)*(T68-$R$68)))</f>
        <v>1545135741689.5522</v>
      </c>
      <c r="U71" s="99">
        <f>IF(ISBLANK(Calculations!U71),"",Calculations!U71 + ('IRA Buildings Changes'!$D$39/($AB$68-$R$68)*(U68-$R$68)))</f>
        <v>1495979900578.8977</v>
      </c>
      <c r="V71" s="99">
        <f>IF(ISBLANK(Calculations!V71),"",Calculations!V71 + ('IRA Buildings Changes'!$D$39/($AB$68-$R$68)*(V68-$R$68)))</f>
        <v>1446593319357.1411</v>
      </c>
      <c r="W71" s="99">
        <f>IF(ISBLANK(Calculations!W71),"",Calculations!W71 + ('IRA Buildings Changes'!$D$39/($AB$68-$R$68)*(W68-$R$68)))</f>
        <v>1396818707460.2451</v>
      </c>
      <c r="X71" s="99">
        <f>IF(ISBLANK(Calculations!X71),"",Calculations!X71 + ('IRA Buildings Changes'!$D$39/($AB$68-$R$68)*(X68-$R$68)))</f>
        <v>1346771857207.9111</v>
      </c>
      <c r="Y71" s="99">
        <f>IF(ISBLANK(Calculations!Y71),"",Calculations!Y71 + ('IRA Buildings Changes'!$D$39/($AB$68-$R$68)*(Y68-$R$68)))</f>
        <v>1295174517197.5066</v>
      </c>
      <c r="Z71" s="99">
        <f>IF(ISBLANK(Calculations!Z71),"",Calculations!Z71 + ('IRA Buildings Changes'!$D$39/($AB$68-$R$68)*(Z68-$R$68)))</f>
        <v>1244274480029.55</v>
      </c>
      <c r="AA71" s="99">
        <f>IF(ISBLANK(Calculations!AA71),"",Calculations!AA71 + ('IRA Buildings Changes'!$D$39/($AB$68-$R$68)*(AA68-$R$68)))</f>
        <v>1193296509792.1851</v>
      </c>
      <c r="AB71" s="98">
        <f>IF(ISBLANK(Calculations!AB71),"",Calculations!AB71 + 'IRA Buildings Changes'!D39)</f>
        <v>1142629856952.0537</v>
      </c>
      <c r="AC71" s="99">
        <f>IF(ISBLANK(Calculations!AC71),"",Calculations!AC71 + 'IRA Buildings Changes'!$D$39)</f>
        <v>1147461716144.8057</v>
      </c>
      <c r="AD71" s="99">
        <f>IF(ISBLANK(Calculations!AD71),"",Calculations!AD71 + 'IRA Buildings Changes'!$D$39)</f>
        <v>1152974218614.2163</v>
      </c>
      <c r="AE71" s="99">
        <f>IF(ISBLANK(Calculations!AE71),"",Calculations!AE71 + 'IRA Buildings Changes'!$D$39)</f>
        <v>1158676606609.8083</v>
      </c>
      <c r="AF71" s="99">
        <f>IF(ISBLANK(Calculations!AF71),"",Calculations!AF71 + 'IRA Buildings Changes'!$D$39)</f>
        <v>1166676391276.6831</v>
      </c>
      <c r="AG71" s="99">
        <f>IF(ISBLANK(Calculations!AG71),"",Calculations!AG71 + 'IRA Buildings Changes'!$D$39)</f>
        <v>1175484598651.1499</v>
      </c>
      <c r="AH71" s="99">
        <f>IF(ISBLANK(Calculations!AH71),"",Calculations!AH71 + 'IRA Buildings Changes'!$D$39)</f>
        <v>1185753168930.7017</v>
      </c>
      <c r="AI71" s="99">
        <f>IF(ISBLANK(Calculations!AI71),"",Calculations!AI71 + 'IRA Buildings Changes'!$D$39)</f>
        <v>1196782003866.1658</v>
      </c>
      <c r="AJ71" s="99">
        <f>IF(ISBLANK(Calculations!AJ71),"",Calculations!AJ71 + 'IRA Buildings Changes'!$D$39)</f>
        <v>1208974249034.6035</v>
      </c>
      <c r="AK71" s="99">
        <f>IF(ISBLANK(Calculations!AK71),"",Calculations!AK71 + 'IRA Buildings Changes'!$D$39)</f>
        <v>1212609973976.9148</v>
      </c>
      <c r="AL71" s="99">
        <f>IF(ISBLANK(Calculations!AL71),"",Calculations!AL71 + 'IRA Buildings Changes'!$D$39)</f>
        <v>1217572254076.0349</v>
      </c>
      <c r="AM71" s="99">
        <f>IF(ISBLANK(Calculations!AM71),"",Calculations!AM71 + 'IRA Buildings Changes'!$D$39)</f>
        <v>1222981244222.4875</v>
      </c>
      <c r="AN71" s="99">
        <f>IF(ISBLANK(Calculations!AN71),"",Calculations!AN71 + 'IRA Buildings Changes'!$D$39)</f>
        <v>1229522934066.2983</v>
      </c>
      <c r="AO71" s="99">
        <f>IF(ISBLANK(Calculations!AO71),"",Calculations!AO71 + 'IRA Buildings Changes'!$D$39)</f>
        <v>1236316039098.2119</v>
      </c>
      <c r="AP71" s="99">
        <f>IF(ISBLANK(Calculations!AP71),"",Calculations!AP71 + 'IRA Buildings Changes'!$D$39)</f>
        <v>1243982273906.6802</v>
      </c>
      <c r="AQ71" s="99">
        <f>IF(ISBLANK(Calculations!AQ71),"",Calculations!AQ71 + 'IRA Buildings Changes'!$D$39)</f>
        <v>1251576823878.8899</v>
      </c>
      <c r="AR71" s="99">
        <f>IF(ISBLANK(Calculations!AR71),"",Calculations!AR71 + 'IRA Buildings Changes'!$D$39)</f>
        <v>1259759839124.2419</v>
      </c>
      <c r="AS71" s="99">
        <f>IF(ISBLANK(Calculations!AS71),"",Calculations!AS71 + 'IRA Buildings Changes'!$D$39)</f>
        <v>1267598562236.782</v>
      </c>
      <c r="AT71" s="99">
        <f>IF(ISBLANK(Calculations!AT71),"",Calculations!AT71 + 'IRA Buildings Changes'!$D$39)</f>
        <v>1275814620542.6365</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0.98244864974025403</v>
      </c>
      <c r="K72">
        <f>IF(ISBLANK(Calculations!K72),"",Calculations!K72)</f>
        <v>5.9076909400009148E-2</v>
      </c>
      <c r="L72" t="str">
        <f>IF(ISBLANK(Calculations!L72),"",Calculations!L72)</f>
        <v>RESIDENTIAL</v>
      </c>
      <c r="M72" t="str">
        <f>IF(ISBLANK(Calculations!M72),"",Calculations!M72)</f>
        <v>heating</v>
      </c>
      <c r="N72" t="str">
        <f>IF(ISBLANK(Calculations!N72),"",Calculations!N72)</f>
        <v>petroleum diesel</v>
      </c>
      <c r="O72">
        <f t="shared" si="0"/>
        <v>15902968184.617367</v>
      </c>
      <c r="P72">
        <f>IF(ISBLANK(Calculations!P72),"",Calculations!P72)</f>
        <v>15902968184.617367</v>
      </c>
      <c r="Q72">
        <f>IF(ISBLANK(Calculations!Q72),"",Calculations!Q72)</f>
        <v>15902968184.617367</v>
      </c>
      <c r="R72">
        <f>IF(ISBLANK(Calculations!R72),"",Calculations!R72)</f>
        <v>16013742683.370127</v>
      </c>
      <c r="S72">
        <f>IF(ISBLANK(Calculations!S72),"",Calculations!S72)</f>
        <v>16100897229.76852</v>
      </c>
      <c r="T72">
        <f>IF(ISBLANK(Calculations!T72),"",Calculations!T72)</f>
        <v>16157888034.815702</v>
      </c>
      <c r="U72">
        <f>IF(ISBLANK(Calculations!U72),"",Calculations!U72)</f>
        <v>16190987345.653946</v>
      </c>
      <c r="V72">
        <f>IF(ISBLANK(Calculations!V72),"",Calculations!V72)</f>
        <v>16188528308.42742</v>
      </c>
      <c r="W72">
        <f>IF(ISBLANK(Calculations!W72),"",Calculations!W72)</f>
        <v>16137777305.121662</v>
      </c>
      <c r="X72">
        <f>IF(ISBLANK(Calculations!X72),"",Calculations!X72)</f>
        <v>16022429222.874365</v>
      </c>
      <c r="Y72">
        <f>IF(ISBLANK(Calculations!Y72),"",Calculations!Y72)</f>
        <v>15819291580.458897</v>
      </c>
      <c r="Z72">
        <f>IF(ISBLANK(Calculations!Z72),"",Calculations!Z72)</f>
        <v>15542123777.280313</v>
      </c>
      <c r="AA72">
        <f>IF(ISBLANK(Calculations!AA72),"",Calculations!AA72)</f>
        <v>15186125131.531567</v>
      </c>
      <c r="AB72">
        <f>IF(ISBLANK(Calculations!AB72),"",Calculations!AB72)</f>
        <v>14762941759.038479</v>
      </c>
      <c r="AC72">
        <f>IF(ISBLANK(Calculations!AC72),"",Calculations!AC72)</f>
        <v>14275174637.23443</v>
      </c>
      <c r="AD72">
        <f>IF(ISBLANK(Calculations!AD72),"",Calculations!AD72)</f>
        <v>13731748962.661301</v>
      </c>
      <c r="AE72">
        <f>IF(ISBLANK(Calculations!AE72),"",Calculations!AE72)</f>
        <v>13138289263.076231</v>
      </c>
      <c r="AF72">
        <f>IF(ISBLANK(Calculations!AF72),"",Calculations!AF72)</f>
        <v>12522672673.446667</v>
      </c>
      <c r="AG72">
        <f>IF(ISBLANK(Calculations!AG72),"",Calculations!AG72)</f>
        <v>11886077412.316833</v>
      </c>
      <c r="AH72">
        <f>IF(ISBLANK(Calculations!AH72),"",Calculations!AH72)</f>
        <v>11243674376.465931</v>
      </c>
      <c r="AI72">
        <f>IF(ISBLANK(Calculations!AI72),"",Calculations!AI72)</f>
        <v>10601036909.275913</v>
      </c>
      <c r="AJ72">
        <f>IF(ISBLANK(Calculations!AJ72),"",Calculations!AJ72)</f>
        <v>9971237049.4297638</v>
      </c>
      <c r="AK72">
        <f>IF(ISBLANK(Calculations!AK72),"",Calculations!AK72)</f>
        <v>9327611714.3675861</v>
      </c>
      <c r="AL72">
        <f>IF(ISBLANK(Calculations!AL72),"",Calculations!AL72)</f>
        <v>8723191669.3368988</v>
      </c>
      <c r="AM72">
        <f>IF(ISBLANK(Calculations!AM72),"",Calculations!AM72)</f>
        <v>8159017387.3292236</v>
      </c>
      <c r="AN72">
        <f>IF(ISBLANK(Calculations!AN72),"",Calculations!AN72)</f>
        <v>7644109132.2047129</v>
      </c>
      <c r="AO72">
        <f>IF(ISBLANK(Calculations!AO72),"",Calculations!AO72)</f>
        <v>7180117170.698184</v>
      </c>
      <c r="AP72">
        <f>IF(ISBLANK(Calculations!AP72),"",Calculations!AP72)</f>
        <v>6774106066.8580904</v>
      </c>
      <c r="AQ72">
        <f>IF(ISBLANK(Calculations!AQ72),"",Calculations!AQ72)</f>
        <v>6424938175.6339903</v>
      </c>
      <c r="AR72">
        <f>IF(ISBLANK(Calculations!AR72),"",Calculations!AR72)</f>
        <v>6135403544.2878933</v>
      </c>
      <c r="AS72">
        <f>IF(ISBLANK(Calculations!AS72),"",Calculations!AS72)</f>
        <v>5900288585.1870947</v>
      </c>
      <c r="AT72">
        <f>IF(ISBLANK(Calculations!AT72),"",Calculations!AT72)</f>
        <v>5718053250.5581036</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5.9076909400009148E-2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5.9076909400009148E-2</v>
      </c>
      <c r="L74" t="str">
        <f>IF(ISBLANK(Calculations!L74),"",Calculations!L74)</f>
        <v>RESIDENTIAL</v>
      </c>
      <c r="M74" t="str">
        <f>IF(ISBLANK(Calculations!M74),"",Calculations!M74)</f>
        <v>heating</v>
      </c>
      <c r="N74" t="str">
        <f>IF(ISBLANK(Calculations!N74),"",Calculations!N74)</f>
        <v>biomass</v>
      </c>
      <c r="O74">
        <f t="shared" si="0"/>
        <v>121107664270.01875</v>
      </c>
      <c r="P74">
        <f>IF(ISBLANK(Calculations!P74),"",Calculations!P74)</f>
        <v>121107664270.01875</v>
      </c>
      <c r="Q74">
        <f>IF(ISBLANK(Calculations!Q74),"",Calculations!Q74)</f>
        <v>121107664270.01875</v>
      </c>
      <c r="R74">
        <f>IF(ISBLANK(Calculations!R74),"",Calculations!R74)</f>
        <v>121910973277.16736</v>
      </c>
      <c r="S74">
        <f>IF(ISBLANK(Calculations!S74),"",Calculations!S74)</f>
        <v>122640952325.85031</v>
      </c>
      <c r="T74">
        <f>IF(ISBLANK(Calculations!T74),"",Calculations!T74)</f>
        <v>123326407260.05931</v>
      </c>
      <c r="U74">
        <f>IF(ISBLANK(Calculations!U74),"",Calculations!U74)</f>
        <v>124052940287.86517</v>
      </c>
      <c r="V74">
        <f>IF(ISBLANK(Calculations!V74),"",Calculations!V74)</f>
        <v>124796215832.76056</v>
      </c>
      <c r="W74">
        <f>IF(ISBLANK(Calculations!W74),"",Calculations!W74)</f>
        <v>125559424725.29884</v>
      </c>
      <c r="X74">
        <f>IF(ISBLANK(Calculations!X74),"",Calculations!X74)</f>
        <v>126329216993.85101</v>
      </c>
      <c r="Y74">
        <f>IF(ISBLANK(Calculations!Y74),"",Calculations!Y74)</f>
        <v>127037394090.14951</v>
      </c>
      <c r="Z74">
        <f>IF(ISBLANK(Calculations!Z74),"",Calculations!Z74)</f>
        <v>127806387673.13431</v>
      </c>
      <c r="AA74">
        <f>IF(ISBLANK(Calculations!AA74),"",Calculations!AA74)</f>
        <v>128588894674.05927</v>
      </c>
      <c r="AB74">
        <f>IF(ISBLANK(Calculations!AB74),"",Calculations!AB74)</f>
        <v>129406692428.27589</v>
      </c>
      <c r="AC74">
        <f>IF(ISBLANK(Calculations!AC74),"",Calculations!AC74)</f>
        <v>130242352186.24394</v>
      </c>
      <c r="AD74">
        <f>IF(ISBLANK(Calculations!AD74),"",Calculations!AD74)</f>
        <v>131127352339.0078</v>
      </c>
      <c r="AE74">
        <f>IF(ISBLANK(Calculations!AE74),"",Calculations!AE74)</f>
        <v>132041076177.88335</v>
      </c>
      <c r="AF74">
        <f>IF(ISBLANK(Calculations!AF74),"",Calculations!AF74)</f>
        <v>133107413074.04054</v>
      </c>
      <c r="AG74">
        <f>IF(ISBLANK(Calculations!AG74),"",Calculations!AG74)</f>
        <v>134229856806.09862</v>
      </c>
      <c r="AH74">
        <f>IF(ISBLANK(Calculations!AH74),"",Calculations!AH74)</f>
        <v>135443620414.8889</v>
      </c>
      <c r="AI74">
        <f>IF(ISBLANK(Calculations!AI74),"",Calculations!AI74)</f>
        <v>136667528441.18784</v>
      </c>
      <c r="AJ74">
        <f>IF(ISBLANK(Calculations!AJ74),"",Calculations!AJ74)</f>
        <v>137926734338.31644</v>
      </c>
      <c r="AK74">
        <f>IF(ISBLANK(Calculations!AK74),"",Calculations!AK74)</f>
        <v>138691678203.54446</v>
      </c>
      <c r="AL74">
        <f>IF(ISBLANK(Calculations!AL74),"",Calculations!AL74)</f>
        <v>139457319496.45007</v>
      </c>
      <c r="AM74">
        <f>IF(ISBLANK(Calculations!AM74),"",Calculations!AM74)</f>
        <v>140142401485.89758</v>
      </c>
      <c r="AN74">
        <f>IF(ISBLANK(Calculations!AN74),"",Calculations!AN74)</f>
        <v>140805084928.47577</v>
      </c>
      <c r="AO74">
        <f>IF(ISBLANK(Calculations!AO74),"",Calculations!AO74)</f>
        <v>141400545721.45215</v>
      </c>
      <c r="AP74">
        <f>IF(ISBLANK(Calculations!AP74),"",Calculations!AP74)</f>
        <v>142014318658.36823</v>
      </c>
      <c r="AQ74">
        <f>IF(ISBLANK(Calculations!AQ74),"",Calculations!AQ74)</f>
        <v>142602990743.70584</v>
      </c>
      <c r="AR74">
        <f>IF(ISBLANK(Calculations!AR74),"",Calculations!AR74)</f>
        <v>143238796345.35684</v>
      </c>
      <c r="AS74">
        <f>IF(ISBLANK(Calculations!AS74),"",Calculations!AS74)</f>
        <v>143858204594.11539</v>
      </c>
      <c r="AT74">
        <f>IF(ISBLANK(Calculations!AT74),"",Calculations!AT74)</f>
        <v>144523881898.5499</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5.9076909400009148E-2</v>
      </c>
      <c r="L75" t="str">
        <f>IF(ISBLANK(Calculations!L75),"",Calculations!L75)</f>
        <v>RESIDENTIAL</v>
      </c>
      <c r="M75" t="str">
        <f>IF(ISBLANK(Calculations!M75),"",Calculations!M75)</f>
        <v>heating</v>
      </c>
      <c r="N75" t="str">
        <f>IF(ISBLANK(Calculations!N75),"",Calculations!N75)</f>
        <v>kerosene</v>
      </c>
      <c r="O75">
        <f t="shared" si="0"/>
        <v>177230728.20002744</v>
      </c>
      <c r="P75">
        <f>IF(ISBLANK(Calculations!P75),"",Calculations!P75)</f>
        <v>177230728.20002744</v>
      </c>
      <c r="Q75">
        <f>IF(ISBLANK(Calculations!Q75),"",Calculations!Q75)</f>
        <v>177230728.20002744</v>
      </c>
      <c r="R75">
        <f>IF(ISBLANK(Calculations!R75),"",Calculations!R75)</f>
        <v>178484689.23366842</v>
      </c>
      <c r="S75">
        <f>IF(ISBLANK(Calculations!S75),"",Calculations!S75)</f>
        <v>179701873.43762484</v>
      </c>
      <c r="T75">
        <f>IF(ISBLANK(Calculations!T75),"",Calculations!T75)</f>
        <v>180934161.43986794</v>
      </c>
      <c r="U75">
        <f>IF(ISBLANK(Calculations!U75),"",Calculations!U75)</f>
        <v>182210979.26387766</v>
      </c>
      <c r="V75">
        <f>IF(ISBLANK(Calculations!V75),"",Calculations!V75)</f>
        <v>183460600.88444191</v>
      </c>
      <c r="W75">
        <f>IF(ISBLANK(Calculations!W75),"",Calculations!W75)</f>
        <v>184698731.63209698</v>
      </c>
      <c r="X75">
        <f>IF(ISBLANK(Calculations!X75),"",Calculations!X75)</f>
        <v>185904757.9756766</v>
      </c>
      <c r="Y75">
        <f>IF(ISBLANK(Calculations!Y75),"",Calculations!Y75)</f>
        <v>187002535.55381465</v>
      </c>
      <c r="Z75">
        <f>IF(ISBLANK(Calculations!Z75),"",Calculations!Z75)</f>
        <v>188108382.93149337</v>
      </c>
      <c r="AA75">
        <f>IF(ISBLANK(Calculations!AA75),"",Calculations!AA75)</f>
        <v>189153544.93975702</v>
      </c>
      <c r="AB75">
        <f>IF(ISBLANK(Calculations!AB75),"",Calculations!AB75)</f>
        <v>190151482.32091153</v>
      </c>
      <c r="AC75">
        <f>IF(ISBLANK(Calculations!AC75),"",Calculations!AC75)</f>
        <v>191087993.02826697</v>
      </c>
      <c r="AD75">
        <f>IF(ISBLANK(Calculations!AD75),"",Calculations!AD75)</f>
        <v>192006114.28194931</v>
      </c>
      <c r="AE75">
        <f>IF(ISBLANK(Calculations!AE75),"",Calculations!AE75)</f>
        <v>192885745.48007461</v>
      </c>
      <c r="AF75">
        <f>IF(ISBLANK(Calculations!AF75),"",Calculations!AF75)</f>
        <v>193828546.42082673</v>
      </c>
      <c r="AG75">
        <f>IF(ISBLANK(Calculations!AG75),"",Calculations!AG75)</f>
        <v>194734831.77585983</v>
      </c>
      <c r="AH75">
        <f>IF(ISBLANK(Calculations!AH75),"",Calculations!AH75)</f>
        <v>195689663.37022832</v>
      </c>
      <c r="AI75">
        <f>IF(ISBLANK(Calculations!AI75),"",Calculations!AI75)</f>
        <v>196601081.18745375</v>
      </c>
      <c r="AJ75">
        <f>IF(ISBLANK(Calculations!AJ75),"",Calculations!AJ75)</f>
        <v>197546736.087044</v>
      </c>
      <c r="AK75">
        <f>IF(ISBLANK(Calculations!AK75),"",Calculations!AK75)</f>
        <v>198738729.56416985</v>
      </c>
      <c r="AL75">
        <f>IF(ISBLANK(Calculations!AL75),"",Calculations!AL75)</f>
        <v>199964785.96410483</v>
      </c>
      <c r="AM75">
        <f>IF(ISBLANK(Calculations!AM75),"",Calculations!AM75)</f>
        <v>201139299.10107026</v>
      </c>
      <c r="AN75">
        <f>IF(ISBLANK(Calculations!AN75),"",Calculations!AN75)</f>
        <v>202351050.91119328</v>
      </c>
      <c r="AO75">
        <f>IF(ISBLANK(Calculations!AO75),"",Calculations!AO75)</f>
        <v>203514642.6209788</v>
      </c>
      <c r="AP75">
        <f>IF(ISBLANK(Calculations!AP75),"",Calculations!AP75)</f>
        <v>204720864.0768663</v>
      </c>
      <c r="AQ75">
        <f>IF(ISBLANK(Calculations!AQ75),"",Calculations!AQ75)</f>
        <v>205881793.01492587</v>
      </c>
      <c r="AR75">
        <f>IF(ISBLANK(Calculations!AR75),"",Calculations!AR75)</f>
        <v>207089114.37656564</v>
      </c>
      <c r="AS75">
        <f>IF(ISBLANK(Calculations!AS75),"",Calculations!AS75)</f>
        <v>208253833.45748401</v>
      </c>
      <c r="AT75">
        <f>IF(ISBLANK(Calculations!AT75),"",Calculations!AT75)</f>
        <v>209468665.28918236</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5.9076909400009148E-2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0.72197464677570566</v>
      </c>
      <c r="K77">
        <f>IF(ISBLANK(Calculations!K77),"",Calculations!K77)</f>
        <v>5.9076909400009148E-2</v>
      </c>
      <c r="L77" t="str">
        <f>IF(ISBLANK(Calculations!L77),"",Calculations!L77)</f>
        <v>RESIDENTIAL</v>
      </c>
      <c r="M77" t="str">
        <f>IF(ISBLANK(Calculations!M77),"",Calculations!M77)</f>
        <v>heating</v>
      </c>
      <c r="N77" t="str">
        <f>IF(ISBLANK(Calculations!N77),"",Calculations!N77)</f>
        <v>LPG propane or butane</v>
      </c>
      <c r="O77">
        <f t="shared" si="0"/>
        <v>96350937569.681976</v>
      </c>
      <c r="P77">
        <f>IF(ISBLANK(Calculations!P77),"",Calculations!P77)</f>
        <v>96350937569.681976</v>
      </c>
      <c r="Q77">
        <f>IF(ISBLANK(Calculations!Q77),"",Calculations!Q77)</f>
        <v>96350937569.681976</v>
      </c>
      <c r="R77">
        <f>IF(ISBLANK(Calculations!R77),"",Calculations!R77)</f>
        <v>97219515465.23085</v>
      </c>
      <c r="S77">
        <f>IF(ISBLANK(Calculations!S77),"",Calculations!S77)</f>
        <v>98056139250.629608</v>
      </c>
      <c r="T77">
        <f>IF(ISBLANK(Calculations!T77),"",Calculations!T77)</f>
        <v>98863380835.852905</v>
      </c>
      <c r="U77">
        <f>IF(ISBLANK(Calculations!U77),"",Calculations!U77)</f>
        <v>99749304843.306549</v>
      </c>
      <c r="V77">
        <f>IF(ISBLANK(Calculations!V77),"",Calculations!V77)</f>
        <v>100705212968.33992</v>
      </c>
      <c r="W77">
        <f>IF(ISBLANK(Calculations!W77),"",Calculations!W77)</f>
        <v>101725836776.76492</v>
      </c>
      <c r="X77">
        <f>IF(ISBLANK(Calculations!X77),"",Calculations!X77)</f>
        <v>102818013962.31883</v>
      </c>
      <c r="Y77">
        <f>IF(ISBLANK(Calculations!Y77),"",Calculations!Y77)</f>
        <v>103908670306.22685</v>
      </c>
      <c r="Z77">
        <f>IF(ISBLANK(Calculations!Z77),"",Calculations!Z77)</f>
        <v>105109524862.09628</v>
      </c>
      <c r="AA77">
        <f>IF(ISBLANK(Calculations!AA77),"",Calculations!AA77)</f>
        <v>106330073659.01378</v>
      </c>
      <c r="AB77">
        <f>IF(ISBLANK(Calculations!AB77),"",Calculations!AB77)</f>
        <v>107562862763.46153</v>
      </c>
      <c r="AC77">
        <f>IF(ISBLANK(Calculations!AC77),"",Calculations!AC77)</f>
        <v>108757196510.12273</v>
      </c>
      <c r="AD77">
        <f>IF(ISBLANK(Calculations!AD77),"",Calculations!AD77)</f>
        <v>109907384921.66548</v>
      </c>
      <c r="AE77">
        <f>IF(ISBLANK(Calculations!AE77),"",Calculations!AE77)</f>
        <v>110967346275.06841</v>
      </c>
      <c r="AF77">
        <f>IF(ISBLANK(Calculations!AF77),"",Calculations!AF77)</f>
        <v>112050065684.772</v>
      </c>
      <c r="AG77">
        <f>IF(ISBLANK(Calculations!AG77),"",Calculations!AG77)</f>
        <v>113063094166.78522</v>
      </c>
      <c r="AH77">
        <f>IF(ISBLANK(Calculations!AH77),"",Calculations!AH77)</f>
        <v>114058699728.24411</v>
      </c>
      <c r="AI77">
        <f>IF(ISBLANK(Calculations!AI77),"",Calculations!AI77)</f>
        <v>115020752941.49976</v>
      </c>
      <c r="AJ77">
        <f>IF(ISBLANK(Calculations!AJ77),"",Calculations!AJ77)</f>
        <v>115994144492.09995</v>
      </c>
      <c r="AK77">
        <f>IF(ISBLANK(Calculations!AK77),"",Calculations!AK77)</f>
        <v>116421668665.93826</v>
      </c>
      <c r="AL77">
        <f>IF(ISBLANK(Calculations!AL77),"",Calculations!AL77)</f>
        <v>116904944053.05513</v>
      </c>
      <c r="AM77">
        <f>IF(ISBLANK(Calculations!AM77),"",Calculations!AM77)</f>
        <v>117396392040.64751</v>
      </c>
      <c r="AN77">
        <f>IF(ISBLANK(Calculations!AN77),"",Calculations!AN77)</f>
        <v>117948925821.00858</v>
      </c>
      <c r="AO77">
        <f>IF(ISBLANK(Calculations!AO77),"",Calculations!AO77)</f>
        <v>118508841855.77849</v>
      </c>
      <c r="AP77">
        <f>IF(ISBLANK(Calculations!AP77),"",Calculations!AP77)</f>
        <v>119119004926.24411</v>
      </c>
      <c r="AQ77">
        <f>IF(ISBLANK(Calculations!AQ77),"",Calculations!AQ77)</f>
        <v>119718093000.07622</v>
      </c>
      <c r="AR77">
        <f>IF(ISBLANK(Calculations!AR77),"",Calculations!AR77)</f>
        <v>120350889844.96466</v>
      </c>
      <c r="AS77">
        <f>IF(ISBLANK(Calculations!AS77),"",Calculations!AS77)</f>
        <v>120955182521.19177</v>
      </c>
      <c r="AT77">
        <f>IF(ISBLANK(Calculations!AT77),"",Calculations!AT77)</f>
        <v>121580142886.25476</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5.9076909400009148E-2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0.19810699888582961</v>
      </c>
      <c r="K82">
        <f>IF(ISBLANK(Calculations!K82),"",Calculations!K82)</f>
        <v>5.9076909400009148E-2</v>
      </c>
      <c r="L82" t="str">
        <f>IF(ISBLANK(Calculations!L82),"",Calculations!L82)</f>
        <v>RESIDENTIAL</v>
      </c>
      <c r="M82" t="str">
        <f>IF(ISBLANK(Calculations!M82),"",Calculations!M82)</f>
        <v>cooling</v>
      </c>
      <c r="N82" t="str">
        <f>IF(ISBLANK(Calculations!N82),"",Calculations!N82)</f>
        <v>electricity</v>
      </c>
      <c r="O82">
        <f t="shared" ref="O82:O145" si="1">P82</f>
        <v>572202658286.90906</v>
      </c>
      <c r="P82">
        <f>IF(ISBLANK(Calculations!P82),"",Calculations!P82)-(SUMIFS(BDEQ!B:B,BDEQ!$AG:$AG,About!$B$2,BDEQ!$AH:$AH,$I82)*BDEQ!$C$2*$J82*$K82)</f>
        <v>572202658286.90906</v>
      </c>
      <c r="Q82">
        <f>IF(ISBLANK(Calculations!Q82),"",Calculations!Q82)-(SUMIFS(BDEQ!C:C,BDEQ!$AG:$AG,About!$B$2,BDEQ!$AH:$AH,$I82)*BDEQ!$C$2*$J82*$K82)</f>
        <v>572202658286.90906</v>
      </c>
      <c r="R82">
        <f>IF(ISBLANK(Calculations!R82),"",Calculations!R82)-(SUMIFS(BDEQ!D:D,BDEQ!$AG:$AG,About!$B$2,BDEQ!$AH:$AH,$I82)*BDEQ!$C$2*$J82*$K82)</f>
        <v>560196928671.97498</v>
      </c>
      <c r="S82" s="99">
        <f>IF(ISBLANK(Calculations!S82),"",Calculations!S82 + ('IRA Buildings Changes'!$C$39/($AB$81-$R$81)*(S81-$R$81)))-(SUMIFS(BDEQ!E:E,BDEQ!$AG:$AG,About!$B$2,BDEQ!$AH:$AH,$I82)*BDEQ!$C$2*$J82*$K82)</f>
        <v>566021194432.91479</v>
      </c>
      <c r="T82" s="99">
        <f>IF(ISBLANK(Calculations!T82),"",Calculations!T82 + ('IRA Buildings Changes'!$C$39/($AB$81-$R$81)*(T81-$R$81)))-(SUMIFS(BDEQ!F:F,BDEQ!$AG:$AG,About!$B$2,BDEQ!$AH:$AH,$I82)*BDEQ!$C$2*$J82*$K82)</f>
        <v>572826711109.17542</v>
      </c>
      <c r="U82" s="99">
        <f>IF(ISBLANK(Calculations!U82),"",Calculations!U82 + ('IRA Buildings Changes'!$C$39/($AB$81-$R$81)*(U81-$R$81)))-(SUMIFS(BDEQ!G:G,BDEQ!$AG:$AG,About!$B$2,BDEQ!$AH:$AH,$I82)*BDEQ!$C$2*$J82*$K82)</f>
        <v>581158002734.62036</v>
      </c>
      <c r="V82" s="99">
        <f>IF(ISBLANK(Calculations!V82),"",Calculations!V82 + ('IRA Buildings Changes'!$C$39/($AB$81-$R$81)*(V81-$R$81)))-(SUMIFS(BDEQ!H:H,BDEQ!$AG:$AG,About!$B$2,BDEQ!$AH:$AH,$I82)*BDEQ!$C$2*$J82*$K82)</f>
        <v>590437340145.96082</v>
      </c>
      <c r="W82" s="99">
        <f>IF(ISBLANK(Calculations!W82),"",Calculations!W82 + ('IRA Buildings Changes'!$C$39/($AB$81-$R$81)*(W81-$R$81)))-(SUMIFS(BDEQ!I:I,BDEQ!$AG:$AG,About!$B$2,BDEQ!$AH:$AH,$I82)*BDEQ!$C$2*$J82*$K82)</f>
        <v>601407694624.89954</v>
      </c>
      <c r="X82" s="99">
        <f>IF(ISBLANK(Calculations!X82),"",Calculations!X82 + ('IRA Buildings Changes'!$C$39/($AB$81-$R$81)*(X81-$R$81)))-(SUMIFS(BDEQ!J:J,BDEQ!$AG:$AG,About!$B$2,BDEQ!$AH:$AH,$I82)*BDEQ!$C$2*$J82*$K82)</f>
        <v>613388448438.80786</v>
      </c>
      <c r="Y82" s="99">
        <f>IF(ISBLANK(Calculations!Y82),"",Calculations!Y82 + ('IRA Buildings Changes'!$C$39/($AB$81-$R$81)*(Y81-$R$81)))-(SUMIFS(BDEQ!K:K,BDEQ!$AG:$AG,About!$B$2,BDEQ!$AH:$AH,$I82)*BDEQ!$C$2*$J82*$K82)</f>
        <v>626817927375.73633</v>
      </c>
      <c r="Z82" s="99">
        <f>IF(ISBLANK(Calculations!Z82),"",Calculations!Z82 + ('IRA Buildings Changes'!$C$39/($AB$81-$R$81)*(Z81-$R$81)))-(SUMIFS(BDEQ!L:L,BDEQ!$AG:$AG,About!$B$2,BDEQ!$AH:$AH,$I82)*BDEQ!$C$2*$J82*$K82)</f>
        <v>641281028634.2804</v>
      </c>
      <c r="AA82" s="99">
        <f>IF(ISBLANK(Calculations!AA82),"",Calculations!AA82 + ('IRA Buildings Changes'!$C$39/($AB$81-$R$81)*(AA81-$R$81)))-(SUMIFS(BDEQ!M:M,BDEQ!$AG:$AG,About!$B$2,BDEQ!$AH:$AH,$I82)*BDEQ!$C$2*$J82*$K82)</f>
        <v>656578426969.89575</v>
      </c>
      <c r="AB82" s="98">
        <f>IF(ISBLANK(Calculations!AB82),"",Calculations!AB82 + 'IRA Buildings Changes'!C39)-(SUMIFS(BDEQ!N:N,BDEQ!$AG:$AG,About!$B$2,BDEQ!$AH:$AH,$I82)*BDEQ!$C$2*$J82*$K82)</f>
        <v>672635492155.18066</v>
      </c>
      <c r="AC82" s="99">
        <f>IF(ISBLANK(Calculations!AC82),"",Calculations!AC82  + 'IRA Buildings Changes'!$C$39)-(SUMIFS(BDEQ!O:O,BDEQ!$AG:$AG,About!$B$2,BDEQ!$AH:$AH,$I82)*BDEQ!$C$2*$J82*$K82)</f>
        <v>672158726796.55798</v>
      </c>
      <c r="AD82" s="99">
        <f>IF(ISBLANK(Calculations!AD82),"",Calculations!AD82  + 'IRA Buildings Changes'!$C$39)-(SUMIFS(BDEQ!P:P,BDEQ!$AG:$AG,About!$B$2,BDEQ!$AH:$AH,$I82)*BDEQ!$C$2*$J82*$K82)</f>
        <v>672390252748.87732</v>
      </c>
      <c r="AE82" s="99">
        <f>IF(ISBLANK(Calculations!AE82),"",Calculations!AE82  + 'IRA Buildings Changes'!$C$39)-(SUMIFS(BDEQ!Q:Q,BDEQ!$AG:$AG,About!$B$2,BDEQ!$AH:$AH,$I82)*BDEQ!$C$2*$J82*$K82)</f>
        <v>672714128561.68323</v>
      </c>
      <c r="AF82" s="99">
        <f>IF(ISBLANK(Calculations!AF82),"",Calculations!AF82  + 'IRA Buildings Changes'!$C$39)-(SUMIFS(BDEQ!R:R,BDEQ!$AG:$AG,About!$B$2,BDEQ!$AH:$AH,$I82)*BDEQ!$C$2*$J82*$K82)</f>
        <v>673524943195.45862</v>
      </c>
      <c r="AG82" s="99">
        <f>IF(ISBLANK(Calculations!AG82),"",Calculations!AG82  + 'IRA Buildings Changes'!$C$39)-(SUMIFS(BDEQ!S:S,BDEQ!$AG:$AG,About!$B$2,BDEQ!$AH:$AH,$I82)*BDEQ!$C$2*$J82*$K82)</f>
        <v>674286722311.08264</v>
      </c>
      <c r="AH82" s="99">
        <f>IF(ISBLANK(Calculations!AH82),"",Calculations!AH82  + 'IRA Buildings Changes'!$C$39)-(SUMIFS(BDEQ!T:T,BDEQ!$AG:$AG,About!$B$2,BDEQ!$AH:$AH,$I82)*BDEQ!$C$2*$J82*$K82)</f>
        <v>675566986327.05334</v>
      </c>
      <c r="AI82" s="99">
        <f>IF(ISBLANK(Calculations!AI82),"",Calculations!AI82  + 'IRA Buildings Changes'!$C$39)-(SUMIFS(BDEQ!U:U,BDEQ!$AG:$AG,About!$B$2,BDEQ!$AH:$AH,$I82)*BDEQ!$C$2*$J82*$K82)</f>
        <v>676660949851.98572</v>
      </c>
      <c r="AJ82" s="99">
        <f>IF(ISBLANK(Calculations!AJ82),"",Calculations!AJ82  + 'IRA Buildings Changes'!$C$39)-(SUMIFS(BDEQ!V:V,BDEQ!$AG:$AG,About!$B$2,BDEQ!$AH:$AH,$I82)*BDEQ!$C$2*$J82*$K82)</f>
        <v>678222162362.37854</v>
      </c>
      <c r="AK82" s="99">
        <f>IF(ISBLANK(Calculations!AK82),"",Calculations!AK82  + 'IRA Buildings Changes'!$C$39)-(SUMIFS(BDEQ!W:W,BDEQ!$AG:$AG,About!$B$2,BDEQ!$AH:$AH,$I82)*BDEQ!$C$2*$J82*$K82)</f>
        <v>679650565709.89099</v>
      </c>
      <c r="AL82" s="99">
        <f>IF(ISBLANK(Calculations!AL82),"",Calculations!AL82  + 'IRA Buildings Changes'!$C$39)-(SUMIFS(BDEQ!X:X,BDEQ!$AG:$AG,About!$B$2,BDEQ!$AH:$AH,$I82)*BDEQ!$C$2*$J82*$K82)</f>
        <v>681472811429.43909</v>
      </c>
      <c r="AM82" s="99">
        <f>IF(ISBLANK(Calculations!AM82),"",Calculations!AM82  + 'IRA Buildings Changes'!$C$39)-(SUMIFS(BDEQ!Y:Y,BDEQ!$AG:$AG,About!$B$2,BDEQ!$AH:$AH,$I82)*BDEQ!$C$2*$J82*$K82)</f>
        <v>683394376941.76184</v>
      </c>
      <c r="AN82" s="99">
        <f>IF(ISBLANK(Calculations!AN82),"",Calculations!AN82  + 'IRA Buildings Changes'!$C$39)-(SUMIFS(BDEQ!Z:Z,BDEQ!$AG:$AG,About!$B$2,BDEQ!$AH:$AH,$I82)*BDEQ!$C$2*$J82*$K82)</f>
        <v>685211271153.49548</v>
      </c>
      <c r="AO82" s="99">
        <f>IF(ISBLANK(Calculations!AO82),"",Calculations!AO82  + 'IRA Buildings Changes'!$C$39)-(SUMIFS(BDEQ!AA:AA,BDEQ!$AG:$AG,About!$B$2,BDEQ!$AH:$AH,$I82)*BDEQ!$C$2*$J82*$K82)</f>
        <v>687321886284.75635</v>
      </c>
      <c r="AP82" s="99">
        <f>IF(ISBLANK(Calculations!AP82),"",Calculations!AP82  + 'IRA Buildings Changes'!$C$39)-(SUMIFS(BDEQ!AB:AB,BDEQ!$AG:$AG,About!$B$2,BDEQ!$AH:$AH,$I82)*BDEQ!$C$2*$J82*$K82)</f>
        <v>689445797147.05078</v>
      </c>
      <c r="AQ82" s="99">
        <f>IF(ISBLANK(Calculations!AQ82),"",Calculations!AQ82  + 'IRA Buildings Changes'!$C$39)-(SUMIFS(BDEQ!AC:AC,BDEQ!$AG:$AG,About!$B$2,BDEQ!$AH:$AH,$I82)*BDEQ!$C$2*$J82*$K82)</f>
        <v>691458532423.18726</v>
      </c>
      <c r="AR82" s="99">
        <f>IF(ISBLANK(Calculations!AR82),"",Calculations!AR82  + 'IRA Buildings Changes'!$C$39)-(SUMIFS(BDEQ!AD:AD,BDEQ!$AG:$AG,About!$B$2,BDEQ!$AH:$AH,$I82)*BDEQ!$C$2*$J82*$K82)</f>
        <v>693727395824.86816</v>
      </c>
      <c r="AS82" s="99">
        <f>IF(ISBLANK(Calculations!AS82),"",Calculations!AS82  + 'IRA Buildings Changes'!$C$39)-(SUMIFS(BDEQ!AE:AE,BDEQ!$AG:$AG,About!$B$2,BDEQ!$AH:$AH,$I82)*BDEQ!$C$2*$J82*$K82)</f>
        <v>696063054991.72961</v>
      </c>
      <c r="AT82" s="99">
        <f>IF(ISBLANK(Calculations!AT82),"",Calculations!AT82  + 'IRA Buildings Changes'!$C$39)-(SUMIFS(BDEQ!AF:AF,BDEQ!$AG:$AG,About!$B$2,BDEQ!$AH:$AH,$I82)*BDEQ!$C$2*$J82*$K82)</f>
        <v>698311200705.6958</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5.9076909400009148E-2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5.9076909400009148E-2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5.9076909400009148E-2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5.9076909400009148E-2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5.9076909400009148E-2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5.9076909400009148E-2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5.9076909400009148E-2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5.9076909400009148E-2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5.9076909400009148E-2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6.009255162290747E-2</v>
      </c>
      <c r="K95">
        <f>IF(ISBLANK(Calculations!K95),"",Calculations!K95)</f>
        <v>5.9076909400009148E-2</v>
      </c>
      <c r="L95" t="str">
        <f>IF(ISBLANK(Calculations!L95),"",Calculations!L95)</f>
        <v>RESIDENTIAL</v>
      </c>
      <c r="M95" t="str">
        <f>IF(ISBLANK(Calculations!M95),"",Calculations!M95)</f>
        <v>lighting</v>
      </c>
      <c r="N95" t="str">
        <f>IF(ISBLANK(Calculations!N95),"",Calculations!N95)</f>
        <v>electricity</v>
      </c>
      <c r="O95">
        <f t="shared" si="1"/>
        <v>173568414923.52994</v>
      </c>
      <c r="P95">
        <f>IF(ISBLANK(Calculations!P95),"",Calculations!P95)-(SUMIFS(BDEQ!B:B,BDEQ!$AG:$AG,About!$B$2,BDEQ!$AH:$AH,$I95)*BDEQ!$C$2*$J95*$K95)</f>
        <v>173568414923.52994</v>
      </c>
      <c r="Q95">
        <f>IF(ISBLANK(Calculations!Q95),"",Calculations!Q95)-(SUMIFS(BDEQ!C:C,BDEQ!$AG:$AG,About!$B$2,BDEQ!$AH:$AH,$I95)*BDEQ!$C$2*$J95*$K95)</f>
        <v>173568414923.52994</v>
      </c>
      <c r="R95">
        <f>IF(ISBLANK(Calculations!R95),"",Calculations!R95)-(SUMIFS(BDEQ!D:D,BDEQ!$AG:$AG,About!$B$2,BDEQ!$AH:$AH,$I95)*BDEQ!$C$2*$J95*$K95)</f>
        <v>174389212669.13354</v>
      </c>
      <c r="S95">
        <f>IF(ISBLANK(Calculations!S95),"",Calculations!S95)-(SUMIFS(BDEQ!E:E,BDEQ!$AG:$AG,About!$B$2,BDEQ!$AH:$AH,$I95)*BDEQ!$C$2*$J95*$K95)</f>
        <v>175339987196.43884</v>
      </c>
      <c r="T95">
        <f>IF(ISBLANK(Calculations!T95),"",Calculations!T95)-(SUMIFS(BDEQ!F:F,BDEQ!$AG:$AG,About!$B$2,BDEQ!$AH:$AH,$I95)*BDEQ!$C$2*$J95*$K95)</f>
        <v>176401381509.52673</v>
      </c>
      <c r="U95">
        <f>IF(ISBLANK(Calculations!U95),"",Calculations!U95)-(SUMIFS(BDEQ!G:G,BDEQ!$AG:$AG,About!$B$2,BDEQ!$AH:$AH,$I95)*BDEQ!$C$2*$J95*$K95)</f>
        <v>178069362609.8309</v>
      </c>
      <c r="V95">
        <f>IF(ISBLANK(Calculations!V95),"",Calculations!V95)-(SUMIFS(BDEQ!H:H,BDEQ!$AG:$AG,About!$B$2,BDEQ!$AH:$AH,$I95)*BDEQ!$C$2*$J95*$K95)</f>
        <v>180184366315.81808</v>
      </c>
      <c r="W95">
        <f>IF(ISBLANK(Calculations!W95),"",Calculations!W95)-(SUMIFS(BDEQ!I:I,BDEQ!$AG:$AG,About!$B$2,BDEQ!$AH:$AH,$I95)*BDEQ!$C$2*$J95*$K95)</f>
        <v>182597509537.70197</v>
      </c>
      <c r="X95">
        <f>IF(ISBLANK(Calculations!X95),"",Calculations!X95)-(SUMIFS(BDEQ!J:J,BDEQ!$AG:$AG,About!$B$2,BDEQ!$AH:$AH,$I95)*BDEQ!$C$2*$J95*$K95)</f>
        <v>184952545527.67682</v>
      </c>
      <c r="Y95">
        <f>IF(ISBLANK(Calculations!Y95),"",Calculations!Y95)-(SUMIFS(BDEQ!K:K,BDEQ!$AG:$AG,About!$B$2,BDEQ!$AH:$AH,$I95)*BDEQ!$C$2*$J95*$K95)</f>
        <v>187363165331.84619</v>
      </c>
      <c r="Z95">
        <f>IF(ISBLANK(Calculations!Z95),"",Calculations!Z95)-(SUMIFS(BDEQ!L:L,BDEQ!$AG:$AG,About!$B$2,BDEQ!$AH:$AH,$I95)*BDEQ!$C$2*$J95*$K95)</f>
        <v>189889075356.57974</v>
      </c>
      <c r="AA95">
        <f>IF(ISBLANK(Calculations!AA95),"",Calculations!AA95)-(SUMIFS(BDEQ!M:M,BDEQ!$AG:$AG,About!$B$2,BDEQ!$AH:$AH,$I95)*BDEQ!$C$2*$J95*$K95)</f>
        <v>192707749760.08664</v>
      </c>
      <c r="AB95">
        <f>IF(ISBLANK(Calculations!AB95),"",Calculations!AB95)-(SUMIFS(BDEQ!N:N,BDEQ!$AG:$AG,About!$B$2,BDEQ!$AH:$AH,$I95)*BDEQ!$C$2*$J95*$K95)</f>
        <v>195762845037.95593</v>
      </c>
      <c r="AC95">
        <f>IF(ISBLANK(Calculations!AC95),"",Calculations!AC95)-(SUMIFS(BDEQ!O:O,BDEQ!$AG:$AG,About!$B$2,BDEQ!$AH:$AH,$I95)*BDEQ!$C$2*$J95*$K95)</f>
        <v>199023281235.71478</v>
      </c>
      <c r="AD95">
        <f>IF(ISBLANK(Calculations!AD95),"",Calculations!AD95)-(SUMIFS(BDEQ!P:P,BDEQ!$AG:$AG,About!$B$2,BDEQ!$AH:$AH,$I95)*BDEQ!$C$2*$J95*$K95)</f>
        <v>202316080524.52405</v>
      </c>
      <c r="AE95">
        <f>IF(ISBLANK(Calculations!AE95),"",Calculations!AE95)-(SUMIFS(BDEQ!Q:Q,BDEQ!$AG:$AG,About!$B$2,BDEQ!$AH:$AH,$I95)*BDEQ!$C$2*$J95*$K95)</f>
        <v>205615196026.84222</v>
      </c>
      <c r="AF95">
        <f>IF(ISBLANK(Calculations!AF95),"",Calculations!AF95)-(SUMIFS(BDEQ!R:R,BDEQ!$AG:$AG,About!$B$2,BDEQ!$AH:$AH,$I95)*BDEQ!$C$2*$J95*$K95)</f>
        <v>208158176158.25537</v>
      </c>
      <c r="AG95">
        <f>IF(ISBLANK(Calculations!AG95),"",Calculations!AG95)-(SUMIFS(BDEQ!S:S,BDEQ!$AG:$AG,About!$B$2,BDEQ!$AH:$AH,$I95)*BDEQ!$C$2*$J95*$K95)</f>
        <v>210667072798.44708</v>
      </c>
      <c r="AH95">
        <f>IF(ISBLANK(Calculations!AH95),"",Calculations!AH95)-(SUMIFS(BDEQ!T:T,BDEQ!$AG:$AG,About!$B$2,BDEQ!$AH:$AH,$I95)*BDEQ!$C$2*$J95*$K95)</f>
        <v>213163441116.76889</v>
      </c>
      <c r="AI95">
        <f>IF(ISBLANK(Calculations!AI95),"",Calculations!AI95)-(SUMIFS(BDEQ!U:U,BDEQ!$AG:$AG,About!$B$2,BDEQ!$AH:$AH,$I95)*BDEQ!$C$2*$J95*$K95)</f>
        <v>215627768947.32425</v>
      </c>
      <c r="AJ95">
        <f>IF(ISBLANK(Calculations!AJ95),"",Calculations!AJ95)-(SUMIFS(BDEQ!V:V,BDEQ!$AG:$AG,About!$B$2,BDEQ!$AH:$AH,$I95)*BDEQ!$C$2*$J95*$K95)</f>
        <v>218092694856.41446</v>
      </c>
      <c r="AK95">
        <f>IF(ISBLANK(Calculations!AK95),"",Calculations!AK95)-(SUMIFS(BDEQ!W:W,BDEQ!$AG:$AG,About!$B$2,BDEQ!$AH:$AH,$I95)*BDEQ!$C$2*$J95*$K95)</f>
        <v>220458084254.16425</v>
      </c>
      <c r="AL95">
        <f>IF(ISBLANK(Calculations!AL95),"",Calculations!AL95)-(SUMIFS(BDEQ!X:X,BDEQ!$AG:$AG,About!$B$2,BDEQ!$AH:$AH,$I95)*BDEQ!$C$2*$J95*$K95)</f>
        <v>222898417772.91791</v>
      </c>
      <c r="AM95">
        <f>IF(ISBLANK(Calculations!AM95),"",Calculations!AM95)-(SUMIFS(BDEQ!Y:Y,BDEQ!$AG:$AG,About!$B$2,BDEQ!$AH:$AH,$I95)*BDEQ!$C$2*$J95*$K95)</f>
        <v>225435949653.85089</v>
      </c>
      <c r="AN95">
        <f>IF(ISBLANK(Calculations!AN95),"",Calculations!AN95)-(SUMIFS(BDEQ!Z:Z,BDEQ!$AG:$AG,About!$B$2,BDEQ!$AH:$AH,$I95)*BDEQ!$C$2*$J95*$K95)</f>
        <v>228117246710.23114</v>
      </c>
      <c r="AO95">
        <f>IF(ISBLANK(Calculations!AO95),"",Calculations!AO95)-(SUMIFS(BDEQ!AA:AA,BDEQ!$AG:$AG,About!$B$2,BDEQ!$AH:$AH,$I95)*BDEQ!$C$2*$J95*$K95)</f>
        <v>230887225940.68738</v>
      </c>
      <c r="AP95">
        <f>IF(ISBLANK(Calculations!AP95),"",Calculations!AP95)-(SUMIFS(BDEQ!AB:AB,BDEQ!$AG:$AG,About!$B$2,BDEQ!$AH:$AH,$I95)*BDEQ!$C$2*$J95*$K95)</f>
        <v>233746357522.50903</v>
      </c>
      <c r="AQ95">
        <f>IF(ISBLANK(Calculations!AQ95),"",Calculations!AQ95)-(SUMIFS(BDEQ!AC:AC,BDEQ!$AG:$AG,About!$B$2,BDEQ!$AH:$AH,$I95)*BDEQ!$C$2*$J95*$K95)</f>
        <v>236735975434.259</v>
      </c>
      <c r="AR95">
        <f>IF(ISBLANK(Calculations!AR95),"",Calculations!AR95)-(SUMIFS(BDEQ!AD:AD,BDEQ!$AG:$AG,About!$B$2,BDEQ!$AH:$AH,$I95)*BDEQ!$C$2*$J95*$K95)</f>
        <v>239780313715.74814</v>
      </c>
      <c r="AS95">
        <f>IF(ISBLANK(Calculations!AS95),"",Calculations!AS95)-(SUMIFS(BDEQ!AE:AE,BDEQ!$AG:$AG,About!$B$2,BDEQ!$AH:$AH,$I95)*BDEQ!$C$2*$J95*$K95)</f>
        <v>242908600251.64554</v>
      </c>
      <c r="AT95">
        <f>IF(ISBLANK(Calculations!AT95),"",Calculations!AT95)-(SUMIFS(BDEQ!AF:AF,BDEQ!$AG:$AG,About!$B$2,BDEQ!$AH:$AH,$I95)*BDEQ!$C$2*$J95*$K95)</f>
        <v>246163215393.7518</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5.9076909400009148E-2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5.9076909400009148E-2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5.9076909400009148E-2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5.9076909400009148E-2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5.9076909400009148E-2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5.9076909400009148E-2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5.9076909400009148E-2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5.9076909400009148E-2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5.9076909400009148E-2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0.25959625680280007</v>
      </c>
      <c r="K108">
        <f>IF(ISBLANK(Calculations!K108),"",Calculations!K108)</f>
        <v>5.9076909400009148E-2</v>
      </c>
      <c r="L108" t="str">
        <f>IF(ISBLANK(Calculations!L108),"",Calculations!L108)</f>
        <v>RESIDENTIAL</v>
      </c>
      <c r="M108" t="str">
        <f>IF(ISBLANK(Calculations!M108),"",Calculations!M108)</f>
        <v>appl</v>
      </c>
      <c r="N108" t="str">
        <f>IF(ISBLANK(Calculations!N108),"",Calculations!N108)</f>
        <v>electricity</v>
      </c>
      <c r="O108">
        <f t="shared" si="1"/>
        <v>749805252006.76465</v>
      </c>
      <c r="P108">
        <f>IF(ISBLANK(Calculations!P108),"",Calculations!P108)-(SUMIFS(BDEQ!B:B,BDEQ!$AG:$AG,About!$B$2,BDEQ!$AH:$AH,$I108)*BDEQ!$C$2*$J108*$K108)</f>
        <v>749805252006.76465</v>
      </c>
      <c r="Q108">
        <f>IF(ISBLANK(Calculations!Q108),"",Calculations!Q108)-(SUMIFS(BDEQ!C:C,BDEQ!$AG:$AG,About!$B$2,BDEQ!$AH:$AH,$I108)*BDEQ!$C$2*$J108*$K108)</f>
        <v>749805252006.76465</v>
      </c>
      <c r="R108">
        <f>IF(ISBLANK(Calculations!R108),"",Calculations!R108)-(SUMIFS(BDEQ!D:D,BDEQ!$AG:$AG,About!$B$2,BDEQ!$AH:$AH,$I108)*BDEQ!$C$2*$J108*$K108)</f>
        <v>748560304378.22437</v>
      </c>
      <c r="S108">
        <f>IF(ISBLANK(Calculations!S108),"",Calculations!S108)-(SUMIFS(BDEQ!E:E,BDEQ!$AG:$AG,About!$B$2,BDEQ!$AH:$AH,$I108)*BDEQ!$C$2*$J108*$K108)</f>
        <v>747380147725.6897</v>
      </c>
      <c r="T108">
        <f>IF(ISBLANK(Calculations!T108),"",Calculations!T108)-(SUMIFS(BDEQ!F:F,BDEQ!$AG:$AG,About!$B$2,BDEQ!$AH:$AH,$I108)*BDEQ!$C$2*$J108*$K108)</f>
        <v>746503261903.92578</v>
      </c>
      <c r="U108">
        <f>IF(ISBLANK(Calculations!U108),"",Calculations!U108)-(SUMIFS(BDEQ!G:G,BDEQ!$AG:$AG,About!$B$2,BDEQ!$AH:$AH,$I108)*BDEQ!$C$2*$J108*$K108)</f>
        <v>746186187305.64441</v>
      </c>
      <c r="V108">
        <f>IF(ISBLANK(Calculations!V108),"",Calculations!V108)-(SUMIFS(BDEQ!H:H,BDEQ!$AG:$AG,About!$B$2,BDEQ!$AH:$AH,$I108)*BDEQ!$C$2*$J108*$K108)</f>
        <v>746528909488.56238</v>
      </c>
      <c r="W108">
        <f>IF(ISBLANK(Calculations!W108),"",Calculations!W108)-(SUMIFS(BDEQ!I:I,BDEQ!$AG:$AG,About!$B$2,BDEQ!$AH:$AH,$I108)*BDEQ!$C$2*$J108*$K108)</f>
        <v>747654298810.52136</v>
      </c>
      <c r="X108">
        <f>IF(ISBLANK(Calculations!X108),"",Calculations!X108)-(SUMIFS(BDEQ!J:J,BDEQ!$AG:$AG,About!$B$2,BDEQ!$AH:$AH,$I108)*BDEQ!$C$2*$J108*$K108)</f>
        <v>749610681874.65051</v>
      </c>
      <c r="Y108">
        <f>IF(ISBLANK(Calculations!Y108),"",Calculations!Y108)-(SUMIFS(BDEQ!K:K,BDEQ!$AG:$AG,About!$B$2,BDEQ!$AH:$AH,$I108)*BDEQ!$C$2*$J108*$K108)</f>
        <v>752177709917.64368</v>
      </c>
      <c r="Z108">
        <f>IF(ISBLANK(Calculations!Z108),"",Calculations!Z108)-(SUMIFS(BDEQ!L:L,BDEQ!$AG:$AG,About!$B$2,BDEQ!$AH:$AH,$I108)*BDEQ!$C$2*$J108*$K108)</f>
        <v>755584835496.85046</v>
      </c>
      <c r="AA108">
        <f>IF(ISBLANK(Calculations!AA108),"",Calculations!AA108)-(SUMIFS(BDEQ!M:M,BDEQ!$AG:$AG,About!$B$2,BDEQ!$AH:$AH,$I108)*BDEQ!$C$2*$J108*$K108)</f>
        <v>759790657810.28552</v>
      </c>
      <c r="AB108">
        <f>IF(ISBLANK(Calculations!AB108),"",Calculations!AB108)-(SUMIFS(BDEQ!N:N,BDEQ!$AG:$AG,About!$B$2,BDEQ!$AH:$AH,$I108)*BDEQ!$C$2*$J108*$K108)</f>
        <v>764762036690.99414</v>
      </c>
      <c r="AC108">
        <f>IF(ISBLANK(Calculations!AC108),"",Calculations!AC108)-(SUMIFS(BDEQ!O:O,BDEQ!$AG:$AG,About!$B$2,BDEQ!$AH:$AH,$I108)*BDEQ!$C$2*$J108*$K108)</f>
        <v>770201463289.33655</v>
      </c>
      <c r="AD108">
        <f>IF(ISBLANK(Calculations!AD108),"",Calculations!AD108)-(SUMIFS(BDEQ!P:P,BDEQ!$AG:$AG,About!$B$2,BDEQ!$AH:$AH,$I108)*BDEQ!$C$2*$J108*$K108)</f>
        <v>776262600710.98889</v>
      </c>
      <c r="AE108">
        <f>IF(ISBLANK(Calculations!AE108),"",Calculations!AE108)-(SUMIFS(BDEQ!Q:Q,BDEQ!$AG:$AG,About!$B$2,BDEQ!$AH:$AH,$I108)*BDEQ!$C$2*$J108*$K108)</f>
        <v>782983605302.94678</v>
      </c>
      <c r="AF108">
        <f>IF(ISBLANK(Calculations!AF108),"",Calculations!AF108)-(SUMIFS(BDEQ!R:R,BDEQ!$AG:$AG,About!$B$2,BDEQ!$AH:$AH,$I108)*BDEQ!$C$2*$J108*$K108)</f>
        <v>790073987368.49475</v>
      </c>
      <c r="AG108">
        <f>IF(ISBLANK(Calculations!AG108),"",Calculations!AG108)-(SUMIFS(BDEQ!S:S,BDEQ!$AG:$AG,About!$B$2,BDEQ!$AH:$AH,$I108)*BDEQ!$C$2*$J108*$K108)</f>
        <v>797416267723.9624</v>
      </c>
      <c r="AH108">
        <f>IF(ISBLANK(Calculations!AH108),"",Calculations!AH108)-(SUMIFS(BDEQ!T:T,BDEQ!$AG:$AG,About!$B$2,BDEQ!$AH:$AH,$I108)*BDEQ!$C$2*$J108*$K108)</f>
        <v>804901513260.53442</v>
      </c>
      <c r="AI108">
        <f>IF(ISBLANK(Calculations!AI108),"",Calculations!AI108)-(SUMIFS(BDEQ!U:U,BDEQ!$AG:$AG,About!$B$2,BDEQ!$AH:$AH,$I108)*BDEQ!$C$2*$J108*$K108)</f>
        <v>812348349278.08179</v>
      </c>
      <c r="AJ108">
        <f>IF(ISBLANK(Calculations!AJ108),"",Calculations!AJ108)-(SUMIFS(BDEQ!V:V,BDEQ!$AG:$AG,About!$B$2,BDEQ!$AH:$AH,$I108)*BDEQ!$C$2*$J108*$K108)</f>
        <v>819843102052.02759</v>
      </c>
      <c r="AK108">
        <f>IF(ISBLANK(Calculations!AK108),"",Calculations!AK108)-(SUMIFS(BDEQ!W:W,BDEQ!$AG:$AG,About!$B$2,BDEQ!$AH:$AH,$I108)*BDEQ!$C$2*$J108*$K108)</f>
        <v>826574214432.12439</v>
      </c>
      <c r="AL108">
        <f>IF(ISBLANK(Calculations!AL108),"",Calculations!AL108)-(SUMIFS(BDEQ!X:X,BDEQ!$AG:$AG,About!$B$2,BDEQ!$AH:$AH,$I108)*BDEQ!$C$2*$J108*$K108)</f>
        <v>833343173990.91858</v>
      </c>
      <c r="AM108">
        <f>IF(ISBLANK(Calculations!AM108),"",Calculations!AM108)-(SUMIFS(BDEQ!Y:Y,BDEQ!$AG:$AG,About!$B$2,BDEQ!$AH:$AH,$I108)*BDEQ!$C$2*$J108*$K108)</f>
        <v>840156848142.6012</v>
      </c>
      <c r="AN108">
        <f>IF(ISBLANK(Calculations!AN108),"",Calculations!AN108)-(SUMIFS(BDEQ!Z:Z,BDEQ!$AG:$AG,About!$B$2,BDEQ!$AH:$AH,$I108)*BDEQ!$C$2*$J108*$K108)</f>
        <v>847149869080.28674</v>
      </c>
      <c r="AO108">
        <f>IF(ISBLANK(Calculations!AO108),"",Calculations!AO108)-(SUMIFS(BDEQ!AA:AA,BDEQ!$AG:$AG,About!$B$2,BDEQ!$AH:$AH,$I108)*BDEQ!$C$2*$J108*$K108)</f>
        <v>854100626255.86475</v>
      </c>
      <c r="AP108">
        <f>IF(ISBLANK(Calculations!AP108),"",Calculations!AP108)-(SUMIFS(BDEQ!AB:AB,BDEQ!$AG:$AG,About!$B$2,BDEQ!$AH:$AH,$I108)*BDEQ!$C$2*$J108*$K108)</f>
        <v>861048913709.66907</v>
      </c>
      <c r="AQ108">
        <f>IF(ISBLANK(Calculations!AQ108),"",Calculations!AQ108)-(SUMIFS(BDEQ!AC:AC,BDEQ!$AG:$AG,About!$B$2,BDEQ!$AH:$AH,$I108)*BDEQ!$C$2*$J108*$K108)</f>
        <v>868228721295.50342</v>
      </c>
      <c r="AR108">
        <f>IF(ISBLANK(Calculations!AR108),"",Calculations!AR108)-(SUMIFS(BDEQ!AD:AD,BDEQ!$AG:$AG,About!$B$2,BDEQ!$AH:$AH,$I108)*BDEQ!$C$2*$J108*$K108)</f>
        <v>875382983739.11011</v>
      </c>
      <c r="AS108">
        <f>IF(ISBLANK(Calculations!AS108),"",Calculations!AS108)-(SUMIFS(BDEQ!AE:AE,BDEQ!$AG:$AG,About!$B$2,BDEQ!$AH:$AH,$I108)*BDEQ!$C$2*$J108*$K108)</f>
        <v>882666565557.45349</v>
      </c>
      <c r="AT108">
        <f>IF(ISBLANK(Calculations!AT108),"",Calculations!AT108)-(SUMIFS(BDEQ!AF:AF,BDEQ!$AG:$AG,About!$B$2,BDEQ!$AH:$AH,$I108)*BDEQ!$C$2*$J108*$K108)</f>
        <v>890268936941.19458</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5.9076909400009148E-2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0.40186485210082956</v>
      </c>
      <c r="K110">
        <f>IF(ISBLANK(Calculations!K110),"",Calculations!K110)</f>
        <v>5.9076909400009148E-2</v>
      </c>
      <c r="L110" t="str">
        <f>IF(ISBLANK(Calculations!L110),"",Calculations!L110)</f>
        <v>RESIDENTIAL</v>
      </c>
      <c r="M110" t="str">
        <f>IF(ISBLANK(Calculations!M110),"",Calculations!M110)</f>
        <v>appl</v>
      </c>
      <c r="N110" t="str">
        <f>IF(ISBLANK(Calculations!N110),"",Calculations!N110)</f>
        <v>natural gas</v>
      </c>
      <c r="O110">
        <f t="shared" si="1"/>
        <v>1103169955021.1743</v>
      </c>
      <c r="P110">
        <f>IF(ISBLANK(Calculations!P110),"",Calculations!P110)</f>
        <v>1103169955021.1743</v>
      </c>
      <c r="Q110">
        <f>IF(ISBLANK(Calculations!Q110),"",Calculations!Q110)</f>
        <v>1103169955021.1743</v>
      </c>
      <c r="R110">
        <f>IF(ISBLANK(Calculations!R110),"",Calculations!R110)</f>
        <v>1110094464045.0813</v>
      </c>
      <c r="S110">
        <f>IF(ISBLANK(Calculations!S110),"",Calculations!S110)</f>
        <v>1117161050401.9241</v>
      </c>
      <c r="T110">
        <f>IF(ISBLANK(Calculations!T110),"",Calculations!T110)</f>
        <v>1124593271126.2163</v>
      </c>
      <c r="U110">
        <f>IF(ISBLANK(Calculations!U110),"",Calculations!U110)</f>
        <v>1132537789119.5798</v>
      </c>
      <c r="V110">
        <f>IF(ISBLANK(Calculations!V110),"",Calculations!V110)</f>
        <v>1141242335316.2256</v>
      </c>
      <c r="W110">
        <f>IF(ISBLANK(Calculations!W110),"",Calculations!W110)</f>
        <v>1150627377781.7617</v>
      </c>
      <c r="X110">
        <f>IF(ISBLANK(Calculations!X110),"",Calculations!X110)</f>
        <v>1160519333330.3528</v>
      </c>
      <c r="Y110">
        <f>IF(ISBLANK(Calculations!Y110),"",Calculations!Y110)</f>
        <v>1170605995961.4871</v>
      </c>
      <c r="Z110">
        <f>IF(ISBLANK(Calculations!Z110),"",Calculations!Z110)</f>
        <v>1181009009373.0684</v>
      </c>
      <c r="AA110">
        <f>IF(ISBLANK(Calculations!AA110),"",Calculations!AA110)</f>
        <v>1191707087417.5383</v>
      </c>
      <c r="AB110">
        <f>IF(ISBLANK(Calculations!AB110),"",Calculations!AB110)</f>
        <v>1202438701788.5366</v>
      </c>
      <c r="AC110">
        <f>IF(ISBLANK(Calculations!AC110),"",Calculations!AC110)</f>
        <v>1213121643222.697</v>
      </c>
      <c r="AD110">
        <f>IF(ISBLANK(Calculations!AD110),"",Calculations!AD110)</f>
        <v>1224079050867.7847</v>
      </c>
      <c r="AE110">
        <f>IF(ISBLANK(Calculations!AE110),"",Calculations!AE110)</f>
        <v>1235409078785.5298</v>
      </c>
      <c r="AF110">
        <f>IF(ISBLANK(Calculations!AF110),"",Calculations!AF110)</f>
        <v>1247100301491.2048</v>
      </c>
      <c r="AG110">
        <f>IF(ISBLANK(Calculations!AG110),"",Calculations!AG110)</f>
        <v>1258888633128.3726</v>
      </c>
      <c r="AH110">
        <f>IF(ISBLANK(Calculations!AH110),"",Calculations!AH110)</f>
        <v>1270702622714.1221</v>
      </c>
      <c r="AI110">
        <f>IF(ISBLANK(Calculations!AI110),"",Calculations!AI110)</f>
        <v>1282464253656.3516</v>
      </c>
      <c r="AJ110">
        <f>IF(ISBLANK(Calculations!AJ110),"",Calculations!AJ110)</f>
        <v>1294155383104.0325</v>
      </c>
      <c r="AK110">
        <f>IF(ISBLANK(Calculations!AK110),"",Calculations!AK110)</f>
        <v>1304535306280.7214</v>
      </c>
      <c r="AL110">
        <f>IF(ISBLANK(Calculations!AL110),"",Calculations!AL110)</f>
        <v>1314966190489.9041</v>
      </c>
      <c r="AM110">
        <f>IF(ISBLANK(Calculations!AM110),"",Calculations!AM110)</f>
        <v>1325487526261.7444</v>
      </c>
      <c r="AN110">
        <f>IF(ISBLANK(Calculations!AN110),"",Calculations!AN110)</f>
        <v>1336130939132.3977</v>
      </c>
      <c r="AO110">
        <f>IF(ISBLANK(Calculations!AO110),"",Calculations!AO110)</f>
        <v>1346911521906.7502</v>
      </c>
      <c r="AP110">
        <f>IF(ISBLANK(Calculations!AP110),"",Calculations!AP110)</f>
        <v>1357830889028.2673</v>
      </c>
      <c r="AQ110">
        <f>IF(ISBLANK(Calculations!AQ110),"",Calculations!AQ110)</f>
        <v>1368904439915.3916</v>
      </c>
      <c r="AR110">
        <f>IF(ISBLANK(Calculations!AR110),"",Calculations!AR110)</f>
        <v>1380120950732.7878</v>
      </c>
      <c r="AS110">
        <f>IF(ISBLANK(Calculations!AS110),"",Calculations!AS110)</f>
        <v>1391493224880.3264</v>
      </c>
      <c r="AT110">
        <f>IF(ISBLANK(Calculations!AT110),"",Calculations!AT110)</f>
        <v>1403029194268.5605</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1.7551350259745985E-2</v>
      </c>
      <c r="K111">
        <f>IF(ISBLANK(Calculations!K111),"",Calculations!K111)</f>
        <v>5.9076909400009148E-2</v>
      </c>
      <c r="L111" t="str">
        <f>IF(ISBLANK(Calculations!L111),"",Calculations!L111)</f>
        <v>RESIDENTIAL</v>
      </c>
      <c r="M111" t="str">
        <f>IF(ISBLANK(Calculations!M111),"",Calculations!M111)</f>
        <v>appl</v>
      </c>
      <c r="N111" t="str">
        <f>IF(ISBLANK(Calculations!N111),"",Calculations!N111)</f>
        <v>petroleum diesel</v>
      </c>
      <c r="O111">
        <f t="shared" si="1"/>
        <v>284104990.9851383</v>
      </c>
      <c r="P111">
        <f>IF(ISBLANK(Calculations!P111),"",Calculations!P111)</f>
        <v>284104990.9851383</v>
      </c>
      <c r="Q111">
        <f>IF(ISBLANK(Calculations!Q111),"",Calculations!Q111)</f>
        <v>284104990.9851383</v>
      </c>
      <c r="R111">
        <f>IF(ISBLANK(Calculations!R111),"",Calculations!R111)</f>
        <v>273293669.18660539</v>
      </c>
      <c r="S111">
        <f>IF(ISBLANK(Calculations!S111),"",Calculations!S111)</f>
        <v>260061407.67412832</v>
      </c>
      <c r="T111">
        <f>IF(ISBLANK(Calculations!T111),"",Calculations!T111)</f>
        <v>245691199.16273835</v>
      </c>
      <c r="U111">
        <f>IF(ISBLANK(Calculations!U111),"",Calculations!U111)</f>
        <v>231480916.07836127</v>
      </c>
      <c r="V111">
        <f>IF(ISBLANK(Calculations!V111),"",Calculations!V111)</f>
        <v>218594197.34045053</v>
      </c>
      <c r="W111">
        <f>IF(ISBLANK(Calculations!W111),"",Calculations!W111)</f>
        <v>207807729.35255885</v>
      </c>
      <c r="X111">
        <f>IF(ISBLANK(Calculations!X111),"",Calculations!X111)</f>
        <v>199488250.29931235</v>
      </c>
      <c r="Y111">
        <f>IF(ISBLANK(Calculations!Y111),"",Calculations!Y111)</f>
        <v>193619464.64701009</v>
      </c>
      <c r="Z111">
        <f>IF(ISBLANK(Calculations!Z111),"",Calculations!Z111)</f>
        <v>189996276.99838153</v>
      </c>
      <c r="AA111">
        <f>IF(ISBLANK(Calculations!AA111),"",Calculations!AA111)</f>
        <v>188218069.76883581</v>
      </c>
      <c r="AB111">
        <f>IF(ISBLANK(Calculations!AB111),"",Calculations!AB111)</f>
        <v>187776411.4012785</v>
      </c>
      <c r="AC111">
        <f>IF(ISBLANK(Calculations!AC111),"",Calculations!AC111)</f>
        <v>188219881.48430109</v>
      </c>
      <c r="AD111">
        <f>IF(ISBLANK(Calculations!AD111),"",Calculations!AD111)</f>
        <v>189259905.21500891</v>
      </c>
      <c r="AE111">
        <f>IF(ISBLANK(Calculations!AE111),"",Calculations!AE111)</f>
        <v>190668053.37085974</v>
      </c>
      <c r="AF111">
        <f>IF(ISBLANK(Calculations!AF111),"",Calculations!AF111)</f>
        <v>192288186.64237967</v>
      </c>
      <c r="AG111">
        <f>IF(ISBLANK(Calculations!AG111),"",Calculations!AG111)</f>
        <v>193994701.55970868</v>
      </c>
      <c r="AH111">
        <f>IF(ISBLANK(Calculations!AH111),"",Calculations!AH111)</f>
        <v>195737116.40008017</v>
      </c>
      <c r="AI111">
        <f>IF(ISBLANK(Calculations!AI111),"",Calculations!AI111)</f>
        <v>197482840.35504088</v>
      </c>
      <c r="AJ111">
        <f>IF(ISBLANK(Calculations!AJ111),"",Calculations!AJ111)</f>
        <v>199218785.20270908</v>
      </c>
      <c r="AK111">
        <f>IF(ISBLANK(Calculations!AK111),"",Calculations!AK111)</f>
        <v>200777409.308887</v>
      </c>
      <c r="AL111">
        <f>IF(ISBLANK(Calculations!AL111),"",Calculations!AL111)</f>
        <v>202347774.07120484</v>
      </c>
      <c r="AM111">
        <f>IF(ISBLANK(Calculations!AM111),"",Calculations!AM111)</f>
        <v>203936795.06293082</v>
      </c>
      <c r="AN111">
        <f>IF(ISBLANK(Calculations!AN111),"",Calculations!AN111)</f>
        <v>205549969.12826991</v>
      </c>
      <c r="AO111">
        <f>IF(ISBLANK(Calculations!AO111),"",Calculations!AO111)</f>
        <v>207189985.860569</v>
      </c>
      <c r="AP111">
        <f>IF(ISBLANK(Calculations!AP111),"",Calculations!AP111)</f>
        <v>208855415.49018332</v>
      </c>
      <c r="AQ111">
        <f>IF(ISBLANK(Calculations!AQ111),"",Calculations!AQ111)</f>
        <v>210547805.3843976</v>
      </c>
      <c r="AR111">
        <f>IF(ISBLANK(Calculations!AR111),"",Calculations!AR111)</f>
        <v>212264597.69138572</v>
      </c>
      <c r="AS111">
        <f>IF(ISBLANK(Calculations!AS111),"",Calculations!AS111)</f>
        <v>214006767.29565912</v>
      </c>
      <c r="AT111">
        <f>IF(ISBLANK(Calculations!AT111),"",Calculations!AT111)</f>
        <v>215775651.24214405</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5.9076909400009148E-2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5.9076909400009148E-2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5.9076909400009148E-2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5.9076909400009148E-2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0.27802535322429428</v>
      </c>
      <c r="K116">
        <f>IF(ISBLANK(Calculations!K116),"",Calculations!K116)</f>
        <v>5.9076909400009148E-2</v>
      </c>
      <c r="L116" t="str">
        <f>IF(ISBLANK(Calculations!L116),"",Calculations!L116)</f>
        <v>RESIDENTIAL</v>
      </c>
      <c r="M116" t="str">
        <f>IF(ISBLANK(Calculations!M116),"",Calculations!M116)</f>
        <v>appl</v>
      </c>
      <c r="N116" t="str">
        <f>IF(ISBLANK(Calculations!N116),"",Calculations!N116)</f>
        <v>LPG propane or butane</v>
      </c>
      <c r="O116">
        <f t="shared" si="1"/>
        <v>37103800764.938675</v>
      </c>
      <c r="P116">
        <f>IF(ISBLANK(Calculations!P116),"",Calculations!P116)</f>
        <v>37103800764.938675</v>
      </c>
      <c r="Q116">
        <f>IF(ISBLANK(Calculations!Q116),"",Calculations!Q116)</f>
        <v>37103800764.938675</v>
      </c>
      <c r="R116">
        <f>IF(ISBLANK(Calculations!R116),"",Calculations!R116)</f>
        <v>36675691978.809105</v>
      </c>
      <c r="S116">
        <f>IF(ISBLANK(Calculations!S116),"",Calculations!S116)</f>
        <v>36405832660.045868</v>
      </c>
      <c r="T116">
        <f>IF(ISBLANK(Calculations!T116),"",Calculations!T116)</f>
        <v>36271092133.328743</v>
      </c>
      <c r="U116">
        <f>IF(ISBLANK(Calculations!U116),"",Calculations!U116)</f>
        <v>36244385379.839127</v>
      </c>
      <c r="V116">
        <f>IF(ISBLANK(Calculations!V116),"",Calculations!V116)</f>
        <v>36304544325.513626</v>
      </c>
      <c r="W116">
        <f>IF(ISBLANK(Calculations!W116),"",Calculations!W116)</f>
        <v>36429932519.218971</v>
      </c>
      <c r="X116">
        <f>IF(ISBLANK(Calculations!X116),"",Calculations!X116)</f>
        <v>36603328113.203331</v>
      </c>
      <c r="Y116">
        <f>IF(ISBLANK(Calculations!Y116),"",Calculations!Y116)</f>
        <v>36806723375.546646</v>
      </c>
      <c r="Z116">
        <f>IF(ISBLANK(Calculations!Z116),"",Calculations!Z116)</f>
        <v>37038699944.987099</v>
      </c>
      <c r="AA116">
        <f>IF(ISBLANK(Calculations!AA116),"",Calculations!AA116)</f>
        <v>37294181065.282288</v>
      </c>
      <c r="AB116">
        <f>IF(ISBLANK(Calculations!AB116),"",Calculations!AB116)</f>
        <v>37561131683.158508</v>
      </c>
      <c r="AC116">
        <f>IF(ISBLANK(Calculations!AC116),"",Calculations!AC116)</f>
        <v>37833089032.406097</v>
      </c>
      <c r="AD116">
        <f>IF(ISBLANK(Calculations!AD116),"",Calculations!AD116)</f>
        <v>38115053876.657913</v>
      </c>
      <c r="AE116">
        <f>IF(ISBLANK(Calculations!AE116),"",Calculations!AE116)</f>
        <v>38408159172.022758</v>
      </c>
      <c r="AF116">
        <f>IF(ISBLANK(Calculations!AF116),"",Calculations!AF116)</f>
        <v>38712257472.554108</v>
      </c>
      <c r="AG116">
        <f>IF(ISBLANK(Calculations!AG116),"",Calculations!AG116)</f>
        <v>39020039721.193489</v>
      </c>
      <c r="AH116">
        <f>IF(ISBLANK(Calculations!AH116),"",Calculations!AH116)</f>
        <v>39329802991.869987</v>
      </c>
      <c r="AI116">
        <f>IF(ISBLANK(Calculations!AI116),"",Calculations!AI116)</f>
        <v>39639528759.953484</v>
      </c>
      <c r="AJ116">
        <f>IF(ISBLANK(Calculations!AJ116),"",Calculations!AJ116)</f>
        <v>39948909957.449608</v>
      </c>
      <c r="AK116">
        <f>IF(ISBLANK(Calculations!AK116),"",Calculations!AK116)</f>
        <v>40283761043.629997</v>
      </c>
      <c r="AL116">
        <f>IF(ISBLANK(Calculations!AL116),"",Calculations!AL116)</f>
        <v>40619207512.085701</v>
      </c>
      <c r="AM116">
        <f>IF(ISBLANK(Calculations!AM116),"",Calculations!AM116)</f>
        <v>40956176333.372696</v>
      </c>
      <c r="AN116">
        <f>IF(ISBLANK(Calculations!AN116),"",Calculations!AN116)</f>
        <v>41295466544.492615</v>
      </c>
      <c r="AO116">
        <f>IF(ISBLANK(Calculations!AO116),"",Calculations!AO116)</f>
        <v>41637496392.358627</v>
      </c>
      <c r="AP116">
        <f>IF(ISBLANK(Calculations!AP116),"",Calculations!AP116)</f>
        <v>41982564587.31559</v>
      </c>
      <c r="AQ116">
        <f>IF(ISBLANK(Calculations!AQ116),"",Calculations!AQ116)</f>
        <v>42331173205.364235</v>
      </c>
      <c r="AR116">
        <f>IF(ISBLANK(Calculations!AR116),"",Calculations!AR116)</f>
        <v>42683217188.118767</v>
      </c>
      <c r="AS116">
        <f>IF(ISBLANK(Calculations!AS116),"",Calculations!AS116)</f>
        <v>43039212392.467857</v>
      </c>
      <c r="AT116">
        <f>IF(ISBLANK(Calculations!AT116),"",Calculations!AT116)</f>
        <v>43399488794.197693</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5.9076909400009148E-2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0.37366018580023858</v>
      </c>
      <c r="K121">
        <f>IF(ISBLANK(Calculations!K121),"",Calculations!K121)</f>
        <v>5.9076909400009148E-2</v>
      </c>
      <c r="L121" t="str">
        <f>IF(ISBLANK(Calculations!L121),"",Calculations!L121)</f>
        <v>RESIDENTIAL</v>
      </c>
      <c r="M121" t="str">
        <f>IF(ISBLANK(Calculations!M121),"",Calculations!M121)</f>
        <v>other</v>
      </c>
      <c r="N121" t="str">
        <f>IF(ISBLANK(Calculations!N121),"",Calculations!N121)</f>
        <v>electricity</v>
      </c>
      <c r="O121">
        <f t="shared" si="1"/>
        <v>1079261978695.1426</v>
      </c>
      <c r="P121">
        <f>IF(ISBLANK(Calculations!P121),"",Calculations!P121)-(SUMIFS(BDEQ!B:B,BDEQ!$AG:$AG,About!$B$2,BDEQ!$AH:$AH,$I121)*BDEQ!$C$2*$J121*$K121)</f>
        <v>1079261978695.1426</v>
      </c>
      <c r="Q121">
        <f>IF(ISBLANK(Calculations!Q121),"",Calculations!Q121)-(SUMIFS(BDEQ!C:C,BDEQ!$AG:$AG,About!$B$2,BDEQ!$AH:$AH,$I121)*BDEQ!$C$2*$J121*$K121)</f>
        <v>1079261978695.1426</v>
      </c>
      <c r="R121">
        <f>IF(ISBLANK(Calculations!R121),"",Calculations!R121)-(SUMIFS(BDEQ!D:D,BDEQ!$AG:$AG,About!$B$2,BDEQ!$AH:$AH,$I121)*BDEQ!$C$2*$J121*$K121)</f>
        <v>1079543933649.204</v>
      </c>
      <c r="S121">
        <f>IF(ISBLANK(Calculations!S121),"",Calculations!S121)-(SUMIFS(BDEQ!E:E,BDEQ!$AG:$AG,About!$B$2,BDEQ!$AH:$AH,$I121)*BDEQ!$C$2*$J121*$K121)</f>
        <v>1080085204935.0471</v>
      </c>
      <c r="T121">
        <f>IF(ISBLANK(Calculations!T121),"",Calculations!T121)-(SUMIFS(BDEQ!F:F,BDEQ!$AG:$AG,About!$B$2,BDEQ!$AH:$AH,$I121)*BDEQ!$C$2*$J121*$K121)</f>
        <v>1081274671355.6982</v>
      </c>
      <c r="U121">
        <f>IF(ISBLANK(Calculations!U121),"",Calculations!U121)-(SUMIFS(BDEQ!G:G,BDEQ!$AG:$AG,About!$B$2,BDEQ!$AH:$AH,$I121)*BDEQ!$C$2*$J121*$K121)</f>
        <v>1081968426530.686</v>
      </c>
      <c r="V121">
        <f>IF(ISBLANK(Calculations!V121),"",Calculations!V121)-(SUMIFS(BDEQ!H:H,BDEQ!$AG:$AG,About!$B$2,BDEQ!$AH:$AH,$I121)*BDEQ!$C$2*$J121*$K121)</f>
        <v>1081696240368.8491</v>
      </c>
      <c r="W121">
        <f>IF(ISBLANK(Calculations!W121),"",Calculations!W121)-(SUMIFS(BDEQ!I:I,BDEQ!$AG:$AG,About!$B$2,BDEQ!$AH:$AH,$I121)*BDEQ!$C$2*$J121*$K121)</f>
        <v>1081718711074.5677</v>
      </c>
      <c r="X121">
        <f>IF(ISBLANK(Calculations!X121),"",Calculations!X121)-(SUMIFS(BDEQ!J:J,BDEQ!$AG:$AG,About!$B$2,BDEQ!$AH:$AH,$I121)*BDEQ!$C$2*$J121*$K121)</f>
        <v>1081996441763.1534</v>
      </c>
      <c r="Y121">
        <f>IF(ISBLANK(Calculations!Y121),"",Calculations!Y121)-(SUMIFS(BDEQ!K:K,BDEQ!$AG:$AG,About!$B$2,BDEQ!$AH:$AH,$I121)*BDEQ!$C$2*$J121*$K121)</f>
        <v>1081369163579.1859</v>
      </c>
      <c r="Z121">
        <f>IF(ISBLANK(Calculations!Z121),"",Calculations!Z121)-(SUMIFS(BDEQ!L:L,BDEQ!$AG:$AG,About!$B$2,BDEQ!$AH:$AH,$I121)*BDEQ!$C$2*$J121*$K121)</f>
        <v>1079581906760.9453</v>
      </c>
      <c r="AA121">
        <f>IF(ISBLANK(Calculations!AA121),"",Calculations!AA121)-(SUMIFS(BDEQ!M:M,BDEQ!$AG:$AG,About!$B$2,BDEQ!$AH:$AH,$I121)*BDEQ!$C$2*$J121*$K121)</f>
        <v>1076736761946.5609</v>
      </c>
      <c r="AB121">
        <f>IF(ISBLANK(Calculations!AB121),"",Calculations!AB121)-(SUMIFS(BDEQ!N:N,BDEQ!$AG:$AG,About!$B$2,BDEQ!$AH:$AH,$I121)*BDEQ!$C$2*$J121*$K121)</f>
        <v>1072517250748.5382</v>
      </c>
      <c r="AC121">
        <f>IF(ISBLANK(Calculations!AC121),"",Calculations!AC121)-(SUMIFS(BDEQ!O:O,BDEQ!$AG:$AG,About!$B$2,BDEQ!$AH:$AH,$I121)*BDEQ!$C$2*$J121*$K121)</f>
        <v>1068262858569.9476</v>
      </c>
      <c r="AD121">
        <f>IF(ISBLANK(Calculations!AD121),"",Calculations!AD121)-(SUMIFS(BDEQ!P:P,BDEQ!$AG:$AG,About!$B$2,BDEQ!$AH:$AH,$I121)*BDEQ!$C$2*$J121*$K121)</f>
        <v>1065000004390.0964</v>
      </c>
      <c r="AE121">
        <f>IF(ISBLANK(Calculations!AE121),"",Calculations!AE121)-(SUMIFS(BDEQ!Q:Q,BDEQ!$AG:$AG,About!$B$2,BDEQ!$AH:$AH,$I121)*BDEQ!$C$2*$J121*$K121)</f>
        <v>1062169689905.0924</v>
      </c>
      <c r="AF121">
        <f>IF(ISBLANK(Calculations!AF121),"",Calculations!AF121)-(SUMIFS(BDEQ!R:R,BDEQ!$AG:$AG,About!$B$2,BDEQ!$AH:$AH,$I121)*BDEQ!$C$2*$J121*$K121)</f>
        <v>1058576989391.8275</v>
      </c>
      <c r="AG121">
        <f>IF(ISBLANK(Calculations!AG121),"",Calculations!AG121)-(SUMIFS(BDEQ!S:S,BDEQ!$AG:$AG,About!$B$2,BDEQ!$AH:$AH,$I121)*BDEQ!$C$2*$J121*$K121)</f>
        <v>1053579543144.9955</v>
      </c>
      <c r="AH121">
        <f>IF(ISBLANK(Calculations!AH121),"",Calculations!AH121)-(SUMIFS(BDEQ!T:T,BDEQ!$AG:$AG,About!$B$2,BDEQ!$AH:$AH,$I121)*BDEQ!$C$2*$J121*$K121)</f>
        <v>1047516657690.5085</v>
      </c>
      <c r="AI121">
        <f>IF(ISBLANK(Calculations!AI121),"",Calculations!AI121)-(SUMIFS(BDEQ!U:U,BDEQ!$AG:$AG,About!$B$2,BDEQ!$AH:$AH,$I121)*BDEQ!$C$2*$J121*$K121)</f>
        <v>1039175289706.9351</v>
      </c>
      <c r="AJ121">
        <f>IF(ISBLANK(Calculations!AJ121),"",Calculations!AJ121)-(SUMIFS(BDEQ!V:V,BDEQ!$AG:$AG,About!$B$2,BDEQ!$AH:$AH,$I121)*BDEQ!$C$2*$J121*$K121)</f>
        <v>1027965731471.252</v>
      </c>
      <c r="AK121">
        <f>IF(ISBLANK(Calculations!AK121),"",Calculations!AK121)-(SUMIFS(BDEQ!W:W,BDEQ!$AG:$AG,About!$B$2,BDEQ!$AH:$AH,$I121)*BDEQ!$C$2*$J121*$K121)</f>
        <v>1010786675313.2721</v>
      </c>
      <c r="AL121">
        <f>IF(ISBLANK(Calculations!AL121),"",Calculations!AL121)-(SUMIFS(BDEQ!X:X,BDEQ!$AG:$AG,About!$B$2,BDEQ!$AH:$AH,$I121)*BDEQ!$C$2*$J121*$K121)</f>
        <v>991110534128.49792</v>
      </c>
      <c r="AM121">
        <f>IF(ISBLANK(Calculations!AM121),"",Calculations!AM121)-(SUMIFS(BDEQ!Y:Y,BDEQ!$AG:$AG,About!$B$2,BDEQ!$AH:$AH,$I121)*BDEQ!$C$2*$J121*$K121)</f>
        <v>969658732449.58752</v>
      </c>
      <c r="AN121">
        <f>IF(ISBLANK(Calculations!AN121),"",Calculations!AN121)-(SUMIFS(BDEQ!Z:Z,BDEQ!$AG:$AG,About!$B$2,BDEQ!$AH:$AH,$I121)*BDEQ!$C$2*$J121*$K121)</f>
        <v>946697708327.69275</v>
      </c>
      <c r="AO121">
        <f>IF(ISBLANK(Calculations!AO121),"",Calculations!AO121)-(SUMIFS(BDEQ!AA:AA,BDEQ!$AG:$AG,About!$B$2,BDEQ!$AH:$AH,$I121)*BDEQ!$C$2*$J121*$K121)</f>
        <v>921263784790.25818</v>
      </c>
      <c r="AP121">
        <f>IF(ISBLANK(Calculations!AP121),"",Calculations!AP121)-(SUMIFS(BDEQ!AB:AB,BDEQ!$AG:$AG,About!$B$2,BDEQ!$AH:$AH,$I121)*BDEQ!$C$2*$J121*$K121)</f>
        <v>892663802855.43799</v>
      </c>
      <c r="AQ121">
        <f>IF(ISBLANK(Calculations!AQ121),"",Calculations!AQ121)-(SUMIFS(BDEQ!AC:AC,BDEQ!$AG:$AG,About!$B$2,BDEQ!$AH:$AH,$I121)*BDEQ!$C$2*$J121*$K121)</f>
        <v>860556096938.3042</v>
      </c>
      <c r="AR121">
        <f>IF(ISBLANK(Calculations!AR121),"",Calculations!AR121)-(SUMIFS(BDEQ!AD:AD,BDEQ!$AG:$AG,About!$B$2,BDEQ!$AH:$AH,$I121)*BDEQ!$C$2*$J121*$K121)</f>
        <v>824571100732.34143</v>
      </c>
      <c r="AS121">
        <f>IF(ISBLANK(Calculations!AS121),"",Calculations!AS121)-(SUMIFS(BDEQ!AE:AE,BDEQ!$AG:$AG,About!$B$2,BDEQ!$AH:$AH,$I121)*BDEQ!$C$2*$J121*$K121)</f>
        <v>785776813556.70398</v>
      </c>
      <c r="AT121">
        <f>IF(ISBLANK(Calculations!AT121),"",Calculations!AT121)-(SUMIFS(BDEQ!AF:AF,BDEQ!$AG:$AG,About!$B$2,BDEQ!$AH:$AH,$I121)*BDEQ!$C$2*$J121*$K121)</f>
        <v>744853278467.27246</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5.9076909400009148E-2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5.9076909400009148E-2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5.9076909400009148E-2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5.9076909400009148E-2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5.9076909400009148E-2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5.9076909400009148E-2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5.9076909400009148E-2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5.9076909400009148E-2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5.9076909400009148E-2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1.5555230895559805E-2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652479715145.15161</v>
      </c>
      <c r="P134">
        <f>IF(ISBLANK(Calculations!P134),"",Calculations!P134)</f>
        <v>652479715145.15161</v>
      </c>
      <c r="Q134">
        <f>IF(ISBLANK(Calculations!Q134),"",Calculations!Q134)</f>
        <v>652479715145.15161</v>
      </c>
      <c r="R134">
        <f>IF(ISBLANK(Calculations!R134),"",Calculations!R134)</f>
        <v>663975605437.36304</v>
      </c>
      <c r="S134">
        <f>IF(ISBLANK(Calculations!S134),"",Calculations!S134)</f>
        <v>675009658090.42578</v>
      </c>
      <c r="T134">
        <f>IF(ISBLANK(Calculations!T134),"",Calculations!T134)</f>
        <v>685674763576.26306</v>
      </c>
      <c r="U134">
        <f>IF(ISBLANK(Calculations!U134),"",Calculations!U134)</f>
        <v>695889229575.42151</v>
      </c>
      <c r="V134">
        <f>IF(ISBLANK(Calculations!V134),"",Calculations!V134)</f>
        <v>705781402232.33362</v>
      </c>
      <c r="W134">
        <f>IF(ISBLANK(Calculations!W134),"",Calculations!W134)</f>
        <v>715318412544.99719</v>
      </c>
      <c r="X134">
        <f>IF(ISBLANK(Calculations!X134),"",Calculations!X134)</f>
        <v>724474848347.40588</v>
      </c>
      <c r="Y134">
        <f>IF(ISBLANK(Calculations!Y134),"",Calculations!Y134)</f>
        <v>733260228053.78052</v>
      </c>
      <c r="Z134">
        <f>IF(ISBLANK(Calculations!Z134),"",Calculations!Z134)</f>
        <v>741365337700.45618</v>
      </c>
      <c r="AA134">
        <f>IF(ISBLANK(Calculations!AA134),"",Calculations!AA134)</f>
        <v>748781400863.45056</v>
      </c>
      <c r="AB134">
        <f>IF(ISBLANK(Calculations!AB134),"",Calculations!AB134)</f>
        <v>755335947504.08704</v>
      </c>
      <c r="AC134">
        <f>IF(ISBLANK(Calculations!AC134),"",Calculations!AC134)</f>
        <v>761147971194.66199</v>
      </c>
      <c r="AD134">
        <f>IF(ISBLANK(Calculations!AD134),"",Calculations!AD134)</f>
        <v>766266949118.64478</v>
      </c>
      <c r="AE134">
        <f>IF(ISBLANK(Calculations!AE134),"",Calculations!AE134)</f>
        <v>770558963588.85303</v>
      </c>
      <c r="AF134">
        <f>IF(ISBLANK(Calculations!AF134),"",Calculations!AF134)</f>
        <v>774328037164.38574</v>
      </c>
      <c r="AG134">
        <f>IF(ISBLANK(Calculations!AG134),"",Calculations!AG134)</f>
        <v>777533143375.84924</v>
      </c>
      <c r="AH134">
        <f>IF(ISBLANK(Calculations!AH134),"",Calculations!AH134)</f>
        <v>780425668600.25317</v>
      </c>
      <c r="AI134">
        <f>IF(ISBLANK(Calculations!AI134),"",Calculations!AI134)</f>
        <v>782946866508.50293</v>
      </c>
      <c r="AJ134">
        <f>IF(ISBLANK(Calculations!AJ134),"",Calculations!AJ134)</f>
        <v>785337469674.41333</v>
      </c>
      <c r="AK134">
        <f>IF(ISBLANK(Calculations!AK134),"",Calculations!AK134)</f>
        <v>787555298215.396</v>
      </c>
      <c r="AL134">
        <f>IF(ISBLANK(Calculations!AL134),"",Calculations!AL134)</f>
        <v>789764630689.66431</v>
      </c>
      <c r="AM134">
        <f>IF(ISBLANK(Calculations!AM134),"",Calculations!AM134)</f>
        <v>791842602183.38672</v>
      </c>
      <c r="AN134">
        <f>IF(ISBLANK(Calculations!AN134),"",Calculations!AN134)</f>
        <v>793970544657.39368</v>
      </c>
      <c r="AO134">
        <f>IF(ISBLANK(Calculations!AO134),"",Calculations!AO134)</f>
        <v>796065970442.6897</v>
      </c>
      <c r="AP134">
        <f>IF(ISBLANK(Calculations!AP134),"",Calculations!AP134)</f>
        <v>798084288681.45386</v>
      </c>
      <c r="AQ134">
        <f>IF(ISBLANK(Calculations!AQ134),"",Calculations!AQ134)</f>
        <v>800068197287.71216</v>
      </c>
      <c r="AR134">
        <f>IF(ISBLANK(Calculations!AR134),"",Calculations!AR134)</f>
        <v>801927741523.65442</v>
      </c>
      <c r="AS134">
        <f>IF(ISBLANK(Calculations!AS134),"",Calculations!AS134)</f>
        <v>803820422638.90027</v>
      </c>
      <c r="AT134">
        <f>IF(ISBLANK(Calculations!AT134),"",Calculations!AT134)</f>
        <v>805669328828.88269</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0.41530891078954063</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13226758190825.289</v>
      </c>
      <c r="P136">
        <f>IF(ISBLANK(Calculations!P136),"",Calculations!P136)</f>
        <v>13226758190825.289</v>
      </c>
      <c r="Q136">
        <f>IF(ISBLANK(Calculations!Q136),"",Calculations!Q136)</f>
        <v>13226758190825.289</v>
      </c>
      <c r="R136">
        <f>IF(ISBLANK(Calculations!R136),"",Calculations!R136)</f>
        <v>13228265404082.361</v>
      </c>
      <c r="S136" s="99">
        <f>IF(ISBLANK(Calculations!S136),"",Calculations!S136 + ('IRA Buildings Changes'!$F$38/($AB$133-$R$133)*(S133-$R$133)))</f>
        <v>13206595627696.373</v>
      </c>
      <c r="T136" s="99">
        <f>IF(ISBLANK(Calculations!T136),"",Calculations!T136 + ('IRA Buildings Changes'!$F$38/($AB$133-$R$133)*(T133-$R$133)))</f>
        <v>13181460138733.98</v>
      </c>
      <c r="U136" s="99">
        <f>IF(ISBLANK(Calculations!U136),"",Calculations!U136 + ('IRA Buildings Changes'!$F$38/($AB$133-$R$133)*(U133-$R$133)))</f>
        <v>13152603803590.127</v>
      </c>
      <c r="V136" s="99">
        <f>IF(ISBLANK(Calculations!V136),"",Calculations!V136 + ('IRA Buildings Changes'!$F$38/($AB$133-$R$133)*(V133-$R$133)))</f>
        <v>13124316369311.73</v>
      </c>
      <c r="W136" s="99">
        <f>IF(ISBLANK(Calculations!W136),"",Calculations!W136 + ('IRA Buildings Changes'!$F$38/($AB$133-$R$133)*(W133-$R$133)))</f>
        <v>13098289809466.127</v>
      </c>
      <c r="X136" s="99">
        <f>IF(ISBLANK(Calculations!X136),"",Calculations!X136 + ('IRA Buildings Changes'!$F$38/($AB$133-$R$133)*(X133-$R$133)))</f>
        <v>13076807551507.896</v>
      </c>
      <c r="Y136" s="99">
        <f>IF(ISBLANK(Calculations!Y136),"",Calculations!Y136 + ('IRA Buildings Changes'!$F$38/($AB$133-$R$133)*(Y133-$R$133)))</f>
        <v>13063087753139.004</v>
      </c>
      <c r="Z136" s="99">
        <f>IF(ISBLANK(Calculations!Z136),"",Calculations!Z136 + ('IRA Buildings Changes'!$F$38/($AB$133-$R$133)*(Z133-$R$133)))</f>
        <v>13054570060550.814</v>
      </c>
      <c r="AA136" s="99">
        <f>IF(ISBLANK(Calculations!AA136),"",Calculations!AA136 + ('IRA Buildings Changes'!$F$38/($AB$133-$R$133)*(AA133-$R$133)))</f>
        <v>13052708692137.039</v>
      </c>
      <c r="AB136" s="98">
        <f>IF(ISBLANK(Calculations!AB136),"",Calculations!AB136 + 'IRA Buildings Changes'!F38)</f>
        <v>13056062840231.674</v>
      </c>
      <c r="AC136" s="99">
        <f>IF(ISBLANK(Calculations!AC136),"",Calculations!AC136 + 'IRA Buildings Changes'!$F$38)</f>
        <v>13084446461502.092</v>
      </c>
      <c r="AD136" s="99">
        <f>IF(ISBLANK(Calculations!AD136),"",Calculations!AD136 + 'IRA Buildings Changes'!$F$38)</f>
        <v>13120555049829.555</v>
      </c>
      <c r="AE136" s="99">
        <f>IF(ISBLANK(Calculations!AE136),"",Calculations!AE136 + 'IRA Buildings Changes'!$F$38)</f>
        <v>13159809465532.574</v>
      </c>
      <c r="AF136" s="99">
        <f>IF(ISBLANK(Calculations!AF136),"",Calculations!AF136 + 'IRA Buildings Changes'!$F$38)</f>
        <v>13204601030903.611</v>
      </c>
      <c r="AG136" s="99">
        <f>IF(ISBLANK(Calculations!AG136),"",Calculations!AG136 + 'IRA Buildings Changes'!$F$38)</f>
        <v>13250910001374.301</v>
      </c>
      <c r="AH136" s="99">
        <f>IF(ISBLANK(Calculations!AH136),"",Calculations!AH136 + 'IRA Buildings Changes'!$F$38)</f>
        <v>13300141869516.793</v>
      </c>
      <c r="AI136" s="99">
        <f>IF(ISBLANK(Calculations!AI136),"",Calculations!AI136 + 'IRA Buildings Changes'!$F$38)</f>
        <v>13348745001244.838</v>
      </c>
      <c r="AJ136" s="99">
        <f>IF(ISBLANK(Calculations!AJ136),"",Calculations!AJ136 + 'IRA Buildings Changes'!$F$38)</f>
        <v>13399096863399.67</v>
      </c>
      <c r="AK136" s="99">
        <f>IF(ISBLANK(Calculations!AK136),"",Calculations!AK136 + 'IRA Buildings Changes'!$F$38)</f>
        <v>13448606231747.094</v>
      </c>
      <c r="AL136" s="99">
        <f>IF(ISBLANK(Calculations!AL136),"",Calculations!AL136 + 'IRA Buildings Changes'!$F$38)</f>
        <v>13499167133162.895</v>
      </c>
      <c r="AM136" s="99">
        <f>IF(ISBLANK(Calculations!AM136),"",Calculations!AM136 + 'IRA Buildings Changes'!$F$38)</f>
        <v>13547737658285.012</v>
      </c>
      <c r="AN136" s="99">
        <f>IF(ISBLANK(Calculations!AN136),"",Calculations!AN136 + 'IRA Buildings Changes'!$F$38)</f>
        <v>13597200797725.982</v>
      </c>
      <c r="AO136" s="99">
        <f>IF(ISBLANK(Calculations!AO136),"",Calculations!AO136 + 'IRA Buildings Changes'!$F$38)</f>
        <v>13645706628076.506</v>
      </c>
      <c r="AP136" s="99">
        <f>IF(ISBLANK(Calculations!AP136),"",Calculations!AP136 + 'IRA Buildings Changes'!$F$38)</f>
        <v>13692550863378.484</v>
      </c>
      <c r="AQ136" s="99">
        <f>IF(ISBLANK(Calculations!AQ136),"",Calculations!AQ136 + 'IRA Buildings Changes'!$F$38)</f>
        <v>13738512541795.77</v>
      </c>
      <c r="AR136" s="99">
        <f>IF(ISBLANK(Calculations!AR136),"",Calculations!AR136 + 'IRA Buildings Changes'!$F$38)</f>
        <v>13782234629153.541</v>
      </c>
      <c r="AS136" s="99">
        <f>IF(ISBLANK(Calculations!AS136),"",Calculations!AS136 + 'IRA Buildings Changes'!$F$38)</f>
        <v>13826691731521.375</v>
      </c>
      <c r="AT136" s="99">
        <f>IF(ISBLANK(Calculations!AT136),"",Calculations!AT136 + 'IRA Buildings Changes'!$F$38)</f>
        <v>13870654974019</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2.366046217315158E-2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156892524670.16812</v>
      </c>
      <c r="P137">
        <f>IF(ISBLANK(Calculations!P137),"",Calculations!P137)</f>
        <v>156892524670.16812</v>
      </c>
      <c r="Q137">
        <f>IF(ISBLANK(Calculations!Q137),"",Calculations!Q137)</f>
        <v>156892524670.16812</v>
      </c>
      <c r="R137">
        <f>IF(ISBLANK(Calculations!R137),"",Calculations!R137)</f>
        <v>157305640358.70255</v>
      </c>
      <c r="S137">
        <f>IF(ISBLANK(Calculations!S137),"",Calculations!S137)</f>
        <v>157538235025.67609</v>
      </c>
      <c r="T137">
        <f>IF(ISBLANK(Calculations!T137),"",Calculations!T137)</f>
        <v>157565480966.65521</v>
      </c>
      <c r="U137">
        <f>IF(ISBLANK(Calculations!U137),"",Calculations!U137)</f>
        <v>157307421061.96335</v>
      </c>
      <c r="V137">
        <f>IF(ISBLANK(Calculations!V137),"",Calculations!V137)</f>
        <v>156715513090.28186</v>
      </c>
      <c r="W137">
        <f>IF(ISBLANK(Calculations!W137),"",Calculations!W137)</f>
        <v>155694442146.34811</v>
      </c>
      <c r="X137">
        <f>IF(ISBLANK(Calculations!X137),"",Calculations!X137)</f>
        <v>154158265861.20636</v>
      </c>
      <c r="Y137">
        <f>IF(ISBLANK(Calculations!Y137),"",Calculations!Y137)</f>
        <v>152065387638.39423</v>
      </c>
      <c r="Z137">
        <f>IF(ISBLANK(Calculations!Z137),"",Calculations!Z137)</f>
        <v>149380808709.14847</v>
      </c>
      <c r="AA137">
        <f>IF(ISBLANK(Calculations!AA137),"",Calculations!AA137)</f>
        <v>146170967506.11035</v>
      </c>
      <c r="AB137">
        <f>IF(ISBLANK(Calculations!AB137),"",Calculations!AB137)</f>
        <v>142528922736.21881</v>
      </c>
      <c r="AC137">
        <f>IF(ISBLANK(Calculations!AC137),"",Calculations!AC137)</f>
        <v>138582615396.38474</v>
      </c>
      <c r="AD137">
        <f>IF(ISBLANK(Calculations!AD137),"",Calculations!AD137)</f>
        <v>134468321263.15091</v>
      </c>
      <c r="AE137">
        <f>IF(ISBLANK(Calculations!AE137),"",Calculations!AE137)</f>
        <v>130419804507.41008</v>
      </c>
      <c r="AF137">
        <f>IF(ISBLANK(Calculations!AF137),"",Calculations!AF137)</f>
        <v>126458206279.49557</v>
      </c>
      <c r="AG137">
        <f>IF(ISBLANK(Calculations!AG137),"",Calculations!AG137)</f>
        <v>122566071688.15048</v>
      </c>
      <c r="AH137">
        <f>IF(ISBLANK(Calculations!AH137),"",Calculations!AH137)</f>
        <v>118776589038.73015</v>
      </c>
      <c r="AI137">
        <f>IF(ISBLANK(Calculations!AI137),"",Calculations!AI137)</f>
        <v>115101258357.5105</v>
      </c>
      <c r="AJ137">
        <f>IF(ISBLANK(Calculations!AJ137),"",Calculations!AJ137)</f>
        <v>111604085493.22083</v>
      </c>
      <c r="AK137">
        <f>IF(ISBLANK(Calculations!AK137),"",Calculations!AK137)</f>
        <v>108324951620.99771</v>
      </c>
      <c r="AL137">
        <f>IF(ISBLANK(Calculations!AL137),"",Calculations!AL137)</f>
        <v>105332948831.68549</v>
      </c>
      <c r="AM137">
        <f>IF(ISBLANK(Calculations!AM137),"",Calculations!AM137)</f>
        <v>102665424326.29393</v>
      </c>
      <c r="AN137">
        <f>IF(ISBLANK(Calculations!AN137),"",Calculations!AN137)</f>
        <v>100376608015.05354</v>
      </c>
      <c r="AO137">
        <f>IF(ISBLANK(Calculations!AO137),"",Calculations!AO137)</f>
        <v>98485311452.409241</v>
      </c>
      <c r="AP137">
        <f>IF(ISBLANK(Calculations!AP137),"",Calculations!AP137)</f>
        <v>96987989999.913849</v>
      </c>
      <c r="AQ137">
        <f>IF(ISBLANK(Calculations!AQ137),"",Calculations!AQ137)</f>
        <v>95876498377.46817</v>
      </c>
      <c r="AR137">
        <f>IF(ISBLANK(Calculations!AR137),"",Calculations!AR137)</f>
        <v>95104870815.30925</v>
      </c>
      <c r="AS137">
        <f>IF(ISBLANK(Calculations!AS137),"",Calculations!AS137)</f>
        <v>94641566358.897614</v>
      </c>
      <c r="AT137">
        <f>IF(ISBLANK(Calculations!AT137),"",Calculations!AT137)</f>
        <v>94419955519.039612</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368000000000</v>
      </c>
      <c r="P139">
        <f>IF(ISBLANK(Calculations!P139),"",Calculations!P139)</f>
        <v>368000000000</v>
      </c>
      <c r="Q139">
        <f>IF(ISBLANK(Calculations!Q139),"",Calculations!Q139)</f>
        <v>368000000000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5000000000</v>
      </c>
      <c r="P140">
        <f>IF(ISBLANK(Calculations!P140),"",Calculations!P140)</f>
        <v>5000000000</v>
      </c>
      <c r="Q140">
        <f>IF(ISBLANK(Calculations!Q140),"",Calculations!Q140)</f>
        <v>5000000000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1861000000000</v>
      </c>
      <c r="P142">
        <f>IF(ISBLANK(Calculations!P142),"",Calculations!P142)</f>
        <v>1861000000000</v>
      </c>
      <c r="Q142">
        <f>IF(ISBLANK(Calculations!Q142),"",Calculations!Q142)</f>
        <v>1861000000000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0.20590151099913737</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8636744780369.8164</v>
      </c>
      <c r="P147">
        <f>IF(ISBLANK(Calculations!P147),"",Calculations!P147)</f>
        <v>8636744780369.8164</v>
      </c>
      <c r="Q147">
        <f>IF(ISBLANK(Calculations!Q147),"",Calculations!Q147)</f>
        <v>8636744780369.8164</v>
      </c>
      <c r="R147">
        <f>IF(ISBLANK(Calculations!R147),"",Calculations!R147)</f>
        <v>8659479753199.2588</v>
      </c>
      <c r="S147" s="99">
        <f>IF(ISBLANK(Calculations!S147),"",Calculations!S147+('IRA Buildings Changes'!$E$38/($AB$146-$R$146)*(S146-$R$146)))</f>
        <v>8638544341645.4121</v>
      </c>
      <c r="T147" s="99">
        <f>IF(ISBLANK(Calculations!T147),"",Calculations!T147+('IRA Buildings Changes'!$E$38/($AB$146-$R$146)*(T146-$R$146)))</f>
        <v>8610048599563.7744</v>
      </c>
      <c r="U147" s="99">
        <f>IF(ISBLANK(Calculations!U147),"",Calculations!U147+('IRA Buildings Changes'!$E$38/($AB$146-$R$146)*(U146-$R$146)))</f>
        <v>8576622814420.4287</v>
      </c>
      <c r="V147" s="99">
        <f>IF(ISBLANK(Calculations!V147),"",Calculations!V147+('IRA Buildings Changes'!$E$38/($AB$146-$R$146)*(V146-$R$146)))</f>
        <v>8536785641457.0703</v>
      </c>
      <c r="W147" s="99">
        <f>IF(ISBLANK(Calculations!W147),"",Calculations!W147+('IRA Buildings Changes'!$E$38/($AB$146-$R$146)*(W146-$R$146)))</f>
        <v>8493131443714.498</v>
      </c>
      <c r="X147" s="99">
        <f>IF(ISBLANK(Calculations!X147),"",Calculations!X147+('IRA Buildings Changes'!$E$38/($AB$146-$R$146)*(X146-$R$146)))</f>
        <v>8445789545380.7227</v>
      </c>
      <c r="Y147" s="99">
        <f>IF(ISBLANK(Calculations!Y147),"",Calculations!Y147+('IRA Buildings Changes'!$E$38/($AB$146-$R$146)*(Y146-$R$146)))</f>
        <v>8392548801045.5322</v>
      </c>
      <c r="Z147" s="99">
        <f>IF(ISBLANK(Calculations!Z147),"",Calculations!Z147+('IRA Buildings Changes'!$E$38/($AB$146-$R$146)*(Z146-$R$146)))</f>
        <v>8337274773657.582</v>
      </c>
      <c r="AA147" s="99">
        <f>IF(ISBLANK(Calculations!AA147),"",Calculations!AA147+('IRA Buildings Changes'!$E$38/($AB$146-$R$146)*(AA146-$R$146)))</f>
        <v>8282350163375.1885</v>
      </c>
      <c r="AB147" s="98">
        <f>IF(ISBLANK(Calculations!AB147),"",Calculations!AB147 + 'IRA Buildings Changes'!E38)</f>
        <v>8232604383997.5527</v>
      </c>
      <c r="AC147" s="99">
        <f>IF(ISBLANK(Calculations!AC147),"",Calculations!AC147  + 'IRA Buildings Changes'!$E$38)</f>
        <v>8221054909790.6992</v>
      </c>
      <c r="AD147" s="99">
        <f>IF(ISBLANK(Calculations!AD147),"",Calculations!AD147  + 'IRA Buildings Changes'!$E$38)</f>
        <v>8214174961225.5596</v>
      </c>
      <c r="AE147" s="99">
        <f>IF(ISBLANK(Calculations!AE147),"",Calculations!AE147  + 'IRA Buildings Changes'!$E$38)</f>
        <v>8211410885321.2939</v>
      </c>
      <c r="AF147" s="99">
        <f>IF(ISBLANK(Calculations!AF147),"",Calculations!AF147  + 'IRA Buildings Changes'!$E$38)</f>
        <v>8212419078354.082</v>
      </c>
      <c r="AG147" s="99">
        <f>IF(ISBLANK(Calculations!AG147),"",Calculations!AG147  + 'IRA Buildings Changes'!$E$38)</f>
        <v>8215242683525.5166</v>
      </c>
      <c r="AH147" s="99">
        <f>IF(ISBLANK(Calculations!AH147),"",Calculations!AH147  + 'IRA Buildings Changes'!$E$38)</f>
        <v>8226709949419.2881</v>
      </c>
      <c r="AI147" s="99">
        <f>IF(ISBLANK(Calculations!AI147),"",Calculations!AI147  + 'IRA Buildings Changes'!$E$38)</f>
        <v>8244945683673.4814</v>
      </c>
      <c r="AJ147" s="99">
        <f>IF(ISBLANK(Calculations!AJ147),"",Calculations!AJ147  + 'IRA Buildings Changes'!$E$38)</f>
        <v>8267158190973.6982</v>
      </c>
      <c r="AK147" s="99">
        <f>IF(ISBLANK(Calculations!AK147),"",Calculations!AK147  + 'IRA Buildings Changes'!$E$38)</f>
        <v>8295530622421.708</v>
      </c>
      <c r="AL147" s="99">
        <f>IF(ISBLANK(Calculations!AL147),"",Calculations!AL147  + 'IRA Buildings Changes'!$E$38)</f>
        <v>8330859987623.0459</v>
      </c>
      <c r="AM147" s="99">
        <f>IF(ISBLANK(Calculations!AM147),"",Calculations!AM147  + 'IRA Buildings Changes'!$E$38)</f>
        <v>8372054992534.291</v>
      </c>
      <c r="AN147" s="99">
        <f>IF(ISBLANK(Calculations!AN147),"",Calculations!AN147  + 'IRA Buildings Changes'!$E$38)</f>
        <v>8418398913977.585</v>
      </c>
      <c r="AO147" s="99">
        <f>IF(ISBLANK(Calculations!AO147),"",Calculations!AO147  + 'IRA Buildings Changes'!$E$38)</f>
        <v>8472157671129.0635</v>
      </c>
      <c r="AP147" s="99">
        <f>IF(ISBLANK(Calculations!AP147),"",Calculations!AP147  + 'IRA Buildings Changes'!$E$38)</f>
        <v>8530653797472.9678</v>
      </c>
      <c r="AQ147" s="99">
        <f>IF(ISBLANK(Calculations!AQ147),"",Calculations!AQ147  + 'IRA Buildings Changes'!$E$38)</f>
        <v>8593684543117.3018</v>
      </c>
      <c r="AR147" s="99">
        <f>IF(ISBLANK(Calculations!AR147),"",Calculations!AR147  + 'IRA Buildings Changes'!$E$38)</f>
        <v>8661120814843.2725</v>
      </c>
      <c r="AS147" s="99">
        <f>IF(ISBLANK(Calculations!AS147),"",Calculations!AS147  + 'IRA Buildings Changes'!$E$38)</f>
        <v>8733746940595.8525</v>
      </c>
      <c r="AT147" s="99">
        <f>IF(ISBLANK(Calculations!AT147),"",Calculations!AT147  + 'IRA Buildings Changes'!$E$38)</f>
        <v>8811305537270.6152</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3.923614046832136E-3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124959260163.50987</v>
      </c>
      <c r="P149">
        <f>IF(ISBLANK(Calculations!P149),"",Calculations!P149)</f>
        <v>124959260163.50987</v>
      </c>
      <c r="Q149">
        <f>IF(ISBLANK(Calculations!Q149),"",Calculations!Q149)</f>
        <v>124959260163.50987</v>
      </c>
      <c r="R149">
        <f>IF(ISBLANK(Calculations!R149),"",Calculations!R149)</f>
        <v>125919407633.85138</v>
      </c>
      <c r="S149">
        <f>IF(ISBLANK(Calculations!S149),"",Calculations!S149)</f>
        <v>126779133034.10551</v>
      </c>
      <c r="T149">
        <f>IF(ISBLANK(Calculations!T149),"",Calculations!T149)</f>
        <v>127535722031.3156</v>
      </c>
      <c r="U149">
        <f>IF(ISBLANK(Calculations!U149),"",Calculations!U149)</f>
        <v>128188520014.26073</v>
      </c>
      <c r="V149">
        <f>IF(ISBLANK(Calculations!V149),"",Calculations!V149)</f>
        <v>128726730012.16408</v>
      </c>
      <c r="W149">
        <f>IF(ISBLANK(Calculations!W149),"",Calculations!W149)</f>
        <v>129151650664.99762</v>
      </c>
      <c r="X149">
        <f>IF(ISBLANK(Calculations!X149),"",Calculations!X149)</f>
        <v>129450764972.0495</v>
      </c>
      <c r="Y149">
        <f>IF(ISBLANK(Calculations!Y149),"",Calculations!Y149)</f>
        <v>129638806568.56729</v>
      </c>
      <c r="Z149">
        <f>IF(ISBLANK(Calculations!Z149),"",Calculations!Z149)</f>
        <v>129703750615.47314</v>
      </c>
      <c r="AA149">
        <f>IF(ISBLANK(Calculations!AA149),"",Calculations!AA149)</f>
        <v>129648693859.41362</v>
      </c>
      <c r="AB149">
        <f>IF(ISBLANK(Calculations!AB149),"",Calculations!AB149)</f>
        <v>129482348974.71527</v>
      </c>
      <c r="AC149">
        <f>IF(ISBLANK(Calculations!AC149),"",Calculations!AC149)</f>
        <v>129176045410.85347</v>
      </c>
      <c r="AD149">
        <f>IF(ISBLANK(Calculations!AD149),"",Calculations!AD149)</f>
        <v>128773813415.12172</v>
      </c>
      <c r="AE149">
        <f>IF(ISBLANK(Calculations!AE149),"",Calculations!AE149)</f>
        <v>128253270077.58429</v>
      </c>
      <c r="AF149">
        <f>IF(ISBLANK(Calculations!AF149),"",Calculations!AF149)</f>
        <v>127601384560.29529</v>
      </c>
      <c r="AG149">
        <f>IF(ISBLANK(Calculations!AG149),"",Calculations!AG149)</f>
        <v>126824156697.83644</v>
      </c>
      <c r="AH149">
        <f>IF(ISBLANK(Calculations!AH149),"",Calculations!AH149)</f>
        <v>125949956655.08203</v>
      </c>
      <c r="AI149">
        <f>IF(ISBLANK(Calculations!AI149),"",Calculations!AI149)</f>
        <v>124970651125.47723</v>
      </c>
      <c r="AJ149">
        <f>IF(ISBLANK(Calculations!AJ149),"",Calculations!AJ149)</f>
        <v>123899096298.96443</v>
      </c>
      <c r="AK149">
        <f>IF(ISBLANK(Calculations!AK149),"",Calculations!AK149)</f>
        <v>122754805979.05676</v>
      </c>
      <c r="AL149">
        <f>IF(ISBLANK(Calculations!AL149),"",Calculations!AL149)</f>
        <v>121540377672.39569</v>
      </c>
      <c r="AM149">
        <f>IF(ISBLANK(Calculations!AM149),"",Calculations!AM149)</f>
        <v>120299832450.77451</v>
      </c>
      <c r="AN149">
        <f>IF(ISBLANK(Calculations!AN149),"",Calculations!AN149)</f>
        <v>119033068922.05475</v>
      </c>
      <c r="AO149">
        <f>IF(ISBLANK(Calculations!AO149),"",Calculations!AO149)</f>
        <v>117768306284.47186</v>
      </c>
      <c r="AP149">
        <f>IF(ISBLANK(Calculations!AP149),"",Calculations!AP149)</f>
        <v>116506304378.21303</v>
      </c>
      <c r="AQ149">
        <f>IF(ISBLANK(Calculations!AQ149),"",Calculations!AQ149)</f>
        <v>115258717282.61076</v>
      </c>
      <c r="AR149">
        <f>IF(ISBLANK(Calculations!AR149),"",Calculations!AR149)</f>
        <v>114042181308.16147</v>
      </c>
      <c r="AS149">
        <f>IF(ISBLANK(Calculations!AS149),"",Calculations!AS149)</f>
        <v>112859445713.7807</v>
      </c>
      <c r="AT149">
        <f>IF(ISBLANK(Calculations!AT149),"",Calculations!AT149)</f>
        <v>111713118549.60664</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3227393.6255846899</v>
      </c>
      <c r="S158">
        <f>IF(ISBLANK(Calculations!S158),"",Calculations!S158)</f>
        <v>3271797.7261618702</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8.6098983018870381E-2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3611507941709.5371</v>
      </c>
      <c r="P160">
        <f>IF(ISBLANK(Calculations!P160),"",Calculations!P160)</f>
        <v>3611507941709.5371</v>
      </c>
      <c r="Q160">
        <f>IF(ISBLANK(Calculations!Q160),"",Calculations!Q160)</f>
        <v>3611507941709.5371</v>
      </c>
      <c r="R160">
        <f>IF(ISBLANK(Calculations!R160),"",Calculations!R160)</f>
        <v>3562493370730.2119</v>
      </c>
      <c r="S160">
        <f>IF(ISBLANK(Calculations!S160),"",Calculations!S160)</f>
        <v>3478030360545.5664</v>
      </c>
      <c r="T160">
        <f>IF(ISBLANK(Calculations!T160),"",Calculations!T160)</f>
        <v>3385577202856.606</v>
      </c>
      <c r="U160">
        <f>IF(ISBLANK(Calculations!U160),"",Calculations!U160)</f>
        <v>3297389783087.4658</v>
      </c>
      <c r="V160">
        <f>IF(ISBLANK(Calculations!V160),"",Calculations!V160)</f>
        <v>3210638278829.9331</v>
      </c>
      <c r="W160">
        <f>IF(ISBLANK(Calculations!W160),"",Calculations!W160)</f>
        <v>3127183822145.8838</v>
      </c>
      <c r="X160">
        <f>IF(ISBLANK(Calculations!X160),"",Calculations!X160)</f>
        <v>3049430903232.6265</v>
      </c>
      <c r="Y160">
        <f>IF(ISBLANK(Calculations!Y160),"",Calculations!Y160)</f>
        <v>2979352056083.0869</v>
      </c>
      <c r="Z160">
        <f>IF(ISBLANK(Calculations!Z160),"",Calculations!Z160)</f>
        <v>2917611503432.105</v>
      </c>
      <c r="AA160">
        <f>IF(ISBLANK(Calculations!AA160),"",Calculations!AA160)</f>
        <v>2866668221269.4604</v>
      </c>
      <c r="AB160">
        <f>IF(ISBLANK(Calculations!AB160),"",Calculations!AB160)</f>
        <v>2825123039392.5605</v>
      </c>
      <c r="AC160">
        <f>IF(ISBLANK(Calculations!AC160),"",Calculations!AC160)</f>
        <v>2790159546502.1289</v>
      </c>
      <c r="AD160">
        <f>IF(ISBLANK(Calculations!AD160),"",Calculations!AD160)</f>
        <v>2760325030547.2402</v>
      </c>
      <c r="AE160">
        <f>IF(ISBLANK(Calculations!AE160),"",Calculations!AE160)</f>
        <v>2733434876697.4849</v>
      </c>
      <c r="AF160">
        <f>IF(ISBLANK(Calculations!AF160),"",Calculations!AF160)</f>
        <v>2708325383363.8076</v>
      </c>
      <c r="AG160">
        <f>IF(ISBLANK(Calculations!AG160),"",Calculations!AG160)</f>
        <v>2685456695310.7876</v>
      </c>
      <c r="AH160">
        <f>IF(ISBLANK(Calculations!AH160),"",Calculations!AH160)</f>
        <v>2666427595817.2651</v>
      </c>
      <c r="AI160">
        <f>IF(ISBLANK(Calculations!AI160),"",Calculations!AI160)</f>
        <v>2649889873739.9219</v>
      </c>
      <c r="AJ160">
        <f>IF(ISBLANK(Calculations!AJ160),"",Calculations!AJ160)</f>
        <v>2634413244653.0112</v>
      </c>
      <c r="AK160">
        <f>IF(ISBLANK(Calculations!AK160),"",Calculations!AK160)</f>
        <v>2622507690579.4268</v>
      </c>
      <c r="AL160">
        <f>IF(ISBLANK(Calculations!AL160),"",Calculations!AL160)</f>
        <v>2614138047642.6499</v>
      </c>
      <c r="AM160">
        <f>IF(ISBLANK(Calculations!AM160),"",Calculations!AM160)</f>
        <v>2609883043566.6465</v>
      </c>
      <c r="AN160">
        <f>IF(ISBLANK(Calculations!AN160),"",Calculations!AN160)</f>
        <v>2608706894042.0449</v>
      </c>
      <c r="AO160">
        <f>IF(ISBLANK(Calculations!AO160),"",Calculations!AO160)</f>
        <v>2610644526703.561</v>
      </c>
      <c r="AP160">
        <f>IF(ISBLANK(Calculations!AP160),"",Calculations!AP160)</f>
        <v>2616140218144.5229</v>
      </c>
      <c r="AQ160">
        <f>IF(ISBLANK(Calculations!AQ160),"",Calculations!AQ160)</f>
        <v>2623862562663.165</v>
      </c>
      <c r="AR160">
        <f>IF(ISBLANK(Calculations!AR160),"",Calculations!AR160)</f>
        <v>2634861270138.6807</v>
      </c>
      <c r="AS160">
        <f>IF(ISBLANK(Calculations!AS160),"",Calculations!AS160)</f>
        <v>2649328148474.0459</v>
      </c>
      <c r="AT160">
        <f>IF(ISBLANK(Calculations!AT160),"",Calculations!AT160)</f>
        <v>2667109666320.522</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0.13834509535749159</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5803023369865.3428</v>
      </c>
      <c r="P173">
        <f>IF(ISBLANK(Calculations!P173),"",Calculations!P173)</f>
        <v>5803023369865.3428</v>
      </c>
      <c r="Q173">
        <f>IF(ISBLANK(Calculations!Q173),"",Calculations!Q173)</f>
        <v>5803023369865.3428</v>
      </c>
      <c r="R173">
        <f>IF(ISBLANK(Calculations!R173),"",Calculations!R173)</f>
        <v>5891391108244.4785</v>
      </c>
      <c r="S173">
        <f>IF(ISBLANK(Calculations!S173),"",Calculations!S173)</f>
        <v>5972126199128.7803</v>
      </c>
      <c r="T173">
        <f>IF(ISBLANK(Calculations!T173),"",Calculations!T173)</f>
        <v>6040725083569.7734</v>
      </c>
      <c r="U173">
        <f>IF(ISBLANK(Calculations!U173),"",Calculations!U173)</f>
        <v>6093047510261.0117</v>
      </c>
      <c r="V173">
        <f>IF(ISBLANK(Calculations!V173),"",Calculations!V173)</f>
        <v>6127802323131.3115</v>
      </c>
      <c r="W173">
        <f>IF(ISBLANK(Calculations!W173),"",Calculations!W173)</f>
        <v>6149470106979.2939</v>
      </c>
      <c r="X173">
        <f>IF(ISBLANK(Calculations!X173),"",Calculations!X173)</f>
        <v>6161535035091.8457</v>
      </c>
      <c r="Y173">
        <f>IF(ISBLANK(Calculations!Y173),"",Calculations!Y173)</f>
        <v>6169593751642.8311</v>
      </c>
      <c r="Z173">
        <f>IF(ISBLANK(Calculations!Z173),"",Calculations!Z173)</f>
        <v>6177997162970.8623</v>
      </c>
      <c r="AA173">
        <f>IF(ISBLANK(Calculations!AA173),"",Calculations!AA173)</f>
        <v>6191715356041.0127</v>
      </c>
      <c r="AB173">
        <f>IF(ISBLANK(Calculations!AB173),"",Calculations!AB173)</f>
        <v>6211263791794.1104</v>
      </c>
      <c r="AC173">
        <f>IF(ISBLANK(Calculations!AC173),"",Calculations!AC173)</f>
        <v>6236585333625.959</v>
      </c>
      <c r="AD173">
        <f>IF(ISBLANK(Calculations!AD173),"",Calculations!AD173)</f>
        <v>6268279309842.7344</v>
      </c>
      <c r="AE173">
        <f>IF(ISBLANK(Calculations!AE173),"",Calculations!AE173)</f>
        <v>6303991104660.4863</v>
      </c>
      <c r="AF173">
        <f>IF(ISBLANK(Calculations!AF173),"",Calculations!AF173)</f>
        <v>6343151534873.1533</v>
      </c>
      <c r="AG173">
        <f>IF(ISBLANK(Calculations!AG173),"",Calculations!AG173)</f>
        <v>6385388830007.0059</v>
      </c>
      <c r="AH173">
        <f>IF(ISBLANK(Calculations!AH173),"",Calculations!AH173)</f>
        <v>6430338531572.8906</v>
      </c>
      <c r="AI173">
        <f>IF(ISBLANK(Calculations!AI173),"",Calculations!AI173)</f>
        <v>6476948446918.1904</v>
      </c>
      <c r="AJ173">
        <f>IF(ISBLANK(Calculations!AJ173),"",Calculations!AJ173)</f>
        <v>6524344218130.6396</v>
      </c>
      <c r="AK173">
        <f>IF(ISBLANK(Calculations!AK173),"",Calculations!AK173)</f>
        <v>6574068027631.3965</v>
      </c>
      <c r="AL173">
        <f>IF(ISBLANK(Calculations!AL173),"",Calculations!AL173)</f>
        <v>6626466316993.9023</v>
      </c>
      <c r="AM173">
        <f>IF(ISBLANK(Calculations!AM173),"",Calculations!AM173)</f>
        <v>6679601066605.5928</v>
      </c>
      <c r="AN173">
        <f>IF(ISBLANK(Calculations!AN173),"",Calculations!AN173)</f>
        <v>6735653094242.6426</v>
      </c>
      <c r="AO173">
        <f>IF(ISBLANK(Calculations!AO173),"",Calculations!AO173)</f>
        <v>6794301432611.2217</v>
      </c>
      <c r="AP173">
        <f>IF(ISBLANK(Calculations!AP173),"",Calculations!AP173)</f>
        <v>6854419179544.3975</v>
      </c>
      <c r="AQ173">
        <f>IF(ISBLANK(Calculations!AQ173),"",Calculations!AQ173)</f>
        <v>6916645335900.4209</v>
      </c>
      <c r="AR173">
        <f>IF(ISBLANK(Calculations!AR173),"",Calculations!AR173)</f>
        <v>6979847728587.8799</v>
      </c>
      <c r="AS173">
        <f>IF(ISBLANK(Calculations!AS173),"",Calculations!AS173)</f>
        <v>7043967796687.002</v>
      </c>
      <c r="AT173">
        <f>IF(ISBLANK(Calculations!AT173),"",Calculations!AT173)</f>
        <v>7109979909667.8311</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0.3078027959043298</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9802903443961.0957</v>
      </c>
      <c r="P175">
        <f>IF(ISBLANK(Calculations!P175),"",Calculations!P175)</f>
        <v>9802903443961.0957</v>
      </c>
      <c r="Q175">
        <f>IF(ISBLANK(Calculations!Q175),"",Calculations!Q175)</f>
        <v>9802903443961.0957</v>
      </c>
      <c r="R175">
        <f>IF(ISBLANK(Calculations!R175),"",Calculations!R175)</f>
        <v>9912803710464.0195</v>
      </c>
      <c r="S175">
        <f>IF(ISBLANK(Calculations!S175),"",Calculations!S175)</f>
        <v>10017667297728.969</v>
      </c>
      <c r="T175">
        <f>IF(ISBLANK(Calculations!T175),"",Calculations!T175)</f>
        <v>10119887712284.84</v>
      </c>
      <c r="U175">
        <f>IF(ISBLANK(Calculations!U175),"",Calculations!U175)</f>
        <v>10224314710046.562</v>
      </c>
      <c r="V175">
        <f>IF(ISBLANK(Calculations!V175),"",Calculations!V175)</f>
        <v>10327849922788.496</v>
      </c>
      <c r="W175">
        <f>IF(ISBLANK(Calculations!W175),"",Calculations!W175)</f>
        <v>10438242836075.145</v>
      </c>
      <c r="X175">
        <f>IF(ISBLANK(Calculations!X175),"",Calculations!X175)</f>
        <v>10557033411804.781</v>
      </c>
      <c r="Y175">
        <f>IF(ISBLANK(Calculations!Y175),"",Calculations!Y175)</f>
        <v>10681475229761.367</v>
      </c>
      <c r="Z175">
        <f>IF(ISBLANK(Calculations!Z175),"",Calculations!Z175)</f>
        <v>10814159542770.119</v>
      </c>
      <c r="AA175">
        <f>IF(ISBLANK(Calculations!AA175),"",Calculations!AA175)</f>
        <v>10947624257468.369</v>
      </c>
      <c r="AB175">
        <f>IF(ISBLANK(Calculations!AB175),"",Calculations!AB175)</f>
        <v>11081352313919.154</v>
      </c>
      <c r="AC175">
        <f>IF(ISBLANK(Calculations!AC175),"",Calculations!AC175)</f>
        <v>11216923663265.324</v>
      </c>
      <c r="AD175">
        <f>IF(ISBLANK(Calculations!AD175),"",Calculations!AD175)</f>
        <v>11352466987734.867</v>
      </c>
      <c r="AE175">
        <f>IF(ISBLANK(Calculations!AE175),"",Calculations!AE175)</f>
        <v>11486200056632.27</v>
      </c>
      <c r="AF175">
        <f>IF(ISBLANK(Calculations!AF175),"",Calculations!AF175)</f>
        <v>11621432767722.908</v>
      </c>
      <c r="AG175">
        <f>IF(ISBLANK(Calculations!AG175),"",Calculations!AG175)</f>
        <v>11753344062160.262</v>
      </c>
      <c r="AH175">
        <f>IF(ISBLANK(Calculations!AH175),"",Calculations!AH175)</f>
        <v>11889350362515.139</v>
      </c>
      <c r="AI175">
        <f>IF(ISBLANK(Calculations!AI175),"",Calculations!AI175)</f>
        <v>12022298843688.902</v>
      </c>
      <c r="AJ175">
        <f>IF(ISBLANK(Calculations!AJ175),"",Calculations!AJ175)</f>
        <v>12157312972559.404</v>
      </c>
      <c r="AK175">
        <f>IF(ISBLANK(Calculations!AK175),"",Calculations!AK175)</f>
        <v>12293024060822.877</v>
      </c>
      <c r="AL175">
        <f>IF(ISBLANK(Calculations!AL175),"",Calculations!AL175)</f>
        <v>12428704772847.594</v>
      </c>
      <c r="AM175">
        <f>IF(ISBLANK(Calculations!AM175),"",Calculations!AM175)</f>
        <v>12565392186520.777</v>
      </c>
      <c r="AN175">
        <f>IF(ISBLANK(Calculations!AN175),"",Calculations!AN175)</f>
        <v>12703576630176.711</v>
      </c>
      <c r="AO175">
        <f>IF(ISBLANK(Calculations!AO175),"",Calculations!AO175)</f>
        <v>12842128312381.08</v>
      </c>
      <c r="AP175">
        <f>IF(ISBLANK(Calculations!AP175),"",Calculations!AP175)</f>
        <v>12982551883395.248</v>
      </c>
      <c r="AQ175">
        <f>IF(ISBLANK(Calculations!AQ175),"",Calculations!AQ175)</f>
        <v>13123433478471.531</v>
      </c>
      <c r="AR175">
        <f>IF(ISBLANK(Calculations!AR175),"",Calculations!AR175)</f>
        <v>13264251295030.717</v>
      </c>
      <c r="AS175">
        <f>IF(ISBLANK(Calculations!AS175),"",Calculations!AS175)</f>
        <v>13406275380516.607</v>
      </c>
      <c r="AT175">
        <f>IF(ISBLANK(Calculations!AT175),"",Calculations!AT175)</f>
        <v>13550574135359.283</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0.55409917972894107</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23242244192910.164</v>
      </c>
      <c r="P186">
        <f>IF(ISBLANK(Calculations!P186),"",Calculations!P186)</f>
        <v>23242244192910.164</v>
      </c>
      <c r="Q186">
        <f>IF(ISBLANK(Calculations!Q186),"",Calculations!Q186)</f>
        <v>23242244192910.164</v>
      </c>
      <c r="R186">
        <f>IF(ISBLANK(Calculations!R186),"",Calculations!R186)</f>
        <v>23472047945641.457</v>
      </c>
      <c r="S186">
        <f>IF(ISBLANK(Calculations!S186),"",Calculations!S186)</f>
        <v>23738766289868.246</v>
      </c>
      <c r="T186">
        <f>IF(ISBLANK(Calculations!T186),"",Calculations!T186)</f>
        <v>24048783792778.633</v>
      </c>
      <c r="U186">
        <f>IF(ISBLANK(Calculations!U186),"",Calculations!U186)</f>
        <v>24367076833413.469</v>
      </c>
      <c r="V186">
        <f>IF(ISBLANK(Calculations!V186),"",Calculations!V186)</f>
        <v>24707502362532.492</v>
      </c>
      <c r="W186">
        <f>IF(ISBLANK(Calculations!W186),"",Calculations!W186)</f>
        <v>25062801493237.25</v>
      </c>
      <c r="X186">
        <f>IF(ISBLANK(Calculations!X186),"",Calculations!X186)</f>
        <v>25427321646934.801</v>
      </c>
      <c r="Y186">
        <f>IF(ISBLANK(Calculations!Y186),"",Calculations!Y186)</f>
        <v>25807376225255.145</v>
      </c>
      <c r="Z186">
        <f>IF(ISBLANK(Calculations!Z186),"",Calculations!Z186)</f>
        <v>26197505813261.977</v>
      </c>
      <c r="AA186">
        <f>IF(ISBLANK(Calculations!AA186),"",Calculations!AA186)</f>
        <v>26595778774385.961</v>
      </c>
      <c r="AB186">
        <f>IF(ISBLANK(Calculations!AB186),"",Calculations!AB186)</f>
        <v>27012839442776.223</v>
      </c>
      <c r="AC186">
        <f>IF(ISBLANK(Calculations!AC186),"",Calculations!AC186)</f>
        <v>27439283798291.469</v>
      </c>
      <c r="AD186">
        <f>IF(ISBLANK(Calculations!AD186),"",Calculations!AD186)</f>
        <v>27880916917148.477</v>
      </c>
      <c r="AE186">
        <f>IF(ISBLANK(Calculations!AE186),"",Calculations!AE186)</f>
        <v>28335410668955.668</v>
      </c>
      <c r="AF186">
        <f>IF(ISBLANK(Calculations!AF186),"",Calculations!AF186)</f>
        <v>28794713179170.332</v>
      </c>
      <c r="AG186">
        <f>IF(ISBLANK(Calculations!AG186),"",Calculations!AG186)</f>
        <v>29274216541299.504</v>
      </c>
      <c r="AH186">
        <f>IF(ISBLANK(Calculations!AH186),"",Calculations!AH186)</f>
        <v>29756861354481.414</v>
      </c>
      <c r="AI186">
        <f>IF(ISBLANK(Calculations!AI186),"",Calculations!AI186)</f>
        <v>30254461101315.141</v>
      </c>
      <c r="AJ186">
        <f>IF(ISBLANK(Calculations!AJ186),"",Calculations!AJ186)</f>
        <v>30765805967317.742</v>
      </c>
      <c r="AK186">
        <f>IF(ISBLANK(Calculations!AK186),"",Calculations!AK186)</f>
        <v>31292725923976.242</v>
      </c>
      <c r="AL186">
        <f>IF(ISBLANK(Calculations!AL186),"",Calculations!AL186)</f>
        <v>31830483378440.84</v>
      </c>
      <c r="AM186">
        <f>IF(ISBLANK(Calculations!AM186),"",Calculations!AM186)</f>
        <v>32385107070110.488</v>
      </c>
      <c r="AN186">
        <f>IF(ISBLANK(Calculations!AN186),"",Calculations!AN186)</f>
        <v>32949063616363.676</v>
      </c>
      <c r="AO186">
        <f>IF(ISBLANK(Calculations!AO186),"",Calculations!AO186)</f>
        <v>33518703240734.797</v>
      </c>
      <c r="AP186">
        <f>IF(ISBLANK(Calculations!AP186),"",Calculations!AP186)</f>
        <v>34109387537206.023</v>
      </c>
      <c r="AQ186">
        <f>IF(ISBLANK(Calculations!AQ186),"",Calculations!AQ186)</f>
        <v>34699299179049.531</v>
      </c>
      <c r="AR186">
        <f>IF(ISBLANK(Calculations!AR186),"",Calculations!AR186)</f>
        <v>35307886696568.461</v>
      </c>
      <c r="AS186">
        <f>IF(ISBLANK(Calculations!AS186),"",Calculations!AS186)</f>
        <v>35930361664371.898</v>
      </c>
      <c r="AT186">
        <f>IF(ISBLANK(Calculations!AT186),"",Calculations!AT186)</f>
        <v>36570190861776.836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0.27296467925929757</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8693379105050.1094</v>
      </c>
      <c r="P188">
        <f>IF(ISBLANK(Calculations!P188),"",Calculations!P188)</f>
        <v>8693379105050.1094</v>
      </c>
      <c r="Q188">
        <f>IF(ISBLANK(Calculations!Q188),"",Calculations!Q188)</f>
        <v>8693379105050.1094</v>
      </c>
      <c r="R188">
        <f>IF(ISBLANK(Calculations!R188),"",Calculations!R188)</f>
        <v>8663401246576.1855</v>
      </c>
      <c r="S188">
        <f>IF(ISBLANK(Calculations!S188),"",Calculations!S188)</f>
        <v>8653795841090.1572</v>
      </c>
      <c r="T188">
        <f>IF(ISBLANK(Calculations!T188),"",Calculations!T188)</f>
        <v>8641005288141.2822</v>
      </c>
      <c r="U188">
        <f>IF(ISBLANK(Calculations!U188),"",Calculations!U188)</f>
        <v>8623493222482.7666</v>
      </c>
      <c r="V188">
        <f>IF(ISBLANK(Calculations!V188),"",Calculations!V188)</f>
        <v>8605743832111.3223</v>
      </c>
      <c r="W188">
        <f>IF(ISBLANK(Calculations!W188),"",Calculations!W188)</f>
        <v>8565985697310.2695</v>
      </c>
      <c r="X188">
        <f>IF(ISBLANK(Calculations!X188),"",Calculations!X188)</f>
        <v>8532348041947.6543</v>
      </c>
      <c r="Y188">
        <f>IF(ISBLANK(Calculations!Y188),"",Calculations!Y188)</f>
        <v>8508078467358.125</v>
      </c>
      <c r="Z188">
        <f>IF(ISBLANK(Calculations!Z188),"",Calculations!Z188)</f>
        <v>8497211493661.3242</v>
      </c>
      <c r="AA188">
        <f>IF(ISBLANK(Calculations!AA188),"",Calculations!AA188)</f>
        <v>8490491457053.4277</v>
      </c>
      <c r="AB188">
        <f>IF(ISBLANK(Calculations!AB188),"",Calculations!AB188)</f>
        <v>8488442970057.7119</v>
      </c>
      <c r="AC188">
        <f>IF(ISBLANK(Calculations!AC188),"",Calculations!AC188)</f>
        <v>8492002840751.4844</v>
      </c>
      <c r="AD188">
        <f>IF(ISBLANK(Calculations!AD188),"",Calculations!AD188)</f>
        <v>8491340829710.1836</v>
      </c>
      <c r="AE188">
        <f>IF(ISBLANK(Calculations!AE188),"",Calculations!AE188)</f>
        <v>8476451826668.1338</v>
      </c>
      <c r="AF188">
        <f>IF(ISBLANK(Calculations!AF188),"",Calculations!AF188)</f>
        <v>8464160904693.8262</v>
      </c>
      <c r="AG188">
        <f>IF(ISBLANK(Calculations!AG188),"",Calculations!AG188)</f>
        <v>8455354908767.0947</v>
      </c>
      <c r="AH188">
        <f>IF(ISBLANK(Calculations!AH188),"",Calculations!AH188)</f>
        <v>8452831772345.5479</v>
      </c>
      <c r="AI188">
        <f>IF(ISBLANK(Calculations!AI188),"",Calculations!AI188)</f>
        <v>8450608414508.7324</v>
      </c>
      <c r="AJ188">
        <f>IF(ISBLANK(Calculations!AJ188),"",Calculations!AJ188)</f>
        <v>8455379890315.8311</v>
      </c>
      <c r="AK188">
        <f>IF(ISBLANK(Calculations!AK188),"",Calculations!AK188)</f>
        <v>8459351956563.6211</v>
      </c>
      <c r="AL188">
        <f>IF(ISBLANK(Calculations!AL188),"",Calculations!AL188)</f>
        <v>8457578266603.9248</v>
      </c>
      <c r="AM188">
        <f>IF(ISBLANK(Calculations!AM188),"",Calculations!AM188)</f>
        <v>8449421790944.1406</v>
      </c>
      <c r="AN188">
        <f>IF(ISBLANK(Calculations!AN188),"",Calculations!AN188)</f>
        <v>8438792141960.2559</v>
      </c>
      <c r="AO188">
        <f>IF(ISBLANK(Calculations!AO188),"",Calculations!AO188)</f>
        <v>8426776017021.9551</v>
      </c>
      <c r="AP188">
        <f>IF(ISBLANK(Calculations!AP188),"",Calculations!AP188)</f>
        <v>8415859080227.6943</v>
      </c>
      <c r="AQ188">
        <f>IF(ISBLANK(Calculations!AQ188),"",Calculations!AQ188)</f>
        <v>8407702604567.9092</v>
      </c>
      <c r="AR188">
        <f>IF(ISBLANK(Calculations!AR188),"",Calculations!AR188)</f>
        <v>8396535852286.3789</v>
      </c>
      <c r="AS188">
        <f>IF(ISBLANK(Calculations!AS188),"",Calculations!AS188)</f>
        <v>8388779081406.2559</v>
      </c>
      <c r="AT188">
        <f>IF(ISBLANK(Calculations!AT188),"",Calculations!AT188)</f>
        <v>8380172937869.3633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0.97633953782684846</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6474107475329.832</v>
      </c>
      <c r="P189">
        <f>IF(ISBLANK(Calculations!P189),"",Calculations!P189)</f>
        <v>6474107475329.832</v>
      </c>
      <c r="Q189">
        <f>IF(ISBLANK(Calculations!Q189),"",Calculations!Q189)</f>
        <v>6474107475329.832</v>
      </c>
      <c r="R189">
        <f>IF(ISBLANK(Calculations!R189),"",Calculations!R189)</f>
        <v>6481318571810.7773</v>
      </c>
      <c r="S189">
        <f>IF(ISBLANK(Calculations!S189),"",Calculations!S189)</f>
        <v>6479525138489.1055</v>
      </c>
      <c r="T189">
        <f>IF(ISBLANK(Calculations!T189),"",Calculations!T189)</f>
        <v>6472052499648.7422</v>
      </c>
      <c r="U189">
        <f>IF(ISBLANK(Calculations!U189),"",Calculations!U189)</f>
        <v>6451689558808.7031</v>
      </c>
      <c r="V189">
        <f>IF(ISBLANK(Calculations!V189),"",Calculations!V189)</f>
        <v>6432410150600.5518</v>
      </c>
      <c r="W189">
        <f>IF(ISBLANK(Calculations!W189),"",Calculations!W189)</f>
        <v>6420491291650.1211</v>
      </c>
      <c r="X189">
        <f>IF(ISBLANK(Calculations!X189),"",Calculations!X189)</f>
        <v>6421985819418.2012</v>
      </c>
      <c r="Y189">
        <f>IF(ISBLANK(Calculations!Y189),"",Calculations!Y189)</f>
        <v>6421799003447.2119</v>
      </c>
      <c r="Z189">
        <f>IF(ISBLANK(Calculations!Z189),"",Calculations!Z189)</f>
        <v>6411075766711.2695</v>
      </c>
      <c r="AA189">
        <f>IF(ISBLANK(Calculations!AA189),"",Calculations!AA189)</f>
        <v>6396279941807.3193</v>
      </c>
      <c r="AB189">
        <f>IF(ISBLANK(Calculations!AB189),"",Calculations!AB189)</f>
        <v>6379653320387.4814</v>
      </c>
      <c r="AC189">
        <f>IF(ISBLANK(Calculations!AC189),"",Calculations!AC189)</f>
        <v>6379279688445.4609</v>
      </c>
      <c r="AD189">
        <f>IF(ISBLANK(Calculations!AD189),"",Calculations!AD189)</f>
        <v>6378756603726.625</v>
      </c>
      <c r="AE189">
        <f>IF(ISBLANK(Calculations!AE189),"",Calculations!AE189)</f>
        <v>6380699489825.1543</v>
      </c>
      <c r="AF189">
        <f>IF(ISBLANK(Calculations!AF189),"",Calculations!AF189)</f>
        <v>6370985059332.6699</v>
      </c>
      <c r="AG189">
        <f>IF(ISBLANK(Calculations!AG189),"",Calculations!AG189)</f>
        <v>6370424611419.6191</v>
      </c>
      <c r="AH189">
        <f>IF(ISBLANK(Calculations!AH189),"",Calculations!AH189)</f>
        <v>6374721378752.8311</v>
      </c>
      <c r="AI189">
        <f>IF(ISBLANK(Calculations!AI189),"",Calculations!AI189)</f>
        <v>6376029090549.9229</v>
      </c>
      <c r="AJ189">
        <f>IF(ISBLANK(Calculations!AJ189),"",Calculations!AJ189)</f>
        <v>6377785160677.3809</v>
      </c>
      <c r="AK189">
        <f>IF(ISBLANK(Calculations!AK189),"",Calculations!AK189)</f>
        <v>6384398446051.1416</v>
      </c>
      <c r="AL189">
        <f>IF(ISBLANK(Calculations!AL189),"",Calculations!AL189)</f>
        <v>6396877752914.542</v>
      </c>
      <c r="AM189">
        <f>IF(ISBLANK(Calculations!AM189),"",Calculations!AM189)</f>
        <v>6410888950740.2373</v>
      </c>
      <c r="AN189">
        <f>IF(ISBLANK(Calculations!AN189),"",Calculations!AN189)</f>
        <v>6423891342322.5156</v>
      </c>
      <c r="AO189">
        <f>IF(ISBLANK(Calculations!AO189),"",Calculations!AO189)</f>
        <v>6433942041562.8057</v>
      </c>
      <c r="AP189">
        <f>IF(ISBLANK(Calculations!AP189),"",Calculations!AP189)</f>
        <v>6439621247081.4971</v>
      </c>
      <c r="AQ189">
        <f>IF(ISBLANK(Calculations!AQ189),"",Calculations!AQ189)</f>
        <v>6441041048461.1504</v>
      </c>
      <c r="AR189">
        <f>IF(ISBLANK(Calculations!AR189),"",Calculations!AR189)</f>
        <v>6445337815794.4023</v>
      </c>
      <c r="AS189">
        <f>IF(ISBLANK(Calculations!AS189),"",Calculations!AS189)</f>
        <v>6450680752565.2471</v>
      </c>
      <c r="AT189">
        <f>IF(ISBLANK(Calculations!AT189),"",Calculations!AT189)</f>
        <v>6452698365052.165</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49042000000000</v>
      </c>
      <c r="P199">
        <f>IF(ISBLANK(Calculations!P199),"",Calculations!P199)</f>
        <v>49042000000000</v>
      </c>
      <c r="Q199">
        <f>IF(ISBLANK(Calculations!Q199),"",Calculations!Q199)</f>
        <v>49042000000000</v>
      </c>
      <c r="R199">
        <f>IF(ISBLANK(Calculations!R199),"",Calculations!R199)</f>
        <v>48898741492506.617</v>
      </c>
      <c r="S199">
        <f>IF(ISBLANK(Calculations!S199),"",Calculations!S199)</f>
        <v>48774546128227.164</v>
      </c>
      <c r="T199">
        <f>IF(ISBLANK(Calculations!T199),"",Calculations!T199)</f>
        <v>48682217169993.344</v>
      </c>
      <c r="U199">
        <f>IF(ISBLANK(Calculations!U199),"",Calculations!U199)</f>
        <v>48621366374937.305</v>
      </c>
      <c r="V199">
        <f>IF(ISBLANK(Calculations!V199),"",Calculations!V199)</f>
        <v>48580104646279</v>
      </c>
      <c r="W199">
        <f>IF(ISBLANK(Calculations!W199),"",Calculations!W199)</f>
        <v>48587185853828.234</v>
      </c>
      <c r="X199">
        <f>IF(ISBLANK(Calculations!X199),"",Calculations!X199)</f>
        <v>48624679638372.117</v>
      </c>
      <c r="Y199">
        <f>IF(ISBLANK(Calculations!Y199),"",Calculations!Y199)</f>
        <v>48683246411037.258</v>
      </c>
      <c r="Z199">
        <f>IF(ISBLANK(Calculations!Z199),"",Calculations!Z199)</f>
        <v>48752447186682.812</v>
      </c>
      <c r="AA199">
        <f>IF(ISBLANK(Calculations!AA199),"",Calculations!AA199)</f>
        <v>48840675082239.312</v>
      </c>
      <c r="AB199">
        <f>IF(ISBLANK(Calculations!AB199),"",Calculations!AB199)</f>
        <v>48932369168355.766</v>
      </c>
      <c r="AC199">
        <f>IF(ISBLANK(Calculations!AC199),"",Calculations!AC199)</f>
        <v>49048028958238.406</v>
      </c>
      <c r="AD199">
        <f>IF(ISBLANK(Calculations!AD199),"",Calculations!AD199)</f>
        <v>49204907225952.445</v>
      </c>
      <c r="AE199">
        <f>IF(ISBLANK(Calculations!AE199),"",Calculations!AE199)</f>
        <v>49378569935476.773</v>
      </c>
      <c r="AF199">
        <f>IF(ISBLANK(Calculations!AF199),"",Calculations!AF199)</f>
        <v>49552977660918.883</v>
      </c>
      <c r="AG199">
        <f>IF(ISBLANK(Calculations!AG199),"",Calculations!AG199)</f>
        <v>49708669801698.008</v>
      </c>
      <c r="AH199">
        <f>IF(ISBLANK(Calculations!AH199),"",Calculations!AH199)</f>
        <v>49858999936553.891</v>
      </c>
      <c r="AI199">
        <f>IF(ISBLANK(Calculations!AI199),"",Calculations!AI199)</f>
        <v>49972942932151.102</v>
      </c>
      <c r="AJ199">
        <f>IF(ISBLANK(Calculations!AJ199),"",Calculations!AJ199)</f>
        <v>50046390441562.953</v>
      </c>
      <c r="AK199">
        <f>IF(ISBLANK(Calculations!AK199),"",Calculations!AK199)</f>
        <v>49984983949185.438</v>
      </c>
      <c r="AL199">
        <f>IF(ISBLANK(Calculations!AL199),"",Calculations!AL199)</f>
        <v>49893361997226.172</v>
      </c>
      <c r="AM199">
        <f>IF(ISBLANK(Calculations!AM199),"",Calculations!AM199)</f>
        <v>49777166504051.867</v>
      </c>
      <c r="AN199">
        <f>IF(ISBLANK(Calculations!AN199),"",Calculations!AN199)</f>
        <v>49633868295279.078</v>
      </c>
      <c r="AO199">
        <f>IF(ISBLANK(Calculations!AO199),"",Calculations!AO199)</f>
        <v>49461195671937.961</v>
      </c>
      <c r="AP199">
        <f>IF(ISBLANK(Calculations!AP199),"",Calculations!AP199)</f>
        <v>49242558245671.727</v>
      </c>
      <c r="AQ199">
        <f>IF(ISBLANK(Calculations!AQ199),"",Calculations!AQ199)</f>
        <v>48959722198819.133</v>
      </c>
      <c r="AR199">
        <f>IF(ISBLANK(Calculations!AR199),"",Calculations!AR199)</f>
        <v>48623482528488.398</v>
      </c>
      <c r="AS199">
        <f>IF(ISBLANK(Calculations!AS199),"",Calculations!AS199)</f>
        <v>48241203183965.078</v>
      </c>
      <c r="AT199">
        <f>IF(ISBLANK(Calculations!AT199),"",Calculations!AT199)</f>
        <v>47815721856474.242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41946000000000.016</v>
      </c>
      <c r="P202">
        <f>IF(ISBLANK(Calculations!P202),"",Calculations!P202)</f>
        <v>41946000000000.016</v>
      </c>
      <c r="Q202">
        <f>IF(ISBLANK(Calculations!Q202),"",Calculations!Q202)</f>
        <v>41946000000000.016</v>
      </c>
      <c r="R202">
        <f>IF(ISBLANK(Calculations!R202),"",Calculations!R202)</f>
        <v>42249387783252.766</v>
      </c>
      <c r="S202">
        <f>IF(ISBLANK(Calculations!S202),"",Calculations!S202)</f>
        <v>42540181086111.445</v>
      </c>
      <c r="T202">
        <f>IF(ISBLANK(Calculations!T202),"",Calculations!T202)</f>
        <v>42846217916011.078</v>
      </c>
      <c r="U202">
        <f>IF(ISBLANK(Calculations!U202),"",Calculations!U202)</f>
        <v>43143138881256.828</v>
      </c>
      <c r="V202">
        <f>IF(ISBLANK(Calculations!V202),"",Calculations!V202)</f>
        <v>43439326955515.188</v>
      </c>
      <c r="W202">
        <f>IF(ISBLANK(Calculations!W202),"",Calculations!W202)</f>
        <v>43736426462786.984</v>
      </c>
      <c r="X202">
        <f>IF(ISBLANK(Calculations!X202),"",Calculations!X202)</f>
        <v>44034777399985.477</v>
      </c>
      <c r="Y202">
        <f>IF(ISBLANK(Calculations!Y202),"",Calculations!Y202)</f>
        <v>44346060719911.469</v>
      </c>
      <c r="Z202">
        <f>IF(ISBLANK(Calculations!Z202),"",Calculations!Z202)</f>
        <v>44673388485687.078</v>
      </c>
      <c r="AA202">
        <f>IF(ISBLANK(Calculations!AA202),"",Calculations!AA202)</f>
        <v>45024632047432.188</v>
      </c>
      <c r="AB202">
        <f>IF(ISBLANK(Calculations!AB202),"",Calculations!AB202)</f>
        <v>45414208973794.656</v>
      </c>
      <c r="AC202">
        <f>IF(ISBLANK(Calculations!AC202),"",Calculations!AC202)</f>
        <v>45825273927735.039</v>
      </c>
      <c r="AD202">
        <f>IF(ISBLANK(Calculations!AD202),"",Calculations!AD202)</f>
        <v>46267005536212.781</v>
      </c>
      <c r="AE202">
        <f>IF(ISBLANK(Calculations!AE202),"",Calculations!AE202)</f>
        <v>46731848867553.906</v>
      </c>
      <c r="AF202">
        <f>IF(ISBLANK(Calculations!AF202),"",Calculations!AF202)</f>
        <v>47209979581255.883</v>
      </c>
      <c r="AG202">
        <f>IF(ISBLANK(Calculations!AG202),"",Calculations!AG202)</f>
        <v>47714880261848.781</v>
      </c>
      <c r="AH202">
        <f>IF(ISBLANK(Calculations!AH202),"",Calculations!AH202)</f>
        <v>48237805468221.234</v>
      </c>
      <c r="AI202">
        <f>IF(ISBLANK(Calculations!AI202),"",Calculations!AI202)</f>
        <v>48786234340485.359</v>
      </c>
      <c r="AJ202">
        <f>IF(ISBLANK(Calculations!AJ202),"",Calculations!AJ202)</f>
        <v>49354101459079.625</v>
      </c>
      <c r="AK202">
        <f>IF(ISBLANK(Calculations!AK202),"",Calculations!AK202)</f>
        <v>49949429931154.297</v>
      </c>
      <c r="AL202">
        <f>IF(ISBLANK(Calculations!AL202),"",Calculations!AL202)</f>
        <v>50568754729720.227</v>
      </c>
      <c r="AM202">
        <f>IF(ISBLANK(Calculations!AM202),"",Calculations!AM202)</f>
        <v>51215531143330.531</v>
      </c>
      <c r="AN202">
        <f>IF(ISBLANK(Calculations!AN202),"",Calculations!AN202)</f>
        <v>51882835431613.469</v>
      </c>
      <c r="AO202">
        <f>IF(ISBLANK(Calculations!AO202),"",Calculations!AO202)</f>
        <v>52568915209951.453</v>
      </c>
      <c r="AP202">
        <f>IF(ISBLANK(Calculations!AP202),"",Calculations!AP202)</f>
        <v>53285727389379.484</v>
      </c>
      <c r="AQ202">
        <f>IF(ISBLANK(Calculations!AQ202),"",Calculations!AQ202)</f>
        <v>54010602186348.258</v>
      </c>
      <c r="AR202">
        <f>IF(ISBLANK(Calculations!AR202),"",Calculations!AR202)</f>
        <v>54762686619992.07</v>
      </c>
      <c r="AS202">
        <f>IF(ISBLANK(Calculations!AS202),"",Calculations!AS202)</f>
        <v>55538267341097.82</v>
      </c>
      <c r="AT202">
        <f>IF(ISBLANK(Calculations!AT202),"",Calculations!AT202)</f>
        <v>56341297672194.812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5008736084563.3105</v>
      </c>
      <c r="C2" s="7">
        <f>'IRA Calculations'!Q4</f>
        <v>5008497349632.8252</v>
      </c>
      <c r="D2" s="7">
        <f>'IRA Calculations'!R4</f>
        <v>5049384994317.459</v>
      </c>
      <c r="E2" s="7">
        <f>'IRA Calculations'!S4</f>
        <v>5092092075925.2842</v>
      </c>
      <c r="F2" s="7">
        <f>'IRA Calculations'!T4</f>
        <v>5132623919814.8496</v>
      </c>
      <c r="G2" s="7">
        <f>'IRA Calculations'!U4</f>
        <v>5173135140471.5713</v>
      </c>
      <c r="H2" s="7">
        <f>'IRA Calculations'!V4</f>
        <v>5213194302329.0732</v>
      </c>
      <c r="I2" s="7">
        <f>'IRA Calculations'!W4</f>
        <v>5252004376547.668</v>
      </c>
      <c r="J2" s="7">
        <f>'IRA Calculations'!X4</f>
        <v>5290063454456.8047</v>
      </c>
      <c r="K2" s="7">
        <f>'IRA Calculations'!Y4</f>
        <v>5325917974906.8008</v>
      </c>
      <c r="L2" s="7">
        <f>'IRA Calculations'!Z4</f>
        <v>5363206579653.8994</v>
      </c>
      <c r="M2" s="7">
        <f>'IRA Calculations'!AA4</f>
        <v>5400936799878.8984</v>
      </c>
      <c r="N2" s="7">
        <f>'IRA Calculations'!AB4</f>
        <v>5439127894091.958</v>
      </c>
      <c r="O2" s="7">
        <f>'IRA Calculations'!AC4</f>
        <v>5474032920672.4707</v>
      </c>
      <c r="P2" s="7">
        <f>'IRA Calculations'!AD4</f>
        <v>5511631422192.7256</v>
      </c>
      <c r="Q2" s="7">
        <f>'IRA Calculations'!AE4</f>
        <v>5551513244920.3936</v>
      </c>
      <c r="R2" s="7">
        <f>'IRA Calculations'!AF4</f>
        <v>5595974019183.9102</v>
      </c>
      <c r="S2" s="7">
        <f>'IRA Calculations'!AG4</f>
        <v>5642553993191.8867</v>
      </c>
      <c r="T2" s="7">
        <f>'IRA Calculations'!AH4</f>
        <v>5691779354492.4238</v>
      </c>
      <c r="U2" s="7">
        <f>'IRA Calculations'!AI4</f>
        <v>5741667334365.1758</v>
      </c>
      <c r="V2" s="7">
        <f>'IRA Calculations'!AJ4</f>
        <v>5792310040297.2588</v>
      </c>
      <c r="W2" s="7">
        <f>'IRA Calculations'!AK4</f>
        <v>5829762583946.916</v>
      </c>
      <c r="X2" s="7">
        <f>'IRA Calculations'!AL4</f>
        <v>5868036142061.2168</v>
      </c>
      <c r="Y2" s="7">
        <f>'IRA Calculations'!AM4</f>
        <v>5906154207047.8076</v>
      </c>
      <c r="Z2" s="7">
        <f>'IRA Calculations'!AN4</f>
        <v>5945261117185.8311</v>
      </c>
      <c r="AA2" s="7">
        <f>'IRA Calculations'!AO4</f>
        <v>5984234430701.5322</v>
      </c>
      <c r="AB2" s="7">
        <f>'IRA Calculations'!AP4</f>
        <v>6024395403644.2705</v>
      </c>
      <c r="AC2" s="7">
        <f>'IRA Calculations'!AQ4</f>
        <v>6064583634734.8125</v>
      </c>
      <c r="AD2" s="7">
        <f>'IRA Calculations'!AR4</f>
        <v>6105900707842.0088</v>
      </c>
      <c r="AE2" s="7">
        <f>'IRA Calculations'!AS4</f>
        <v>6147248236715.7266</v>
      </c>
      <c r="AF2" s="7">
        <f>'IRA Calculations'!AT4</f>
        <v>6189942225510.415</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25986219707935.387</v>
      </c>
      <c r="C4" s="7">
        <f>'IRA Calculations'!Q6</f>
        <v>25986219707935.387</v>
      </c>
      <c r="D4" s="7">
        <f>'IRA Calculations'!R6</f>
        <v>26142677013954.73</v>
      </c>
      <c r="E4" s="7">
        <f>'IRA Calculations'!S6</f>
        <v>25390546449860.016</v>
      </c>
      <c r="F4" s="7">
        <f>'IRA Calculations'!T6</f>
        <v>24609511774270.602</v>
      </c>
      <c r="G4" s="7">
        <f>'IRA Calculations'!U6</f>
        <v>23826602403949.48</v>
      </c>
      <c r="H4" s="7">
        <f>'IRA Calculations'!V6</f>
        <v>23040018015746.273</v>
      </c>
      <c r="I4" s="7">
        <f>'IRA Calculations'!W6</f>
        <v>22247253429123.617</v>
      </c>
      <c r="J4" s="7">
        <f>'IRA Calculations'!X6</f>
        <v>21450152878460.523</v>
      </c>
      <c r="K4" s="7">
        <f>'IRA Calculations'!Y6</f>
        <v>20628357542137.102</v>
      </c>
      <c r="L4" s="7">
        <f>'IRA Calculations'!Z6</f>
        <v>19817668209026.516</v>
      </c>
      <c r="M4" s="7">
        <f>'IRA Calculations'!AA6</f>
        <v>19005737629119.633</v>
      </c>
      <c r="N4" s="7">
        <f>'IRA Calculations'!AB6</f>
        <v>18198765428561.602</v>
      </c>
      <c r="O4" s="7">
        <f>'IRA Calculations'!AC6</f>
        <v>18275722871514.555</v>
      </c>
      <c r="P4" s="7">
        <f>'IRA Calculations'!AD6</f>
        <v>18363520979322.43</v>
      </c>
      <c r="Q4" s="7">
        <f>'IRA Calculations'!AE6</f>
        <v>18454343410473.711</v>
      </c>
      <c r="R4" s="7">
        <f>'IRA Calculations'!AF6</f>
        <v>18581756678861.258</v>
      </c>
      <c r="S4" s="7">
        <f>'IRA Calculations'!AG6</f>
        <v>18722045766249.227</v>
      </c>
      <c r="T4" s="7">
        <f>'IRA Calculations'!AH6</f>
        <v>18885594181046.25</v>
      </c>
      <c r="U4" s="7">
        <f>'IRA Calculations'!AI6</f>
        <v>19061251397352.703</v>
      </c>
      <c r="V4" s="7">
        <f>'IRA Calculations'!AJ6</f>
        <v>19255438349949.742</v>
      </c>
      <c r="W4" s="7">
        <f>'IRA Calculations'!AK6</f>
        <v>19313344858330.672</v>
      </c>
      <c r="X4" s="7">
        <f>'IRA Calculations'!AL6</f>
        <v>19392379526438.859</v>
      </c>
      <c r="Y4" s="7">
        <f>'IRA Calculations'!AM6</f>
        <v>19478528984447.305</v>
      </c>
      <c r="Z4" s="7">
        <f>'IRA Calculations'!AN6</f>
        <v>19582719049366.039</v>
      </c>
      <c r="AA4" s="7">
        <f>'IRA Calculations'!AO6</f>
        <v>19690913425922.195</v>
      </c>
      <c r="AB4" s="7">
        <f>'IRA Calculations'!AP6</f>
        <v>19813014216611.969</v>
      </c>
      <c r="AC4" s="7">
        <f>'IRA Calculations'!AQ6</f>
        <v>19933973276659.992</v>
      </c>
      <c r="AD4" s="7">
        <f>'IRA Calculations'!AR6</f>
        <v>20064304874458.211</v>
      </c>
      <c r="AE4" s="7">
        <f>'IRA Calculations'!AS6</f>
        <v>20189152901416.906</v>
      </c>
      <c r="AF4" s="7">
        <f>'IRA Calculations'!AT6</f>
        <v>20320010778922.82</v>
      </c>
    </row>
    <row r="5" spans="1:34" x14ac:dyDescent="0.2">
      <c r="A5" s="1" t="s">
        <v>79</v>
      </c>
      <c r="B5" s="7">
        <f>'IRA Calculations'!P7</f>
        <v>253287961844.21222</v>
      </c>
      <c r="C5" s="7">
        <f>'IRA Calculations'!Q7</f>
        <v>253287961844.21222</v>
      </c>
      <c r="D5" s="7">
        <f>'IRA Calculations'!R7</f>
        <v>255052276951.15814</v>
      </c>
      <c r="E5" s="7">
        <f>'IRA Calculations'!S7</f>
        <v>256440395016.06497</v>
      </c>
      <c r="F5" s="7">
        <f>'IRA Calculations'!T7</f>
        <v>257348092540.62045</v>
      </c>
      <c r="G5" s="7">
        <f>'IRA Calculations'!U7</f>
        <v>257875268152.32645</v>
      </c>
      <c r="H5" s="7">
        <f>'IRA Calculations'!V7</f>
        <v>257836102851.86334</v>
      </c>
      <c r="I5" s="7">
        <f>'IRA Calculations'!W7</f>
        <v>257027787194.07953</v>
      </c>
      <c r="J5" s="7">
        <f>'IRA Calculations'!X7</f>
        <v>255190628223.76123</v>
      </c>
      <c r="K5" s="7">
        <f>'IRA Calculations'!Y7</f>
        <v>251955237268.81854</v>
      </c>
      <c r="L5" s="7">
        <f>'IRA Calculations'!Z7</f>
        <v>247540761484.11267</v>
      </c>
      <c r="M5" s="7">
        <f>'IRA Calculations'!AA7</f>
        <v>241870739991.63306</v>
      </c>
      <c r="N5" s="7">
        <f>'IRA Calculations'!AB7</f>
        <v>235130661494.28595</v>
      </c>
      <c r="O5" s="7">
        <f>'IRA Calculations'!AC7</f>
        <v>227361951986.59363</v>
      </c>
      <c r="P5" s="7">
        <f>'IRA Calculations'!AD7</f>
        <v>218706763852.621</v>
      </c>
      <c r="Q5" s="7">
        <f>'IRA Calculations'!AE7</f>
        <v>209254679436.70807</v>
      </c>
      <c r="R5" s="7">
        <f>'IRA Calculations'!AF7</f>
        <v>199449700299.82071</v>
      </c>
      <c r="S5" s="7">
        <f>'IRA Calculations'!AG7</f>
        <v>189310592031.5148</v>
      </c>
      <c r="T5" s="7">
        <f>'IRA Calculations'!AH7</f>
        <v>179078982828.48575</v>
      </c>
      <c r="U5" s="7">
        <f>'IRA Calculations'!AI7</f>
        <v>168843639817.06396</v>
      </c>
      <c r="V5" s="7">
        <f>'IRA Calculations'!AJ7</f>
        <v>158812762497.91653</v>
      </c>
      <c r="W5" s="7">
        <f>'IRA Calculations'!AK7</f>
        <v>148561685628.70126</v>
      </c>
      <c r="X5" s="7">
        <f>'IRA Calculations'!AL7</f>
        <v>138935034834.56256</v>
      </c>
      <c r="Y5" s="7">
        <f>'IRA Calculations'!AM7</f>
        <v>129949381819.6198</v>
      </c>
      <c r="Z5" s="7">
        <f>'IRA Calculations'!AN7</f>
        <v>121748393113.41086</v>
      </c>
      <c r="AA5" s="7">
        <f>'IRA Calculations'!AO7</f>
        <v>114358352658.21048</v>
      </c>
      <c r="AB5" s="7">
        <f>'IRA Calculations'!AP7</f>
        <v>107891778382.01662</v>
      </c>
      <c r="AC5" s="7">
        <f>'IRA Calculations'!AQ7</f>
        <v>102330550912.84892</v>
      </c>
      <c r="AD5" s="7">
        <f>'IRA Calculations'!AR7</f>
        <v>97719107576.886993</v>
      </c>
      <c r="AE5" s="7">
        <f>'IRA Calculations'!AS7</f>
        <v>93974411109.008133</v>
      </c>
      <c r="AF5" s="7">
        <f>'IRA Calculations'!AT7</f>
        <v>91071933033.951492</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1928892335729.9812</v>
      </c>
      <c r="C7" s="7">
        <f>'IRA Calculations'!Q9</f>
        <v>1928892335729.9812</v>
      </c>
      <c r="D7" s="7">
        <f>'IRA Calculations'!R9</f>
        <v>1941686708377.2571</v>
      </c>
      <c r="E7" s="7">
        <f>'IRA Calculations'!S9</f>
        <v>1953313148377.8557</v>
      </c>
      <c r="F7" s="7">
        <f>'IRA Calculations'!T9</f>
        <v>1964230448922.4038</v>
      </c>
      <c r="G7" s="7">
        <f>'IRA Calculations'!U9</f>
        <v>1975802003847.8203</v>
      </c>
      <c r="H7" s="7">
        <f>'IRA Calculations'!V9</f>
        <v>1987640218303.7417</v>
      </c>
      <c r="I7" s="7">
        <f>'IRA Calculations'!W9</f>
        <v>1999795912926.7988</v>
      </c>
      <c r="J7" s="7">
        <f>'IRA Calculations'!X9</f>
        <v>2012056461554.0425</v>
      </c>
      <c r="K7" s="7">
        <f>'IRA Calculations'!Y9</f>
        <v>2023335659956.7471</v>
      </c>
      <c r="L7" s="7">
        <f>'IRA Calculations'!Z9</f>
        <v>2035583487849.2725</v>
      </c>
      <c r="M7" s="7">
        <f>'IRA Calculations'!AA9</f>
        <v>2048046545128.405</v>
      </c>
      <c r="N7" s="7">
        <f>'IRA Calculations'!AB9</f>
        <v>2061071681314.4075</v>
      </c>
      <c r="O7" s="7">
        <f>'IRA Calculations'!AC9</f>
        <v>2074381307192.6565</v>
      </c>
      <c r="P7" s="7">
        <f>'IRA Calculations'!AD9</f>
        <v>2088476781843.8728</v>
      </c>
      <c r="Q7" s="7">
        <f>'IRA Calculations'!AE9</f>
        <v>2103029741149.9927</v>
      </c>
      <c r="R7" s="7">
        <f>'IRA Calculations'!AF9</f>
        <v>2120013381935.2512</v>
      </c>
      <c r="S7" s="7">
        <f>'IRA Calculations'!AG9</f>
        <v>2137890641191.3442</v>
      </c>
      <c r="T7" s="7">
        <f>'IRA Calculations'!AH9</f>
        <v>2157222360092.0044</v>
      </c>
      <c r="U7" s="7">
        <f>'IRA Calculations'!AI9</f>
        <v>2176715650015.4468</v>
      </c>
      <c r="V7" s="7">
        <f>'IRA Calculations'!AJ9</f>
        <v>2196771132207.408</v>
      </c>
      <c r="W7" s="7">
        <f>'IRA Calculations'!AK9</f>
        <v>2208954459891.8745</v>
      </c>
      <c r="X7" s="7">
        <f>'IRA Calculations'!AL9</f>
        <v>2221148895567.814</v>
      </c>
      <c r="Y7" s="7">
        <f>'IRA Calculations'!AM9</f>
        <v>2232060256188.606</v>
      </c>
      <c r="Z7" s="7">
        <f>'IRA Calculations'!AN9</f>
        <v>2242614873199.0889</v>
      </c>
      <c r="AA7" s="7">
        <f>'IRA Calculations'!AO9</f>
        <v>2252098829204.0449</v>
      </c>
      <c r="AB7" s="7">
        <f>'IRA Calculations'!AP9</f>
        <v>2261874444323.3022</v>
      </c>
      <c r="AC7" s="7">
        <f>'IRA Calculations'!AQ9</f>
        <v>2271250275989.3662</v>
      </c>
      <c r="AD7" s="7">
        <f>'IRA Calculations'!AR9</f>
        <v>2281376807282.2534</v>
      </c>
      <c r="AE7" s="7">
        <f>'IRA Calculations'!AS9</f>
        <v>2291242176504.9185</v>
      </c>
      <c r="AF7" s="7">
        <f>'IRA Calculations'!AT9</f>
        <v>2301844477014.4082</v>
      </c>
    </row>
    <row r="8" spans="1:34" x14ac:dyDescent="0.2">
      <c r="A8" s="1" t="s">
        <v>344</v>
      </c>
      <c r="B8" s="7">
        <f>'IRA Calculations'!P10</f>
        <v>2822769271.7999725</v>
      </c>
      <c r="C8" s="7">
        <f>'IRA Calculations'!Q10</f>
        <v>2822769271.7999725</v>
      </c>
      <c r="D8" s="7">
        <f>'IRA Calculations'!R10</f>
        <v>2842741218.5935407</v>
      </c>
      <c r="E8" s="7">
        <f>'IRA Calculations'!S10</f>
        <v>2862127417.611866</v>
      </c>
      <c r="F8" s="7">
        <f>'IRA Calculations'!T10</f>
        <v>2881754176.143342</v>
      </c>
      <c r="G8" s="7">
        <f>'IRA Calculations'!U10</f>
        <v>2902090165.0314164</v>
      </c>
      <c r="H8" s="7">
        <f>'IRA Calculations'!V10</f>
        <v>2921992997.6142883</v>
      </c>
      <c r="I8" s="7">
        <f>'IRA Calculations'!W10</f>
        <v>2941712814.0617328</v>
      </c>
      <c r="J8" s="7">
        <f>'IRA Calculations'!X10</f>
        <v>2960921300.8642898</v>
      </c>
      <c r="K8" s="7">
        <f>'IRA Calculations'!Y10</f>
        <v>2978405700.1347237</v>
      </c>
      <c r="L8" s="7">
        <f>'IRA Calculations'!Z10</f>
        <v>2996018627.8065491</v>
      </c>
      <c r="M8" s="7">
        <f>'IRA Calculations'!AA10</f>
        <v>3012665014.3047729</v>
      </c>
      <c r="N8" s="7">
        <f>'IRA Calculations'!AB10</f>
        <v>3028559250.0465803</v>
      </c>
      <c r="O8" s="7">
        <f>'IRA Calculations'!AC10</f>
        <v>3043475137.7951822</v>
      </c>
      <c r="P8" s="7">
        <f>'IRA Calculations'!AD10</f>
        <v>3058098135.1106138</v>
      </c>
      <c r="Q8" s="7">
        <f>'IRA Calculations'!AE10</f>
        <v>3072108097.9528489</v>
      </c>
      <c r="R8" s="7">
        <f>'IRA Calculations'!AF10</f>
        <v>3087124170.797596</v>
      </c>
      <c r="S8" s="7">
        <f>'IRA Calculations'!AG10</f>
        <v>3101558656.7225337</v>
      </c>
      <c r="T8" s="7">
        <f>'IRA Calculations'!AH10</f>
        <v>3116766342.8371291</v>
      </c>
      <c r="U8" s="7">
        <f>'IRA Calculations'!AI10</f>
        <v>3131282573.9352221</v>
      </c>
      <c r="V8" s="7">
        <f>'IRA Calculations'!AJ10</f>
        <v>3146344102.0313978</v>
      </c>
      <c r="W8" s="7">
        <f>'IRA Calculations'!AK10</f>
        <v>3165329086.1455483</v>
      </c>
      <c r="X8" s="7">
        <f>'IRA Calculations'!AL10</f>
        <v>3184856593.4033422</v>
      </c>
      <c r="Y8" s="7">
        <f>'IRA Calculations'!AM10</f>
        <v>3203563166.6145606</v>
      </c>
      <c r="Z8" s="7">
        <f>'IRA Calculations'!AN10</f>
        <v>3222862843.4223137</v>
      </c>
      <c r="AA8" s="7">
        <f>'IRA Calculations'!AO10</f>
        <v>3241395470.1099205</v>
      </c>
      <c r="AB8" s="7">
        <f>'IRA Calculations'!AP10</f>
        <v>3260607064.4832292</v>
      </c>
      <c r="AC8" s="7">
        <f>'IRA Calculations'!AQ10</f>
        <v>3279097280.9732242</v>
      </c>
      <c r="AD8" s="7">
        <f>'IRA Calculations'!AR10</f>
        <v>3298326393.6414185</v>
      </c>
      <c r="AE8" s="7">
        <f>'IRA Calculations'!AS10</f>
        <v>3316876976.0674233</v>
      </c>
      <c r="AF8" s="7">
        <f>'IRA Calculations'!AT10</f>
        <v>3336225708.6475453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1534589789496.637</v>
      </c>
      <c r="C10" s="7">
        <f>'IRA Calculations'!Q12</f>
        <v>1534589789496.637</v>
      </c>
      <c r="D10" s="7">
        <f>'IRA Calculations'!R12</f>
        <v>1548423705424.3132</v>
      </c>
      <c r="E10" s="7">
        <f>'IRA Calculations'!S12</f>
        <v>1561748685451.5647</v>
      </c>
      <c r="F10" s="7">
        <f>'IRA Calculations'!T12</f>
        <v>1574605692612.9622</v>
      </c>
      <c r="G10" s="7">
        <f>'IRA Calculations'!U12</f>
        <v>1588715881578.4312</v>
      </c>
      <c r="H10" s="7">
        <f>'IRA Calculations'!V12</f>
        <v>1603940713690.8555</v>
      </c>
      <c r="I10" s="7">
        <f>'IRA Calculations'!W12</f>
        <v>1620196278139.2393</v>
      </c>
      <c r="J10" s="7">
        <f>'IRA Calculations'!X12</f>
        <v>1637591479468.3396</v>
      </c>
      <c r="K10" s="7">
        <f>'IRA Calculations'!Y12</f>
        <v>1654962458219.8491</v>
      </c>
      <c r="L10" s="7">
        <f>'IRA Calculations'!Z12</f>
        <v>1674088573508.2966</v>
      </c>
      <c r="M10" s="7">
        <f>'IRA Calculations'!AA12</f>
        <v>1693528360692.2812</v>
      </c>
      <c r="N10" s="7">
        <f>'IRA Calculations'!AB12</f>
        <v>1713163100322.293</v>
      </c>
      <c r="O10" s="7">
        <f>'IRA Calculations'!AC12</f>
        <v>1732185358113.5264</v>
      </c>
      <c r="P10" s="7">
        <f>'IRA Calculations'!AD12</f>
        <v>1750504509300.554</v>
      </c>
      <c r="Q10" s="7">
        <f>'IRA Calculations'!AE12</f>
        <v>1767386606260.0859</v>
      </c>
      <c r="R10" s="7">
        <f>'IRA Calculations'!AF12</f>
        <v>1784631172768.0073</v>
      </c>
      <c r="S10" s="7">
        <f>'IRA Calculations'!AG12</f>
        <v>1800765765789.9224</v>
      </c>
      <c r="T10" s="7">
        <f>'IRA Calculations'!AH12</f>
        <v>1816622862435.9819</v>
      </c>
      <c r="U10" s="7">
        <f>'IRA Calculations'!AI12</f>
        <v>1831945567904.6943</v>
      </c>
      <c r="V10" s="7">
        <f>'IRA Calculations'!AJ12</f>
        <v>1847448860061.5874</v>
      </c>
      <c r="W10" s="7">
        <f>'IRA Calculations'!AK12</f>
        <v>1854258074880.7041</v>
      </c>
      <c r="X10" s="7">
        <f>'IRA Calculations'!AL12</f>
        <v>1861955244138.1201</v>
      </c>
      <c r="Y10" s="7">
        <f>'IRA Calculations'!AM12</f>
        <v>1869782579116.3865</v>
      </c>
      <c r="Z10" s="7">
        <f>'IRA Calculations'!AN12</f>
        <v>1878582832845.9453</v>
      </c>
      <c r="AA10" s="7">
        <f>'IRA Calculations'!AO12</f>
        <v>1887500664385.5911</v>
      </c>
      <c r="AB10" s="7">
        <f>'IRA Calculations'!AP12</f>
        <v>1897218784846.9231</v>
      </c>
      <c r="AC10" s="7">
        <f>'IRA Calculations'!AQ12</f>
        <v>1906760512870.5562</v>
      </c>
      <c r="AD10" s="7">
        <f>'IRA Calculations'!AR12</f>
        <v>1916839123431.9656</v>
      </c>
      <c r="AE10" s="7">
        <f>'IRA Calculations'!AS12</f>
        <v>1926463745612.0566</v>
      </c>
      <c r="AF10" s="7">
        <f>'IRA Calculations'!AT12</f>
        <v>1936417543875.5364</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9141597978281.8105</v>
      </c>
      <c r="C2" s="7">
        <f>'IRA Calculations'!P17</f>
        <v>9141597978281.8105</v>
      </c>
      <c r="D2" s="7">
        <f>'IRA Calculations'!Q17</f>
        <v>9141597978281.8105</v>
      </c>
      <c r="E2" s="7">
        <f>'IRA Calculations'!R17</f>
        <v>8954305817974.5</v>
      </c>
      <c r="F2" s="7">
        <f>'IRA Calculations'!S17</f>
        <v>9051073377258.2461</v>
      </c>
      <c r="G2" s="7">
        <f>'IRA Calculations'!T17</f>
        <v>9163400166477.1426</v>
      </c>
      <c r="H2" s="7">
        <f>'IRA Calculations'!U17</f>
        <v>9298816686986.4727</v>
      </c>
      <c r="I2" s="7">
        <f>'IRA Calculations'!V17</f>
        <v>9449677447757.1094</v>
      </c>
      <c r="J2" s="7">
        <f>'IRA Calculations'!W17</f>
        <v>9627002950310.7383</v>
      </c>
      <c r="K2" s="7">
        <f>'IRA Calculations'!X17</f>
        <v>9819732917928.4785</v>
      </c>
      <c r="L2" s="7">
        <f>'IRA Calculations'!Y17</f>
        <v>10036115589866.959</v>
      </c>
      <c r="M2" s="7">
        <f>'IRA Calculations'!Z17</f>
        <v>10267963077466.465</v>
      </c>
      <c r="N2" s="7">
        <f>'IRA Calculations'!AA17</f>
        <v>10513952237454.201</v>
      </c>
      <c r="O2" s="7">
        <f>'IRA Calculations'!AB17</f>
        <v>10771273323886.248</v>
      </c>
      <c r="P2" s="7">
        <f>'IRA Calculations'!AC17</f>
        <v>10766060358615.461</v>
      </c>
      <c r="Q2" s="7">
        <f>'IRA Calculations'!AD17</f>
        <v>10771833486938.262</v>
      </c>
      <c r="R2" s="7">
        <f>'IRA Calculations'!AE17</f>
        <v>10777840127926.182</v>
      </c>
      <c r="S2" s="7">
        <f>'IRA Calculations'!AF17</f>
        <v>10793086633331.777</v>
      </c>
      <c r="T2" s="7">
        <f>'IRA Calculations'!AG17</f>
        <v>10807541757896.945</v>
      </c>
      <c r="U2" s="7">
        <f>'IRA Calculations'!AH17</f>
        <v>10830020928020.92</v>
      </c>
      <c r="V2" s="7">
        <f>'IRA Calculations'!AI17</f>
        <v>10850715411063.75</v>
      </c>
      <c r="W2" s="7">
        <f>'IRA Calculations'!AJ17</f>
        <v>10878574452489.078</v>
      </c>
      <c r="X2" s="7">
        <f>'IRA Calculations'!AK17</f>
        <v>10903750605224.551</v>
      </c>
      <c r="Y2" s="7">
        <f>'IRA Calculations'!AL17</f>
        <v>10935702786368.559</v>
      </c>
      <c r="Z2" s="7">
        <f>'IRA Calculations'!AM17</f>
        <v>10969565463058.129</v>
      </c>
      <c r="AA2" s="7">
        <f>'IRA Calculations'!AN17</f>
        <v>11000441486657.506</v>
      </c>
      <c r="AB2" s="7">
        <f>'IRA Calculations'!AO17</f>
        <v>11037432482359.633</v>
      </c>
      <c r="AC2" s="7">
        <f>'IRA Calculations'!AP17</f>
        <v>11075614456296.988</v>
      </c>
      <c r="AD2" s="7">
        <f>'IRA Calculations'!AQ17</f>
        <v>11110120622449.932</v>
      </c>
      <c r="AE2" s="7">
        <f>'IRA Calculations'!AR17</f>
        <v>11150002315999.857</v>
      </c>
      <c r="AF2" s="7">
        <f>'IRA Calculations'!AS17</f>
        <v>11190266671370.686</v>
      </c>
      <c r="AG2" s="7">
        <f>'IRA Calculations'!AT17</f>
        <v>11226073084312.521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2772955784072.8066</v>
      </c>
      <c r="C2" s="7">
        <f>'IRA Calculations'!P30</f>
        <v>2772955784072.8066</v>
      </c>
      <c r="D2" s="7">
        <f>'IRA Calculations'!Q30</f>
        <v>2772955784072.8066</v>
      </c>
      <c r="E2" s="7">
        <f>'IRA Calculations'!R30</f>
        <v>2787219026585.5347</v>
      </c>
      <c r="F2" s="7">
        <f>'IRA Calculations'!S30</f>
        <v>2803576635031.7017</v>
      </c>
      <c r="G2" s="7">
        <f>'IRA Calculations'!T30</f>
        <v>2821675091925.0161</v>
      </c>
      <c r="H2" s="7">
        <f>'IRA Calculations'!U30</f>
        <v>2849067245021.0503</v>
      </c>
      <c r="I2" s="7">
        <f>'IRA Calculations'!V30</f>
        <v>2883683704794.7153</v>
      </c>
      <c r="J2" s="7">
        <f>'IRA Calculations'!W30</f>
        <v>2922906627264.9062</v>
      </c>
      <c r="K2" s="7">
        <f>'IRA Calculations'!X30</f>
        <v>2960995300282.7251</v>
      </c>
      <c r="L2" s="7">
        <f>'IRA Calculations'!Y30</f>
        <v>3000144810811.6328</v>
      </c>
      <c r="M2" s="7">
        <f>'IRA Calculations'!Z30</f>
        <v>3040827899166.3628</v>
      </c>
      <c r="N2" s="7">
        <f>'IRA Calculations'!AA30</f>
        <v>3086432842584.5532</v>
      </c>
      <c r="O2" s="7">
        <f>'IRA Calculations'!AB30</f>
        <v>3135570517556.1021</v>
      </c>
      <c r="P2" s="7">
        <f>'IRA Calculations'!AC30</f>
        <v>3188221861021.9751</v>
      </c>
      <c r="Q2" s="7">
        <f>'IRA Calculations'!AD30</f>
        <v>3241299193866.458</v>
      </c>
      <c r="R2" s="7">
        <f>'IRA Calculations'!AE30</f>
        <v>3294101795007.8325</v>
      </c>
      <c r="S2" s="7">
        <f>'IRA Calculations'!AF30</f>
        <v>3335311614859.7153</v>
      </c>
      <c r="T2" s="7">
        <f>'IRA Calculations'!AG30</f>
        <v>3375975432982.5322</v>
      </c>
      <c r="U2" s="7">
        <f>'IRA Calculations'!AH30</f>
        <v>3416368759015.2842</v>
      </c>
      <c r="V2" s="7">
        <f>'IRA Calculations'!AI30</f>
        <v>3456610476891.3452</v>
      </c>
      <c r="W2" s="7">
        <f>'IRA Calculations'!AJ30</f>
        <v>3496777588666.5215</v>
      </c>
      <c r="X2" s="7">
        <f>'IRA Calculations'!AK30</f>
        <v>3535187193713.1157</v>
      </c>
      <c r="Y2" s="7">
        <f>'IRA Calculations'!AL30</f>
        <v>3574943098087.0029</v>
      </c>
      <c r="Z2" s="7">
        <f>'IRA Calculations'!AM30</f>
        <v>3616346770978.0122</v>
      </c>
      <c r="AA2" s="7">
        <f>'IRA Calculations'!AN30</f>
        <v>3659639942001.0703</v>
      </c>
      <c r="AB2" s="7">
        <f>'IRA Calculations'!AO30</f>
        <v>3704781407967.7036</v>
      </c>
      <c r="AC2" s="7">
        <f>'IRA Calculations'!AP30</f>
        <v>3751639840527.6094</v>
      </c>
      <c r="AD2" s="7">
        <f>'IRA Calculations'!AQ30</f>
        <v>3799998657627.6709</v>
      </c>
      <c r="AE2" s="7">
        <f>'IRA Calculations'!AR30</f>
        <v>3849622177680.6099</v>
      </c>
      <c r="AF2" s="7">
        <f>'IRA Calculations'!AS30</f>
        <v>3900376117863.541</v>
      </c>
      <c r="AG2" s="7">
        <f>'IRA Calculations'!AT30</f>
        <v>3952212657203.9634</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11979004425409.779</v>
      </c>
      <c r="C2" s="7">
        <f>'IRA Calculations'!P43</f>
        <v>11979004425409.779</v>
      </c>
      <c r="D2" s="7">
        <f>'IRA Calculations'!Q43</f>
        <v>11979004425409.779</v>
      </c>
      <c r="E2" s="7">
        <f>'IRA Calculations'!R43</f>
        <v>11964318170138.818</v>
      </c>
      <c r="F2" s="7">
        <f>'IRA Calculations'!S43</f>
        <v>11950768451125.906</v>
      </c>
      <c r="G2" s="7">
        <f>'IRA Calculations'!T43</f>
        <v>11941958223400.309</v>
      </c>
      <c r="H2" s="7">
        <f>'IRA Calculations'!U43</f>
        <v>11940476733115.42</v>
      </c>
      <c r="I2" s="7">
        <f>'IRA Calculations'!V43</f>
        <v>11949955484425.113</v>
      </c>
      <c r="J2" s="7">
        <f>'IRA Calculations'!W43</f>
        <v>11971286276387.033</v>
      </c>
      <c r="K2" s="7">
        <f>'IRA Calculations'!X43</f>
        <v>12004950502016.967</v>
      </c>
      <c r="L2" s="7">
        <f>'IRA Calculations'!Y43</f>
        <v>12049098885858.59</v>
      </c>
      <c r="M2" s="7">
        <f>'IRA Calculations'!Z43</f>
        <v>12105320105051.061</v>
      </c>
      <c r="N2" s="7">
        <f>'IRA Calculations'!AA43</f>
        <v>12175380977285.242</v>
      </c>
      <c r="O2" s="7">
        <f>'IRA Calculations'!AB43</f>
        <v>12256629407623.875</v>
      </c>
      <c r="P2" s="7">
        <f>'IRA Calculations'!AC43</f>
        <v>12346383022793.725</v>
      </c>
      <c r="Q2" s="7">
        <f>'IRA Calculations'!AD43</f>
        <v>12445652216889.066</v>
      </c>
      <c r="R2" s="7">
        <f>'IRA Calculations'!AE43</f>
        <v>12553809767119.932</v>
      </c>
      <c r="S2" s="7">
        <f>'IRA Calculations'!AF43</f>
        <v>12669795489706.549</v>
      </c>
      <c r="T2" s="7">
        <f>'IRA Calculations'!AG43</f>
        <v>12789779606243.309</v>
      </c>
      <c r="U2" s="7">
        <f>'IRA Calculations'!AH43</f>
        <v>12911734231473.49</v>
      </c>
      <c r="V2" s="7">
        <f>'IRA Calculations'!AI43</f>
        <v>13034626682721.789</v>
      </c>
      <c r="W2" s="7">
        <f>'IRA Calculations'!AJ43</f>
        <v>13157918864163.371</v>
      </c>
      <c r="X2" s="7">
        <f>'IRA Calculations'!AK43</f>
        <v>13268304670921.312</v>
      </c>
      <c r="Y2" s="7">
        <f>'IRA Calculations'!AL43</f>
        <v>13379952745516.59</v>
      </c>
      <c r="Z2" s="7">
        <f>'IRA Calculations'!AM43</f>
        <v>13492743612457.332</v>
      </c>
      <c r="AA2" s="7">
        <f>'IRA Calculations'!AN43</f>
        <v>13606661841660.783</v>
      </c>
      <c r="AB2" s="7">
        <f>'IRA Calculations'!AO43</f>
        <v>13721789762039.768</v>
      </c>
      <c r="AC2" s="7">
        <f>'IRA Calculations'!AP43</f>
        <v>13838161495955.252</v>
      </c>
      <c r="AD2" s="7">
        <f>'IRA Calculations'!AQ43</f>
        <v>13955724252582.525</v>
      </c>
      <c r="AE2" s="7">
        <f>'IRA Calculations'!AR43</f>
        <v>14074578606958.236</v>
      </c>
      <c r="AF2" s="7">
        <f>'IRA Calculations'!AS43</f>
        <v>14194600008457.174</v>
      </c>
      <c r="AG2" s="7">
        <f>'IRA Calculations'!AT43</f>
        <v>14315683640809.096</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17570284127548.07</v>
      </c>
      <c r="C4" s="7">
        <f>'IRA Calculations'!P45</f>
        <v>17570284127548.07</v>
      </c>
      <c r="D4" s="7">
        <f>'IRA Calculations'!Q45</f>
        <v>17570284127548.07</v>
      </c>
      <c r="E4" s="7">
        <f>'IRA Calculations'!R45</f>
        <v>17680571386949.984</v>
      </c>
      <c r="F4" s="7">
        <f>'IRA Calculations'!S45</f>
        <v>17793121524430.113</v>
      </c>
      <c r="G4" s="7">
        <f>'IRA Calculations'!T45</f>
        <v>17911495152382.988</v>
      </c>
      <c r="H4" s="7">
        <f>'IRA Calculations'!U45</f>
        <v>18038028183639.387</v>
      </c>
      <c r="I4" s="7">
        <f>'IRA Calculations'!V45</f>
        <v>18176666250403.539</v>
      </c>
      <c r="J4" s="7">
        <f>'IRA Calculations'!W45</f>
        <v>18326142640617.055</v>
      </c>
      <c r="K4" s="7">
        <f>'IRA Calculations'!X45</f>
        <v>18483692679733.633</v>
      </c>
      <c r="L4" s="7">
        <f>'IRA Calculations'!Y45</f>
        <v>18644343835542.484</v>
      </c>
      <c r="M4" s="7">
        <f>'IRA Calculations'!Z45</f>
        <v>18810033537833.797</v>
      </c>
      <c r="N4" s="7">
        <f>'IRA Calculations'!AA45</f>
        <v>18980422760278.141</v>
      </c>
      <c r="O4" s="7">
        <f>'IRA Calculations'!AB45</f>
        <v>19151346118721.219</v>
      </c>
      <c r="P4" s="7">
        <f>'IRA Calculations'!AC45</f>
        <v>19321494259052.461</v>
      </c>
      <c r="Q4" s="7">
        <f>'IRA Calculations'!AD45</f>
        <v>19496013846672.906</v>
      </c>
      <c r="R4" s="7">
        <f>'IRA Calculations'!AE45</f>
        <v>19676468189887.875</v>
      </c>
      <c r="S4" s="7">
        <f>'IRA Calculations'!AF45</f>
        <v>19862675314005.219</v>
      </c>
      <c r="T4" s="7">
        <f>'IRA Calculations'!AG45</f>
        <v>20050429100547.406</v>
      </c>
      <c r="U4" s="7">
        <f>'IRA Calculations'!AH45</f>
        <v>20238591543475.367</v>
      </c>
      <c r="V4" s="7">
        <f>'IRA Calculations'!AI45</f>
        <v>20425920065719.582</v>
      </c>
      <c r="W4" s="7">
        <f>'IRA Calculations'!AJ45</f>
        <v>20612125704508.719</v>
      </c>
      <c r="X4" s="7">
        <f>'IRA Calculations'!AK45</f>
        <v>20777447646614.227</v>
      </c>
      <c r="Y4" s="7">
        <f>'IRA Calculations'!AL45</f>
        <v>20943581249530.723</v>
      </c>
      <c r="Z4" s="7">
        <f>'IRA Calculations'!AM45</f>
        <v>21111155482377.758</v>
      </c>
      <c r="AA4" s="7">
        <f>'IRA Calculations'!AN45</f>
        <v>21280674047829.074</v>
      </c>
      <c r="AB4" s="7">
        <f>'IRA Calculations'!AO45</f>
        <v>21452377330304.973</v>
      </c>
      <c r="AC4" s="7">
        <f>'IRA Calculations'!AP45</f>
        <v>21626291043187.391</v>
      </c>
      <c r="AD4" s="7">
        <f>'IRA Calculations'!AQ45</f>
        <v>21802660454357.496</v>
      </c>
      <c r="AE4" s="7">
        <f>'IRA Calculations'!AR45</f>
        <v>21981306800810.602</v>
      </c>
      <c r="AF4" s="7">
        <f>'IRA Calculations'!AS45</f>
        <v>22162434003413.562</v>
      </c>
      <c r="AG4" s="7">
        <f>'IRA Calculations'!AT45</f>
        <v>22346168394397.844</v>
      </c>
    </row>
    <row r="5" spans="1:35" x14ac:dyDescent="0.2">
      <c r="A5" s="1" t="s">
        <v>79</v>
      </c>
      <c r="B5" s="7">
        <f>'IRA Calculations'!O46</f>
        <v>4524964980.1852608</v>
      </c>
      <c r="C5" s="7">
        <f>'IRA Calculations'!P46</f>
        <v>4524964980.1852608</v>
      </c>
      <c r="D5" s="7">
        <f>'IRA Calculations'!Q46</f>
        <v>4524964980.1852608</v>
      </c>
      <c r="E5" s="7">
        <f>'IRA Calculations'!R46</f>
        <v>4352772114.5891962</v>
      </c>
      <c r="F5" s="7">
        <f>'IRA Calculations'!S46</f>
        <v>4142020730.9370022</v>
      </c>
      <c r="G5" s="7">
        <f>'IRA Calculations'!T46</f>
        <v>3913145166.1448255</v>
      </c>
      <c r="H5" s="7">
        <f>'IRA Calculations'!U46</f>
        <v>3686816747.5825167</v>
      </c>
      <c r="I5" s="7">
        <f>'IRA Calculations'!V46</f>
        <v>3481568853.850183</v>
      </c>
      <c r="J5" s="7">
        <f>'IRA Calculations'!W46</f>
        <v>3309771837.0647497</v>
      </c>
      <c r="K5" s="7">
        <f>'IRA Calculations'!X46</f>
        <v>3177266768.2914438</v>
      </c>
      <c r="L5" s="7">
        <f>'IRA Calculations'!Y46</f>
        <v>3083794107.1431904</v>
      </c>
      <c r="M5" s="7">
        <f>'IRA Calculations'!Z46</f>
        <v>3026087281.3326516</v>
      </c>
      <c r="N5" s="7">
        <f>'IRA Calculations'!AA46</f>
        <v>2997765619.635313</v>
      </c>
      <c r="O5" s="7">
        <f>'IRA Calculations'!AB46</f>
        <v>2990731288.2795954</v>
      </c>
      <c r="P5" s="7">
        <f>'IRA Calculations'!AC46</f>
        <v>2997794474.9856043</v>
      </c>
      <c r="Q5" s="7">
        <f>'IRA Calculations'!AD46</f>
        <v>3014359023.6888709</v>
      </c>
      <c r="R5" s="7">
        <f>'IRA Calculations'!AE46</f>
        <v>3036786722.23103</v>
      </c>
      <c r="S5" s="7">
        <f>'IRA Calculations'!AF46</f>
        <v>3062590726.2066031</v>
      </c>
      <c r="T5" s="7">
        <f>'IRA Calculations'!AG46</f>
        <v>3089770538.1919599</v>
      </c>
      <c r="U5" s="7">
        <f>'IRA Calculations'!AH46</f>
        <v>3117522131.3839588</v>
      </c>
      <c r="V5" s="7">
        <f>'IRA Calculations'!AI46</f>
        <v>3145326429.1327477</v>
      </c>
      <c r="W5" s="7">
        <f>'IRA Calculations'!AJ46</f>
        <v>3172974974.1864409</v>
      </c>
      <c r="X5" s="7">
        <f>'IRA Calculations'!AK46</f>
        <v>3197799316.3188062</v>
      </c>
      <c r="Y5" s="7">
        <f>'IRA Calculations'!AL46</f>
        <v>3222810652.9059091</v>
      </c>
      <c r="Z5" s="7">
        <f>'IRA Calculations'!AM46</f>
        <v>3248119128.8865914</v>
      </c>
      <c r="AA5" s="7">
        <f>'IRA Calculations'!AN46</f>
        <v>3273812292.978117</v>
      </c>
      <c r="AB5" s="7">
        <f>'IRA Calculations'!AO46</f>
        <v>3299932982.5683937</v>
      </c>
      <c r="AC5" s="7">
        <f>'IRA Calculations'!AP46</f>
        <v>3326458425.5915399</v>
      </c>
      <c r="AD5" s="7">
        <f>'IRA Calculations'!AQ46</f>
        <v>3353413267.1013098</v>
      </c>
      <c r="AE5" s="7">
        <f>'IRA Calculations'!AR46</f>
        <v>3380756767.9684911</v>
      </c>
      <c r="AF5" s="7">
        <f>'IRA Calculations'!AS46</f>
        <v>3408504455.2637582</v>
      </c>
      <c r="AG5" s="7">
        <f>'IRA Calculations'!AT46</f>
        <v>3436677624.2183118</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590955472168.74207</v>
      </c>
      <c r="C10" s="7">
        <f>'IRA Calculations'!P51</f>
        <v>590955472168.74207</v>
      </c>
      <c r="D10" s="7">
        <f>'IRA Calculations'!Q51</f>
        <v>590955472168.74207</v>
      </c>
      <c r="E10" s="7">
        <f>'IRA Calculations'!R51</f>
        <v>584136946178.65393</v>
      </c>
      <c r="F10" s="7">
        <f>'IRA Calculations'!S51</f>
        <v>579838873262.91211</v>
      </c>
      <c r="G10" s="7">
        <f>'IRA Calculations'!T51</f>
        <v>577692849137.49084</v>
      </c>
      <c r="H10" s="7">
        <f>'IRA Calculations'!U51</f>
        <v>577267488344.44067</v>
      </c>
      <c r="I10" s="7">
        <f>'IRA Calculations'!V51</f>
        <v>578225645121.19434</v>
      </c>
      <c r="J10" s="7">
        <f>'IRA Calculations'!W51</f>
        <v>580222713822.72607</v>
      </c>
      <c r="K10" s="7">
        <f>'IRA Calculations'!X51</f>
        <v>582984400577.24951</v>
      </c>
      <c r="L10" s="7">
        <f>'IRA Calculations'!Y51</f>
        <v>586223894667.26086</v>
      </c>
      <c r="M10" s="7">
        <f>'IRA Calculations'!Z51</f>
        <v>589918605729.18823</v>
      </c>
      <c r="N10" s="7">
        <f>'IRA Calculations'!AA51</f>
        <v>593987675823.40112</v>
      </c>
      <c r="O10" s="7">
        <f>'IRA Calculations'!AB51</f>
        <v>598239421606.32507</v>
      </c>
      <c r="P10" s="7">
        <f>'IRA Calculations'!AC51</f>
        <v>602570910036.6488</v>
      </c>
      <c r="Q10" s="7">
        <f>'IRA Calculations'!AD51</f>
        <v>607061788713.08008</v>
      </c>
      <c r="R10" s="7">
        <f>'IRA Calculations'!AE51</f>
        <v>611730102326.41675</v>
      </c>
      <c r="S10" s="7">
        <f>'IRA Calculations'!AF51</f>
        <v>616573502492.20337</v>
      </c>
      <c r="T10" s="7">
        <f>'IRA Calculations'!AG51</f>
        <v>621475577220.93884</v>
      </c>
      <c r="U10" s="7">
        <f>'IRA Calculations'!AH51</f>
        <v>626409203860.50781</v>
      </c>
      <c r="V10" s="7">
        <f>'IRA Calculations'!AI51</f>
        <v>631342233193.00598</v>
      </c>
      <c r="W10" s="7">
        <f>'IRA Calculations'!AJ51</f>
        <v>636269774519.69458</v>
      </c>
      <c r="X10" s="7">
        <f>'IRA Calculations'!AK51</f>
        <v>641602976985.7594</v>
      </c>
      <c r="Y10" s="7">
        <f>'IRA Calculations'!AL51</f>
        <v>646945662157.27161</v>
      </c>
      <c r="Z10" s="7">
        <f>'IRA Calculations'!AM51</f>
        <v>652312593975.15625</v>
      </c>
      <c r="AA10" s="7">
        <f>'IRA Calculations'!AN51</f>
        <v>657716498771.45605</v>
      </c>
      <c r="AB10" s="7">
        <f>'IRA Calculations'!AO51</f>
        <v>663164038001.25</v>
      </c>
      <c r="AC10" s="7">
        <f>'IRA Calculations'!AP51</f>
        <v>668659969250.26379</v>
      </c>
      <c r="AD10" s="7">
        <f>'IRA Calculations'!AQ51</f>
        <v>674212289126.76819</v>
      </c>
      <c r="AE10" s="7">
        <f>'IRA Calculations'!AR51</f>
        <v>679819324356.68616</v>
      </c>
      <c r="AF10" s="7">
        <f>'IRA Calculations'!AS51</f>
        <v>685489291037.69324</v>
      </c>
      <c r="AG10" s="7">
        <f>'IRA Calculations'!AT51</f>
        <v>691227444722.92688</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17242455936877.045</v>
      </c>
      <c r="C2" s="7">
        <f>'IRA Calculations'!P56</f>
        <v>17242455936877.045</v>
      </c>
      <c r="D2" s="7">
        <f>'IRA Calculations'!Q56</f>
        <v>17242455936877.045</v>
      </c>
      <c r="E2" s="7">
        <f>'IRA Calculations'!R56</f>
        <v>17254348193233.273</v>
      </c>
      <c r="F2" s="7">
        <f>'IRA Calculations'!S56</f>
        <v>17270521170405.768</v>
      </c>
      <c r="G2" s="7">
        <f>'IRA Calculations'!T56</f>
        <v>17296887412655.057</v>
      </c>
      <c r="H2" s="7">
        <f>'IRA Calculations'!U56</f>
        <v>17313073495746.666</v>
      </c>
      <c r="I2" s="7">
        <f>'IRA Calculations'!V56</f>
        <v>17314524976283.662</v>
      </c>
      <c r="J2" s="7">
        <f>'IRA Calculations'!W56</f>
        <v>17319786320190.389</v>
      </c>
      <c r="K2" s="7">
        <f>'IRA Calculations'!X56</f>
        <v>17327815060820.762</v>
      </c>
      <c r="L2" s="7">
        <f>'IRA Calculations'!Y56</f>
        <v>17322521225156.357</v>
      </c>
      <c r="M2" s="7">
        <f>'IRA Calculations'!Z56</f>
        <v>17296870347656.248</v>
      </c>
      <c r="N2" s="7">
        <f>'IRA Calculations'!AA56</f>
        <v>17255980699277.461</v>
      </c>
      <c r="O2" s="7">
        <f>'IRA Calculations'!AB56</f>
        <v>17191754050714.369</v>
      </c>
      <c r="P2" s="7">
        <f>'IRA Calculations'!AC56</f>
        <v>17128483997723.445</v>
      </c>
      <c r="Q2" s="7">
        <f>'IRA Calculations'!AD56</f>
        <v>17080449985211.404</v>
      </c>
      <c r="R2" s="7">
        <f>'IRA Calculations'!AE56</f>
        <v>17036971235216.26</v>
      </c>
      <c r="S2" s="7">
        <f>'IRA Calculations'!AF56</f>
        <v>16984149603163.98</v>
      </c>
      <c r="T2" s="7">
        <f>'IRA Calculations'!AG56</f>
        <v>16908934870140.605</v>
      </c>
      <c r="U2" s="7">
        <f>'IRA Calculations'!AH56</f>
        <v>16816309606232.428</v>
      </c>
      <c r="V2" s="7">
        <f>'IRA Calculations'!AI56</f>
        <v>16689625198620.754</v>
      </c>
      <c r="W2" s="7">
        <f>'IRA Calculations'!AJ56</f>
        <v>16516735736807.287</v>
      </c>
      <c r="X2" s="7">
        <f>'IRA Calculations'!AK56</f>
        <v>16247698931855.707</v>
      </c>
      <c r="Y2" s="7">
        <f>'IRA Calculations'!AL56</f>
        <v>15939840073778.383</v>
      </c>
      <c r="Z2" s="7">
        <f>'IRA Calculations'!AM56</f>
        <v>15604319944823.803</v>
      </c>
      <c r="AA2" s="7">
        <f>'IRA Calculations'!AN56</f>
        <v>15242273435671.191</v>
      </c>
      <c r="AB2" s="7">
        <f>'IRA Calculations'!AO56</f>
        <v>14843550967640.836</v>
      </c>
      <c r="AC2" s="7">
        <f>'IRA Calculations'!AP56</f>
        <v>14396249362777.09</v>
      </c>
      <c r="AD2" s="7">
        <f>'IRA Calculations'!AQ56</f>
        <v>13889486612652.246</v>
      </c>
      <c r="AE2" s="7">
        <f>'IRA Calculations'!AR56</f>
        <v>13323414664015.424</v>
      </c>
      <c r="AF2" s="7">
        <f>'IRA Calculations'!AS56</f>
        <v>12711314045004.383</v>
      </c>
      <c r="AG2" s="7">
        <f>'IRA Calculations'!AT56</f>
        <v>12059521330969.496</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313513251080.78815</v>
      </c>
      <c r="C2" s="7">
        <f>'IRA Calculations'!P69</f>
        <v>313513251080.78815</v>
      </c>
      <c r="D2" s="7">
        <f>'IRA Calculations'!Q69</f>
        <v>313513251080.78815</v>
      </c>
      <c r="E2" s="7">
        <f>'IRA Calculations'!R69</f>
        <v>315954225831.1452</v>
      </c>
      <c r="F2" s="7">
        <f>'IRA Calculations'!S69</f>
        <v>318497897610.5025</v>
      </c>
      <c r="G2" s="7">
        <f>'IRA Calculations'!T69</f>
        <v>320902745449.09766</v>
      </c>
      <c r="H2" s="7">
        <f>'IRA Calculations'!U69</f>
        <v>323354699751.20532</v>
      </c>
      <c r="I2" s="7">
        <f>'IRA Calculations'!V69</f>
        <v>325765767281.54474</v>
      </c>
      <c r="J2" s="7">
        <f>'IRA Calculations'!W69</f>
        <v>328114703236.25024</v>
      </c>
      <c r="K2" s="7">
        <f>'IRA Calculations'!X69</f>
        <v>330439902774.72174</v>
      </c>
      <c r="L2" s="7">
        <f>'IRA Calculations'!Y69</f>
        <v>332616666268.37689</v>
      </c>
      <c r="M2" s="7">
        <f>'IRA Calculations'!Z69</f>
        <v>334908848232.67236</v>
      </c>
      <c r="N2" s="7">
        <f>'IRA Calculations'!AA69</f>
        <v>337186644146.01959</v>
      </c>
      <c r="O2" s="7">
        <f>'IRA Calculations'!AB69</f>
        <v>339525131666.15875</v>
      </c>
      <c r="P2" s="7">
        <f>'IRA Calculations'!AC69</f>
        <v>341634790885.32422</v>
      </c>
      <c r="Q2" s="7">
        <f>'IRA Calculations'!AD69</f>
        <v>343919077498.92206</v>
      </c>
      <c r="R2" s="7">
        <f>'IRA Calculations'!AE69</f>
        <v>346396018396.12579</v>
      </c>
      <c r="S2" s="7">
        <f>'IRA Calculations'!AF69</f>
        <v>349108742926.20026</v>
      </c>
      <c r="T2" s="7">
        <f>'IRA Calculations'!AG69</f>
        <v>351955067239.2226</v>
      </c>
      <c r="U2" s="7">
        <f>'IRA Calculations'!AH69</f>
        <v>354975271023.08832</v>
      </c>
      <c r="V2" s="7">
        <f>'IRA Calculations'!AI69</f>
        <v>358006286216.48297</v>
      </c>
      <c r="W2" s="7">
        <f>'IRA Calculations'!AJ69</f>
        <v>361085282515.33386</v>
      </c>
      <c r="X2" s="7">
        <f>'IRA Calculations'!AK69</f>
        <v>363342902924.04889</v>
      </c>
      <c r="Y2" s="7">
        <f>'IRA Calculations'!AL69</f>
        <v>365646438267.6153</v>
      </c>
      <c r="Z2" s="7">
        <f>'IRA Calculations'!AM69</f>
        <v>367928522668.67627</v>
      </c>
      <c r="AA2" s="7">
        <f>'IRA Calculations'!AN69</f>
        <v>370318447760.09283</v>
      </c>
      <c r="AB2" s="7">
        <f>'IRA Calculations'!AO69</f>
        <v>372650400868.54205</v>
      </c>
      <c r="AC2" s="7">
        <f>'IRA Calculations'!AP69</f>
        <v>375022632262.61578</v>
      </c>
      <c r="AD2" s="7">
        <f>'IRA Calculations'!AQ69</f>
        <v>377462886102.91956</v>
      </c>
      <c r="AE2" s="7">
        <f>'IRA Calculations'!AR69</f>
        <v>379929415829.29822</v>
      </c>
      <c r="AF2" s="7">
        <f>'IRA Calculations'!AS69</f>
        <v>382421184470.64545</v>
      </c>
      <c r="AG2" s="7">
        <f>'IRA Calculations'!AT69</f>
        <v>385103465484.69189</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1631573890226.7791</v>
      </c>
      <c r="C4" s="7">
        <f>'IRA Calculations'!P71</f>
        <v>1631573890226.7791</v>
      </c>
      <c r="D4" s="7">
        <f>'IRA Calculations'!Q71</f>
        <v>1631573890226.7791</v>
      </c>
      <c r="E4" s="7">
        <f>'IRA Calculations'!R71</f>
        <v>1641397237304.7856</v>
      </c>
      <c r="F4" s="7">
        <f>'IRA Calculations'!S71</f>
        <v>1594173877993.1677</v>
      </c>
      <c r="G4" s="7">
        <f>'IRA Calculations'!T71</f>
        <v>1545135741689.5522</v>
      </c>
      <c r="H4" s="7">
        <f>'IRA Calculations'!U71</f>
        <v>1495979900578.8977</v>
      </c>
      <c r="I4" s="7">
        <f>'IRA Calculations'!V71</f>
        <v>1446593319357.1411</v>
      </c>
      <c r="J4" s="7">
        <f>'IRA Calculations'!W71</f>
        <v>1396818707460.2451</v>
      </c>
      <c r="K4" s="7">
        <f>'IRA Calculations'!X71</f>
        <v>1346771857207.9111</v>
      </c>
      <c r="L4" s="7">
        <f>'IRA Calculations'!Y71</f>
        <v>1295174517197.5066</v>
      </c>
      <c r="M4" s="7">
        <f>'IRA Calculations'!Z71</f>
        <v>1244274480029.55</v>
      </c>
      <c r="N4" s="7">
        <f>'IRA Calculations'!AA71</f>
        <v>1193296509792.1851</v>
      </c>
      <c r="O4" s="7">
        <f>'IRA Calculations'!AB71</f>
        <v>1142629856952.0537</v>
      </c>
      <c r="P4" s="7">
        <f>'IRA Calculations'!AC71</f>
        <v>1147461716144.8057</v>
      </c>
      <c r="Q4" s="7">
        <f>'IRA Calculations'!AD71</f>
        <v>1152974218614.2163</v>
      </c>
      <c r="R4" s="7">
        <f>'IRA Calculations'!AE71</f>
        <v>1158676606609.8083</v>
      </c>
      <c r="S4" s="7">
        <f>'IRA Calculations'!AF71</f>
        <v>1166676391276.6831</v>
      </c>
      <c r="T4" s="7">
        <f>'IRA Calculations'!AG71</f>
        <v>1175484598651.1499</v>
      </c>
      <c r="U4" s="7">
        <f>'IRA Calculations'!AH71</f>
        <v>1185753168930.7017</v>
      </c>
      <c r="V4" s="7">
        <f>'IRA Calculations'!AI71</f>
        <v>1196782003866.1658</v>
      </c>
      <c r="W4" s="7">
        <f>'IRA Calculations'!AJ71</f>
        <v>1208974249034.6035</v>
      </c>
      <c r="X4" s="7">
        <f>'IRA Calculations'!AK71</f>
        <v>1212609973976.9148</v>
      </c>
      <c r="Y4" s="7">
        <f>'IRA Calculations'!AL71</f>
        <v>1217572254076.0349</v>
      </c>
      <c r="Z4" s="7">
        <f>'IRA Calculations'!AM71</f>
        <v>1222981244222.4875</v>
      </c>
      <c r="AA4" s="7">
        <f>'IRA Calculations'!AN71</f>
        <v>1229522934066.2983</v>
      </c>
      <c r="AB4" s="7">
        <f>'IRA Calculations'!AO71</f>
        <v>1236316039098.2119</v>
      </c>
      <c r="AC4" s="7">
        <f>'IRA Calculations'!AP71</f>
        <v>1243982273906.6802</v>
      </c>
      <c r="AD4" s="7">
        <f>'IRA Calculations'!AQ71</f>
        <v>1251576823878.8899</v>
      </c>
      <c r="AE4" s="7">
        <f>'IRA Calculations'!AR71</f>
        <v>1259759839124.2419</v>
      </c>
      <c r="AF4" s="7">
        <f>'IRA Calculations'!AS71</f>
        <v>1267598562236.782</v>
      </c>
      <c r="AG4" s="7">
        <f>'IRA Calculations'!AT71</f>
        <v>1275814620542.6365</v>
      </c>
    </row>
    <row r="5" spans="1:35" x14ac:dyDescent="0.2">
      <c r="A5" s="1" t="s">
        <v>79</v>
      </c>
      <c r="B5" s="7">
        <f>'IRA Calculations'!O72</f>
        <v>15902968184.617367</v>
      </c>
      <c r="C5" s="7">
        <f>'IRA Calculations'!P72</f>
        <v>15902968184.617367</v>
      </c>
      <c r="D5" s="7">
        <f>'IRA Calculations'!Q72</f>
        <v>15902968184.617367</v>
      </c>
      <c r="E5" s="7">
        <f>'IRA Calculations'!R72</f>
        <v>16013742683.370127</v>
      </c>
      <c r="F5" s="7">
        <f>'IRA Calculations'!S72</f>
        <v>16100897229.76852</v>
      </c>
      <c r="G5" s="7">
        <f>'IRA Calculations'!T72</f>
        <v>16157888034.815702</v>
      </c>
      <c r="H5" s="7">
        <f>'IRA Calculations'!U72</f>
        <v>16190987345.653946</v>
      </c>
      <c r="I5" s="7">
        <f>'IRA Calculations'!V72</f>
        <v>16188528308.42742</v>
      </c>
      <c r="J5" s="7">
        <f>'IRA Calculations'!W72</f>
        <v>16137777305.121662</v>
      </c>
      <c r="K5" s="7">
        <f>'IRA Calculations'!X72</f>
        <v>16022429222.874365</v>
      </c>
      <c r="L5" s="7">
        <f>'IRA Calculations'!Y72</f>
        <v>15819291580.458897</v>
      </c>
      <c r="M5" s="7">
        <f>'IRA Calculations'!Z72</f>
        <v>15542123777.280313</v>
      </c>
      <c r="N5" s="7">
        <f>'IRA Calculations'!AA72</f>
        <v>15186125131.531567</v>
      </c>
      <c r="O5" s="7">
        <f>'IRA Calculations'!AB72</f>
        <v>14762941759.038479</v>
      </c>
      <c r="P5" s="7">
        <f>'IRA Calculations'!AC72</f>
        <v>14275174637.23443</v>
      </c>
      <c r="Q5" s="7">
        <f>'IRA Calculations'!AD72</f>
        <v>13731748962.661301</v>
      </c>
      <c r="R5" s="7">
        <f>'IRA Calculations'!AE72</f>
        <v>13138289263.076231</v>
      </c>
      <c r="S5" s="7">
        <f>'IRA Calculations'!AF72</f>
        <v>12522672673.446667</v>
      </c>
      <c r="T5" s="7">
        <f>'IRA Calculations'!AG72</f>
        <v>11886077412.316833</v>
      </c>
      <c r="U5" s="7">
        <f>'IRA Calculations'!AH72</f>
        <v>11243674376.465931</v>
      </c>
      <c r="V5" s="7">
        <f>'IRA Calculations'!AI72</f>
        <v>10601036909.275913</v>
      </c>
      <c r="W5" s="7">
        <f>'IRA Calculations'!AJ72</f>
        <v>9971237049.4297638</v>
      </c>
      <c r="X5" s="7">
        <f>'IRA Calculations'!AK72</f>
        <v>9327611714.3675861</v>
      </c>
      <c r="Y5" s="7">
        <f>'IRA Calculations'!AL72</f>
        <v>8723191669.3368988</v>
      </c>
      <c r="Z5" s="7">
        <f>'IRA Calculations'!AM72</f>
        <v>8159017387.3292236</v>
      </c>
      <c r="AA5" s="7">
        <f>'IRA Calculations'!AN72</f>
        <v>7644109132.2047129</v>
      </c>
      <c r="AB5" s="7">
        <f>'IRA Calculations'!AO72</f>
        <v>7180117170.698184</v>
      </c>
      <c r="AC5" s="7">
        <f>'IRA Calculations'!AP72</f>
        <v>6774106066.8580904</v>
      </c>
      <c r="AD5" s="7">
        <f>'IRA Calculations'!AQ72</f>
        <v>6424938175.6339903</v>
      </c>
      <c r="AE5" s="7">
        <f>'IRA Calculations'!AR72</f>
        <v>6135403544.2878933</v>
      </c>
      <c r="AF5" s="7">
        <f>'IRA Calculations'!AS72</f>
        <v>5900288585.1870947</v>
      </c>
      <c r="AG5" s="7">
        <f>'IRA Calculations'!AT72</f>
        <v>5718053250.5581036</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121107664270.01875</v>
      </c>
      <c r="C7" s="7">
        <f>'IRA Calculations'!P74</f>
        <v>121107664270.01875</v>
      </c>
      <c r="D7" s="7">
        <f>'IRA Calculations'!Q74</f>
        <v>121107664270.01875</v>
      </c>
      <c r="E7" s="7">
        <f>'IRA Calculations'!R74</f>
        <v>121910973277.16736</v>
      </c>
      <c r="F7" s="7">
        <f>'IRA Calculations'!S74</f>
        <v>122640952325.85031</v>
      </c>
      <c r="G7" s="7">
        <f>'IRA Calculations'!T74</f>
        <v>123326407260.05931</v>
      </c>
      <c r="H7" s="7">
        <f>'IRA Calculations'!U74</f>
        <v>124052940287.86517</v>
      </c>
      <c r="I7" s="7">
        <f>'IRA Calculations'!V74</f>
        <v>124796215832.76056</v>
      </c>
      <c r="J7" s="7">
        <f>'IRA Calculations'!W74</f>
        <v>125559424725.29884</v>
      </c>
      <c r="K7" s="7">
        <f>'IRA Calculations'!X74</f>
        <v>126329216993.85101</v>
      </c>
      <c r="L7" s="7">
        <f>'IRA Calculations'!Y74</f>
        <v>127037394090.14951</v>
      </c>
      <c r="M7" s="7">
        <f>'IRA Calculations'!Z74</f>
        <v>127806387673.13431</v>
      </c>
      <c r="N7" s="7">
        <f>'IRA Calculations'!AA74</f>
        <v>128588894674.05927</v>
      </c>
      <c r="O7" s="7">
        <f>'IRA Calculations'!AB74</f>
        <v>129406692428.27589</v>
      </c>
      <c r="P7" s="7">
        <f>'IRA Calculations'!AC74</f>
        <v>130242352186.24394</v>
      </c>
      <c r="Q7" s="7">
        <f>'IRA Calculations'!AD74</f>
        <v>131127352339.0078</v>
      </c>
      <c r="R7" s="7">
        <f>'IRA Calculations'!AE74</f>
        <v>132041076177.88335</v>
      </c>
      <c r="S7" s="7">
        <f>'IRA Calculations'!AF74</f>
        <v>133107413074.04054</v>
      </c>
      <c r="T7" s="7">
        <f>'IRA Calculations'!AG74</f>
        <v>134229856806.09862</v>
      </c>
      <c r="U7" s="7">
        <f>'IRA Calculations'!AH74</f>
        <v>135443620414.8889</v>
      </c>
      <c r="V7" s="7">
        <f>'IRA Calculations'!AI74</f>
        <v>136667528441.18784</v>
      </c>
      <c r="W7" s="7">
        <f>'IRA Calculations'!AJ74</f>
        <v>137926734338.31644</v>
      </c>
      <c r="X7" s="7">
        <f>'IRA Calculations'!AK74</f>
        <v>138691678203.54446</v>
      </c>
      <c r="Y7" s="7">
        <f>'IRA Calculations'!AL74</f>
        <v>139457319496.45007</v>
      </c>
      <c r="Z7" s="7">
        <f>'IRA Calculations'!AM74</f>
        <v>140142401485.89758</v>
      </c>
      <c r="AA7" s="7">
        <f>'IRA Calculations'!AN74</f>
        <v>140805084928.47577</v>
      </c>
      <c r="AB7" s="7">
        <f>'IRA Calculations'!AO74</f>
        <v>141400545721.45215</v>
      </c>
      <c r="AC7" s="7">
        <f>'IRA Calculations'!AP74</f>
        <v>142014318658.36823</v>
      </c>
      <c r="AD7" s="7">
        <f>'IRA Calculations'!AQ74</f>
        <v>142602990743.70584</v>
      </c>
      <c r="AE7" s="7">
        <f>'IRA Calculations'!AR74</f>
        <v>143238796345.35684</v>
      </c>
      <c r="AF7" s="7">
        <f>'IRA Calculations'!AS74</f>
        <v>143858204594.11539</v>
      </c>
      <c r="AG7" s="7">
        <f>'IRA Calculations'!AT74</f>
        <v>144523881898.5499</v>
      </c>
    </row>
    <row r="8" spans="1:35" x14ac:dyDescent="0.2">
      <c r="A8" s="1" t="s">
        <v>344</v>
      </c>
      <c r="B8" s="7">
        <f>'IRA Calculations'!O75</f>
        <v>177230728.20002744</v>
      </c>
      <c r="C8" s="7">
        <f>'IRA Calculations'!P75</f>
        <v>177230728.20002744</v>
      </c>
      <c r="D8" s="7">
        <f>'IRA Calculations'!Q75</f>
        <v>177230728.20002744</v>
      </c>
      <c r="E8" s="7">
        <f>'IRA Calculations'!R75</f>
        <v>178484689.23366842</v>
      </c>
      <c r="F8" s="7">
        <f>'IRA Calculations'!S75</f>
        <v>179701873.43762484</v>
      </c>
      <c r="G8" s="7">
        <f>'IRA Calculations'!T75</f>
        <v>180934161.43986794</v>
      </c>
      <c r="H8" s="7">
        <f>'IRA Calculations'!U75</f>
        <v>182210979.26387766</v>
      </c>
      <c r="I8" s="7">
        <f>'IRA Calculations'!V75</f>
        <v>183460600.88444191</v>
      </c>
      <c r="J8" s="7">
        <f>'IRA Calculations'!W75</f>
        <v>184698731.63209698</v>
      </c>
      <c r="K8" s="7">
        <f>'IRA Calculations'!X75</f>
        <v>185904757.9756766</v>
      </c>
      <c r="L8" s="7">
        <f>'IRA Calculations'!Y75</f>
        <v>187002535.55381465</v>
      </c>
      <c r="M8" s="7">
        <f>'IRA Calculations'!Z75</f>
        <v>188108382.93149337</v>
      </c>
      <c r="N8" s="7">
        <f>'IRA Calculations'!AA75</f>
        <v>189153544.93975702</v>
      </c>
      <c r="O8" s="7">
        <f>'IRA Calculations'!AB75</f>
        <v>190151482.32091153</v>
      </c>
      <c r="P8" s="7">
        <f>'IRA Calculations'!AC75</f>
        <v>191087993.02826697</v>
      </c>
      <c r="Q8" s="7">
        <f>'IRA Calculations'!AD75</f>
        <v>192006114.28194931</v>
      </c>
      <c r="R8" s="7">
        <f>'IRA Calculations'!AE75</f>
        <v>192885745.48007461</v>
      </c>
      <c r="S8" s="7">
        <f>'IRA Calculations'!AF75</f>
        <v>193828546.42082673</v>
      </c>
      <c r="T8" s="7">
        <f>'IRA Calculations'!AG75</f>
        <v>194734831.77585983</v>
      </c>
      <c r="U8" s="7">
        <f>'IRA Calculations'!AH75</f>
        <v>195689663.37022832</v>
      </c>
      <c r="V8" s="7">
        <f>'IRA Calculations'!AI75</f>
        <v>196601081.18745375</v>
      </c>
      <c r="W8" s="7">
        <f>'IRA Calculations'!AJ75</f>
        <v>197546736.087044</v>
      </c>
      <c r="X8" s="7">
        <f>'IRA Calculations'!AK75</f>
        <v>198738729.56416985</v>
      </c>
      <c r="Y8" s="7">
        <f>'IRA Calculations'!AL75</f>
        <v>199964785.96410483</v>
      </c>
      <c r="Z8" s="7">
        <f>'IRA Calculations'!AM75</f>
        <v>201139299.10107026</v>
      </c>
      <c r="AA8" s="7">
        <f>'IRA Calculations'!AN75</f>
        <v>202351050.91119328</v>
      </c>
      <c r="AB8" s="7">
        <f>'IRA Calculations'!AO75</f>
        <v>203514642.6209788</v>
      </c>
      <c r="AC8" s="7">
        <f>'IRA Calculations'!AP75</f>
        <v>204720864.0768663</v>
      </c>
      <c r="AD8" s="7">
        <f>'IRA Calculations'!AQ75</f>
        <v>205881793.01492587</v>
      </c>
      <c r="AE8" s="7">
        <f>'IRA Calculations'!AR75</f>
        <v>207089114.37656564</v>
      </c>
      <c r="AF8" s="7">
        <f>'IRA Calculations'!AS75</f>
        <v>208253833.45748401</v>
      </c>
      <c r="AG8" s="7">
        <f>'IRA Calculations'!AT75</f>
        <v>209468665.28918236</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96350937569.681976</v>
      </c>
      <c r="C10" s="7">
        <f>'IRA Calculations'!P77</f>
        <v>96350937569.681976</v>
      </c>
      <c r="D10" s="7">
        <f>'IRA Calculations'!Q77</f>
        <v>96350937569.681976</v>
      </c>
      <c r="E10" s="7">
        <f>'IRA Calculations'!R77</f>
        <v>97219515465.23085</v>
      </c>
      <c r="F10" s="7">
        <f>'IRA Calculations'!S77</f>
        <v>98056139250.629608</v>
      </c>
      <c r="G10" s="7">
        <f>'IRA Calculations'!T77</f>
        <v>98863380835.852905</v>
      </c>
      <c r="H10" s="7">
        <f>'IRA Calculations'!U77</f>
        <v>99749304843.306549</v>
      </c>
      <c r="I10" s="7">
        <f>'IRA Calculations'!V77</f>
        <v>100705212968.33992</v>
      </c>
      <c r="J10" s="7">
        <f>'IRA Calculations'!W77</f>
        <v>101725836776.76492</v>
      </c>
      <c r="K10" s="7">
        <f>'IRA Calculations'!X77</f>
        <v>102818013962.31883</v>
      </c>
      <c r="L10" s="7">
        <f>'IRA Calculations'!Y77</f>
        <v>103908670306.22685</v>
      </c>
      <c r="M10" s="7">
        <f>'IRA Calculations'!Z77</f>
        <v>105109524862.09628</v>
      </c>
      <c r="N10" s="7">
        <f>'IRA Calculations'!AA77</f>
        <v>106330073659.01378</v>
      </c>
      <c r="O10" s="7">
        <f>'IRA Calculations'!AB77</f>
        <v>107562862763.46153</v>
      </c>
      <c r="P10" s="7">
        <f>'IRA Calculations'!AC77</f>
        <v>108757196510.12273</v>
      </c>
      <c r="Q10" s="7">
        <f>'IRA Calculations'!AD77</f>
        <v>109907384921.66548</v>
      </c>
      <c r="R10" s="7">
        <f>'IRA Calculations'!AE77</f>
        <v>110967346275.06841</v>
      </c>
      <c r="S10" s="7">
        <f>'IRA Calculations'!AF77</f>
        <v>112050065684.772</v>
      </c>
      <c r="T10" s="7">
        <f>'IRA Calculations'!AG77</f>
        <v>113063094166.78522</v>
      </c>
      <c r="U10" s="7">
        <f>'IRA Calculations'!AH77</f>
        <v>114058699728.24411</v>
      </c>
      <c r="V10" s="7">
        <f>'IRA Calculations'!AI77</f>
        <v>115020752941.49976</v>
      </c>
      <c r="W10" s="7">
        <f>'IRA Calculations'!AJ77</f>
        <v>115994144492.09995</v>
      </c>
      <c r="X10" s="7">
        <f>'IRA Calculations'!AK77</f>
        <v>116421668665.93826</v>
      </c>
      <c r="Y10" s="7">
        <f>'IRA Calculations'!AL77</f>
        <v>116904944053.05513</v>
      </c>
      <c r="Z10" s="7">
        <f>'IRA Calculations'!AM77</f>
        <v>117396392040.64751</v>
      </c>
      <c r="AA10" s="7">
        <f>'IRA Calculations'!AN77</f>
        <v>117948925821.00858</v>
      </c>
      <c r="AB10" s="7">
        <f>'IRA Calculations'!AO77</f>
        <v>118508841855.77849</v>
      </c>
      <c r="AC10" s="7">
        <f>'IRA Calculations'!AP77</f>
        <v>119119004926.24411</v>
      </c>
      <c r="AD10" s="7">
        <f>'IRA Calculations'!AQ77</f>
        <v>119718093000.07622</v>
      </c>
      <c r="AE10" s="7">
        <f>'IRA Calculations'!AR77</f>
        <v>120350889844.96466</v>
      </c>
      <c r="AF10" s="7">
        <f>'IRA Calculations'!AS77</f>
        <v>120955182521.19177</v>
      </c>
      <c r="AG10" s="7">
        <f>'IRA Calculations'!AT77</f>
        <v>121580142886.25476</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572202658286.90906</v>
      </c>
      <c r="C2" s="7">
        <f>'IRA Calculations'!P82</f>
        <v>572202658286.90906</v>
      </c>
      <c r="D2" s="7">
        <f>'IRA Calculations'!Q82</f>
        <v>572202658286.90906</v>
      </c>
      <c r="E2" s="7">
        <f>'IRA Calculations'!R82</f>
        <v>560196928671.97498</v>
      </c>
      <c r="F2" s="7">
        <f>'IRA Calculations'!S82</f>
        <v>566021194432.91479</v>
      </c>
      <c r="G2" s="7">
        <f>'IRA Calculations'!T82</f>
        <v>572826711109.17542</v>
      </c>
      <c r="H2" s="7">
        <f>'IRA Calculations'!U82</f>
        <v>581158002734.62036</v>
      </c>
      <c r="I2" s="7">
        <f>'IRA Calculations'!V82</f>
        <v>590437340145.96082</v>
      </c>
      <c r="J2" s="7">
        <f>'IRA Calculations'!W82</f>
        <v>601407694624.89954</v>
      </c>
      <c r="K2" s="7">
        <f>'IRA Calculations'!X82</f>
        <v>613388448438.80786</v>
      </c>
      <c r="L2" s="7">
        <f>'IRA Calculations'!Y82</f>
        <v>626817927375.73633</v>
      </c>
      <c r="M2" s="7">
        <f>'IRA Calculations'!Z82</f>
        <v>641281028634.2804</v>
      </c>
      <c r="N2" s="7">
        <f>'IRA Calculations'!AA82</f>
        <v>656578426969.89575</v>
      </c>
      <c r="O2" s="7">
        <f>'IRA Calculations'!AB82</f>
        <v>672635492155.18066</v>
      </c>
      <c r="P2" s="7">
        <f>'IRA Calculations'!AC82</f>
        <v>672158726796.55798</v>
      </c>
      <c r="Q2" s="7">
        <f>'IRA Calculations'!AD82</f>
        <v>672390252748.87732</v>
      </c>
      <c r="R2" s="7">
        <f>'IRA Calculations'!AE82</f>
        <v>672714128561.68323</v>
      </c>
      <c r="S2" s="7">
        <f>'IRA Calculations'!AF82</f>
        <v>673524943195.45862</v>
      </c>
      <c r="T2" s="7">
        <f>'IRA Calculations'!AG82</f>
        <v>674286722311.08264</v>
      </c>
      <c r="U2" s="7">
        <f>'IRA Calculations'!AH82</f>
        <v>675566986327.05334</v>
      </c>
      <c r="V2" s="7">
        <f>'IRA Calculations'!AI82</f>
        <v>676660949851.98572</v>
      </c>
      <c r="W2" s="7">
        <f>'IRA Calculations'!AJ82</f>
        <v>678222162362.37854</v>
      </c>
      <c r="X2" s="7">
        <f>'IRA Calculations'!AK82</f>
        <v>679650565709.89099</v>
      </c>
      <c r="Y2" s="7">
        <f>'IRA Calculations'!AL82</f>
        <v>681472811429.43909</v>
      </c>
      <c r="Z2" s="7">
        <f>'IRA Calculations'!AM82</f>
        <v>683394376941.76184</v>
      </c>
      <c r="AA2" s="7">
        <f>'IRA Calculations'!AN82</f>
        <v>685211271153.49548</v>
      </c>
      <c r="AB2" s="7">
        <f>'IRA Calculations'!AO82</f>
        <v>687321886284.75635</v>
      </c>
      <c r="AC2" s="7">
        <f>'IRA Calculations'!AP82</f>
        <v>689445797147.05078</v>
      </c>
      <c r="AD2" s="7">
        <f>'IRA Calculations'!AQ82</f>
        <v>691458532423.18726</v>
      </c>
      <c r="AE2" s="7">
        <f>'IRA Calculations'!AR82</f>
        <v>693727395824.86816</v>
      </c>
      <c r="AF2" s="7">
        <f>'IRA Calculations'!AS82</f>
        <v>696063054991.72961</v>
      </c>
      <c r="AG2" s="7">
        <f>'IRA Calculations'!AT82</f>
        <v>698311200705.6958</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173568414923.52994</v>
      </c>
      <c r="C2" s="7">
        <f>'IRA Calculations'!P95</f>
        <v>173568414923.52994</v>
      </c>
      <c r="D2" s="7">
        <f>'IRA Calculations'!Q95</f>
        <v>173568414923.52994</v>
      </c>
      <c r="E2" s="7">
        <f>'IRA Calculations'!R95</f>
        <v>174389212669.13354</v>
      </c>
      <c r="F2" s="7">
        <f>'IRA Calculations'!S95</f>
        <v>175339987196.43884</v>
      </c>
      <c r="G2" s="7">
        <f>'IRA Calculations'!T95</f>
        <v>176401381509.52673</v>
      </c>
      <c r="H2" s="7">
        <f>'IRA Calculations'!U95</f>
        <v>178069362609.8309</v>
      </c>
      <c r="I2" s="7">
        <f>'IRA Calculations'!V95</f>
        <v>180184366315.81808</v>
      </c>
      <c r="J2" s="7">
        <f>'IRA Calculations'!W95</f>
        <v>182597509537.70197</v>
      </c>
      <c r="K2" s="7">
        <f>'IRA Calculations'!X95</f>
        <v>184952545527.67682</v>
      </c>
      <c r="L2" s="7">
        <f>'IRA Calculations'!Y95</f>
        <v>187363165331.84619</v>
      </c>
      <c r="M2" s="7">
        <f>'IRA Calculations'!Z95</f>
        <v>189889075356.57974</v>
      </c>
      <c r="N2" s="7">
        <f>'IRA Calculations'!AA95</f>
        <v>192707749760.08664</v>
      </c>
      <c r="O2" s="7">
        <f>'IRA Calculations'!AB95</f>
        <v>195762845037.95593</v>
      </c>
      <c r="P2" s="7">
        <f>'IRA Calculations'!AC95</f>
        <v>199023281235.71478</v>
      </c>
      <c r="Q2" s="7">
        <f>'IRA Calculations'!AD95</f>
        <v>202316080524.52405</v>
      </c>
      <c r="R2" s="7">
        <f>'IRA Calculations'!AE95</f>
        <v>205615196026.84222</v>
      </c>
      <c r="S2" s="7">
        <f>'IRA Calculations'!AF95</f>
        <v>208158176158.25537</v>
      </c>
      <c r="T2" s="7">
        <f>'IRA Calculations'!AG95</f>
        <v>210667072798.44708</v>
      </c>
      <c r="U2" s="7">
        <f>'IRA Calculations'!AH95</f>
        <v>213163441116.76889</v>
      </c>
      <c r="V2" s="7">
        <f>'IRA Calculations'!AI95</f>
        <v>215627768947.32425</v>
      </c>
      <c r="W2" s="7">
        <f>'IRA Calculations'!AJ95</f>
        <v>218092694856.41446</v>
      </c>
      <c r="X2" s="7">
        <f>'IRA Calculations'!AK95</f>
        <v>220458084254.16425</v>
      </c>
      <c r="Y2" s="7">
        <f>'IRA Calculations'!AL95</f>
        <v>222898417772.91791</v>
      </c>
      <c r="Z2" s="7">
        <f>'IRA Calculations'!AM95</f>
        <v>225435949653.85089</v>
      </c>
      <c r="AA2" s="7">
        <f>'IRA Calculations'!AN95</f>
        <v>228117246710.23114</v>
      </c>
      <c r="AB2" s="7">
        <f>'IRA Calculations'!AO95</f>
        <v>230887225940.68738</v>
      </c>
      <c r="AC2" s="7">
        <f>'IRA Calculations'!AP95</f>
        <v>233746357522.50903</v>
      </c>
      <c r="AD2" s="7">
        <f>'IRA Calculations'!AQ95</f>
        <v>236735975434.259</v>
      </c>
      <c r="AE2" s="7">
        <f>'IRA Calculations'!AR95</f>
        <v>239780313715.74814</v>
      </c>
      <c r="AF2" s="7">
        <f>'IRA Calculations'!AS95</f>
        <v>242908600251.64554</v>
      </c>
      <c r="AG2" s="7">
        <f>'IRA Calculations'!AT95</f>
        <v>246163215393.7518</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749805252006.76465</v>
      </c>
      <c r="C2" s="7">
        <f>'IRA Calculations'!P108</f>
        <v>749805252006.76465</v>
      </c>
      <c r="D2" s="7">
        <f>'IRA Calculations'!Q108</f>
        <v>749805252006.76465</v>
      </c>
      <c r="E2" s="7">
        <f>'IRA Calculations'!R108</f>
        <v>748560304378.22437</v>
      </c>
      <c r="F2" s="7">
        <f>'IRA Calculations'!S108</f>
        <v>747380147725.6897</v>
      </c>
      <c r="G2" s="7">
        <f>'IRA Calculations'!T108</f>
        <v>746503261903.92578</v>
      </c>
      <c r="H2" s="7">
        <f>'IRA Calculations'!U108</f>
        <v>746186187305.64441</v>
      </c>
      <c r="I2" s="7">
        <f>'IRA Calculations'!V108</f>
        <v>746528909488.56238</v>
      </c>
      <c r="J2" s="7">
        <f>'IRA Calculations'!W108</f>
        <v>747654298810.52136</v>
      </c>
      <c r="K2" s="7">
        <f>'IRA Calculations'!X108</f>
        <v>749610681874.65051</v>
      </c>
      <c r="L2" s="7">
        <f>'IRA Calculations'!Y108</f>
        <v>752177709917.64368</v>
      </c>
      <c r="M2" s="7">
        <f>'IRA Calculations'!Z108</f>
        <v>755584835496.85046</v>
      </c>
      <c r="N2" s="7">
        <f>'IRA Calculations'!AA108</f>
        <v>759790657810.28552</v>
      </c>
      <c r="O2" s="7">
        <f>'IRA Calculations'!AB108</f>
        <v>764762036690.99414</v>
      </c>
      <c r="P2" s="7">
        <f>'IRA Calculations'!AC108</f>
        <v>770201463289.33655</v>
      </c>
      <c r="Q2" s="7">
        <f>'IRA Calculations'!AD108</f>
        <v>776262600710.98889</v>
      </c>
      <c r="R2" s="7">
        <f>'IRA Calculations'!AE108</f>
        <v>782983605302.94678</v>
      </c>
      <c r="S2" s="7">
        <f>'IRA Calculations'!AF108</f>
        <v>790073987368.49475</v>
      </c>
      <c r="T2" s="7">
        <f>'IRA Calculations'!AG108</f>
        <v>797416267723.9624</v>
      </c>
      <c r="U2" s="7">
        <f>'IRA Calculations'!AH108</f>
        <v>804901513260.53442</v>
      </c>
      <c r="V2" s="7">
        <f>'IRA Calculations'!AI108</f>
        <v>812348349278.08179</v>
      </c>
      <c r="W2" s="7">
        <f>'IRA Calculations'!AJ108</f>
        <v>819843102052.02759</v>
      </c>
      <c r="X2" s="7">
        <f>'IRA Calculations'!AK108</f>
        <v>826574214432.12439</v>
      </c>
      <c r="Y2" s="7">
        <f>'IRA Calculations'!AL108</f>
        <v>833343173990.91858</v>
      </c>
      <c r="Z2" s="7">
        <f>'IRA Calculations'!AM108</f>
        <v>840156848142.6012</v>
      </c>
      <c r="AA2" s="7">
        <f>'IRA Calculations'!AN108</f>
        <v>847149869080.28674</v>
      </c>
      <c r="AB2" s="7">
        <f>'IRA Calculations'!AO108</f>
        <v>854100626255.86475</v>
      </c>
      <c r="AC2" s="7">
        <f>'IRA Calculations'!AP108</f>
        <v>861048913709.66907</v>
      </c>
      <c r="AD2" s="7">
        <f>'IRA Calculations'!AQ108</f>
        <v>868228721295.50342</v>
      </c>
      <c r="AE2" s="7">
        <f>'IRA Calculations'!AR108</f>
        <v>875382983739.11011</v>
      </c>
      <c r="AF2" s="7">
        <f>'IRA Calculations'!AS108</f>
        <v>882666565557.45349</v>
      </c>
      <c r="AG2" s="7">
        <f>'IRA Calculations'!AT108</f>
        <v>890268936941.19458</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1103169955021.1743</v>
      </c>
      <c r="C4" s="7">
        <f>'IRA Calculations'!P110</f>
        <v>1103169955021.1743</v>
      </c>
      <c r="D4" s="7">
        <f>'IRA Calculations'!Q110</f>
        <v>1103169955021.1743</v>
      </c>
      <c r="E4" s="7">
        <f>'IRA Calculations'!R110</f>
        <v>1110094464045.0813</v>
      </c>
      <c r="F4" s="7">
        <f>'IRA Calculations'!S110</f>
        <v>1117161050401.9241</v>
      </c>
      <c r="G4" s="7">
        <f>'IRA Calculations'!T110</f>
        <v>1124593271126.2163</v>
      </c>
      <c r="H4" s="7">
        <f>'IRA Calculations'!U110</f>
        <v>1132537789119.5798</v>
      </c>
      <c r="I4" s="7">
        <f>'IRA Calculations'!V110</f>
        <v>1141242335316.2256</v>
      </c>
      <c r="J4" s="7">
        <f>'IRA Calculations'!W110</f>
        <v>1150627377781.7617</v>
      </c>
      <c r="K4" s="7">
        <f>'IRA Calculations'!X110</f>
        <v>1160519333330.3528</v>
      </c>
      <c r="L4" s="7">
        <f>'IRA Calculations'!Y110</f>
        <v>1170605995961.4871</v>
      </c>
      <c r="M4" s="7">
        <f>'IRA Calculations'!Z110</f>
        <v>1181009009373.0684</v>
      </c>
      <c r="N4" s="7">
        <f>'IRA Calculations'!AA110</f>
        <v>1191707087417.5383</v>
      </c>
      <c r="O4" s="7">
        <f>'IRA Calculations'!AB110</f>
        <v>1202438701788.5366</v>
      </c>
      <c r="P4" s="7">
        <f>'IRA Calculations'!AC110</f>
        <v>1213121643222.697</v>
      </c>
      <c r="Q4" s="7">
        <f>'IRA Calculations'!AD110</f>
        <v>1224079050867.7847</v>
      </c>
      <c r="R4" s="7">
        <f>'IRA Calculations'!AE110</f>
        <v>1235409078785.5298</v>
      </c>
      <c r="S4" s="7">
        <f>'IRA Calculations'!AF110</f>
        <v>1247100301491.2048</v>
      </c>
      <c r="T4" s="7">
        <f>'IRA Calculations'!AG110</f>
        <v>1258888633128.3726</v>
      </c>
      <c r="U4" s="7">
        <f>'IRA Calculations'!AH110</f>
        <v>1270702622714.1221</v>
      </c>
      <c r="V4" s="7">
        <f>'IRA Calculations'!AI110</f>
        <v>1282464253656.3516</v>
      </c>
      <c r="W4" s="7">
        <f>'IRA Calculations'!AJ110</f>
        <v>1294155383104.0325</v>
      </c>
      <c r="X4" s="7">
        <f>'IRA Calculations'!AK110</f>
        <v>1304535306280.7214</v>
      </c>
      <c r="Y4" s="7">
        <f>'IRA Calculations'!AL110</f>
        <v>1314966190489.9041</v>
      </c>
      <c r="Z4" s="7">
        <f>'IRA Calculations'!AM110</f>
        <v>1325487526261.7444</v>
      </c>
      <c r="AA4" s="7">
        <f>'IRA Calculations'!AN110</f>
        <v>1336130939132.3977</v>
      </c>
      <c r="AB4" s="7">
        <f>'IRA Calculations'!AO110</f>
        <v>1346911521906.7502</v>
      </c>
      <c r="AC4" s="7">
        <f>'IRA Calculations'!AP110</f>
        <v>1357830889028.2673</v>
      </c>
      <c r="AD4" s="7">
        <f>'IRA Calculations'!AQ110</f>
        <v>1368904439915.3916</v>
      </c>
      <c r="AE4" s="7">
        <f>'IRA Calculations'!AR110</f>
        <v>1380120950732.7878</v>
      </c>
      <c r="AF4" s="7">
        <f>'IRA Calculations'!AS110</f>
        <v>1391493224880.3264</v>
      </c>
      <c r="AG4" s="7">
        <f>'IRA Calculations'!AT110</f>
        <v>1403029194268.5605</v>
      </c>
    </row>
    <row r="5" spans="1:35" x14ac:dyDescent="0.2">
      <c r="A5" s="1" t="s">
        <v>79</v>
      </c>
      <c r="B5" s="7">
        <f>'IRA Calculations'!O111</f>
        <v>284104990.9851383</v>
      </c>
      <c r="C5" s="7">
        <f>'IRA Calculations'!P111</f>
        <v>284104990.9851383</v>
      </c>
      <c r="D5" s="7">
        <f>'IRA Calculations'!Q111</f>
        <v>284104990.9851383</v>
      </c>
      <c r="E5" s="7">
        <f>'IRA Calculations'!R111</f>
        <v>273293669.18660539</v>
      </c>
      <c r="F5" s="7">
        <f>'IRA Calculations'!S111</f>
        <v>260061407.67412832</v>
      </c>
      <c r="G5" s="7">
        <f>'IRA Calculations'!T111</f>
        <v>245691199.16273835</v>
      </c>
      <c r="H5" s="7">
        <f>'IRA Calculations'!U111</f>
        <v>231480916.07836127</v>
      </c>
      <c r="I5" s="7">
        <f>'IRA Calculations'!V111</f>
        <v>218594197.34045053</v>
      </c>
      <c r="J5" s="7">
        <f>'IRA Calculations'!W111</f>
        <v>207807729.35255885</v>
      </c>
      <c r="K5" s="7">
        <f>'IRA Calculations'!X111</f>
        <v>199488250.29931235</v>
      </c>
      <c r="L5" s="7">
        <f>'IRA Calculations'!Y111</f>
        <v>193619464.64701009</v>
      </c>
      <c r="M5" s="7">
        <f>'IRA Calculations'!Z111</f>
        <v>189996276.99838153</v>
      </c>
      <c r="N5" s="7">
        <f>'IRA Calculations'!AA111</f>
        <v>188218069.76883581</v>
      </c>
      <c r="O5" s="7">
        <f>'IRA Calculations'!AB111</f>
        <v>187776411.4012785</v>
      </c>
      <c r="P5" s="7">
        <f>'IRA Calculations'!AC111</f>
        <v>188219881.48430109</v>
      </c>
      <c r="Q5" s="7">
        <f>'IRA Calculations'!AD111</f>
        <v>189259905.21500891</v>
      </c>
      <c r="R5" s="7">
        <f>'IRA Calculations'!AE111</f>
        <v>190668053.37085974</v>
      </c>
      <c r="S5" s="7">
        <f>'IRA Calculations'!AF111</f>
        <v>192288186.64237967</v>
      </c>
      <c r="T5" s="7">
        <f>'IRA Calculations'!AG111</f>
        <v>193994701.55970868</v>
      </c>
      <c r="U5" s="7">
        <f>'IRA Calculations'!AH111</f>
        <v>195737116.40008017</v>
      </c>
      <c r="V5" s="7">
        <f>'IRA Calculations'!AI111</f>
        <v>197482840.35504088</v>
      </c>
      <c r="W5" s="7">
        <f>'IRA Calculations'!AJ111</f>
        <v>199218785.20270908</v>
      </c>
      <c r="X5" s="7">
        <f>'IRA Calculations'!AK111</f>
        <v>200777409.308887</v>
      </c>
      <c r="Y5" s="7">
        <f>'IRA Calculations'!AL111</f>
        <v>202347774.07120484</v>
      </c>
      <c r="Z5" s="7">
        <f>'IRA Calculations'!AM111</f>
        <v>203936795.06293082</v>
      </c>
      <c r="AA5" s="7">
        <f>'IRA Calculations'!AN111</f>
        <v>205549969.12826991</v>
      </c>
      <c r="AB5" s="7">
        <f>'IRA Calculations'!AO111</f>
        <v>207189985.860569</v>
      </c>
      <c r="AC5" s="7">
        <f>'IRA Calculations'!AP111</f>
        <v>208855415.49018332</v>
      </c>
      <c r="AD5" s="7">
        <f>'IRA Calculations'!AQ111</f>
        <v>210547805.3843976</v>
      </c>
      <c r="AE5" s="7">
        <f>'IRA Calculations'!AR111</f>
        <v>212264597.69138572</v>
      </c>
      <c r="AF5" s="7">
        <f>'IRA Calculations'!AS111</f>
        <v>214006767.29565912</v>
      </c>
      <c r="AG5" s="7">
        <f>'IRA Calculations'!AT111</f>
        <v>215775651.24214405</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37103800764.938675</v>
      </c>
      <c r="C10" s="7">
        <f>'IRA Calculations'!P116</f>
        <v>37103800764.938675</v>
      </c>
      <c r="D10" s="7">
        <f>'IRA Calculations'!Q116</f>
        <v>37103800764.938675</v>
      </c>
      <c r="E10" s="7">
        <f>'IRA Calculations'!R116</f>
        <v>36675691978.809105</v>
      </c>
      <c r="F10" s="7">
        <f>'IRA Calculations'!S116</f>
        <v>36405832660.045868</v>
      </c>
      <c r="G10" s="7">
        <f>'IRA Calculations'!T116</f>
        <v>36271092133.328743</v>
      </c>
      <c r="H10" s="7">
        <f>'IRA Calculations'!U116</f>
        <v>36244385379.839127</v>
      </c>
      <c r="I10" s="7">
        <f>'IRA Calculations'!V116</f>
        <v>36304544325.513626</v>
      </c>
      <c r="J10" s="7">
        <f>'IRA Calculations'!W116</f>
        <v>36429932519.218971</v>
      </c>
      <c r="K10" s="7">
        <f>'IRA Calculations'!X116</f>
        <v>36603328113.203331</v>
      </c>
      <c r="L10" s="7">
        <f>'IRA Calculations'!Y116</f>
        <v>36806723375.546646</v>
      </c>
      <c r="M10" s="7">
        <f>'IRA Calculations'!Z116</f>
        <v>37038699944.987099</v>
      </c>
      <c r="N10" s="7">
        <f>'IRA Calculations'!AA116</f>
        <v>37294181065.282288</v>
      </c>
      <c r="O10" s="7">
        <f>'IRA Calculations'!AB116</f>
        <v>37561131683.158508</v>
      </c>
      <c r="P10" s="7">
        <f>'IRA Calculations'!AC116</f>
        <v>37833089032.406097</v>
      </c>
      <c r="Q10" s="7">
        <f>'IRA Calculations'!AD116</f>
        <v>38115053876.657913</v>
      </c>
      <c r="R10" s="7">
        <f>'IRA Calculations'!AE116</f>
        <v>38408159172.022758</v>
      </c>
      <c r="S10" s="7">
        <f>'IRA Calculations'!AF116</f>
        <v>38712257472.554108</v>
      </c>
      <c r="T10" s="7">
        <f>'IRA Calculations'!AG116</f>
        <v>39020039721.193489</v>
      </c>
      <c r="U10" s="7">
        <f>'IRA Calculations'!AH116</f>
        <v>39329802991.869987</v>
      </c>
      <c r="V10" s="7">
        <f>'IRA Calculations'!AI116</f>
        <v>39639528759.953484</v>
      </c>
      <c r="W10" s="7">
        <f>'IRA Calculations'!AJ116</f>
        <v>39948909957.449608</v>
      </c>
      <c r="X10" s="7">
        <f>'IRA Calculations'!AK116</f>
        <v>40283761043.629997</v>
      </c>
      <c r="Y10" s="7">
        <f>'IRA Calculations'!AL116</f>
        <v>40619207512.085701</v>
      </c>
      <c r="Z10" s="7">
        <f>'IRA Calculations'!AM116</f>
        <v>40956176333.372696</v>
      </c>
      <c r="AA10" s="7">
        <f>'IRA Calculations'!AN116</f>
        <v>41295466544.492615</v>
      </c>
      <c r="AB10" s="7">
        <f>'IRA Calculations'!AO116</f>
        <v>41637496392.358627</v>
      </c>
      <c r="AC10" s="7">
        <f>'IRA Calculations'!AP116</f>
        <v>41982564587.31559</v>
      </c>
      <c r="AD10" s="7">
        <f>'IRA Calculations'!AQ116</f>
        <v>42331173205.364235</v>
      </c>
      <c r="AE10" s="7">
        <f>'IRA Calculations'!AR116</f>
        <v>42683217188.118767</v>
      </c>
      <c r="AF10" s="7">
        <f>'IRA Calculations'!AS116</f>
        <v>43039212392.467857</v>
      </c>
      <c r="AG10" s="7">
        <f>'IRA Calculations'!AT116</f>
        <v>43399488794.197693</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1079261978695.1426</v>
      </c>
      <c r="C2" s="7">
        <f>'IRA Calculations'!P121</f>
        <v>1079261978695.1426</v>
      </c>
      <c r="D2" s="7">
        <f>'IRA Calculations'!Q121</f>
        <v>1079261978695.1426</v>
      </c>
      <c r="E2" s="7">
        <f>'IRA Calculations'!R121</f>
        <v>1079543933649.204</v>
      </c>
      <c r="F2" s="7">
        <f>'IRA Calculations'!S121</f>
        <v>1080085204935.0471</v>
      </c>
      <c r="G2" s="7">
        <f>'IRA Calculations'!T121</f>
        <v>1081274671355.6982</v>
      </c>
      <c r="H2" s="7">
        <f>'IRA Calculations'!U121</f>
        <v>1081968426530.686</v>
      </c>
      <c r="I2" s="7">
        <f>'IRA Calculations'!V121</f>
        <v>1081696240368.8491</v>
      </c>
      <c r="J2" s="7">
        <f>'IRA Calculations'!W121</f>
        <v>1081718711074.5677</v>
      </c>
      <c r="K2" s="7">
        <f>'IRA Calculations'!X121</f>
        <v>1081996441763.1534</v>
      </c>
      <c r="L2" s="7">
        <f>'IRA Calculations'!Y121</f>
        <v>1081369163579.1859</v>
      </c>
      <c r="M2" s="7">
        <f>'IRA Calculations'!Z121</f>
        <v>1079581906760.9453</v>
      </c>
      <c r="N2" s="7">
        <f>'IRA Calculations'!AA121</f>
        <v>1076736761946.5609</v>
      </c>
      <c r="O2" s="7">
        <f>'IRA Calculations'!AB121</f>
        <v>1072517250748.5382</v>
      </c>
      <c r="P2" s="7">
        <f>'IRA Calculations'!AC121</f>
        <v>1068262858569.9476</v>
      </c>
      <c r="Q2" s="7">
        <f>'IRA Calculations'!AD121</f>
        <v>1065000004390.0964</v>
      </c>
      <c r="R2" s="7">
        <f>'IRA Calculations'!AE121</f>
        <v>1062169689905.0924</v>
      </c>
      <c r="S2" s="7">
        <f>'IRA Calculations'!AF121</f>
        <v>1058576989391.8275</v>
      </c>
      <c r="T2" s="7">
        <f>'IRA Calculations'!AG121</f>
        <v>1053579543144.9955</v>
      </c>
      <c r="U2" s="7">
        <f>'IRA Calculations'!AH121</f>
        <v>1047516657690.5085</v>
      </c>
      <c r="V2" s="7">
        <f>'IRA Calculations'!AI121</f>
        <v>1039175289706.9351</v>
      </c>
      <c r="W2" s="7">
        <f>'IRA Calculations'!AJ121</f>
        <v>1027965731471.252</v>
      </c>
      <c r="X2" s="7">
        <f>'IRA Calculations'!AK121</f>
        <v>1010786675313.2721</v>
      </c>
      <c r="Y2" s="7">
        <f>'IRA Calculations'!AL121</f>
        <v>991110534128.49792</v>
      </c>
      <c r="Z2" s="7">
        <f>'IRA Calculations'!AM121</f>
        <v>969658732449.58752</v>
      </c>
      <c r="AA2" s="7">
        <f>'IRA Calculations'!AN121</f>
        <v>946697708327.69275</v>
      </c>
      <c r="AB2" s="7">
        <f>'IRA Calculations'!AO121</f>
        <v>921263784790.25818</v>
      </c>
      <c r="AC2" s="7">
        <f>'IRA Calculations'!AP121</f>
        <v>892663802855.43799</v>
      </c>
      <c r="AD2" s="7">
        <f>'IRA Calculations'!AQ121</f>
        <v>860556096938.3042</v>
      </c>
      <c r="AE2" s="7">
        <f>'IRA Calculations'!AR121</f>
        <v>824571100732.34143</v>
      </c>
      <c r="AF2" s="7">
        <f>'IRA Calculations'!AS121</f>
        <v>785776813556.70398</v>
      </c>
      <c r="AG2" s="7">
        <f>'IRA Calculations'!AT121</f>
        <v>744853278467.27246</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652479715145.15161</v>
      </c>
      <c r="C2" s="7">
        <f>'IRA Calculations'!P134</f>
        <v>652479715145.15161</v>
      </c>
      <c r="D2" s="7">
        <f>'IRA Calculations'!Q134</f>
        <v>652479715145.15161</v>
      </c>
      <c r="E2" s="7">
        <f>'IRA Calculations'!R134</f>
        <v>663975605437.36304</v>
      </c>
      <c r="F2" s="7">
        <f>'IRA Calculations'!S134</f>
        <v>675009658090.42578</v>
      </c>
      <c r="G2" s="7">
        <f>'IRA Calculations'!T134</f>
        <v>685674763576.26306</v>
      </c>
      <c r="H2" s="7">
        <f>'IRA Calculations'!U134</f>
        <v>695889229575.42151</v>
      </c>
      <c r="I2" s="7">
        <f>'IRA Calculations'!V134</f>
        <v>705781402232.33362</v>
      </c>
      <c r="J2" s="7">
        <f>'IRA Calculations'!W134</f>
        <v>715318412544.99719</v>
      </c>
      <c r="K2" s="7">
        <f>'IRA Calculations'!X134</f>
        <v>724474848347.40588</v>
      </c>
      <c r="L2" s="7">
        <f>'IRA Calculations'!Y134</f>
        <v>733260228053.78052</v>
      </c>
      <c r="M2" s="7">
        <f>'IRA Calculations'!Z134</f>
        <v>741365337700.45618</v>
      </c>
      <c r="N2" s="7">
        <f>'IRA Calculations'!AA134</f>
        <v>748781400863.45056</v>
      </c>
      <c r="O2" s="7">
        <f>'IRA Calculations'!AB134</f>
        <v>755335947504.08704</v>
      </c>
      <c r="P2" s="7">
        <f>'IRA Calculations'!AC134</f>
        <v>761147971194.66199</v>
      </c>
      <c r="Q2" s="7">
        <f>'IRA Calculations'!AD134</f>
        <v>766266949118.64478</v>
      </c>
      <c r="R2" s="7">
        <f>'IRA Calculations'!AE134</f>
        <v>770558963588.85303</v>
      </c>
      <c r="S2" s="7">
        <f>'IRA Calculations'!AF134</f>
        <v>774328037164.38574</v>
      </c>
      <c r="T2" s="7">
        <f>'IRA Calculations'!AG134</f>
        <v>777533143375.84924</v>
      </c>
      <c r="U2" s="7">
        <f>'IRA Calculations'!AH134</f>
        <v>780425668600.25317</v>
      </c>
      <c r="V2" s="7">
        <f>'IRA Calculations'!AI134</f>
        <v>782946866508.50293</v>
      </c>
      <c r="W2" s="7">
        <f>'IRA Calculations'!AJ134</f>
        <v>785337469674.41333</v>
      </c>
      <c r="X2" s="7">
        <f>'IRA Calculations'!AK134</f>
        <v>787555298215.396</v>
      </c>
      <c r="Y2" s="7">
        <f>'IRA Calculations'!AL134</f>
        <v>789764630689.66431</v>
      </c>
      <c r="Z2" s="7">
        <f>'IRA Calculations'!AM134</f>
        <v>791842602183.38672</v>
      </c>
      <c r="AA2" s="7">
        <f>'IRA Calculations'!AN134</f>
        <v>793970544657.39368</v>
      </c>
      <c r="AB2" s="7">
        <f>'IRA Calculations'!AO134</f>
        <v>796065970442.6897</v>
      </c>
      <c r="AC2" s="7">
        <f>'IRA Calculations'!AP134</f>
        <v>798084288681.45386</v>
      </c>
      <c r="AD2" s="7">
        <f>'IRA Calculations'!AQ134</f>
        <v>800068197287.71216</v>
      </c>
      <c r="AE2" s="7">
        <f>'IRA Calculations'!AR134</f>
        <v>801927741523.65442</v>
      </c>
      <c r="AF2" s="7">
        <f>'IRA Calculations'!AS134</f>
        <v>803820422638.90027</v>
      </c>
      <c r="AG2" s="7">
        <f>'IRA Calculations'!AT134</f>
        <v>805669328828.88269</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13226758190825.289</v>
      </c>
      <c r="C4" s="7">
        <f>'IRA Calculations'!P136</f>
        <v>13226758190825.289</v>
      </c>
      <c r="D4" s="7">
        <f>'IRA Calculations'!Q136</f>
        <v>13226758190825.289</v>
      </c>
      <c r="E4" s="7">
        <f>'IRA Calculations'!R136</f>
        <v>13228265404082.361</v>
      </c>
      <c r="F4" s="7">
        <f>'IRA Calculations'!S136</f>
        <v>13206595627696.373</v>
      </c>
      <c r="G4" s="7">
        <f>'IRA Calculations'!T136</f>
        <v>13181460138733.98</v>
      </c>
      <c r="H4" s="7">
        <f>'IRA Calculations'!U136</f>
        <v>13152603803590.127</v>
      </c>
      <c r="I4" s="7">
        <f>'IRA Calculations'!V136</f>
        <v>13124316369311.73</v>
      </c>
      <c r="J4" s="7">
        <f>'IRA Calculations'!W136</f>
        <v>13098289809466.127</v>
      </c>
      <c r="K4" s="7">
        <f>'IRA Calculations'!X136</f>
        <v>13076807551507.896</v>
      </c>
      <c r="L4" s="7">
        <f>'IRA Calculations'!Y136</f>
        <v>13063087753139.004</v>
      </c>
      <c r="M4" s="7">
        <f>'IRA Calculations'!Z136</f>
        <v>13054570060550.814</v>
      </c>
      <c r="N4" s="7">
        <f>'IRA Calculations'!AA136</f>
        <v>13052708692137.039</v>
      </c>
      <c r="O4" s="7">
        <f>'IRA Calculations'!AB136</f>
        <v>13056062840231.674</v>
      </c>
      <c r="P4" s="7">
        <f>'IRA Calculations'!AC136</f>
        <v>13084446461502.092</v>
      </c>
      <c r="Q4" s="7">
        <f>'IRA Calculations'!AD136</f>
        <v>13120555049829.555</v>
      </c>
      <c r="R4" s="7">
        <f>'IRA Calculations'!AE136</f>
        <v>13159809465532.574</v>
      </c>
      <c r="S4" s="7">
        <f>'IRA Calculations'!AF136</f>
        <v>13204601030903.611</v>
      </c>
      <c r="T4" s="7">
        <f>'IRA Calculations'!AG136</f>
        <v>13250910001374.301</v>
      </c>
      <c r="U4" s="7">
        <f>'IRA Calculations'!AH136</f>
        <v>13300141869516.793</v>
      </c>
      <c r="V4" s="7">
        <f>'IRA Calculations'!AI136</f>
        <v>13348745001244.838</v>
      </c>
      <c r="W4" s="7">
        <f>'IRA Calculations'!AJ136</f>
        <v>13399096863399.67</v>
      </c>
      <c r="X4" s="7">
        <f>'IRA Calculations'!AK136</f>
        <v>13448606231747.094</v>
      </c>
      <c r="Y4" s="7">
        <f>'IRA Calculations'!AL136</f>
        <v>13499167133162.895</v>
      </c>
      <c r="Z4" s="7">
        <f>'IRA Calculations'!AM136</f>
        <v>13547737658285.012</v>
      </c>
      <c r="AA4" s="7">
        <f>'IRA Calculations'!AN136</f>
        <v>13597200797725.982</v>
      </c>
      <c r="AB4" s="7">
        <f>'IRA Calculations'!AO136</f>
        <v>13645706628076.506</v>
      </c>
      <c r="AC4" s="7">
        <f>'IRA Calculations'!AP136</f>
        <v>13692550863378.484</v>
      </c>
      <c r="AD4" s="7">
        <f>'IRA Calculations'!AQ136</f>
        <v>13738512541795.77</v>
      </c>
      <c r="AE4" s="7">
        <f>'IRA Calculations'!AR136</f>
        <v>13782234629153.541</v>
      </c>
      <c r="AF4" s="7">
        <f>'IRA Calculations'!AS136</f>
        <v>13826691731521.375</v>
      </c>
      <c r="AG4" s="7">
        <f>'IRA Calculations'!AT136</f>
        <v>13870654974019</v>
      </c>
    </row>
    <row r="5" spans="1:35" x14ac:dyDescent="0.2">
      <c r="A5" s="1" t="s">
        <v>79</v>
      </c>
      <c r="B5" s="7">
        <f>'IRA Calculations'!O137</f>
        <v>156892524670.16812</v>
      </c>
      <c r="C5" s="7">
        <f>'IRA Calculations'!P137</f>
        <v>156892524670.16812</v>
      </c>
      <c r="D5" s="7">
        <f>'IRA Calculations'!Q137</f>
        <v>156892524670.16812</v>
      </c>
      <c r="E5" s="7">
        <f>'IRA Calculations'!R137</f>
        <v>157305640358.70255</v>
      </c>
      <c r="F5" s="7">
        <f>'IRA Calculations'!S137</f>
        <v>157538235025.67609</v>
      </c>
      <c r="G5" s="7">
        <f>'IRA Calculations'!T137</f>
        <v>157565480966.65521</v>
      </c>
      <c r="H5" s="7">
        <f>'IRA Calculations'!U137</f>
        <v>157307421061.96335</v>
      </c>
      <c r="I5" s="7">
        <f>'IRA Calculations'!V137</f>
        <v>156715513090.28186</v>
      </c>
      <c r="J5" s="7">
        <f>'IRA Calculations'!W137</f>
        <v>155694442146.34811</v>
      </c>
      <c r="K5" s="7">
        <f>'IRA Calculations'!X137</f>
        <v>154158265861.20636</v>
      </c>
      <c r="L5" s="7">
        <f>'IRA Calculations'!Y137</f>
        <v>152065387638.39423</v>
      </c>
      <c r="M5" s="7">
        <f>'IRA Calculations'!Z137</f>
        <v>149380808709.14847</v>
      </c>
      <c r="N5" s="7">
        <f>'IRA Calculations'!AA137</f>
        <v>146170967506.11035</v>
      </c>
      <c r="O5" s="7">
        <f>'IRA Calculations'!AB137</f>
        <v>142528922736.21881</v>
      </c>
      <c r="P5" s="7">
        <f>'IRA Calculations'!AC137</f>
        <v>138582615396.38474</v>
      </c>
      <c r="Q5" s="7">
        <f>'IRA Calculations'!AD137</f>
        <v>134468321263.15091</v>
      </c>
      <c r="R5" s="7">
        <f>'IRA Calculations'!AE137</f>
        <v>130419804507.41008</v>
      </c>
      <c r="S5" s="7">
        <f>'IRA Calculations'!AF137</f>
        <v>126458206279.49557</v>
      </c>
      <c r="T5" s="7">
        <f>'IRA Calculations'!AG137</f>
        <v>122566071688.15048</v>
      </c>
      <c r="U5" s="7">
        <f>'IRA Calculations'!AH137</f>
        <v>118776589038.73015</v>
      </c>
      <c r="V5" s="7">
        <f>'IRA Calculations'!AI137</f>
        <v>115101258357.5105</v>
      </c>
      <c r="W5" s="7">
        <f>'IRA Calculations'!AJ137</f>
        <v>111604085493.22083</v>
      </c>
      <c r="X5" s="7">
        <f>'IRA Calculations'!AK137</f>
        <v>108324951620.99771</v>
      </c>
      <c r="Y5" s="7">
        <f>'IRA Calculations'!AL137</f>
        <v>105332948831.68549</v>
      </c>
      <c r="Z5" s="7">
        <f>'IRA Calculations'!AM137</f>
        <v>102665424326.29393</v>
      </c>
      <c r="AA5" s="7">
        <f>'IRA Calculations'!AN137</f>
        <v>100376608015.05354</v>
      </c>
      <c r="AB5" s="7">
        <f>'IRA Calculations'!AO137</f>
        <v>98485311452.409241</v>
      </c>
      <c r="AC5" s="7">
        <f>'IRA Calculations'!AP137</f>
        <v>96987989999.913849</v>
      </c>
      <c r="AD5" s="7">
        <f>'IRA Calculations'!AQ137</f>
        <v>95876498377.46817</v>
      </c>
      <c r="AE5" s="7">
        <f>'IRA Calculations'!AR137</f>
        <v>95104870815.30925</v>
      </c>
      <c r="AF5" s="7">
        <f>'IRA Calculations'!AS137</f>
        <v>94641566358.897614</v>
      </c>
      <c r="AG5" s="7">
        <f>'IRA Calculations'!AT137</f>
        <v>94419955519.039612</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368000000000</v>
      </c>
      <c r="C7" s="7">
        <f>'IRA Calculations'!P139</f>
        <v>368000000000</v>
      </c>
      <c r="D7" s="7">
        <f>'IRA Calculations'!Q139</f>
        <v>368000000000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5000000000</v>
      </c>
      <c r="C8" s="7">
        <f>'IRA Calculations'!P140</f>
        <v>5000000000</v>
      </c>
      <c r="D8" s="7">
        <f>'IRA Calculations'!Q140</f>
        <v>5000000000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1861000000000</v>
      </c>
      <c r="C10" s="7">
        <f>'IRA Calculations'!P142</f>
        <v>1861000000000</v>
      </c>
      <c r="D10" s="7">
        <f>'IRA Calculations'!Q142</f>
        <v>1861000000000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8636744780369.8164</v>
      </c>
      <c r="C2" s="7">
        <f>'IRA Calculations'!P147</f>
        <v>8636744780369.8164</v>
      </c>
      <c r="D2" s="7">
        <f>'IRA Calculations'!Q147</f>
        <v>8636744780369.8164</v>
      </c>
      <c r="E2" s="7">
        <f>'IRA Calculations'!R147</f>
        <v>8659479753199.2588</v>
      </c>
      <c r="F2" s="7">
        <f>'IRA Calculations'!S147</f>
        <v>8638544341645.4121</v>
      </c>
      <c r="G2" s="7">
        <f>'IRA Calculations'!T147</f>
        <v>8610048599563.7744</v>
      </c>
      <c r="H2" s="7">
        <f>'IRA Calculations'!U147</f>
        <v>8576622814420.4287</v>
      </c>
      <c r="I2" s="7">
        <f>'IRA Calculations'!V147</f>
        <v>8536785641457.0703</v>
      </c>
      <c r="J2" s="7">
        <f>'IRA Calculations'!W147</f>
        <v>8493131443714.498</v>
      </c>
      <c r="K2" s="7">
        <f>'IRA Calculations'!X147</f>
        <v>8445789545380.7227</v>
      </c>
      <c r="L2" s="7">
        <f>'IRA Calculations'!Y147</f>
        <v>8392548801045.5322</v>
      </c>
      <c r="M2" s="7">
        <f>'IRA Calculations'!Z147</f>
        <v>8337274773657.582</v>
      </c>
      <c r="N2" s="7">
        <f>'IRA Calculations'!AA147</f>
        <v>8282350163375.1885</v>
      </c>
      <c r="O2" s="7">
        <f>'IRA Calculations'!AB147</f>
        <v>8232604383997.5527</v>
      </c>
      <c r="P2" s="7">
        <f>'IRA Calculations'!AC147</f>
        <v>8221054909790.6992</v>
      </c>
      <c r="Q2" s="7">
        <f>'IRA Calculations'!AD147</f>
        <v>8214174961225.5596</v>
      </c>
      <c r="R2" s="7">
        <f>'IRA Calculations'!AE147</f>
        <v>8211410885321.2939</v>
      </c>
      <c r="S2" s="7">
        <f>'IRA Calculations'!AF147</f>
        <v>8212419078354.082</v>
      </c>
      <c r="T2" s="7">
        <f>'IRA Calculations'!AG147</f>
        <v>8215242683525.5166</v>
      </c>
      <c r="U2" s="7">
        <f>'IRA Calculations'!AH147</f>
        <v>8226709949419.2881</v>
      </c>
      <c r="V2" s="7">
        <f>'IRA Calculations'!AI147</f>
        <v>8244945683673.4814</v>
      </c>
      <c r="W2" s="7">
        <f>'IRA Calculations'!AJ147</f>
        <v>8267158190973.6982</v>
      </c>
      <c r="X2" s="7">
        <f>'IRA Calculations'!AK147</f>
        <v>8295530622421.708</v>
      </c>
      <c r="Y2" s="7">
        <f>'IRA Calculations'!AL147</f>
        <v>8330859987623.0459</v>
      </c>
      <c r="Z2" s="7">
        <f>'IRA Calculations'!AM147</f>
        <v>8372054992534.291</v>
      </c>
      <c r="AA2" s="7">
        <f>'IRA Calculations'!AN147</f>
        <v>8418398913977.585</v>
      </c>
      <c r="AB2" s="7">
        <f>'IRA Calculations'!AO147</f>
        <v>8472157671129.0635</v>
      </c>
      <c r="AC2" s="7">
        <f>'IRA Calculations'!AP147</f>
        <v>8530653797472.9678</v>
      </c>
      <c r="AD2" s="7">
        <f>'IRA Calculations'!AQ147</f>
        <v>8593684543117.3018</v>
      </c>
      <c r="AE2" s="7">
        <f>'IRA Calculations'!AR147</f>
        <v>8661120814843.2725</v>
      </c>
      <c r="AF2" s="7">
        <f>'IRA Calculations'!AS147</f>
        <v>8733746940595.8525</v>
      </c>
      <c r="AG2" s="7">
        <f>'IRA Calculations'!AT147</f>
        <v>8811305537270.6152</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124959260163.50987</v>
      </c>
      <c r="C4" s="7">
        <f>'IRA Calculations'!P149</f>
        <v>124959260163.50987</v>
      </c>
      <c r="D4" s="7">
        <f>'IRA Calculations'!Q149</f>
        <v>124959260163.50987</v>
      </c>
      <c r="E4" s="7">
        <f>'IRA Calculations'!R149</f>
        <v>125919407633.85138</v>
      </c>
      <c r="F4" s="7">
        <f>'IRA Calculations'!S149</f>
        <v>126779133034.10551</v>
      </c>
      <c r="G4" s="7">
        <f>'IRA Calculations'!T149</f>
        <v>127535722031.3156</v>
      </c>
      <c r="H4" s="7">
        <f>'IRA Calculations'!U149</f>
        <v>128188520014.26073</v>
      </c>
      <c r="I4" s="7">
        <f>'IRA Calculations'!V149</f>
        <v>128726730012.16408</v>
      </c>
      <c r="J4" s="7">
        <f>'IRA Calculations'!W149</f>
        <v>129151650664.99762</v>
      </c>
      <c r="K4" s="7">
        <f>'IRA Calculations'!X149</f>
        <v>129450764972.0495</v>
      </c>
      <c r="L4" s="7">
        <f>'IRA Calculations'!Y149</f>
        <v>129638806568.56729</v>
      </c>
      <c r="M4" s="7">
        <f>'IRA Calculations'!Z149</f>
        <v>129703750615.47314</v>
      </c>
      <c r="N4" s="7">
        <f>'IRA Calculations'!AA149</f>
        <v>129648693859.41362</v>
      </c>
      <c r="O4" s="7">
        <f>'IRA Calculations'!AB149</f>
        <v>129482348974.71527</v>
      </c>
      <c r="P4" s="7">
        <f>'IRA Calculations'!AC149</f>
        <v>129176045410.85347</v>
      </c>
      <c r="Q4" s="7">
        <f>'IRA Calculations'!AD149</f>
        <v>128773813415.12172</v>
      </c>
      <c r="R4" s="7">
        <f>'IRA Calculations'!AE149</f>
        <v>128253270077.58429</v>
      </c>
      <c r="S4" s="7">
        <f>'IRA Calculations'!AF149</f>
        <v>127601384560.29529</v>
      </c>
      <c r="T4" s="7">
        <f>'IRA Calculations'!AG149</f>
        <v>126824156697.83644</v>
      </c>
      <c r="U4" s="7">
        <f>'IRA Calculations'!AH149</f>
        <v>125949956655.08203</v>
      </c>
      <c r="V4" s="7">
        <f>'IRA Calculations'!AI149</f>
        <v>124970651125.47723</v>
      </c>
      <c r="W4" s="7">
        <f>'IRA Calculations'!AJ149</f>
        <v>123899096298.96443</v>
      </c>
      <c r="X4" s="7">
        <f>'IRA Calculations'!AK149</f>
        <v>122754805979.05676</v>
      </c>
      <c r="Y4" s="7">
        <f>'IRA Calculations'!AL149</f>
        <v>121540377672.39569</v>
      </c>
      <c r="Z4" s="7">
        <f>'IRA Calculations'!AM149</f>
        <v>120299832450.77451</v>
      </c>
      <c r="AA4" s="7">
        <f>'IRA Calculations'!AN149</f>
        <v>119033068922.05475</v>
      </c>
      <c r="AB4" s="7">
        <f>'IRA Calculations'!AO149</f>
        <v>117768306284.47186</v>
      </c>
      <c r="AC4" s="7">
        <f>'IRA Calculations'!AP149</f>
        <v>116506304378.21303</v>
      </c>
      <c r="AD4" s="7">
        <f>'IRA Calculations'!AQ149</f>
        <v>115258717282.61076</v>
      </c>
      <c r="AE4" s="7">
        <f>'IRA Calculations'!AR149</f>
        <v>114042181308.16147</v>
      </c>
      <c r="AF4" s="7">
        <f>'IRA Calculations'!AS149</f>
        <v>112859445713.7807</v>
      </c>
      <c r="AG4" s="7">
        <f>'IRA Calculations'!AT149</f>
        <v>111713118549.60664</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3611507941709.5371</v>
      </c>
      <c r="C2" s="7">
        <f>'IRA Calculations'!P160</f>
        <v>3611507941709.5371</v>
      </c>
      <c r="D2" s="7">
        <f>'IRA Calculations'!Q160</f>
        <v>3611507941709.5371</v>
      </c>
      <c r="E2" s="7">
        <f>'IRA Calculations'!R160</f>
        <v>3562493370730.2119</v>
      </c>
      <c r="F2" s="7">
        <f>'IRA Calculations'!S160</f>
        <v>3478030360545.5664</v>
      </c>
      <c r="G2" s="7">
        <f>'IRA Calculations'!T160</f>
        <v>3385577202856.606</v>
      </c>
      <c r="H2" s="7">
        <f>'IRA Calculations'!U160</f>
        <v>3297389783087.4658</v>
      </c>
      <c r="I2" s="7">
        <f>'IRA Calculations'!V160</f>
        <v>3210638278829.9331</v>
      </c>
      <c r="J2" s="7">
        <f>'IRA Calculations'!W160</f>
        <v>3127183822145.8838</v>
      </c>
      <c r="K2" s="7">
        <f>'IRA Calculations'!X160</f>
        <v>3049430903232.6265</v>
      </c>
      <c r="L2" s="7">
        <f>'IRA Calculations'!Y160</f>
        <v>2979352056083.0869</v>
      </c>
      <c r="M2" s="7">
        <f>'IRA Calculations'!Z160</f>
        <v>2917611503432.105</v>
      </c>
      <c r="N2" s="7">
        <f>'IRA Calculations'!AA160</f>
        <v>2866668221269.4604</v>
      </c>
      <c r="O2" s="7">
        <f>'IRA Calculations'!AB160</f>
        <v>2825123039392.5605</v>
      </c>
      <c r="P2" s="7">
        <f>'IRA Calculations'!AC160</f>
        <v>2790159546502.1289</v>
      </c>
      <c r="Q2" s="7">
        <f>'IRA Calculations'!AD160</f>
        <v>2760325030547.2402</v>
      </c>
      <c r="R2" s="7">
        <f>'IRA Calculations'!AE160</f>
        <v>2733434876697.4849</v>
      </c>
      <c r="S2" s="7">
        <f>'IRA Calculations'!AF160</f>
        <v>2708325383363.8076</v>
      </c>
      <c r="T2" s="7">
        <f>'IRA Calculations'!AG160</f>
        <v>2685456695310.7876</v>
      </c>
      <c r="U2" s="7">
        <f>'IRA Calculations'!AH160</f>
        <v>2666427595817.2651</v>
      </c>
      <c r="V2" s="7">
        <f>'IRA Calculations'!AI160</f>
        <v>2649889873739.9219</v>
      </c>
      <c r="W2" s="7">
        <f>'IRA Calculations'!AJ160</f>
        <v>2634413244653.0112</v>
      </c>
      <c r="X2" s="7">
        <f>'IRA Calculations'!AK160</f>
        <v>2622507690579.4268</v>
      </c>
      <c r="Y2" s="7">
        <f>'IRA Calculations'!AL160</f>
        <v>2614138047642.6499</v>
      </c>
      <c r="Z2" s="7">
        <f>'IRA Calculations'!AM160</f>
        <v>2609883043566.6465</v>
      </c>
      <c r="AA2" s="7">
        <f>'IRA Calculations'!AN160</f>
        <v>2608706894042.0449</v>
      </c>
      <c r="AB2" s="7">
        <f>'IRA Calculations'!AO160</f>
        <v>2610644526703.561</v>
      </c>
      <c r="AC2" s="7">
        <f>'IRA Calculations'!AP160</f>
        <v>2616140218144.5229</v>
      </c>
      <c r="AD2" s="7">
        <f>'IRA Calculations'!AQ160</f>
        <v>2623862562663.165</v>
      </c>
      <c r="AE2" s="7">
        <f>'IRA Calculations'!AR160</f>
        <v>2634861270138.6807</v>
      </c>
      <c r="AF2" s="7">
        <f>'IRA Calculations'!AS160</f>
        <v>2649328148474.0459</v>
      </c>
      <c r="AG2" s="7">
        <f>'IRA Calculations'!AT160</f>
        <v>2667109666320.522</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5803023369865.3428</v>
      </c>
      <c r="C2" s="7">
        <f>'IRA Calculations'!P173</f>
        <v>5803023369865.3428</v>
      </c>
      <c r="D2" s="7">
        <f>'IRA Calculations'!Q173</f>
        <v>5803023369865.3428</v>
      </c>
      <c r="E2" s="7">
        <f>'IRA Calculations'!R173</f>
        <v>5891391108244.4785</v>
      </c>
      <c r="F2" s="7">
        <f>'IRA Calculations'!S173</f>
        <v>5972126199128.7803</v>
      </c>
      <c r="G2" s="7">
        <f>'IRA Calculations'!T173</f>
        <v>6040725083569.7734</v>
      </c>
      <c r="H2" s="7">
        <f>'IRA Calculations'!U173</f>
        <v>6093047510261.0117</v>
      </c>
      <c r="I2" s="7">
        <f>'IRA Calculations'!V173</f>
        <v>6127802323131.3115</v>
      </c>
      <c r="J2" s="7">
        <f>'IRA Calculations'!W173</f>
        <v>6149470106979.2939</v>
      </c>
      <c r="K2" s="7">
        <f>'IRA Calculations'!X173</f>
        <v>6161535035091.8457</v>
      </c>
      <c r="L2" s="7">
        <f>'IRA Calculations'!Y173</f>
        <v>6169593751642.8311</v>
      </c>
      <c r="M2" s="7">
        <f>'IRA Calculations'!Z173</f>
        <v>6177997162970.8623</v>
      </c>
      <c r="N2" s="7">
        <f>'IRA Calculations'!AA173</f>
        <v>6191715356041.0127</v>
      </c>
      <c r="O2" s="7">
        <f>'IRA Calculations'!AB173</f>
        <v>6211263791794.1104</v>
      </c>
      <c r="P2" s="7">
        <f>'IRA Calculations'!AC173</f>
        <v>6236585333625.959</v>
      </c>
      <c r="Q2" s="7">
        <f>'IRA Calculations'!AD173</f>
        <v>6268279309842.7344</v>
      </c>
      <c r="R2" s="7">
        <f>'IRA Calculations'!AE173</f>
        <v>6303991104660.4863</v>
      </c>
      <c r="S2" s="7">
        <f>'IRA Calculations'!AF173</f>
        <v>6343151534873.1533</v>
      </c>
      <c r="T2" s="7">
        <f>'IRA Calculations'!AG173</f>
        <v>6385388830007.0059</v>
      </c>
      <c r="U2" s="7">
        <f>'IRA Calculations'!AH173</f>
        <v>6430338531572.8906</v>
      </c>
      <c r="V2" s="7">
        <f>'IRA Calculations'!AI173</f>
        <v>6476948446918.1904</v>
      </c>
      <c r="W2" s="7">
        <f>'IRA Calculations'!AJ173</f>
        <v>6524344218130.6396</v>
      </c>
      <c r="X2" s="7">
        <f>'IRA Calculations'!AK173</f>
        <v>6574068027631.3965</v>
      </c>
      <c r="Y2" s="7">
        <f>'IRA Calculations'!AL173</f>
        <v>6626466316993.9023</v>
      </c>
      <c r="Z2" s="7">
        <f>'IRA Calculations'!AM173</f>
        <v>6679601066605.5928</v>
      </c>
      <c r="AA2" s="7">
        <f>'IRA Calculations'!AN173</f>
        <v>6735653094242.6426</v>
      </c>
      <c r="AB2" s="7">
        <f>'IRA Calculations'!AO173</f>
        <v>6794301432611.2217</v>
      </c>
      <c r="AC2" s="7">
        <f>'IRA Calculations'!AP173</f>
        <v>6854419179544.3975</v>
      </c>
      <c r="AD2" s="7">
        <f>'IRA Calculations'!AQ173</f>
        <v>6916645335900.4209</v>
      </c>
      <c r="AE2" s="7">
        <f>'IRA Calculations'!AR173</f>
        <v>6979847728587.8799</v>
      </c>
      <c r="AF2" s="7">
        <f>'IRA Calculations'!AS173</f>
        <v>7043967796687.002</v>
      </c>
      <c r="AG2" s="7">
        <f>'IRA Calculations'!AT173</f>
        <v>7109979909667.8311</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9802903443961.0957</v>
      </c>
      <c r="C4" s="7">
        <f>'IRA Calculations'!P175</f>
        <v>9802903443961.0957</v>
      </c>
      <c r="D4" s="7">
        <f>'IRA Calculations'!Q175</f>
        <v>9802903443961.0957</v>
      </c>
      <c r="E4" s="7">
        <f>'IRA Calculations'!R175</f>
        <v>9912803710464.0195</v>
      </c>
      <c r="F4" s="7">
        <f>'IRA Calculations'!S175</f>
        <v>10017667297728.969</v>
      </c>
      <c r="G4" s="7">
        <f>'IRA Calculations'!T175</f>
        <v>10119887712284.84</v>
      </c>
      <c r="H4" s="7">
        <f>'IRA Calculations'!U175</f>
        <v>10224314710046.562</v>
      </c>
      <c r="I4" s="7">
        <f>'IRA Calculations'!V175</f>
        <v>10327849922788.496</v>
      </c>
      <c r="J4" s="7">
        <f>'IRA Calculations'!W175</f>
        <v>10438242836075.145</v>
      </c>
      <c r="K4" s="7">
        <f>'IRA Calculations'!X175</f>
        <v>10557033411804.781</v>
      </c>
      <c r="L4" s="7">
        <f>'IRA Calculations'!Y175</f>
        <v>10681475229761.367</v>
      </c>
      <c r="M4" s="7">
        <f>'IRA Calculations'!Z175</f>
        <v>10814159542770.119</v>
      </c>
      <c r="N4" s="7">
        <f>'IRA Calculations'!AA175</f>
        <v>10947624257468.369</v>
      </c>
      <c r="O4" s="7">
        <f>'IRA Calculations'!AB175</f>
        <v>11081352313919.154</v>
      </c>
      <c r="P4" s="7">
        <f>'IRA Calculations'!AC175</f>
        <v>11216923663265.324</v>
      </c>
      <c r="Q4" s="7">
        <f>'IRA Calculations'!AD175</f>
        <v>11352466987734.867</v>
      </c>
      <c r="R4" s="7">
        <f>'IRA Calculations'!AE175</f>
        <v>11486200056632.27</v>
      </c>
      <c r="S4" s="7">
        <f>'IRA Calculations'!AF175</f>
        <v>11621432767722.908</v>
      </c>
      <c r="T4" s="7">
        <f>'IRA Calculations'!AG175</f>
        <v>11753344062160.262</v>
      </c>
      <c r="U4" s="7">
        <f>'IRA Calculations'!AH175</f>
        <v>11889350362515.139</v>
      </c>
      <c r="V4" s="7">
        <f>'IRA Calculations'!AI175</f>
        <v>12022298843688.902</v>
      </c>
      <c r="W4" s="7">
        <f>'IRA Calculations'!AJ175</f>
        <v>12157312972559.404</v>
      </c>
      <c r="X4" s="7">
        <f>'IRA Calculations'!AK175</f>
        <v>12293024060822.877</v>
      </c>
      <c r="Y4" s="7">
        <f>'IRA Calculations'!AL175</f>
        <v>12428704772847.594</v>
      </c>
      <c r="Z4" s="7">
        <f>'IRA Calculations'!AM175</f>
        <v>12565392186520.777</v>
      </c>
      <c r="AA4" s="7">
        <f>'IRA Calculations'!AN175</f>
        <v>12703576630176.711</v>
      </c>
      <c r="AB4" s="7">
        <f>'IRA Calculations'!AO175</f>
        <v>12842128312381.08</v>
      </c>
      <c r="AC4" s="7">
        <f>'IRA Calculations'!AP175</f>
        <v>12982551883395.248</v>
      </c>
      <c r="AD4" s="7">
        <f>'IRA Calculations'!AQ175</f>
        <v>13123433478471.531</v>
      </c>
      <c r="AE4" s="7">
        <f>'IRA Calculations'!AR175</f>
        <v>13264251295030.717</v>
      </c>
      <c r="AF4" s="7">
        <f>'IRA Calculations'!AS175</f>
        <v>13406275380516.607</v>
      </c>
      <c r="AG4" s="7">
        <f>'IRA Calculations'!AT175</f>
        <v>13550574135359.283</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23242244192910.164</v>
      </c>
      <c r="C2" s="7">
        <f>'IRA Calculations'!P186</f>
        <v>23242244192910.164</v>
      </c>
      <c r="D2" s="7">
        <f>'IRA Calculations'!Q186</f>
        <v>23242244192910.164</v>
      </c>
      <c r="E2" s="7">
        <f>'IRA Calculations'!R186</f>
        <v>23472047945641.457</v>
      </c>
      <c r="F2" s="7">
        <f>'IRA Calculations'!S186</f>
        <v>23738766289868.246</v>
      </c>
      <c r="G2" s="7">
        <f>'IRA Calculations'!T186</f>
        <v>24048783792778.633</v>
      </c>
      <c r="H2" s="7">
        <f>'IRA Calculations'!U186</f>
        <v>24367076833413.469</v>
      </c>
      <c r="I2" s="7">
        <f>'IRA Calculations'!V186</f>
        <v>24707502362532.492</v>
      </c>
      <c r="J2" s="7">
        <f>'IRA Calculations'!W186</f>
        <v>25062801493237.25</v>
      </c>
      <c r="K2" s="7">
        <f>'IRA Calculations'!X186</f>
        <v>25427321646934.801</v>
      </c>
      <c r="L2" s="7">
        <f>'IRA Calculations'!Y186</f>
        <v>25807376225255.145</v>
      </c>
      <c r="M2" s="7">
        <f>'IRA Calculations'!Z186</f>
        <v>26197505813261.977</v>
      </c>
      <c r="N2" s="7">
        <f>'IRA Calculations'!AA186</f>
        <v>26595778774385.961</v>
      </c>
      <c r="O2" s="7">
        <f>'IRA Calculations'!AB186</f>
        <v>27012839442776.223</v>
      </c>
      <c r="P2" s="7">
        <f>'IRA Calculations'!AC186</f>
        <v>27439283798291.469</v>
      </c>
      <c r="Q2" s="7">
        <f>'IRA Calculations'!AD186</f>
        <v>27880916917148.477</v>
      </c>
      <c r="R2" s="7">
        <f>'IRA Calculations'!AE186</f>
        <v>28335410668955.668</v>
      </c>
      <c r="S2" s="7">
        <f>'IRA Calculations'!AF186</f>
        <v>28794713179170.332</v>
      </c>
      <c r="T2" s="7">
        <f>'IRA Calculations'!AG186</f>
        <v>29274216541299.504</v>
      </c>
      <c r="U2" s="7">
        <f>'IRA Calculations'!AH186</f>
        <v>29756861354481.414</v>
      </c>
      <c r="V2" s="7">
        <f>'IRA Calculations'!AI186</f>
        <v>30254461101315.141</v>
      </c>
      <c r="W2" s="7">
        <f>'IRA Calculations'!AJ186</f>
        <v>30765805967317.742</v>
      </c>
      <c r="X2" s="7">
        <f>'IRA Calculations'!AK186</f>
        <v>31292725923976.242</v>
      </c>
      <c r="Y2" s="7">
        <f>'IRA Calculations'!AL186</f>
        <v>31830483378440.84</v>
      </c>
      <c r="Z2" s="7">
        <f>'IRA Calculations'!AM186</f>
        <v>32385107070110.488</v>
      </c>
      <c r="AA2" s="7">
        <f>'IRA Calculations'!AN186</f>
        <v>32949063616363.676</v>
      </c>
      <c r="AB2" s="7">
        <f>'IRA Calculations'!AO186</f>
        <v>33518703240734.797</v>
      </c>
      <c r="AC2" s="7">
        <f>'IRA Calculations'!AP186</f>
        <v>34109387537206.023</v>
      </c>
      <c r="AD2" s="7">
        <f>'IRA Calculations'!AQ186</f>
        <v>34699299179049.531</v>
      </c>
      <c r="AE2" s="7">
        <f>'IRA Calculations'!AR186</f>
        <v>35307886696568.461</v>
      </c>
      <c r="AF2" s="7">
        <f>'IRA Calculations'!AS186</f>
        <v>35930361664371.898</v>
      </c>
      <c r="AG2" s="7">
        <f>'IRA Calculations'!AT186</f>
        <v>36570190861776.836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8693379105050.1094</v>
      </c>
      <c r="C4" s="7">
        <f>'IRA Calculations'!P188</f>
        <v>8693379105050.1094</v>
      </c>
      <c r="D4" s="7">
        <f>'IRA Calculations'!Q188</f>
        <v>8693379105050.1094</v>
      </c>
      <c r="E4" s="7">
        <f>'IRA Calculations'!R188</f>
        <v>8663401246576.1855</v>
      </c>
      <c r="F4" s="7">
        <f>'IRA Calculations'!S188</f>
        <v>8653795841090.1572</v>
      </c>
      <c r="G4" s="7">
        <f>'IRA Calculations'!T188</f>
        <v>8641005288141.2822</v>
      </c>
      <c r="H4" s="7">
        <f>'IRA Calculations'!U188</f>
        <v>8623493222482.7666</v>
      </c>
      <c r="I4" s="7">
        <f>'IRA Calculations'!V188</f>
        <v>8605743832111.3223</v>
      </c>
      <c r="J4" s="7">
        <f>'IRA Calculations'!W188</f>
        <v>8565985697310.2695</v>
      </c>
      <c r="K4" s="7">
        <f>'IRA Calculations'!X188</f>
        <v>8532348041947.6543</v>
      </c>
      <c r="L4" s="7">
        <f>'IRA Calculations'!Y188</f>
        <v>8508078467358.125</v>
      </c>
      <c r="M4" s="7">
        <f>'IRA Calculations'!Z188</f>
        <v>8497211493661.3242</v>
      </c>
      <c r="N4" s="7">
        <f>'IRA Calculations'!AA188</f>
        <v>8490491457053.4277</v>
      </c>
      <c r="O4" s="7">
        <f>'IRA Calculations'!AB188</f>
        <v>8488442970057.7119</v>
      </c>
      <c r="P4" s="7">
        <f>'IRA Calculations'!AC188</f>
        <v>8492002840751.4844</v>
      </c>
      <c r="Q4" s="7">
        <f>'IRA Calculations'!AD188</f>
        <v>8491340829710.1836</v>
      </c>
      <c r="R4" s="7">
        <f>'IRA Calculations'!AE188</f>
        <v>8476451826668.1338</v>
      </c>
      <c r="S4" s="7">
        <f>'IRA Calculations'!AF188</f>
        <v>8464160904693.8262</v>
      </c>
      <c r="T4" s="7">
        <f>'IRA Calculations'!AG188</f>
        <v>8455354908767.0947</v>
      </c>
      <c r="U4" s="7">
        <f>'IRA Calculations'!AH188</f>
        <v>8452831772345.5479</v>
      </c>
      <c r="V4" s="7">
        <f>'IRA Calculations'!AI188</f>
        <v>8450608414508.7324</v>
      </c>
      <c r="W4" s="7">
        <f>'IRA Calculations'!AJ188</f>
        <v>8455379890315.8311</v>
      </c>
      <c r="X4" s="7">
        <f>'IRA Calculations'!AK188</f>
        <v>8459351956563.6211</v>
      </c>
      <c r="Y4" s="7">
        <f>'IRA Calculations'!AL188</f>
        <v>8457578266603.9248</v>
      </c>
      <c r="Z4" s="7">
        <f>'IRA Calculations'!AM188</f>
        <v>8449421790944.1406</v>
      </c>
      <c r="AA4" s="7">
        <f>'IRA Calculations'!AN188</f>
        <v>8438792141960.2559</v>
      </c>
      <c r="AB4" s="7">
        <f>'IRA Calculations'!AO188</f>
        <v>8426776017021.9551</v>
      </c>
      <c r="AC4" s="7">
        <f>'IRA Calculations'!AP188</f>
        <v>8415859080227.6943</v>
      </c>
      <c r="AD4" s="7">
        <f>'IRA Calculations'!AQ188</f>
        <v>8407702604567.9092</v>
      </c>
      <c r="AE4" s="7">
        <f>'IRA Calculations'!AR188</f>
        <v>8396535852286.3789</v>
      </c>
      <c r="AF4" s="7">
        <f>'IRA Calculations'!AS188</f>
        <v>8388779081406.2559</v>
      </c>
      <c r="AG4" s="7">
        <f>'IRA Calculations'!AT188</f>
        <v>8380172937869.3633</v>
      </c>
    </row>
    <row r="5" spans="1:35" x14ac:dyDescent="0.2">
      <c r="A5" s="1" t="s">
        <v>79</v>
      </c>
      <c r="B5" s="7">
        <f>'IRA Calculations'!O189</f>
        <v>6474107475329.832</v>
      </c>
      <c r="C5" s="7">
        <f>'IRA Calculations'!P189</f>
        <v>6474107475329.832</v>
      </c>
      <c r="D5" s="7">
        <f>'IRA Calculations'!Q189</f>
        <v>6474107475329.832</v>
      </c>
      <c r="E5" s="7">
        <f>'IRA Calculations'!R189</f>
        <v>6481318571810.7773</v>
      </c>
      <c r="F5" s="7">
        <f>'IRA Calculations'!S189</f>
        <v>6479525138489.1055</v>
      </c>
      <c r="G5" s="7">
        <f>'IRA Calculations'!T189</f>
        <v>6472052499648.7422</v>
      </c>
      <c r="H5" s="7">
        <f>'IRA Calculations'!U189</f>
        <v>6451689558808.7031</v>
      </c>
      <c r="I5" s="7">
        <f>'IRA Calculations'!V189</f>
        <v>6432410150600.5518</v>
      </c>
      <c r="J5" s="7">
        <f>'IRA Calculations'!W189</f>
        <v>6420491291650.1211</v>
      </c>
      <c r="K5" s="7">
        <f>'IRA Calculations'!X189</f>
        <v>6421985819418.2012</v>
      </c>
      <c r="L5" s="7">
        <f>'IRA Calculations'!Y189</f>
        <v>6421799003447.2119</v>
      </c>
      <c r="M5" s="7">
        <f>'IRA Calculations'!Z189</f>
        <v>6411075766711.2695</v>
      </c>
      <c r="N5" s="7">
        <f>'IRA Calculations'!AA189</f>
        <v>6396279941807.3193</v>
      </c>
      <c r="O5" s="7">
        <f>'IRA Calculations'!AB189</f>
        <v>6379653320387.4814</v>
      </c>
      <c r="P5" s="7">
        <f>'IRA Calculations'!AC189</f>
        <v>6379279688445.4609</v>
      </c>
      <c r="Q5" s="7">
        <f>'IRA Calculations'!AD189</f>
        <v>6378756603726.625</v>
      </c>
      <c r="R5" s="7">
        <f>'IRA Calculations'!AE189</f>
        <v>6380699489825.1543</v>
      </c>
      <c r="S5" s="7">
        <f>'IRA Calculations'!AF189</f>
        <v>6370985059332.6699</v>
      </c>
      <c r="T5" s="7">
        <f>'IRA Calculations'!AG189</f>
        <v>6370424611419.6191</v>
      </c>
      <c r="U5" s="7">
        <f>'IRA Calculations'!AH189</f>
        <v>6374721378752.8311</v>
      </c>
      <c r="V5" s="7">
        <f>'IRA Calculations'!AI189</f>
        <v>6376029090549.9229</v>
      </c>
      <c r="W5" s="7">
        <f>'IRA Calculations'!AJ189</f>
        <v>6377785160677.3809</v>
      </c>
      <c r="X5" s="7">
        <f>'IRA Calculations'!AK189</f>
        <v>6384398446051.1416</v>
      </c>
      <c r="Y5" s="7">
        <f>'IRA Calculations'!AL189</f>
        <v>6396877752914.542</v>
      </c>
      <c r="Z5" s="7">
        <f>'IRA Calculations'!AM189</f>
        <v>6410888950740.2373</v>
      </c>
      <c r="AA5" s="7">
        <f>'IRA Calculations'!AN189</f>
        <v>6423891342322.5156</v>
      </c>
      <c r="AB5" s="7">
        <f>'IRA Calculations'!AO189</f>
        <v>6433942041562.8057</v>
      </c>
      <c r="AC5" s="7">
        <f>'IRA Calculations'!AP189</f>
        <v>6439621247081.4971</v>
      </c>
      <c r="AD5" s="7">
        <f>'IRA Calculations'!AQ189</f>
        <v>6441041048461.1504</v>
      </c>
      <c r="AE5" s="7">
        <f>'IRA Calculations'!AR189</f>
        <v>6445337815794.4023</v>
      </c>
      <c r="AF5" s="7">
        <f>'IRA Calculations'!AS189</f>
        <v>6450680752565.2471</v>
      </c>
      <c r="AG5" s="7">
        <f>'IRA Calculations'!AT189</f>
        <v>6452698365052.165</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2023-12-15T19:18:37Z</dcterms:modified>
</cp:coreProperties>
</file>