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V\webappdata\"/>
    </mc:Choice>
  </mc:AlternateContent>
  <xr:revisionPtr revIDLastSave="0" documentId="8_{25CE2814-44C0-4967-92A8-71B0641CBA93}"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N20" i="23" s="1"/>
  <c r="O20" i="23" s="1"/>
  <c r="G35" i="23"/>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J20" i="23" l="1"/>
  <c r="K20" i="23" s="1"/>
  <c r="N35" i="23"/>
  <c r="O35" i="23" s="1"/>
  <c r="J35" i="23"/>
  <c r="K35" i="23" s="1"/>
  <c r="N25" i="23"/>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<sst xmlns="http://schemas.openxmlformats.org/spreadsheetml/2006/main" count="42870" uniqueCount="4487">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</sst>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4050</v>
      </c>
      <c r="C1" s="380">
        <v>46293</v>
      </c>
      <c r="G1" s="381" t="s">
        <v>3985</v>
      </c>
      <c r="H1" s="381" t="s">
        <v>3986</v>
      </c>
    </row>
    <row r="2" spans="1:8" x14ac:dyDescent="0.45">
      <c r="B2" t="str">
        <f>_xlfn.XLOOKUP(B1,H:H,G:G,0,0,1)</f>
        <v>NV</v>
      </c>
      <c r="C2" t="str">
        <f>_xlfn.XLOOKUP(B2,G:G, H:H, 0,0,1)</f>
        <v>Nevada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46.514850699999997</v>
      </c>
      <c r="E2" s="436">
        <f>SUMIFS('frozen policy trendline'!E:E,'frozen policy trendline'!$A:$A,About!$B$2)-SUMIFS('frozen policy trendline'!E:E,'frozen policy trendline'!$A:$A,About!$B$2,'frozen policy trendline'!$B:$B,"Output Total CO2e Emissions by Sector[LULUCF sector]")</f>
        <v>46.979805899999995</v>
      </c>
      <c r="F2" s="436">
        <f>SUMIFS('frozen policy trendline'!F:F,'frozen policy trendline'!$A:$A,About!$B$2)-SUMIFS('frozen policy trendline'!F:F,'frozen policy trendline'!$A:$A,About!$B$2,'frozen policy trendline'!$B:$B,"Output Total CO2e Emissions by Sector[LULUCF sector]")</f>
        <v>46.557507600000008</v>
      </c>
      <c r="G2" s="436">
        <f>SUMIFS('frozen policy trendline'!G:G,'frozen policy trendline'!$A:$A,About!$B$2)-SUMIFS('frozen policy trendline'!G:G,'frozen policy trendline'!$A:$A,About!$B$2,'frozen policy trendline'!$B:$B,"Output Total CO2e Emissions by Sector[LULUCF sector]")</f>
        <v>46.764466199999994</v>
      </c>
      <c r="H2" s="436">
        <f>SUMIFS('frozen policy trendline'!H:H,'frozen policy trendline'!$A:$A,About!$B$2)-SUMIFS('frozen policy trendline'!H:H,'frozen policy trendline'!$A:$A,About!$B$2,'frozen policy trendline'!$B:$B,"Output Total CO2e Emissions by Sector[LULUCF sector]")</f>
        <v>46.921112700000002</v>
      </c>
      <c r="I2" s="436">
        <f>SUMIFS('frozen policy trendline'!I:I,'frozen policy trendline'!$A:$A,About!$B$2)-SUMIFS('frozen policy trendline'!I:I,'frozen policy trendline'!$A:$A,About!$B$2,'frozen policy trendline'!$B:$B,"Output Total CO2e Emissions by Sector[LULUCF sector]")</f>
        <v>47.317243400000002</v>
      </c>
      <c r="J2" s="436">
        <f>SUMIFS('frozen policy trendline'!J:J,'frozen policy trendline'!$A:$A,About!$B$2)-SUMIFS('frozen policy trendline'!J:J,'frozen policy trendline'!$A:$A,About!$B$2,'frozen policy trendline'!$B:$B,"Output Total CO2e Emissions by Sector[LULUCF sector]")</f>
        <v>47.383850900000006</v>
      </c>
      <c r="K2" s="436">
        <f>SUMIFS('frozen policy trendline'!K:K,'frozen policy trendline'!$A:$A,About!$B$2)-SUMIFS('frozen policy trendline'!K:K,'frozen policy trendline'!$A:$A,About!$B$2,'frozen policy trendline'!$B:$B,"Output Total CO2e Emissions by Sector[LULUCF sector]")</f>
        <v>47.305699200000006</v>
      </c>
      <c r="L2" s="436">
        <f>SUMIFS('frozen policy trendline'!L:L,'frozen policy trendline'!$A:$A,About!$B$2)-SUMIFS('frozen policy trendline'!L:L,'frozen policy trendline'!$A:$A,About!$B$2,'frozen policy trendline'!$B:$B,"Output Total CO2e Emissions by Sector[LULUCF sector]")</f>
        <v>47.208772299999993</v>
      </c>
      <c r="M2" s="436">
        <f>SUMIFS('frozen policy trendline'!M:M,'frozen policy trendline'!$A:$A,About!$B$2)-SUMIFS('frozen policy trendline'!M:M,'frozen policy trendline'!$A:$A,About!$B$2,'frozen policy trendline'!$B:$B,"Output Total CO2e Emissions by Sector[LULUCF sector]")</f>
        <v>46.809903999999996</v>
      </c>
      <c r="N2" s="436">
        <f>SUMIFS('frozen policy trendline'!N:N,'frozen policy trendline'!$A:$A,About!$B$2)-SUMIFS('frozen policy trendline'!N:N,'frozen policy trendline'!$A:$A,About!$B$2,'frozen policy trendline'!$B:$B,"Output Total CO2e Emissions by Sector[LULUCF sector]")</f>
        <v>46.158097200000014</v>
      </c>
      <c r="O2" s="436">
        <f>SUMIFS('frozen policy trendline'!O:O,'frozen policy trendline'!$A:$A,About!$B$2)-SUMIFS('frozen policy trendline'!O:O,'frozen policy trendline'!$A:$A,About!$B$2,'frozen policy trendline'!$B:$B,"Output Total CO2e Emissions by Sector[LULUCF sector]")</f>
        <v>45.251143000000006</v>
      </c>
      <c r="P2" s="436">
        <f>SUMIFS('frozen policy trendline'!P:P,'frozen policy trendline'!$A:$A,About!$B$2)-SUMIFS('frozen policy trendline'!P:P,'frozen policy trendline'!$A:$A,About!$B$2,'frozen policy trendline'!$B:$B,"Output Total CO2e Emissions by Sector[LULUCF sector]")</f>
        <v>44.918258200000004</v>
      </c>
      <c r="Q2" s="436">
        <f>SUMIFS('frozen policy trendline'!Q:Q,'frozen policy trendline'!$A:$A,About!$B$2)-SUMIFS('frozen policy trendline'!Q:Q,'frozen policy trendline'!$A:$A,About!$B$2,'frozen policy trendline'!$B:$B,"Output Total CO2e Emissions by Sector[LULUCF sector]")</f>
        <v>44.596388900000001</v>
      </c>
      <c r="R2" s="436">
        <f>SUMIFS('frozen policy trendline'!R:R,'frozen policy trendline'!$A:$A,About!$B$2)-SUMIFS('frozen policy trendline'!R:R,'frozen policy trendline'!$A:$A,About!$B$2,'frozen policy trendline'!$B:$B,"Output Total CO2e Emissions by Sector[LULUCF sector]")</f>
        <v>44.250016800000004</v>
      </c>
      <c r="S2" s="436">
        <f>SUMIFS('frozen policy trendline'!S:S,'frozen policy trendline'!$A:$A,About!$B$2)-SUMIFS('frozen policy trendline'!S:S,'frozen policy trendline'!$A:$A,About!$B$2,'frozen policy trendline'!$B:$B,"Output Total CO2e Emissions by Sector[LULUCF sector]")</f>
        <v>43.943841999999997</v>
      </c>
      <c r="T2" s="436">
        <f>SUMIFS('frozen policy trendline'!T:T,'frozen policy trendline'!$A:$A,About!$B$2)-SUMIFS('frozen policy trendline'!T:T,'frozen policy trendline'!$A:$A,About!$B$2,'frozen policy trendline'!$B:$B,"Output Total CO2e Emissions by Sector[LULUCF sector]")</f>
        <v>44.095480200000004</v>
      </c>
      <c r="U2" s="436">
        <f>SUMIFS('frozen policy trendline'!U:U,'frozen policy trendline'!$A:$A,About!$B$2)-SUMIFS('frozen policy trendline'!U:U,'frozen policy trendline'!$A:$A,About!$B$2,'frozen policy trendline'!$B:$B,"Output Total CO2e Emissions by Sector[LULUCF sector]")</f>
        <v>44.107931800000003</v>
      </c>
      <c r="V2" s="436">
        <f>SUMIFS('frozen policy trendline'!V:V,'frozen policy trendline'!$A:$A,About!$B$2)-SUMIFS('frozen policy trendline'!V:V,'frozen policy trendline'!$A:$A,About!$B$2,'frozen policy trendline'!$B:$B,"Output Total CO2e Emissions by Sector[LULUCF sector]")</f>
        <v>44.121193899999994</v>
      </c>
      <c r="W2" s="436">
        <f>SUMIFS('frozen policy trendline'!W:W,'frozen policy trendline'!$A:$A,About!$B$2)-SUMIFS('frozen policy trendline'!W:W,'frozen policy trendline'!$A:$A,About!$B$2,'frozen policy trendline'!$B:$B,"Output Total CO2e Emissions by Sector[LULUCF sector]")</f>
        <v>44.001926099999991</v>
      </c>
      <c r="X2" s="436">
        <f>SUMIFS('frozen policy trendline'!X:X,'frozen policy trendline'!$A:$A,About!$B$2)-SUMIFS('frozen policy trendline'!X:X,'frozen policy trendline'!$A:$A,About!$B$2,'frozen policy trendline'!$B:$B,"Output Total CO2e Emissions by Sector[LULUCF sector]")</f>
        <v>44.210635400000001</v>
      </c>
      <c r="Y2" s="436">
        <f>SUMIFS('frozen policy trendline'!Y:Y,'frozen policy trendline'!$A:$A,About!$B$2)-SUMIFS('frozen policy trendline'!Y:Y,'frozen policy trendline'!$A:$A,About!$B$2,'frozen policy trendline'!$B:$B,"Output Total CO2e Emissions by Sector[LULUCF sector]")</f>
        <v>44.529801499999998</v>
      </c>
      <c r="Z2" s="436">
        <f>SUMIFS('frozen policy trendline'!Z:Z,'frozen policy trendline'!$A:$A,About!$B$2)-SUMIFS('frozen policy trendline'!Z:Z,'frozen policy trendline'!$A:$A,About!$B$2,'frozen policy trendline'!$B:$B,"Output Total CO2e Emissions by Sector[LULUCF sector]")</f>
        <v>44.580810800000002</v>
      </c>
      <c r="AA2" s="436">
        <f>SUMIFS('frozen policy trendline'!AA:AA,'frozen policy trendline'!$A:$A,About!$B$2)-SUMIFS('frozen policy trendline'!AA:AA,'frozen policy trendline'!$A:$A,About!$B$2,'frozen policy trendline'!$B:$B,"Output Total CO2e Emissions by Sector[LULUCF sector]")</f>
        <v>44.869708100000004</v>
      </c>
      <c r="AB2" s="436">
        <f>SUMIFS('frozen policy trendline'!AB:AB,'frozen policy trendline'!$A:$A,About!$B$2)-SUMIFS('frozen policy trendline'!AB:AB,'frozen policy trendline'!$A:$A,About!$B$2,'frozen policy trendline'!$B:$B,"Output Total CO2e Emissions by Sector[LULUCF sector]")</f>
        <v>45.255644400000001</v>
      </c>
      <c r="AC2" s="436">
        <f>SUMIFS('frozen policy trendline'!AC:AC,'frozen policy trendline'!$A:$A,About!$B$2)-SUMIFS('frozen policy trendline'!AC:AC,'frozen policy trendline'!$A:$A,About!$B$2,'frozen policy trendline'!$B:$B,"Output Total CO2e Emissions by Sector[LULUCF sector]")</f>
        <v>45.520476200000004</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45% below 2005 levels by 2030</v>
      </c>
      <c r="C2" s="1">
        <f>IF(INDEX('State Targets'!I:I,MATCH(About!$C$2,'State Targets'!$B:$B,0))=0,"",INDEX('State Targets'!I:I,MATCH(About!$C$2,'State Targets'!$B:$B,0)))</f>
        <v>2030</v>
      </c>
      <c r="D2" s="1">
        <f>INDEX('State Targets'!J:J,MATCH(About!$C$2,'State Targets'!$B:$B,0))</f>
        <v>28.6</v>
      </c>
      <c r="E2" s="1">
        <f>INDEX('State Targets'!K:K,MATCH(About!$C$2,'State Targets'!$B:$B,0))</f>
        <v>28.6</v>
      </c>
      <c r="F2" s="1" t="str">
        <f>IF(INDEX('State Targets'!C:C,MATCH(About!$C$2,'State Targets'!$B:$B,0))=0,"",INDEX('State Targets'!C:C,MATCH(About!$C$2,'State Targets'!$B:$B,0)))</f>
        <v xml:space="preserve">Nevada enacted statutory and executive targets in 2019 to reduce GHG emissions 28% by 2025 and 45% by 2030, compared to 2005 levels, and reach zero or near-zero by 2050. </v>
      </c>
    </row>
    <row r="3" spans="1:6" ht="71.25" x14ac:dyDescent="0.45">
      <c r="A3" s="1" t="s">
        <v>3518</v>
      </c>
      <c r="B3" s="1" t="str">
        <f>IF(INDEX('State Targets'!L:L,MATCH(About!$C$2,'State Targets'!$B:$B,0))=0,"",INDEX('State Targets'!L:L,MATCH(About!$C$2,'State Targets'!$B:$B,0)))</f>
        <v>Zero or near-zero emissions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 xml:space="preserve">Nevada enacted statutory and executive targets in 2019 to reduce GHG emissions 28% by 2025 and 45% by 2030, compared to 2005 levels, and reach zero or near-zero by 2050.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52</v>
      </c>
      <c r="H35" t="s">
        <v>4151</v>
      </c>
      <c r="I35" s="402">
        <v>2030</v>
      </c>
      <c r="J35" s="402">
        <f t="shared" si="0"/>
        <v>28.6</v>
      </c>
      <c r="K35" s="402">
        <f t="shared" si="1"/>
        <v>28.6</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NV</v>
      </c>
      <c r="C1" s="409">
        <f>SUM(C4:C87)</f>
        <v>31.403714890700495</v>
      </c>
      <c r="D1" s="409">
        <f t="shared" ref="D1:AG1" si="0">SUM(D4:D87)</f>
        <v>33.394096660766998</v>
      </c>
      <c r="E1" s="409">
        <f t="shared" si="0"/>
        <v>34.314045277451612</v>
      </c>
      <c r="F1" s="409">
        <f t="shared" si="0"/>
        <v>34.542849857182908</v>
      </c>
      <c r="G1" s="409">
        <f t="shared" si="0"/>
        <v>36.662705913238497</v>
      </c>
      <c r="H1" s="409">
        <f t="shared" si="0"/>
        <v>35.903878591241416</v>
      </c>
      <c r="I1" s="409">
        <f t="shared" si="0"/>
        <v>38.598673682835717</v>
      </c>
      <c r="J1" s="409">
        <f t="shared" si="0"/>
        <v>38.781498050289102</v>
      </c>
      <c r="K1" s="409">
        <f t="shared" si="0"/>
        <v>42.048691879856499</v>
      </c>
      <c r="L1" s="409">
        <f t="shared" si="0"/>
        <v>42.647814745544714</v>
      </c>
      <c r="M1" s="409">
        <f t="shared" si="0"/>
        <v>46.527855167894103</v>
      </c>
      <c r="N1" s="409">
        <f t="shared" si="0"/>
        <v>45.892490312531407</v>
      </c>
      <c r="O1" s="409">
        <f t="shared" si="0"/>
        <v>42.908256778637309</v>
      </c>
      <c r="P1" s="409">
        <f t="shared" si="0"/>
        <v>45.397484985195696</v>
      </c>
      <c r="Q1" s="409">
        <f t="shared" si="0"/>
        <v>49.566504620013603</v>
      </c>
      <c r="R1" s="409">
        <f t="shared" si="0"/>
        <v>51.998177505168513</v>
      </c>
      <c r="S1" s="409">
        <f t="shared" si="0"/>
        <v>43.148265693116088</v>
      </c>
      <c r="T1" s="409">
        <f t="shared" si="0"/>
        <v>42.866093104287906</v>
      </c>
      <c r="U1" s="409">
        <f t="shared" si="0"/>
        <v>42.190174278397599</v>
      </c>
      <c r="V1" s="409">
        <f t="shared" si="0"/>
        <v>40.862369759734491</v>
      </c>
      <c r="W1" s="409">
        <f t="shared" si="0"/>
        <v>42.368981870404305</v>
      </c>
      <c r="X1" s="409">
        <f t="shared" si="0"/>
        <v>38.855060424510405</v>
      </c>
      <c r="Y1" s="409">
        <f t="shared" si="0"/>
        <v>39.0937483224522</v>
      </c>
      <c r="Z1" s="409">
        <f t="shared" si="0"/>
        <v>40.628880718556104</v>
      </c>
      <c r="AA1" s="409">
        <f t="shared" si="0"/>
        <v>41.466953734717805</v>
      </c>
      <c r="AB1" s="409">
        <f t="shared" si="0"/>
        <v>39.495679441806516</v>
      </c>
      <c r="AC1" s="409">
        <f t="shared" si="0"/>
        <v>40.460447998856779</v>
      </c>
      <c r="AD1" s="409">
        <f t="shared" si="0"/>
        <v>40.412918811134915</v>
      </c>
      <c r="AE1" s="409">
        <f t="shared" si="0"/>
        <v>41.669067928304109</v>
      </c>
      <c r="AF1" s="409">
        <f t="shared" si="0"/>
        <v>42.192325989304393</v>
      </c>
      <c r="AG1" s="409">
        <f t="shared" si="0"/>
        <v>37.808925334116985</v>
      </c>
      <c r="AH1" s="409">
        <f>SUM(AH4:AH87)</f>
        <v>40.665270758578913</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16.941292352165</v>
      </c>
      <c r="D4">
        <f>SUMIFS('EPA Export Aggregation'!G:G,'EPA Export Aggregation'!$A:$A,$B4,'EPA Export Aggregation'!$D:$D,$A$1)*IF($A4="CH4",About!$D$58,IF($A4="N2O",About!$D$59,1))</f>
        <v>18.211196580568402</v>
      </c>
      <c r="E4">
        <f>SUMIFS('EPA Export Aggregation'!H:H,'EPA Export Aggregation'!$A:$A,$B4,'EPA Export Aggregation'!$D:$D,$A$1)*IF($A4="CH4",About!$D$58,IF($A4="N2O",About!$D$59,1))</f>
        <v>18.848191562845798</v>
      </c>
      <c r="F4">
        <f>SUMIFS('EPA Export Aggregation'!I:I,'EPA Export Aggregation'!$A:$A,$B4,'EPA Export Aggregation'!$D:$D,$A$1)*IF($A4="CH4",About!$D$58,IF($A4="N2O",About!$D$59,1))</f>
        <v>18.399496462350399</v>
      </c>
      <c r="G4">
        <f>SUMIFS('EPA Export Aggregation'!J:J,'EPA Export Aggregation'!$A:$A,$B4,'EPA Export Aggregation'!$D:$D,$A$1)*IF($A4="CH4",About!$D$58,IF($A4="N2O",About!$D$59,1))</f>
        <v>19.866413977050101</v>
      </c>
      <c r="H4">
        <f>SUMIFS('EPA Export Aggregation'!K:K,'EPA Export Aggregation'!$A:$A,$B4,'EPA Export Aggregation'!$D:$D,$A$1)*IF($A4="CH4",About!$D$58,IF($A4="N2O",About!$D$59,1))</f>
        <v>18.3273034405155</v>
      </c>
      <c r="I4">
        <f>SUMIFS('EPA Export Aggregation'!L:L,'EPA Export Aggregation'!$A:$A,$B4,'EPA Export Aggregation'!$D:$D,$A$1)*IF($A4="CH4",About!$D$58,IF($A4="N2O",About!$D$59,1))</f>
        <v>19.738213690070101</v>
      </c>
      <c r="J4">
        <f>SUMIFS('EPA Export Aggregation'!M:M,'EPA Export Aggregation'!$A:$A,$B4,'EPA Export Aggregation'!$D:$D,$A$1)*IF($A4="CH4",About!$D$58,IF($A4="N2O",About!$D$59,1))</f>
        <v>19.616344612674101</v>
      </c>
      <c r="K4">
        <f>SUMIFS('EPA Export Aggregation'!N:N,'EPA Export Aggregation'!$A:$A,$B4,'EPA Export Aggregation'!$D:$D,$A$1)*IF($A4="CH4",About!$D$58,IF($A4="N2O",About!$D$59,1))</f>
        <v>21.6510713343989</v>
      </c>
      <c r="L4">
        <f>SUMIFS('EPA Export Aggregation'!O:O,'EPA Export Aggregation'!$A:$A,$B4,'EPA Export Aggregation'!$D:$D,$A$1)*IF($A4="CH4",About!$D$58,IF($A4="N2O",About!$D$59,1))</f>
        <v>21.662199940622401</v>
      </c>
      <c r="M4">
        <f>SUMIFS('EPA Export Aggregation'!P:P,'EPA Export Aggregation'!$A:$A,$B4,'EPA Export Aggregation'!$D:$D,$A$1)*IF($A4="CH4",About!$D$58,IF($A4="N2O",About!$D$59,1))</f>
        <v>25.128748032680601</v>
      </c>
      <c r="N4">
        <f>SUMIFS('EPA Export Aggregation'!Q:Q,'EPA Export Aggregation'!$A:$A,$B4,'EPA Export Aggregation'!$D:$D,$A$1)*IF($A4="CH4",About!$D$58,IF($A4="N2O",About!$D$59,1))</f>
        <v>24.410716431913801</v>
      </c>
      <c r="O4">
        <f>SUMIFS('EPA Export Aggregation'!R:R,'EPA Export Aggregation'!$A:$A,$B4,'EPA Export Aggregation'!$D:$D,$A$1)*IF($A4="CH4",About!$D$58,IF($A4="N2O",About!$D$59,1))</f>
        <v>21.293534950504402</v>
      </c>
      <c r="P4">
        <f>SUMIFS('EPA Export Aggregation'!S:S,'EPA Export Aggregation'!$A:$A,$B4,'EPA Export Aggregation'!$D:$D,$A$1)*IF($A4="CH4",About!$D$58,IF($A4="N2O",About!$D$59,1))</f>
        <v>23.2820053013284</v>
      </c>
      <c r="Q4">
        <f>SUMIFS('EPA Export Aggregation'!T:T,'EPA Export Aggregation'!$A:$A,$B4,'EPA Export Aggregation'!$D:$D,$A$1)*IF($A4="CH4",About!$D$58,IF($A4="N2O",About!$D$59,1))</f>
        <v>25.638577129392999</v>
      </c>
      <c r="R4">
        <f>SUMIFS('EPA Export Aggregation'!U:U,'EPA Export Aggregation'!$A:$A,$B4,'EPA Export Aggregation'!$D:$D,$A$1)*IF($A4="CH4",About!$D$58,IF($A4="N2O",About!$D$59,1))</f>
        <v>26.6255753157294</v>
      </c>
      <c r="S4">
        <f>SUMIFS('EPA Export Aggregation'!V:V,'EPA Export Aggregation'!$A:$A,$B4,'EPA Export Aggregation'!$D:$D,$A$1)*IF($A4="CH4",About!$D$58,IF($A4="N2O",About!$D$59,1))</f>
        <v>16.729577470531598</v>
      </c>
      <c r="T4">
        <f>SUMIFS('EPA Export Aggregation'!W:W,'EPA Export Aggregation'!$A:$A,$B4,'EPA Export Aggregation'!$D:$D,$A$1)*IF($A4="CH4",About!$D$58,IF($A4="N2O",About!$D$59,1))</f>
        <v>16.8523096595267</v>
      </c>
      <c r="U4">
        <f>SUMIFS('EPA Export Aggregation'!X:X,'EPA Export Aggregation'!$A:$A,$B4,'EPA Export Aggregation'!$D:$D,$A$1)*IF($A4="CH4",About!$D$58,IF($A4="N2O",About!$D$59,1))</f>
        <v>18.045026770614498</v>
      </c>
      <c r="V4">
        <f>SUMIFS('EPA Export Aggregation'!Y:Y,'EPA Export Aggregation'!$A:$A,$B4,'EPA Export Aggregation'!$D:$D,$A$1)*IF($A4="CH4",About!$D$58,IF($A4="N2O",About!$D$59,1))</f>
        <v>18.215549721601899</v>
      </c>
      <c r="W4">
        <f>SUMIFS('EPA Export Aggregation'!Z:Z,'EPA Export Aggregation'!$A:$A,$B4,'EPA Export Aggregation'!$D:$D,$A$1)*IF($A4="CH4",About!$D$58,IF($A4="N2O",About!$D$59,1))</f>
        <v>16.915066428366298</v>
      </c>
      <c r="X4">
        <f>SUMIFS('EPA Export Aggregation'!AA:AA,'EPA Export Aggregation'!$A:$A,$B4,'EPA Export Aggregation'!$D:$D,$A$1)*IF($A4="CH4",About!$D$58,IF($A4="N2O",About!$D$59,1))</f>
        <v>14.6351933340106</v>
      </c>
      <c r="Y4">
        <f>SUMIFS('EPA Export Aggregation'!AB:AB,'EPA Export Aggregation'!$A:$A,$B4,'EPA Export Aggregation'!$D:$D,$A$1)*IF($A4="CH4",About!$D$58,IF($A4="N2O",About!$D$59,1))</f>
        <v>14.7363277477123</v>
      </c>
      <c r="Z4">
        <f>SUMIFS('EPA Export Aggregation'!AC:AC,'EPA Export Aggregation'!$A:$A,$B4,'EPA Export Aggregation'!$D:$D,$A$1)*IF($A4="CH4",About!$D$58,IF($A4="N2O",About!$D$59,1))</f>
        <v>15.4552368967953</v>
      </c>
      <c r="AA4">
        <f>SUMIFS('EPA Export Aggregation'!AD:AD,'EPA Export Aggregation'!$A:$A,$B4,'EPA Export Aggregation'!$D:$D,$A$1)*IF($A4="CH4",About!$D$58,IF($A4="N2O",About!$D$59,1))</f>
        <v>16.047019484632699</v>
      </c>
      <c r="AB4">
        <f>SUMIFS('EPA Export Aggregation'!AE:AE,'EPA Export Aggregation'!$A:$A,$B4,'EPA Export Aggregation'!$D:$D,$A$1)*IF($A4="CH4",About!$D$58,IF($A4="N2O",About!$D$59,1))</f>
        <v>14.4784210952172</v>
      </c>
      <c r="AC4">
        <f>SUMIFS('EPA Export Aggregation'!AF:AF,'EPA Export Aggregation'!$A:$A,$B4,'EPA Export Aggregation'!$D:$D,$A$1)*IF($A4="CH4",About!$D$58,IF($A4="N2O",About!$D$59,1))</f>
        <v>13.9376490910866</v>
      </c>
      <c r="AD4">
        <f>SUMIFS('EPA Export Aggregation'!AG:AG,'EPA Export Aggregation'!$A:$A,$B4,'EPA Export Aggregation'!$D:$D,$A$1)*IF($A4="CH4",About!$D$58,IF($A4="N2O",About!$D$59,1))</f>
        <v>12.9112869170994</v>
      </c>
      <c r="AE4">
        <f>SUMIFS('EPA Export Aggregation'!AH:AH,'EPA Export Aggregation'!$A:$A,$B4,'EPA Export Aggregation'!$D:$D,$A$1)*IF($A4="CH4",About!$D$58,IF($A4="N2O",About!$D$59,1))</f>
        <v>13.7157692352878</v>
      </c>
      <c r="AF4">
        <f>SUMIFS('EPA Export Aggregation'!AI:AI,'EPA Export Aggregation'!$A:$A,$B4,'EPA Export Aggregation'!$D:$D,$A$1)*IF($A4="CH4",About!$D$58,IF($A4="N2O",About!$D$59,1))</f>
        <v>13.643293190789599</v>
      </c>
      <c r="AG4">
        <f>SUMIFS('EPA Export Aggregation'!AJ:AJ,'EPA Export Aggregation'!$A:$A,$B4,'EPA Export Aggregation'!$D:$D,$A$1)*IF($A4="CH4",About!$D$58,IF($A4="N2O",About!$D$59,1))</f>
        <v>13.320069436755601</v>
      </c>
      <c r="AH4">
        <f>SUMIFS('EPA Export Aggregation'!AK:AK,'EPA Export Aggregation'!$A:$A,$B4,'EPA Export Aggregation'!$D:$D,$A$1)*IF($A4="CH4",About!$D$58,IF($A4="N2O",About!$D$59,1))</f>
        <v>13.7456429642742</v>
      </c>
    </row>
    <row r="5" spans="1:34" x14ac:dyDescent="0.45">
      <c r="A5" s="413" t="s">
        <v>2215</v>
      </c>
      <c r="B5" s="414" t="s">
        <v>4198</v>
      </c>
      <c r="C5">
        <f>SUMIFS('EPA Export Aggregation'!F:F,'EPA Export Aggregation'!$A:$A,$B5,'EPA Export Aggregation'!$D:$D,$A$1)*IF($A5="CH4",About!$D$58,IF($A5="N2O",About!$D$59,1))</f>
        <v>9.2869483738890004</v>
      </c>
      <c r="D5">
        <f>SUMIFS('EPA Export Aggregation'!G:G,'EPA Export Aggregation'!$A:$A,$B5,'EPA Export Aggregation'!$D:$D,$A$1)*IF($A5="CH4",About!$D$58,IF($A5="N2O",About!$D$59,1))</f>
        <v>9.5262586920008996</v>
      </c>
      <c r="E5">
        <f>SUMIFS('EPA Export Aggregation'!H:H,'EPA Export Aggregation'!$A:$A,$B5,'EPA Export Aggregation'!$D:$D,$A$1)*IF($A5="CH4",About!$D$58,IF($A5="N2O",About!$D$59,1))</f>
        <v>9.8102053935196007</v>
      </c>
      <c r="F5">
        <f>SUMIFS('EPA Export Aggregation'!I:I,'EPA Export Aggregation'!$A:$A,$B5,'EPA Export Aggregation'!$D:$D,$A$1)*IF($A5="CH4",About!$D$58,IF($A5="N2O",About!$D$59,1))</f>
        <v>10.2539364950358</v>
      </c>
      <c r="G5">
        <f>SUMIFS('EPA Export Aggregation'!J:J,'EPA Export Aggregation'!$A:$A,$B5,'EPA Export Aggregation'!$D:$D,$A$1)*IF($A5="CH4",About!$D$58,IF($A5="N2O",About!$D$59,1))</f>
        <v>10.688430847330601</v>
      </c>
      <c r="H5">
        <f>SUMIFS('EPA Export Aggregation'!K:K,'EPA Export Aggregation'!$A:$A,$B5,'EPA Export Aggregation'!$D:$D,$A$1)*IF($A5="CH4",About!$D$58,IF($A5="N2O",About!$D$59,1))</f>
        <v>11.061916375236001</v>
      </c>
      <c r="I5">
        <f>SUMIFS('EPA Export Aggregation'!L:L,'EPA Export Aggregation'!$A:$A,$B5,'EPA Export Aggregation'!$D:$D,$A$1)*IF($A5="CH4",About!$D$58,IF($A5="N2O",About!$D$59,1))</f>
        <v>12.2530104710063</v>
      </c>
      <c r="J5">
        <f>SUMIFS('EPA Export Aggregation'!M:M,'EPA Export Aggregation'!$A:$A,$B5,'EPA Export Aggregation'!$D:$D,$A$1)*IF($A5="CH4",About!$D$58,IF($A5="N2O",About!$D$59,1))</f>
        <v>12.3952780879833</v>
      </c>
      <c r="K5">
        <f>SUMIFS('EPA Export Aggregation'!N:N,'EPA Export Aggregation'!$A:$A,$B5,'EPA Export Aggregation'!$D:$D,$A$1)*IF($A5="CH4",About!$D$58,IF($A5="N2O",About!$D$59,1))</f>
        <v>12.9813788128425</v>
      </c>
      <c r="L5">
        <f>SUMIFS('EPA Export Aggregation'!O:O,'EPA Export Aggregation'!$A:$A,$B5,'EPA Export Aggregation'!$D:$D,$A$1)*IF($A5="CH4",About!$D$58,IF($A5="N2O",About!$D$59,1))</f>
        <v>13.8443180601842</v>
      </c>
      <c r="M5">
        <f>SUMIFS('EPA Export Aggregation'!P:P,'EPA Export Aggregation'!$A:$A,$B5,'EPA Export Aggregation'!$D:$D,$A$1)*IF($A5="CH4",About!$D$58,IF($A5="N2O",About!$D$59,1))</f>
        <v>14.2202899545905</v>
      </c>
      <c r="N5">
        <f>SUMIFS('EPA Export Aggregation'!Q:Q,'EPA Export Aggregation'!$A:$A,$B5,'EPA Export Aggregation'!$D:$D,$A$1)*IF($A5="CH4",About!$D$58,IF($A5="N2O",About!$D$59,1))</f>
        <v>14.231001448509</v>
      </c>
      <c r="O5">
        <f>SUMIFS('EPA Export Aggregation'!R:R,'EPA Export Aggregation'!$A:$A,$B5,'EPA Export Aggregation'!$D:$D,$A$1)*IF($A5="CH4",About!$D$58,IF($A5="N2O",About!$D$59,1))</f>
        <v>14.5436703981731</v>
      </c>
      <c r="P5">
        <f>SUMIFS('EPA Export Aggregation'!S:S,'EPA Export Aggregation'!$A:$A,$B5,'EPA Export Aggregation'!$D:$D,$A$1)*IF($A5="CH4",About!$D$58,IF($A5="N2O",About!$D$59,1))</f>
        <v>15.127892840124099</v>
      </c>
      <c r="Q5">
        <f>SUMIFS('EPA Export Aggregation'!T:T,'EPA Export Aggregation'!$A:$A,$B5,'EPA Export Aggregation'!$D:$D,$A$1)*IF($A5="CH4",About!$D$58,IF($A5="N2O",About!$D$59,1))</f>
        <v>15.865126272471</v>
      </c>
      <c r="R5">
        <f>SUMIFS('EPA Export Aggregation'!U:U,'EPA Export Aggregation'!$A:$A,$B5,'EPA Export Aggregation'!$D:$D,$A$1)*IF($A5="CH4",About!$D$58,IF($A5="N2O",About!$D$59,1))</f>
        <v>16.8062139002427</v>
      </c>
      <c r="S5">
        <f>SUMIFS('EPA Export Aggregation'!V:V,'EPA Export Aggregation'!$A:$A,$B5,'EPA Export Aggregation'!$D:$D,$A$1)*IF($A5="CH4",About!$D$58,IF($A5="N2O",About!$D$59,1))</f>
        <v>17.272037507882999</v>
      </c>
      <c r="T5">
        <f>SUMIFS('EPA Export Aggregation'!W:W,'EPA Export Aggregation'!$A:$A,$B5,'EPA Export Aggregation'!$D:$D,$A$1)*IF($A5="CH4",About!$D$58,IF($A5="N2O",About!$D$59,1))</f>
        <v>17.307322974304501</v>
      </c>
      <c r="U5">
        <f>SUMIFS('EPA Export Aggregation'!X:X,'EPA Export Aggregation'!$A:$A,$B5,'EPA Export Aggregation'!$D:$D,$A$1)*IF($A5="CH4",About!$D$58,IF($A5="N2O",About!$D$59,1))</f>
        <v>15.5410369974429</v>
      </c>
      <c r="V5">
        <f>SUMIFS('EPA Export Aggregation'!Y:Y,'EPA Export Aggregation'!$A:$A,$B5,'EPA Export Aggregation'!$D:$D,$A$1)*IF($A5="CH4",About!$D$58,IF($A5="N2O",About!$D$59,1))</f>
        <v>14.081667945703099</v>
      </c>
      <c r="W5">
        <f>SUMIFS('EPA Export Aggregation'!Z:Z,'EPA Export Aggregation'!$A:$A,$B5,'EPA Export Aggregation'!$D:$D,$A$1)*IF($A5="CH4",About!$D$58,IF($A5="N2O",About!$D$59,1))</f>
        <v>16.1349723530437</v>
      </c>
      <c r="X5">
        <f>SUMIFS('EPA Export Aggregation'!AA:AA,'EPA Export Aggregation'!$A:$A,$B5,'EPA Export Aggregation'!$D:$D,$A$1)*IF($A5="CH4",About!$D$58,IF($A5="N2O",About!$D$59,1))</f>
        <v>15.759925087514199</v>
      </c>
      <c r="Y5">
        <f>SUMIFS('EPA Export Aggregation'!AB:AB,'EPA Export Aggregation'!$A:$A,$B5,'EPA Export Aggregation'!$D:$D,$A$1)*IF($A5="CH4",About!$D$58,IF($A5="N2O",About!$D$59,1))</f>
        <v>15.807433649414</v>
      </c>
      <c r="Z5">
        <f>SUMIFS('EPA Export Aggregation'!AC:AC,'EPA Export Aggregation'!$A:$A,$B5,'EPA Export Aggregation'!$D:$D,$A$1)*IF($A5="CH4",About!$D$58,IF($A5="N2O",About!$D$59,1))</f>
        <v>15.963700554249</v>
      </c>
      <c r="AA5">
        <f>SUMIFS('EPA Export Aggregation'!AD:AD,'EPA Export Aggregation'!$A:$A,$B5,'EPA Export Aggregation'!$D:$D,$A$1)*IF($A5="CH4",About!$D$58,IF($A5="N2O",About!$D$59,1))</f>
        <v>16.029309475388001</v>
      </c>
      <c r="AB5">
        <f>SUMIFS('EPA Export Aggregation'!AE:AE,'EPA Export Aggregation'!$A:$A,$B5,'EPA Export Aggregation'!$D:$D,$A$1)*IF($A5="CH4",About!$D$58,IF($A5="N2O",About!$D$59,1))</f>
        <v>16.200013974158502</v>
      </c>
      <c r="AC5">
        <f>SUMIFS('EPA Export Aggregation'!AF:AF,'EPA Export Aggregation'!$A:$A,$B5,'EPA Export Aggregation'!$D:$D,$A$1)*IF($A5="CH4",About!$D$58,IF($A5="N2O",About!$D$59,1))</f>
        <v>16.945539300133898</v>
      </c>
      <c r="AD5">
        <f>SUMIFS('EPA Export Aggregation'!AG:AG,'EPA Export Aggregation'!$A:$A,$B5,'EPA Export Aggregation'!$D:$D,$A$1)*IF($A5="CH4",About!$D$58,IF($A5="N2O",About!$D$59,1))</f>
        <v>17.690015058598501</v>
      </c>
      <c r="AE5">
        <f>SUMIFS('EPA Export Aggregation'!AH:AH,'EPA Export Aggregation'!$A:$A,$B5,'EPA Export Aggregation'!$D:$D,$A$1)*IF($A5="CH4",About!$D$58,IF($A5="N2O",About!$D$59,1))</f>
        <v>17.673739598109599</v>
      </c>
      <c r="AF5">
        <f>SUMIFS('EPA Export Aggregation'!AI:AI,'EPA Export Aggregation'!$A:$A,$B5,'EPA Export Aggregation'!$D:$D,$A$1)*IF($A5="CH4",About!$D$58,IF($A5="N2O",About!$D$59,1))</f>
        <v>17.797648502688698</v>
      </c>
      <c r="AG5">
        <f>SUMIFS('EPA Export Aggregation'!AJ:AJ,'EPA Export Aggregation'!$A:$A,$B5,'EPA Export Aggregation'!$D:$D,$A$1)*IF($A5="CH4",About!$D$58,IF($A5="N2O",About!$D$59,1))</f>
        <v>15.0256352971599</v>
      </c>
      <c r="AH5">
        <f>SUMIFS('EPA Export Aggregation'!AK:AK,'EPA Export Aggregation'!$A:$A,$B5,'EPA Export Aggregation'!$D:$D,$A$1)*IF($A5="CH4",About!$D$58,IF($A5="N2O",About!$D$59,1))</f>
        <v>17.3141075062466</v>
      </c>
    </row>
    <row r="6" spans="1:34" x14ac:dyDescent="0.45">
      <c r="A6" s="413" t="s">
        <v>2215</v>
      </c>
      <c r="B6" s="414" t="s">
        <v>4202</v>
      </c>
      <c r="C6">
        <f>SUMIFS('EPA Export Aggregation'!F:F,'EPA Export Aggregation'!$A:$A,$B6,'EPA Export Aggregation'!$D:$D,$A$1)*IF($A6="CH4",About!$D$58,IF($A6="N2O",About!$D$59,1))</f>
        <v>2.1066792524886</v>
      </c>
      <c r="D6">
        <f>SUMIFS('EPA Export Aggregation'!G:G,'EPA Export Aggregation'!$A:$A,$B6,'EPA Export Aggregation'!$D:$D,$A$1)*IF($A6="CH4",About!$D$58,IF($A6="N2O",About!$D$59,1))</f>
        <v>2.2692285942611998</v>
      </c>
      <c r="E6">
        <f>SUMIFS('EPA Export Aggregation'!H:H,'EPA Export Aggregation'!$A:$A,$B6,'EPA Export Aggregation'!$D:$D,$A$1)*IF($A6="CH4",About!$D$58,IF($A6="N2O",About!$D$59,1))</f>
        <v>2.4384109035804</v>
      </c>
      <c r="F6">
        <f>SUMIFS('EPA Export Aggregation'!I:I,'EPA Export Aggregation'!$A:$A,$B6,'EPA Export Aggregation'!$D:$D,$A$1)*IF($A6="CH4",About!$D$58,IF($A6="N2O",About!$D$59,1))</f>
        <v>2.4140573634796998</v>
      </c>
      <c r="G6">
        <f>SUMIFS('EPA Export Aggregation'!J:J,'EPA Export Aggregation'!$A:$A,$B6,'EPA Export Aggregation'!$D:$D,$A$1)*IF($A6="CH4",About!$D$58,IF($A6="N2O",About!$D$59,1))</f>
        <v>2.4483185717760998</v>
      </c>
      <c r="H6">
        <f>SUMIFS('EPA Export Aggregation'!K:K,'EPA Export Aggregation'!$A:$A,$B6,'EPA Export Aggregation'!$D:$D,$A$1)*IF($A6="CH4",About!$D$58,IF($A6="N2O",About!$D$59,1))</f>
        <v>2.8529567972215002</v>
      </c>
      <c r="I6">
        <f>SUMIFS('EPA Export Aggregation'!L:L,'EPA Export Aggregation'!$A:$A,$B6,'EPA Export Aggregation'!$D:$D,$A$1)*IF($A6="CH4",About!$D$58,IF($A6="N2O",About!$D$59,1))</f>
        <v>2.5412749670635</v>
      </c>
      <c r="J6">
        <f>SUMIFS('EPA Export Aggregation'!M:M,'EPA Export Aggregation'!$A:$A,$B6,'EPA Export Aggregation'!$D:$D,$A$1)*IF($A6="CH4",About!$D$58,IF($A6="N2O",About!$D$59,1))</f>
        <v>2.6848908414697998</v>
      </c>
      <c r="K6">
        <f>SUMIFS('EPA Export Aggregation'!N:N,'EPA Export Aggregation'!$A:$A,$B6,'EPA Export Aggregation'!$D:$D,$A$1)*IF($A6="CH4",About!$D$58,IF($A6="N2O",About!$D$59,1))</f>
        <v>2.6429383599788001</v>
      </c>
      <c r="L6">
        <f>SUMIFS('EPA Export Aggregation'!O:O,'EPA Export Aggregation'!$A:$A,$B6,'EPA Export Aggregation'!$D:$D,$A$1)*IF($A6="CH4",About!$D$58,IF($A6="N2O",About!$D$59,1))</f>
        <v>2.4125074280221002</v>
      </c>
      <c r="M6">
        <f>SUMIFS('EPA Export Aggregation'!P:P,'EPA Export Aggregation'!$A:$A,$B6,'EPA Export Aggregation'!$D:$D,$A$1)*IF($A6="CH4",About!$D$58,IF($A6="N2O",About!$D$59,1))</f>
        <v>2.2789424458348999</v>
      </c>
      <c r="N6">
        <f>SUMIFS('EPA Export Aggregation'!Q:Q,'EPA Export Aggregation'!$A:$A,$B6,'EPA Export Aggregation'!$D:$D,$A$1)*IF($A6="CH4",About!$D$58,IF($A6="N2O",About!$D$59,1))</f>
        <v>2.3561190023792999</v>
      </c>
      <c r="O6">
        <f>SUMIFS('EPA Export Aggregation'!R:R,'EPA Export Aggregation'!$A:$A,$B6,'EPA Export Aggregation'!$D:$D,$A$1)*IF($A6="CH4",About!$D$58,IF($A6="N2O",About!$D$59,1))</f>
        <v>2.1291724775415002</v>
      </c>
      <c r="P6">
        <f>SUMIFS('EPA Export Aggregation'!S:S,'EPA Export Aggregation'!$A:$A,$B6,'EPA Export Aggregation'!$D:$D,$A$1)*IF($A6="CH4",About!$D$58,IF($A6="N2O",About!$D$59,1))</f>
        <v>2.0049630296549998</v>
      </c>
      <c r="Q6">
        <f>SUMIFS('EPA Export Aggregation'!T:T,'EPA Export Aggregation'!$A:$A,$B6,'EPA Export Aggregation'!$D:$D,$A$1)*IF($A6="CH4",About!$D$58,IF($A6="N2O",About!$D$59,1))</f>
        <v>2.5635129187292001</v>
      </c>
      <c r="R6">
        <f>SUMIFS('EPA Export Aggregation'!U:U,'EPA Export Aggregation'!$A:$A,$B6,'EPA Export Aggregation'!$D:$D,$A$1)*IF($A6="CH4",About!$D$58,IF($A6="N2O",About!$D$59,1))</f>
        <v>2.8710247185208</v>
      </c>
      <c r="S6">
        <f>SUMIFS('EPA Export Aggregation'!V:V,'EPA Export Aggregation'!$A:$A,$B6,'EPA Export Aggregation'!$D:$D,$A$1)*IF($A6="CH4",About!$D$58,IF($A6="N2O",About!$D$59,1))</f>
        <v>3.1543346318779002</v>
      </c>
      <c r="T6">
        <f>SUMIFS('EPA Export Aggregation'!W:W,'EPA Export Aggregation'!$A:$A,$B6,'EPA Export Aggregation'!$D:$D,$A$1)*IF($A6="CH4",About!$D$58,IF($A6="N2O",About!$D$59,1))</f>
        <v>2.937457424542</v>
      </c>
      <c r="U6">
        <f>SUMIFS('EPA Export Aggregation'!X:X,'EPA Export Aggregation'!$A:$A,$B6,'EPA Export Aggregation'!$D:$D,$A$1)*IF($A6="CH4",About!$D$58,IF($A6="N2O",About!$D$59,1))</f>
        <v>2.7584574954700001</v>
      </c>
      <c r="V6">
        <f>SUMIFS('EPA Export Aggregation'!Y:Y,'EPA Export Aggregation'!$A:$A,$B6,'EPA Export Aggregation'!$D:$D,$A$1)*IF($A6="CH4",About!$D$58,IF($A6="N2O",About!$D$59,1))</f>
        <v>2.7901950527845001</v>
      </c>
      <c r="W6">
        <f>SUMIFS('EPA Export Aggregation'!Z:Z,'EPA Export Aggregation'!$A:$A,$B6,'EPA Export Aggregation'!$D:$D,$A$1)*IF($A6="CH4",About!$D$58,IF($A6="N2O",About!$D$59,1))</f>
        <v>2.7354279790578002</v>
      </c>
      <c r="X6">
        <f>SUMIFS('EPA Export Aggregation'!AA:AA,'EPA Export Aggregation'!$A:$A,$B6,'EPA Export Aggregation'!$D:$D,$A$1)*IF($A6="CH4",About!$D$58,IF($A6="N2O",About!$D$59,1))</f>
        <v>1.8106455862705</v>
      </c>
      <c r="Y6">
        <f>SUMIFS('EPA Export Aggregation'!AB:AB,'EPA Export Aggregation'!$A:$A,$B6,'EPA Export Aggregation'!$D:$D,$A$1)*IF($A6="CH4",About!$D$58,IF($A6="N2O",About!$D$59,1))</f>
        <v>2.0763251408459</v>
      </c>
      <c r="Z6">
        <f>SUMIFS('EPA Export Aggregation'!AC:AC,'EPA Export Aggregation'!$A:$A,$B6,'EPA Export Aggregation'!$D:$D,$A$1)*IF($A6="CH4",About!$D$58,IF($A6="N2O",About!$D$59,1))</f>
        <v>2.4331027921735</v>
      </c>
      <c r="AA6">
        <f>SUMIFS('EPA Export Aggregation'!AD:AD,'EPA Export Aggregation'!$A:$A,$B6,'EPA Export Aggregation'!$D:$D,$A$1)*IF($A6="CH4",About!$D$58,IF($A6="N2O",About!$D$59,1))</f>
        <v>3.0718887566797002</v>
      </c>
      <c r="AB6">
        <f>SUMIFS('EPA Export Aggregation'!AE:AE,'EPA Export Aggregation'!$A:$A,$B6,'EPA Export Aggregation'!$D:$D,$A$1)*IF($A6="CH4",About!$D$58,IF($A6="N2O",About!$D$59,1))</f>
        <v>2.0647635098772001</v>
      </c>
      <c r="AC6">
        <f>SUMIFS('EPA Export Aggregation'!AF:AF,'EPA Export Aggregation'!$A:$A,$B6,'EPA Export Aggregation'!$D:$D,$A$1)*IF($A6="CH4",About!$D$58,IF($A6="N2O",About!$D$59,1))</f>
        <v>2.8682046542981001</v>
      </c>
      <c r="AD6">
        <f>SUMIFS('EPA Export Aggregation'!AG:AG,'EPA Export Aggregation'!$A:$A,$B6,'EPA Export Aggregation'!$D:$D,$A$1)*IF($A6="CH4",About!$D$58,IF($A6="N2O",About!$D$59,1))</f>
        <v>3.0073901755794998</v>
      </c>
      <c r="AE6">
        <f>SUMIFS('EPA Export Aggregation'!AH:AH,'EPA Export Aggregation'!$A:$A,$B6,'EPA Export Aggregation'!$D:$D,$A$1)*IF($A6="CH4",About!$D$58,IF($A6="N2O",About!$D$59,1))</f>
        <v>3.3609501518011</v>
      </c>
      <c r="AF6">
        <f>SUMIFS('EPA Export Aggregation'!AI:AI,'EPA Export Aggregation'!$A:$A,$B6,'EPA Export Aggregation'!$D:$D,$A$1)*IF($A6="CH4",About!$D$58,IF($A6="N2O",About!$D$59,1))</f>
        <v>3.3432412892729002</v>
      </c>
      <c r="AG6">
        <f>SUMIFS('EPA Export Aggregation'!AJ:AJ,'EPA Export Aggregation'!$A:$A,$B6,'EPA Export Aggregation'!$D:$D,$A$1)*IF($A6="CH4",About!$D$58,IF($A6="N2O",About!$D$59,1))</f>
        <v>2.4948535595574999</v>
      </c>
      <c r="AH6">
        <f>SUMIFS('EPA Export Aggregation'!AK:AK,'EPA Export Aggregation'!$A:$A,$B6,'EPA Export Aggregation'!$D:$D,$A$1)*IF($A6="CH4",About!$D$58,IF($A6="N2O",About!$D$59,1))</f>
        <v>2.5216402381318002</v>
      </c>
    </row>
    <row r="7" spans="1:34" x14ac:dyDescent="0.45">
      <c r="A7" s="413" t="s">
        <v>2215</v>
      </c>
      <c r="B7" s="414" t="s">
        <v>4204</v>
      </c>
      <c r="C7">
        <f>SUMIFS('EPA Export Aggregation'!F:F,'EPA Export Aggregation'!$A:$A,$B7,'EPA Export Aggregation'!$D:$D,$A$1)*IF($A7="CH4",About!$D$58,IF($A7="N2O",About!$D$59,1))</f>
        <v>1.1943180695569</v>
      </c>
      <c r="D7">
        <f>SUMIFS('EPA Export Aggregation'!G:G,'EPA Export Aggregation'!$A:$A,$B7,'EPA Export Aggregation'!$D:$D,$A$1)*IF($A7="CH4",About!$D$58,IF($A7="N2O",About!$D$59,1))</f>
        <v>1.3010197271702999</v>
      </c>
      <c r="E7">
        <f>SUMIFS('EPA Export Aggregation'!H:H,'EPA Export Aggregation'!$A:$A,$B7,'EPA Export Aggregation'!$D:$D,$A$1)*IF($A7="CH4",About!$D$58,IF($A7="N2O",About!$D$59,1))</f>
        <v>1.2310366382761</v>
      </c>
      <c r="F7">
        <f>SUMIFS('EPA Export Aggregation'!I:I,'EPA Export Aggregation'!$A:$A,$B7,'EPA Export Aggregation'!$D:$D,$A$1)*IF($A7="CH4",About!$D$58,IF($A7="N2O",About!$D$59,1))</f>
        <v>1.3603723976024</v>
      </c>
      <c r="G7">
        <f>SUMIFS('EPA Export Aggregation'!J:J,'EPA Export Aggregation'!$A:$A,$B7,'EPA Export Aggregation'!$D:$D,$A$1)*IF($A7="CH4",About!$D$58,IF($A7="N2O",About!$D$59,1))</f>
        <v>1.3811579422892999</v>
      </c>
      <c r="H7">
        <f>SUMIFS('EPA Export Aggregation'!K:K,'EPA Export Aggregation'!$A:$A,$B7,'EPA Export Aggregation'!$D:$D,$A$1)*IF($A7="CH4",About!$D$58,IF($A7="N2O",About!$D$59,1))</f>
        <v>1.3052831757089001</v>
      </c>
      <c r="I7">
        <f>SUMIFS('EPA Export Aggregation'!L:L,'EPA Export Aggregation'!$A:$A,$B7,'EPA Export Aggregation'!$D:$D,$A$1)*IF($A7="CH4",About!$D$58,IF($A7="N2O",About!$D$59,1))</f>
        <v>1.4364196580238999</v>
      </c>
      <c r="J7">
        <f>SUMIFS('EPA Export Aggregation'!M:M,'EPA Export Aggregation'!$A:$A,$B7,'EPA Export Aggregation'!$D:$D,$A$1)*IF($A7="CH4",About!$D$58,IF($A7="N2O",About!$D$59,1))</f>
        <v>1.5942951611563001</v>
      </c>
      <c r="K7">
        <f>SUMIFS('EPA Export Aggregation'!N:N,'EPA Export Aggregation'!$A:$A,$B7,'EPA Export Aggregation'!$D:$D,$A$1)*IF($A7="CH4",About!$D$58,IF($A7="N2O",About!$D$59,1))</f>
        <v>1.898193908411</v>
      </c>
      <c r="L7">
        <f>SUMIFS('EPA Export Aggregation'!O:O,'EPA Export Aggregation'!$A:$A,$B7,'EPA Export Aggregation'!$D:$D,$A$1)*IF($A7="CH4",About!$D$58,IF($A7="N2O",About!$D$59,1))</f>
        <v>1.8168228782127001</v>
      </c>
      <c r="M7">
        <f>SUMIFS('EPA Export Aggregation'!P:P,'EPA Export Aggregation'!$A:$A,$B7,'EPA Export Aggregation'!$D:$D,$A$1)*IF($A7="CH4",About!$D$58,IF($A7="N2O",About!$D$59,1))</f>
        <v>1.8366295184790999</v>
      </c>
      <c r="N7">
        <f>SUMIFS('EPA Export Aggregation'!Q:Q,'EPA Export Aggregation'!$A:$A,$B7,'EPA Export Aggregation'!$D:$D,$A$1)*IF($A7="CH4",About!$D$58,IF($A7="N2O",About!$D$59,1))</f>
        <v>1.9685179595686999</v>
      </c>
      <c r="O7">
        <f>SUMIFS('EPA Export Aggregation'!R:R,'EPA Export Aggregation'!$A:$A,$B7,'EPA Export Aggregation'!$D:$D,$A$1)*IF($A7="CH4",About!$D$58,IF($A7="N2O",About!$D$59,1))</f>
        <v>1.9888141994118</v>
      </c>
      <c r="P7">
        <f>SUMIFS('EPA Export Aggregation'!S:S,'EPA Export Aggregation'!$A:$A,$B7,'EPA Export Aggregation'!$D:$D,$A$1)*IF($A7="CH4",About!$D$58,IF($A7="N2O",About!$D$59,1))</f>
        <v>1.9700993316925</v>
      </c>
      <c r="Q7">
        <f>SUMIFS('EPA Export Aggregation'!T:T,'EPA Export Aggregation'!$A:$A,$B7,'EPA Export Aggregation'!$D:$D,$A$1)*IF($A7="CH4",About!$D$58,IF($A7="N2O",About!$D$59,1))</f>
        <v>2.1658352401910999</v>
      </c>
      <c r="R7">
        <f>SUMIFS('EPA Export Aggregation'!U:U,'EPA Export Aggregation'!$A:$A,$B7,'EPA Export Aggregation'!$D:$D,$A$1)*IF($A7="CH4",About!$D$58,IF($A7="N2O",About!$D$59,1))</f>
        <v>2.2153464764967001</v>
      </c>
      <c r="S7">
        <f>SUMIFS('EPA Export Aggregation'!V:V,'EPA Export Aggregation'!$A:$A,$B7,'EPA Export Aggregation'!$D:$D,$A$1)*IF($A7="CH4",About!$D$58,IF($A7="N2O",About!$D$59,1))</f>
        <v>2.2837079212260001</v>
      </c>
      <c r="T7">
        <f>SUMIFS('EPA Export Aggregation'!W:W,'EPA Export Aggregation'!$A:$A,$B7,'EPA Export Aggregation'!$D:$D,$A$1)*IF($A7="CH4",About!$D$58,IF($A7="N2O",About!$D$59,1))</f>
        <v>2.2784349627001999</v>
      </c>
      <c r="U7">
        <f>SUMIFS('EPA Export Aggregation'!X:X,'EPA Export Aggregation'!$A:$A,$B7,'EPA Export Aggregation'!$D:$D,$A$1)*IF($A7="CH4",About!$D$58,IF($A7="N2O",About!$D$59,1))</f>
        <v>2.3165418857898001</v>
      </c>
      <c r="V7">
        <f>SUMIFS('EPA Export Aggregation'!Y:Y,'EPA Export Aggregation'!$A:$A,$B7,'EPA Export Aggregation'!$D:$D,$A$1)*IF($A7="CH4",About!$D$58,IF($A7="N2O",About!$D$59,1))</f>
        <v>2.3384388481534</v>
      </c>
      <c r="W7">
        <f>SUMIFS('EPA Export Aggregation'!Z:Z,'EPA Export Aggregation'!$A:$A,$B7,'EPA Export Aggregation'!$D:$D,$A$1)*IF($A7="CH4",About!$D$58,IF($A7="N2O",About!$D$59,1))</f>
        <v>2.3711526963648</v>
      </c>
      <c r="X7">
        <f>SUMIFS('EPA Export Aggregation'!AA:AA,'EPA Export Aggregation'!$A:$A,$B7,'EPA Export Aggregation'!$D:$D,$A$1)*IF($A7="CH4",About!$D$58,IF($A7="N2O",About!$D$59,1))</f>
        <v>2.3972173403557999</v>
      </c>
      <c r="Y7">
        <f>SUMIFS('EPA Export Aggregation'!AB:AB,'EPA Export Aggregation'!$A:$A,$B7,'EPA Export Aggregation'!$D:$D,$A$1)*IF($A7="CH4",About!$D$58,IF($A7="N2O",About!$D$59,1))</f>
        <v>2.1700896756255998</v>
      </c>
      <c r="Z7">
        <f>SUMIFS('EPA Export Aggregation'!AC:AC,'EPA Export Aggregation'!$A:$A,$B7,'EPA Export Aggregation'!$D:$D,$A$1)*IF($A7="CH4",About!$D$58,IF($A7="N2O",About!$D$59,1))</f>
        <v>2.4555351303192001</v>
      </c>
      <c r="AA7">
        <f>SUMIFS('EPA Export Aggregation'!AD:AD,'EPA Export Aggregation'!$A:$A,$B7,'EPA Export Aggregation'!$D:$D,$A$1)*IF($A7="CH4",About!$D$58,IF($A7="N2O",About!$D$59,1))</f>
        <v>2.0582034870924</v>
      </c>
      <c r="AB7">
        <f>SUMIFS('EPA Export Aggregation'!AE:AE,'EPA Export Aggregation'!$A:$A,$B7,'EPA Export Aggregation'!$D:$D,$A$1)*IF($A7="CH4",About!$D$58,IF($A7="N2O",About!$D$59,1))</f>
        <v>2.1730929419736</v>
      </c>
      <c r="AC7">
        <f>SUMIFS('EPA Export Aggregation'!AF:AF,'EPA Export Aggregation'!$A:$A,$B7,'EPA Export Aggregation'!$D:$D,$A$1)*IF($A7="CH4",About!$D$58,IF($A7="N2O",About!$D$59,1))</f>
        <v>2.2912066038423999</v>
      </c>
      <c r="AD7">
        <f>SUMIFS('EPA Export Aggregation'!AG:AG,'EPA Export Aggregation'!$A:$A,$B7,'EPA Export Aggregation'!$D:$D,$A$1)*IF($A7="CH4",About!$D$58,IF($A7="N2O",About!$D$59,1))</f>
        <v>2.3956141652515002</v>
      </c>
      <c r="AE7">
        <f>SUMIFS('EPA Export Aggregation'!AH:AH,'EPA Export Aggregation'!$A:$A,$B7,'EPA Export Aggregation'!$D:$D,$A$1)*IF($A7="CH4",About!$D$58,IF($A7="N2O",About!$D$59,1))</f>
        <v>2.4204970948565001</v>
      </c>
      <c r="AF7">
        <f>SUMIFS('EPA Export Aggregation'!AI:AI,'EPA Export Aggregation'!$A:$A,$B7,'EPA Export Aggregation'!$D:$D,$A$1)*IF($A7="CH4",About!$D$58,IF($A7="N2O",About!$D$59,1))</f>
        <v>2.7779825095701001</v>
      </c>
      <c r="AG7">
        <f>SUMIFS('EPA Export Aggregation'!AJ:AJ,'EPA Export Aggregation'!$A:$A,$B7,'EPA Export Aggregation'!$D:$D,$A$1)*IF($A7="CH4",About!$D$58,IF($A7="N2O",About!$D$59,1))</f>
        <v>2.6792802226164998</v>
      </c>
      <c r="AH7">
        <f>SUMIFS('EPA Export Aggregation'!AK:AK,'EPA Export Aggregation'!$A:$A,$B7,'EPA Export Aggregation'!$D:$D,$A$1)*IF($A7="CH4",About!$D$58,IF($A7="N2O",About!$D$59,1))</f>
        <v>2.6083022642975999</v>
      </c>
    </row>
    <row r="8" spans="1:34" x14ac:dyDescent="0.45">
      <c r="A8" s="413" t="s">
        <v>2215</v>
      </c>
      <c r="B8" s="414" t="s">
        <v>4206</v>
      </c>
      <c r="C8">
        <f>SUMIFS('EPA Export Aggregation'!F:F,'EPA Export Aggregation'!$A:$A,$B8,'EPA Export Aggregation'!$D:$D,$A$1)*IF($A8="CH4",About!$D$58,IF($A8="N2O",About!$D$59,1))</f>
        <v>1.0793457039692</v>
      </c>
      <c r="D8">
        <f>SUMIFS('EPA Export Aggregation'!G:G,'EPA Export Aggregation'!$A:$A,$B8,'EPA Export Aggregation'!$D:$D,$A$1)*IF($A8="CH4",About!$D$58,IF($A8="N2O",About!$D$59,1))</f>
        <v>1.1875563366148001</v>
      </c>
      <c r="E8">
        <f>SUMIFS('EPA Export Aggregation'!H:H,'EPA Export Aggregation'!$A:$A,$B8,'EPA Export Aggregation'!$D:$D,$A$1)*IF($A8="CH4",About!$D$58,IF($A8="N2O",About!$D$59,1))</f>
        <v>1.1164118293019001</v>
      </c>
      <c r="F8">
        <f>SUMIFS('EPA Export Aggregation'!I:I,'EPA Export Aggregation'!$A:$A,$B8,'EPA Export Aggregation'!$D:$D,$A$1)*IF($A8="CH4",About!$D$58,IF($A8="N2O",About!$D$59,1))</f>
        <v>1.3757600610841001</v>
      </c>
      <c r="G8">
        <f>SUMIFS('EPA Export Aggregation'!J:J,'EPA Export Aggregation'!$A:$A,$B8,'EPA Export Aggregation'!$D:$D,$A$1)*IF($A8="CH4",About!$D$58,IF($A8="N2O",About!$D$59,1))</f>
        <v>1.3994526468970001</v>
      </c>
      <c r="H8">
        <f>SUMIFS('EPA Export Aggregation'!K:K,'EPA Export Aggregation'!$A:$A,$B8,'EPA Export Aggregation'!$D:$D,$A$1)*IF($A8="CH4",About!$D$58,IF($A8="N2O",About!$D$59,1))</f>
        <v>1.3946070543363001</v>
      </c>
      <c r="I8">
        <f>SUMIFS('EPA Export Aggregation'!L:L,'EPA Export Aggregation'!$A:$A,$B8,'EPA Export Aggregation'!$D:$D,$A$1)*IF($A8="CH4",About!$D$58,IF($A8="N2O",About!$D$59,1))</f>
        <v>1.569025590306</v>
      </c>
      <c r="J8">
        <f>SUMIFS('EPA Export Aggregation'!M:M,'EPA Export Aggregation'!$A:$A,$B8,'EPA Export Aggregation'!$D:$D,$A$1)*IF($A8="CH4",About!$D$58,IF($A8="N2O",About!$D$59,1))</f>
        <v>1.3651880960688001</v>
      </c>
      <c r="K8">
        <f>SUMIFS('EPA Export Aggregation'!N:N,'EPA Export Aggregation'!$A:$A,$B8,'EPA Export Aggregation'!$D:$D,$A$1)*IF($A8="CH4",About!$D$58,IF($A8="N2O",About!$D$59,1))</f>
        <v>1.4779940795958999</v>
      </c>
      <c r="L8">
        <f>SUMIFS('EPA Export Aggregation'!O:O,'EPA Export Aggregation'!$A:$A,$B8,'EPA Export Aggregation'!$D:$D,$A$1)*IF($A8="CH4",About!$D$58,IF($A8="N2O",About!$D$59,1))</f>
        <v>1.4505330415322999</v>
      </c>
      <c r="M8">
        <f>SUMIFS('EPA Export Aggregation'!P:P,'EPA Export Aggregation'!$A:$A,$B8,'EPA Export Aggregation'!$D:$D,$A$1)*IF($A8="CH4",About!$D$58,IF($A8="N2O",About!$D$59,1))</f>
        <v>1.6123492448732</v>
      </c>
      <c r="N8">
        <f>SUMIFS('EPA Export Aggregation'!Q:Q,'EPA Export Aggregation'!$A:$A,$B8,'EPA Export Aggregation'!$D:$D,$A$1)*IF($A8="CH4",About!$D$58,IF($A8="N2O",About!$D$59,1))</f>
        <v>1.4359067098284</v>
      </c>
      <c r="O8">
        <f>SUMIFS('EPA Export Aggregation'!R:R,'EPA Export Aggregation'!$A:$A,$B8,'EPA Export Aggregation'!$D:$D,$A$1)*IF($A8="CH4",About!$D$58,IF($A8="N2O",About!$D$59,1))</f>
        <v>1.4600141828776001</v>
      </c>
      <c r="P8">
        <f>SUMIFS('EPA Export Aggregation'!S:S,'EPA Export Aggregation'!$A:$A,$B8,'EPA Export Aggregation'!$D:$D,$A$1)*IF($A8="CH4",About!$D$58,IF($A8="N2O",About!$D$59,1))</f>
        <v>1.4731241541188</v>
      </c>
      <c r="Q8">
        <f>SUMIFS('EPA Export Aggregation'!T:T,'EPA Export Aggregation'!$A:$A,$B8,'EPA Export Aggregation'!$D:$D,$A$1)*IF($A8="CH4",About!$D$58,IF($A8="N2O",About!$D$59,1))</f>
        <v>1.6585009971525999</v>
      </c>
      <c r="R8">
        <f>SUMIFS('EPA Export Aggregation'!U:U,'EPA Export Aggregation'!$A:$A,$B8,'EPA Export Aggregation'!$D:$D,$A$1)*IF($A8="CH4",About!$D$58,IF($A8="N2O",About!$D$59,1))</f>
        <v>1.7509544591396</v>
      </c>
      <c r="S8">
        <f>SUMIFS('EPA Export Aggregation'!V:V,'EPA Export Aggregation'!$A:$A,$B8,'EPA Export Aggregation'!$D:$D,$A$1)*IF($A8="CH4",About!$D$58,IF($A8="N2O",About!$D$59,1))</f>
        <v>1.8430191975000001</v>
      </c>
      <c r="T8">
        <f>SUMIFS('EPA Export Aggregation'!W:W,'EPA Export Aggregation'!$A:$A,$B8,'EPA Export Aggregation'!$D:$D,$A$1)*IF($A8="CH4",About!$D$58,IF($A8="N2O",About!$D$59,1))</f>
        <v>1.7586374476425</v>
      </c>
      <c r="U8">
        <f>SUMIFS('EPA Export Aggregation'!X:X,'EPA Export Aggregation'!$A:$A,$B8,'EPA Export Aggregation'!$D:$D,$A$1)*IF($A8="CH4",About!$D$58,IF($A8="N2O",About!$D$59,1))</f>
        <v>1.7969571186657001</v>
      </c>
      <c r="V8">
        <f>SUMIFS('EPA Export Aggregation'!Y:Y,'EPA Export Aggregation'!$A:$A,$B8,'EPA Export Aggregation'!$D:$D,$A$1)*IF($A8="CH4",About!$D$58,IF($A8="N2O",About!$D$59,1))</f>
        <v>1.7915509873268001</v>
      </c>
      <c r="W8">
        <f>SUMIFS('EPA Export Aggregation'!Z:Z,'EPA Export Aggregation'!$A:$A,$B8,'EPA Export Aggregation'!$D:$D,$A$1)*IF($A8="CH4",About!$D$58,IF($A8="N2O",About!$D$59,1))</f>
        <v>1.832412295758</v>
      </c>
      <c r="X8">
        <f>SUMIFS('EPA Export Aggregation'!AA:AA,'EPA Export Aggregation'!$A:$A,$B8,'EPA Export Aggregation'!$D:$D,$A$1)*IF($A8="CH4",About!$D$58,IF($A8="N2O",About!$D$59,1))</f>
        <v>1.8811218255985001</v>
      </c>
      <c r="Y8">
        <f>SUMIFS('EPA Export Aggregation'!AB:AB,'EPA Export Aggregation'!$A:$A,$B8,'EPA Export Aggregation'!$D:$D,$A$1)*IF($A8="CH4",About!$D$58,IF($A8="N2O",About!$D$59,1))</f>
        <v>1.7567777158594</v>
      </c>
      <c r="Z8">
        <f>SUMIFS('EPA Export Aggregation'!AC:AC,'EPA Export Aggregation'!$A:$A,$B8,'EPA Export Aggregation'!$D:$D,$A$1)*IF($A8="CH4",About!$D$58,IF($A8="N2O",About!$D$59,1))</f>
        <v>1.9322020736723999</v>
      </c>
      <c r="AA8">
        <f>SUMIFS('EPA Export Aggregation'!AD:AD,'EPA Export Aggregation'!$A:$A,$B8,'EPA Export Aggregation'!$D:$D,$A$1)*IF($A8="CH4",About!$D$58,IF($A8="N2O",About!$D$59,1))</f>
        <v>1.7802476798429001</v>
      </c>
      <c r="AB8">
        <f>SUMIFS('EPA Export Aggregation'!AE:AE,'EPA Export Aggregation'!$A:$A,$B8,'EPA Export Aggregation'!$D:$D,$A$1)*IF($A8="CH4",About!$D$58,IF($A8="N2O",About!$D$59,1))</f>
        <v>2.2546417915658998</v>
      </c>
      <c r="AC8">
        <f>SUMIFS('EPA Export Aggregation'!AF:AF,'EPA Export Aggregation'!$A:$A,$B8,'EPA Export Aggregation'!$D:$D,$A$1)*IF($A8="CH4",About!$D$58,IF($A8="N2O",About!$D$59,1))</f>
        <v>2.2581465593302998</v>
      </c>
      <c r="AD8">
        <f>SUMIFS('EPA Export Aggregation'!AG:AG,'EPA Export Aggregation'!$A:$A,$B8,'EPA Export Aggregation'!$D:$D,$A$1)*IF($A8="CH4",About!$D$58,IF($A8="N2O",About!$D$59,1))</f>
        <v>2.3360772526727001</v>
      </c>
      <c r="AE8">
        <f>SUMIFS('EPA Export Aggregation'!AH:AH,'EPA Export Aggregation'!$A:$A,$B8,'EPA Export Aggregation'!$D:$D,$A$1)*IF($A8="CH4",About!$D$58,IF($A8="N2O",About!$D$59,1))</f>
        <v>2.2957309093049001</v>
      </c>
      <c r="AF8">
        <f>SUMIFS('EPA Export Aggregation'!AI:AI,'EPA Export Aggregation'!$A:$A,$B8,'EPA Export Aggregation'!$D:$D,$A$1)*IF($A8="CH4",About!$D$58,IF($A8="N2O",About!$D$59,1))</f>
        <v>2.4743565321388998</v>
      </c>
      <c r="AG8">
        <f>SUMIFS('EPA Export Aggregation'!AJ:AJ,'EPA Export Aggregation'!$A:$A,$B8,'EPA Export Aggregation'!$D:$D,$A$1)*IF($A8="CH4",About!$D$58,IF($A8="N2O",About!$D$59,1))</f>
        <v>1.9102334769960001</v>
      </c>
      <c r="AH8">
        <f>SUMIFS('EPA Export Aggregation'!AK:AK,'EPA Export Aggregation'!$A:$A,$B8,'EPA Export Aggregation'!$D:$D,$A$1)*IF($A8="CH4",About!$D$58,IF($A8="N2O",About!$D$59,1))</f>
        <v>2.1662477170929</v>
      </c>
    </row>
    <row r="9" spans="1:34" x14ac:dyDescent="0.45">
      <c r="A9" s="413" t="s">
        <v>2215</v>
      </c>
      <c r="B9" s="414" t="s">
        <v>4216</v>
      </c>
      <c r="C9">
        <f>SUMIFS('EPA Export Aggregation'!F:F,'EPA Export Aggregation'!$A:$A,$B9,'EPA Export Aggregation'!$D:$D,$A$1)*IF($A9="CH4",About!$D$58,IF($A9="N2O",About!$D$59,1))</f>
        <v>8.6059314484300001E-2</v>
      </c>
      <c r="D9">
        <f>SUMIFS('EPA Export Aggregation'!G:G,'EPA Export Aggregation'!$A:$A,$B9,'EPA Export Aggregation'!$D:$D,$A$1)*IF($A9="CH4",About!$D$58,IF($A9="N2O",About!$D$59,1))</f>
        <v>6.9787725318499999E-2</v>
      </c>
      <c r="E9">
        <f>SUMIFS('EPA Export Aggregation'!H:H,'EPA Export Aggregation'!$A:$A,$B9,'EPA Export Aggregation'!$D:$D,$A$1)*IF($A9="CH4",About!$D$58,IF($A9="N2O",About!$D$59,1))</f>
        <v>6.7816948811899994E-2</v>
      </c>
      <c r="F9">
        <f>SUMIFS('EPA Export Aggregation'!I:I,'EPA Export Aggregation'!$A:$A,$B9,'EPA Export Aggregation'!$D:$D,$A$1)*IF($A9="CH4",About!$D$58,IF($A9="N2O",About!$D$59,1))</f>
        <v>6.16349083821E-2</v>
      </c>
      <c r="G9">
        <f>SUMIFS('EPA Export Aggregation'!J:J,'EPA Export Aggregation'!$A:$A,$B9,'EPA Export Aggregation'!$D:$D,$A$1)*IF($A9="CH4",About!$D$58,IF($A9="N2O",About!$D$59,1))</f>
        <v>0.10418102193629999</v>
      </c>
      <c r="H9">
        <f>SUMIFS('EPA Export Aggregation'!K:K,'EPA Export Aggregation'!$A:$A,$B9,'EPA Export Aggregation'!$D:$D,$A$1)*IF($A9="CH4",About!$D$58,IF($A9="N2O",About!$D$59,1))</f>
        <v>6.7131664531199994E-2</v>
      </c>
      <c r="I9">
        <f>SUMIFS('EPA Export Aggregation'!L:L,'EPA Export Aggregation'!$A:$A,$B9,'EPA Export Aggregation'!$D:$D,$A$1)*IF($A9="CH4",About!$D$58,IF($A9="N2O",About!$D$59,1))</f>
        <v>7.6484238457999995E-2</v>
      </c>
      <c r="J9">
        <f>SUMIFS('EPA Export Aggregation'!M:M,'EPA Export Aggregation'!$A:$A,$B9,'EPA Export Aggregation'!$D:$D,$A$1)*IF($A9="CH4",About!$D$58,IF($A9="N2O",About!$D$59,1))</f>
        <v>6.7692386270000002E-2</v>
      </c>
      <c r="K9">
        <f>SUMIFS('EPA Export Aggregation'!N:N,'EPA Export Aggregation'!$A:$A,$B9,'EPA Export Aggregation'!$D:$D,$A$1)*IF($A9="CH4",About!$D$58,IF($A9="N2O",About!$D$59,1))</f>
        <v>7.4947385139200004E-2</v>
      </c>
      <c r="L9">
        <f>SUMIFS('EPA Export Aggregation'!O:O,'EPA Export Aggregation'!$A:$A,$B9,'EPA Export Aggregation'!$D:$D,$A$1)*IF($A9="CH4",About!$D$58,IF($A9="N2O",About!$D$59,1))</f>
        <v>8.9139418488299996E-2</v>
      </c>
      <c r="M9">
        <f>SUMIFS('EPA Export Aggregation'!P:P,'EPA Export Aggregation'!$A:$A,$B9,'EPA Export Aggregation'!$D:$D,$A$1)*IF($A9="CH4",About!$D$58,IF($A9="N2O",About!$D$59,1))</f>
        <v>0.1015679071313</v>
      </c>
      <c r="N9">
        <f>SUMIFS('EPA Export Aggregation'!Q:Q,'EPA Export Aggregation'!$A:$A,$B9,'EPA Export Aggregation'!$D:$D,$A$1)*IF($A9="CH4",About!$D$58,IF($A9="N2O",About!$D$59,1))</f>
        <v>0.1106990869069</v>
      </c>
      <c r="O9">
        <f>SUMIFS('EPA Export Aggregation'!R:R,'EPA Export Aggregation'!$A:$A,$B9,'EPA Export Aggregation'!$D:$D,$A$1)*IF($A9="CH4",About!$D$58,IF($A9="N2O",About!$D$59,1))</f>
        <v>7.1863786910999997E-2</v>
      </c>
      <c r="P9">
        <f>SUMIFS('EPA Export Aggregation'!S:S,'EPA Export Aggregation'!$A:$A,$B9,'EPA Export Aggregation'!$D:$D,$A$1)*IF($A9="CH4",About!$D$58,IF($A9="N2O",About!$D$59,1))</f>
        <v>6.92940226011E-2</v>
      </c>
      <c r="Q9">
        <f>SUMIFS('EPA Export Aggregation'!T:T,'EPA Export Aggregation'!$A:$A,$B9,'EPA Export Aggregation'!$D:$D,$A$1)*IF($A9="CH4",About!$D$58,IF($A9="N2O",About!$D$59,1))</f>
        <v>6.2914162724499997E-2</v>
      </c>
      <c r="R9">
        <f>SUMIFS('EPA Export Aggregation'!U:U,'EPA Export Aggregation'!$A:$A,$B9,'EPA Export Aggregation'!$D:$D,$A$1)*IF($A9="CH4",About!$D$58,IF($A9="N2O",About!$D$59,1))</f>
        <v>6.3530674607699997E-2</v>
      </c>
      <c r="S9">
        <f>SUMIFS('EPA Export Aggregation'!V:V,'EPA Export Aggregation'!$A:$A,$B9,'EPA Export Aggregation'!$D:$D,$A$1)*IF($A9="CH4",About!$D$58,IF($A9="N2O",About!$D$59,1))</f>
        <v>6.9416576151200005E-2</v>
      </c>
      <c r="T9">
        <f>SUMIFS('EPA Export Aggregation'!W:W,'EPA Export Aggregation'!$A:$A,$B9,'EPA Export Aggregation'!$D:$D,$A$1)*IF($A9="CH4",About!$D$58,IF($A9="N2O",About!$D$59,1))</f>
        <v>6.7126585729599994E-2</v>
      </c>
      <c r="U9">
        <f>SUMIFS('EPA Export Aggregation'!X:X,'EPA Export Aggregation'!$A:$A,$B9,'EPA Export Aggregation'!$D:$D,$A$1)*IF($A9="CH4",About!$D$58,IF($A9="N2O",About!$D$59,1))</f>
        <v>7.3243303543400001E-2</v>
      </c>
      <c r="V9">
        <f>SUMIFS('EPA Export Aggregation'!Y:Y,'EPA Export Aggregation'!$A:$A,$B9,'EPA Export Aggregation'!$D:$D,$A$1)*IF($A9="CH4",About!$D$58,IF($A9="N2O",About!$D$59,1))</f>
        <v>6.2730595994300004E-2</v>
      </c>
      <c r="W9">
        <f>SUMIFS('EPA Export Aggregation'!Z:Z,'EPA Export Aggregation'!$A:$A,$B9,'EPA Export Aggregation'!$D:$D,$A$1)*IF($A9="CH4",About!$D$58,IF($A9="N2O",About!$D$59,1))</f>
        <v>0.19173379049870001</v>
      </c>
      <c r="X9">
        <f>SUMIFS('EPA Export Aggregation'!AA:AA,'EPA Export Aggregation'!$A:$A,$B9,'EPA Export Aggregation'!$D:$D,$A$1)*IF($A9="CH4",About!$D$58,IF($A9="N2O",About!$D$59,1))</f>
        <v>0.17873097759119999</v>
      </c>
      <c r="Y9">
        <f>SUMIFS('EPA Export Aggregation'!AB:AB,'EPA Export Aggregation'!$A:$A,$B9,'EPA Export Aggregation'!$D:$D,$A$1)*IF($A9="CH4",About!$D$58,IF($A9="N2O",About!$D$59,1))</f>
        <v>0.15856342382890001</v>
      </c>
      <c r="Z9">
        <f>SUMIFS('EPA Export Aggregation'!AC:AC,'EPA Export Aggregation'!$A:$A,$B9,'EPA Export Aggregation'!$D:$D,$A$1)*IF($A9="CH4",About!$D$58,IF($A9="N2O",About!$D$59,1))</f>
        <v>0.16340688917439999</v>
      </c>
      <c r="AA9">
        <f>SUMIFS('EPA Export Aggregation'!AD:AD,'EPA Export Aggregation'!$A:$A,$B9,'EPA Export Aggregation'!$D:$D,$A$1)*IF($A9="CH4",About!$D$58,IF($A9="N2O",About!$D$59,1))</f>
        <v>0.17064604005110001</v>
      </c>
      <c r="AB9">
        <f>SUMIFS('EPA Export Aggregation'!AE:AE,'EPA Export Aggregation'!$A:$A,$B9,'EPA Export Aggregation'!$D:$D,$A$1)*IF($A9="CH4",About!$D$58,IF($A9="N2O",About!$D$59,1))</f>
        <v>0.16103931782870001</v>
      </c>
      <c r="AC9">
        <f>SUMIFS('EPA Export Aggregation'!AF:AF,'EPA Export Aggregation'!$A:$A,$B9,'EPA Export Aggregation'!$D:$D,$A$1)*IF($A9="CH4",About!$D$58,IF($A9="N2O",About!$D$59,1))</f>
        <v>0.1627857609325</v>
      </c>
      <c r="AD9">
        <f>SUMIFS('EPA Export Aggregation'!AG:AG,'EPA Export Aggregation'!$A:$A,$B9,'EPA Export Aggregation'!$D:$D,$A$1)*IF($A9="CH4",About!$D$58,IF($A9="N2O",About!$D$59,1))</f>
        <v>0.19324585247769999</v>
      </c>
      <c r="AE9">
        <f>SUMIFS('EPA Export Aggregation'!AH:AH,'EPA Export Aggregation'!$A:$A,$B9,'EPA Export Aggregation'!$D:$D,$A$1)*IF($A9="CH4",About!$D$58,IF($A9="N2O",About!$D$59,1))</f>
        <v>0.19632094760489999</v>
      </c>
      <c r="AF9">
        <f>SUMIFS('EPA Export Aggregation'!AI:AI,'EPA Export Aggregation'!$A:$A,$B9,'EPA Export Aggregation'!$D:$D,$A$1)*IF($A9="CH4",About!$D$58,IF($A9="N2O",About!$D$59,1))</f>
        <v>0.19672509750229999</v>
      </c>
      <c r="AG9">
        <f>SUMIFS('EPA Export Aggregation'!AJ:AJ,'EPA Export Aggregation'!$A:$A,$B9,'EPA Export Aggregation'!$D:$D,$A$1)*IF($A9="CH4",About!$D$58,IF($A9="N2O",About!$D$59,1))</f>
        <v>0.1770624744597</v>
      </c>
      <c r="AH9">
        <f>SUMIFS('EPA Export Aggregation'!AK:AK,'EPA Export Aggregation'!$A:$A,$B9,'EPA Export Aggregation'!$D:$D,$A$1)*IF($A9="CH4",About!$D$58,IF($A9="N2O",About!$D$59,1))</f>
        <v>0.19250348983580001</v>
      </c>
    </row>
    <row r="10" spans="1:34" x14ac:dyDescent="0.45">
      <c r="A10" s="413" t="s">
        <v>2215</v>
      </c>
      <c r="B10" s="414" t="s">
        <v>4225</v>
      </c>
      <c r="C10">
        <f>SUMIFS('EPA Export Aggregation'!F:F,'EPA Export Aggregation'!$A:$A,$B10,'EPA Export Aggregation'!$D:$D,$A$1)*IF($A10="CH4",About!$D$58,IF($A10="N2O",About!$D$59,1))</f>
        <v>5.0517825831999999E-3</v>
      </c>
      <c r="D10">
        <f>SUMIFS('EPA Export Aggregation'!G:G,'EPA Export Aggregation'!$A:$A,$B10,'EPA Export Aggregation'!$D:$D,$A$1)*IF($A10="CH4",About!$D$58,IF($A10="N2O",About!$D$59,1))</f>
        <v>1.99433293397E-2</v>
      </c>
      <c r="E10">
        <f>SUMIFS('EPA Export Aggregation'!H:H,'EPA Export Aggregation'!$A:$A,$B10,'EPA Export Aggregation'!$D:$D,$A$1)*IF($A10="CH4",About!$D$58,IF($A10="N2O",About!$D$59,1))</f>
        <v>5.7025142284E-3</v>
      </c>
      <c r="F10">
        <f>SUMIFS('EPA Export Aggregation'!I:I,'EPA Export Aggregation'!$A:$A,$B10,'EPA Export Aggregation'!$D:$D,$A$1)*IF($A10="CH4",About!$D$58,IF($A10="N2O",About!$D$59,1))</f>
        <v>2.5912856906E-3</v>
      </c>
      <c r="G10">
        <f>SUMIFS('EPA Export Aggregation'!J:J,'EPA Export Aggregation'!$A:$A,$B10,'EPA Export Aggregation'!$D:$D,$A$1)*IF($A10="CH4",About!$D$58,IF($A10="N2O",About!$D$59,1))</f>
        <v>3.1909817953000002E-3</v>
      </c>
      <c r="H10">
        <f>SUMIFS('EPA Export Aggregation'!K:K,'EPA Export Aggregation'!$A:$A,$B10,'EPA Export Aggregation'!$D:$D,$A$1)*IF($A10="CH4",About!$D$58,IF($A10="N2O",About!$D$59,1))</f>
        <v>2.8020842496000002E-3</v>
      </c>
      <c r="I10">
        <f>SUMIFS('EPA Export Aggregation'!L:L,'EPA Export Aggregation'!$A:$A,$B10,'EPA Export Aggregation'!$D:$D,$A$1)*IF($A10="CH4",About!$D$58,IF($A10="N2O",About!$D$59,1))</f>
        <v>2.5837939463000002E-3</v>
      </c>
      <c r="J10">
        <f>SUMIFS('EPA Export Aggregation'!M:M,'EPA Export Aggregation'!$A:$A,$B10,'EPA Export Aggregation'!$D:$D,$A$1)*IF($A10="CH4",About!$D$58,IF($A10="N2O",About!$D$59,1))</f>
        <v>2.2467172606E-3</v>
      </c>
      <c r="K10">
        <f>SUMIFS('EPA Export Aggregation'!N:N,'EPA Export Aggregation'!$A:$A,$B10,'EPA Export Aggregation'!$D:$D,$A$1)*IF($A10="CH4",About!$D$58,IF($A10="N2O",About!$D$59,1))</f>
        <v>2.0450660510000001E-3</v>
      </c>
      <c r="L10">
        <f>SUMIFS('EPA Export Aggregation'!O:O,'EPA Export Aggregation'!$A:$A,$B10,'EPA Export Aggregation'!$D:$D,$A$1)*IF($A10="CH4",About!$D$58,IF($A10="N2O",About!$D$59,1))</f>
        <v>1.8672605889000001E-3</v>
      </c>
      <c r="M10">
        <f>SUMIFS('EPA Export Aggregation'!P:P,'EPA Export Aggregation'!$A:$A,$B10,'EPA Export Aggregation'!$D:$D,$A$1)*IF($A10="CH4",About!$D$58,IF($A10="N2O",About!$D$59,1))</f>
        <v>1.7295308891E-3</v>
      </c>
      <c r="N10">
        <f>SUMIFS('EPA Export Aggregation'!Q:Q,'EPA Export Aggregation'!$A:$A,$B10,'EPA Export Aggregation'!$D:$D,$A$1)*IF($A10="CH4",About!$D$58,IF($A10="N2O",About!$D$59,1))</f>
        <v>1.6575672333E-3</v>
      </c>
      <c r="O10">
        <f>SUMIFS('EPA Export Aggregation'!R:R,'EPA Export Aggregation'!$A:$A,$B10,'EPA Export Aggregation'!$D:$D,$A$1)*IF($A10="CH4",About!$D$58,IF($A10="N2O",About!$D$59,1))</f>
        <v>1.6253648992999999E-3</v>
      </c>
      <c r="P10">
        <f>SUMIFS('EPA Export Aggregation'!S:S,'EPA Export Aggregation'!$A:$A,$B10,'EPA Export Aggregation'!$D:$D,$A$1)*IF($A10="CH4",About!$D$58,IF($A10="N2O",About!$D$59,1))</f>
        <v>1.624072998E-3</v>
      </c>
      <c r="Q10">
        <f>SUMIFS('EPA Export Aggregation'!T:T,'EPA Export Aggregation'!$A:$A,$B10,'EPA Export Aggregation'!$D:$D,$A$1)*IF($A10="CH4",About!$D$58,IF($A10="N2O",About!$D$59,1))</f>
        <v>1.5624173095999999E-3</v>
      </c>
      <c r="R10">
        <f>SUMIFS('EPA Export Aggregation'!U:U,'EPA Export Aggregation'!$A:$A,$B10,'EPA Export Aggregation'!$D:$D,$A$1)*IF($A10="CH4",About!$D$58,IF($A10="N2O",About!$D$59,1))</f>
        <v>1.5974354821999999E-3</v>
      </c>
      <c r="S10">
        <f>SUMIFS('EPA Export Aggregation'!V:V,'EPA Export Aggregation'!$A:$A,$B10,'EPA Export Aggregation'!$D:$D,$A$1)*IF($A10="CH4",About!$D$58,IF($A10="N2O",About!$D$59,1))</f>
        <v>1.5329522681999999E-3</v>
      </c>
      <c r="T10">
        <f>SUMIFS('EPA Export Aggregation'!W:W,'EPA Export Aggregation'!$A:$A,$B10,'EPA Export Aggregation'!$D:$D,$A$1)*IF($A10="CH4",About!$D$58,IF($A10="N2O",About!$D$59,1))</f>
        <v>1.4905517524999999E-3</v>
      </c>
      <c r="U10">
        <f>SUMIFS('EPA Export Aggregation'!X:X,'EPA Export Aggregation'!$A:$A,$B10,'EPA Export Aggregation'!$D:$D,$A$1)*IF($A10="CH4",About!$D$58,IF($A10="N2O",About!$D$59,1))</f>
        <v>1.6238301415E-3</v>
      </c>
      <c r="V10">
        <f>SUMIFS('EPA Export Aggregation'!Y:Y,'EPA Export Aggregation'!$A:$A,$B10,'EPA Export Aggregation'!$D:$D,$A$1)*IF($A10="CH4",About!$D$58,IF($A10="N2O",About!$D$59,1))</f>
        <v>1.6914677898999999E-3</v>
      </c>
      <c r="W10">
        <f>SUMIFS('EPA Export Aggregation'!Z:Z,'EPA Export Aggregation'!$A:$A,$B10,'EPA Export Aggregation'!$D:$D,$A$1)*IF($A10="CH4",About!$D$58,IF($A10="N2O",About!$D$59,1))</f>
        <v>1.7012728397999999E-3</v>
      </c>
      <c r="X10">
        <f>SUMIFS('EPA Export Aggregation'!AA:AA,'EPA Export Aggregation'!$A:$A,$B10,'EPA Export Aggregation'!$D:$D,$A$1)*IF($A10="CH4",About!$D$58,IF($A10="N2O",About!$D$59,1))</f>
        <v>1.9032760483999999E-3</v>
      </c>
      <c r="Y10">
        <f>SUMIFS('EPA Export Aggregation'!AB:AB,'EPA Export Aggregation'!$A:$A,$B10,'EPA Export Aggregation'!$D:$D,$A$1)*IF($A10="CH4",About!$D$58,IF($A10="N2O",About!$D$59,1))</f>
        <v>2.0009529339000002E-3</v>
      </c>
      <c r="Z10">
        <f>SUMIFS('EPA Export Aggregation'!AC:AC,'EPA Export Aggregation'!$A:$A,$B10,'EPA Export Aggregation'!$D:$D,$A$1)*IF($A10="CH4",About!$D$58,IF($A10="N2O",About!$D$59,1))</f>
        <v>1.9589560080999998E-3</v>
      </c>
      <c r="AA10">
        <f>SUMIFS('EPA Export Aggregation'!AD:AD,'EPA Export Aggregation'!$A:$A,$B10,'EPA Export Aggregation'!$D:$D,$A$1)*IF($A10="CH4",About!$D$58,IF($A10="N2O",About!$D$59,1))</f>
        <v>1.9853171318999999E-3</v>
      </c>
      <c r="AB10">
        <f>SUMIFS('EPA Export Aggregation'!AE:AE,'EPA Export Aggregation'!$A:$A,$B10,'EPA Export Aggregation'!$D:$D,$A$1)*IF($A10="CH4",About!$D$58,IF($A10="N2O",About!$D$59,1))</f>
        <v>1.9847249060000001E-3</v>
      </c>
      <c r="AC10">
        <f>SUMIFS('EPA Export Aggregation'!AF:AF,'EPA Export Aggregation'!$A:$A,$B10,'EPA Export Aggregation'!$D:$D,$A$1)*IF($A10="CH4",About!$D$58,IF($A10="N2O",About!$D$59,1))</f>
        <v>2.8134559443E-3</v>
      </c>
      <c r="AD10">
        <f>SUMIFS('EPA Export Aggregation'!AG:AG,'EPA Export Aggregation'!$A:$A,$B10,'EPA Export Aggregation'!$D:$D,$A$1)*IF($A10="CH4",About!$D$58,IF($A10="N2O",About!$D$59,1))</f>
        <v>3.9587383236999998E-3</v>
      </c>
      <c r="AE10">
        <f>SUMIFS('EPA Export Aggregation'!AH:AH,'EPA Export Aggregation'!$A:$A,$B10,'EPA Export Aggregation'!$D:$D,$A$1)*IF($A10="CH4",About!$D$58,IF($A10="N2O",About!$D$59,1))</f>
        <v>4.1351586791000001E-3</v>
      </c>
      <c r="AF10">
        <f>SUMIFS('EPA Export Aggregation'!AI:AI,'EPA Export Aggregation'!$A:$A,$B10,'EPA Export Aggregation'!$D:$D,$A$1)*IF($A10="CH4",About!$D$58,IF($A10="N2O",About!$D$59,1))</f>
        <v>8.7878180904999992E-3</v>
      </c>
      <c r="AG10">
        <f>SUMIFS('EPA Export Aggregation'!AJ:AJ,'EPA Export Aggregation'!$A:$A,$B10,'EPA Export Aggregation'!$D:$D,$A$1)*IF($A10="CH4",About!$D$58,IF($A10="N2O",About!$D$59,1))</f>
        <v>1.42455706903E-2</v>
      </c>
      <c r="AH10">
        <f>SUMIFS('EPA Export Aggregation'!AK:AK,'EPA Export Aggregation'!$A:$A,$B10,'EPA Export Aggregation'!$D:$D,$A$1)*IF($A10="CH4",About!$D$58,IF($A10="N2O",About!$D$59,1))</f>
        <v>6.4263924987000001E-3</v>
      </c>
    </row>
    <row r="11" spans="1:34" x14ac:dyDescent="0.45">
      <c r="A11" s="413" t="s">
        <v>2215</v>
      </c>
      <c r="B11" s="414" t="s">
        <v>4220</v>
      </c>
      <c r="C11">
        <f>SUMIFS('EPA Export Aggregation'!F:F,'EPA Export Aggregation'!$A:$A,$B11,'EPA Export Aggregation'!$D:$D,$A$1)*IF($A11="CH4",About!$D$58,IF($A11="N2O",About!$D$59,1))</f>
        <v>0.2980357160182</v>
      </c>
      <c r="D11">
        <f>SUMIFS('EPA Export Aggregation'!G:G,'EPA Export Aggregation'!$A:$A,$B11,'EPA Export Aggregation'!$D:$D,$A$1)*IF($A11="CH4",About!$D$58,IF($A11="N2O",About!$D$59,1))</f>
        <v>0.30366174214840003</v>
      </c>
      <c r="E11">
        <f>SUMIFS('EPA Export Aggregation'!H:H,'EPA Export Aggregation'!$A:$A,$B11,'EPA Export Aggregation'!$D:$D,$A$1)*IF($A11="CH4",About!$D$58,IF($A11="N2O",About!$D$59,1))</f>
        <v>0.28320556427819998</v>
      </c>
      <c r="F11">
        <f>SUMIFS('EPA Export Aggregation'!I:I,'EPA Export Aggregation'!$A:$A,$B11,'EPA Export Aggregation'!$D:$D,$A$1)*IF($A11="CH4",About!$D$58,IF($A11="N2O",About!$D$59,1))</f>
        <v>0.2524848991832</v>
      </c>
      <c r="G11">
        <f>SUMIFS('EPA Export Aggregation'!J:J,'EPA Export Aggregation'!$A:$A,$B11,'EPA Export Aggregation'!$D:$D,$A$1)*IF($A11="CH4",About!$D$58,IF($A11="N2O",About!$D$59,1))</f>
        <v>0.26913478806180002</v>
      </c>
      <c r="H11">
        <f>SUMIFS('EPA Export Aggregation'!K:K,'EPA Export Aggregation'!$A:$A,$B11,'EPA Export Aggregation'!$D:$D,$A$1)*IF($A11="CH4",About!$D$58,IF($A11="N2O",About!$D$59,1))</f>
        <v>0.27185485417979999</v>
      </c>
      <c r="I11">
        <f>SUMIFS('EPA Export Aggregation'!L:L,'EPA Export Aggregation'!$A:$A,$B11,'EPA Export Aggregation'!$D:$D,$A$1)*IF($A11="CH4",About!$D$58,IF($A11="N2O",About!$D$59,1))</f>
        <v>0.27941754607219998</v>
      </c>
      <c r="J11">
        <f>SUMIFS('EPA Export Aggregation'!M:M,'EPA Export Aggregation'!$A:$A,$B11,'EPA Export Aggregation'!$D:$D,$A$1)*IF($A11="CH4",About!$D$58,IF($A11="N2O",About!$D$59,1))</f>
        <v>0.28954899420469998</v>
      </c>
      <c r="K11">
        <f>SUMIFS('EPA Export Aggregation'!N:N,'EPA Export Aggregation'!$A:$A,$B11,'EPA Export Aggregation'!$D:$D,$A$1)*IF($A11="CH4",About!$D$58,IF($A11="N2O",About!$D$59,1))</f>
        <v>0.32584447177819997</v>
      </c>
      <c r="L11">
        <f>SUMIFS('EPA Export Aggregation'!O:O,'EPA Export Aggregation'!$A:$A,$B11,'EPA Export Aggregation'!$D:$D,$A$1)*IF($A11="CH4",About!$D$58,IF($A11="N2O",About!$D$59,1))</f>
        <v>0.3449479544465</v>
      </c>
      <c r="M11">
        <f>SUMIFS('EPA Export Aggregation'!P:P,'EPA Export Aggregation'!$A:$A,$B11,'EPA Export Aggregation'!$D:$D,$A$1)*IF($A11="CH4",About!$D$58,IF($A11="N2O",About!$D$59,1))</f>
        <v>0.36238240978550001</v>
      </c>
      <c r="N11">
        <f>SUMIFS('EPA Export Aggregation'!Q:Q,'EPA Export Aggregation'!$A:$A,$B11,'EPA Export Aggregation'!$D:$D,$A$1)*IF($A11="CH4",About!$D$58,IF($A11="N2O",About!$D$59,1))</f>
        <v>0.350545833955</v>
      </c>
      <c r="O11">
        <f>SUMIFS('EPA Export Aggregation'!R:R,'EPA Export Aggregation'!$A:$A,$B11,'EPA Export Aggregation'!$D:$D,$A$1)*IF($A11="CH4",About!$D$58,IF($A11="N2O",About!$D$59,1))</f>
        <v>0.34728595699940001</v>
      </c>
      <c r="P11">
        <f>SUMIFS('EPA Export Aggregation'!S:S,'EPA Export Aggregation'!$A:$A,$B11,'EPA Export Aggregation'!$D:$D,$A$1)*IF($A11="CH4",About!$D$58,IF($A11="N2O",About!$D$59,1))</f>
        <v>0.35887945867510002</v>
      </c>
      <c r="Q11">
        <f>SUMIFS('EPA Export Aggregation'!T:T,'EPA Export Aggregation'!$A:$A,$B11,'EPA Export Aggregation'!$D:$D,$A$1)*IF($A11="CH4",About!$D$58,IF($A11="N2O",About!$D$59,1))</f>
        <v>0.36122513609630003</v>
      </c>
      <c r="R11">
        <f>SUMIFS('EPA Export Aggregation'!U:U,'EPA Export Aggregation'!$A:$A,$B11,'EPA Export Aggregation'!$D:$D,$A$1)*IF($A11="CH4",About!$D$58,IF($A11="N2O",About!$D$59,1))</f>
        <v>0.36382644150080001</v>
      </c>
      <c r="S11">
        <f>SUMIFS('EPA Export Aggregation'!V:V,'EPA Export Aggregation'!$A:$A,$B11,'EPA Export Aggregation'!$D:$D,$A$1)*IF($A11="CH4",About!$D$58,IF($A11="N2O",About!$D$59,1))</f>
        <v>0.36427478555539999</v>
      </c>
      <c r="T11">
        <f>SUMIFS('EPA Export Aggregation'!W:W,'EPA Export Aggregation'!$A:$A,$B11,'EPA Export Aggregation'!$D:$D,$A$1)*IF($A11="CH4",About!$D$58,IF($A11="N2O",About!$D$59,1))</f>
        <v>0.3540695957942</v>
      </c>
      <c r="U11">
        <f>SUMIFS('EPA Export Aggregation'!X:X,'EPA Export Aggregation'!$A:$A,$B11,'EPA Export Aggregation'!$D:$D,$A$1)*IF($A11="CH4",About!$D$58,IF($A11="N2O",About!$D$59,1))</f>
        <v>0.33656598866069998</v>
      </c>
      <c r="V11">
        <f>SUMIFS('EPA Export Aggregation'!Y:Y,'EPA Export Aggregation'!$A:$A,$B11,'EPA Export Aggregation'!$D:$D,$A$1)*IF($A11="CH4",About!$D$58,IF($A11="N2O",About!$D$59,1))</f>
        <v>0.1842136300469</v>
      </c>
      <c r="W11">
        <f>SUMIFS('EPA Export Aggregation'!Z:Z,'EPA Export Aggregation'!$A:$A,$B11,'EPA Export Aggregation'!$D:$D,$A$1)*IF($A11="CH4",About!$D$58,IF($A11="N2O",About!$D$59,1))</f>
        <v>0.2128114649393</v>
      </c>
      <c r="X11">
        <f>SUMIFS('EPA Export Aggregation'!AA:AA,'EPA Export Aggregation'!$A:$A,$B11,'EPA Export Aggregation'!$D:$D,$A$1)*IF($A11="CH4",About!$D$58,IF($A11="N2O",About!$D$59,1))</f>
        <v>0.2266955328843</v>
      </c>
      <c r="Y11">
        <f>SUMIFS('EPA Export Aggregation'!AB:AB,'EPA Export Aggregation'!$A:$A,$B11,'EPA Export Aggregation'!$D:$D,$A$1)*IF($A11="CH4",About!$D$58,IF($A11="N2O",About!$D$59,1))</f>
        <v>0.20513768567339999</v>
      </c>
      <c r="Z11">
        <f>SUMIFS('EPA Export Aggregation'!AC:AC,'EPA Export Aggregation'!$A:$A,$B11,'EPA Export Aggregation'!$D:$D,$A$1)*IF($A11="CH4",About!$D$58,IF($A11="N2O",About!$D$59,1))</f>
        <v>0.21620139413379999</v>
      </c>
      <c r="AA11">
        <f>SUMIFS('EPA Export Aggregation'!AD:AD,'EPA Export Aggregation'!$A:$A,$B11,'EPA Export Aggregation'!$D:$D,$A$1)*IF($A11="CH4",About!$D$58,IF($A11="N2O",About!$D$59,1))</f>
        <v>0.25599162863550001</v>
      </c>
      <c r="AB11">
        <f>SUMIFS('EPA Export Aggregation'!AE:AE,'EPA Export Aggregation'!$A:$A,$B11,'EPA Export Aggregation'!$D:$D,$A$1)*IF($A11="CH4",About!$D$58,IF($A11="N2O",About!$D$59,1))</f>
        <v>0.22561760174209999</v>
      </c>
      <c r="AC11">
        <f>SUMIFS('EPA Export Aggregation'!AF:AF,'EPA Export Aggregation'!$A:$A,$B11,'EPA Export Aggregation'!$D:$D,$A$1)*IF($A11="CH4",About!$D$58,IF($A11="N2O",About!$D$59,1))</f>
        <v>0.23468970744010001</v>
      </c>
      <c r="AD11">
        <f>SUMIFS('EPA Export Aggregation'!AG:AG,'EPA Export Aggregation'!$A:$A,$B11,'EPA Export Aggregation'!$D:$D,$A$1)*IF($A11="CH4",About!$D$58,IF($A11="N2O",About!$D$59,1))</f>
        <v>0.1954056151321</v>
      </c>
      <c r="AE11">
        <f>SUMIFS('EPA Export Aggregation'!AH:AH,'EPA Export Aggregation'!$A:$A,$B11,'EPA Export Aggregation'!$D:$D,$A$1)*IF($A11="CH4",About!$D$58,IF($A11="N2O",About!$D$59,1))</f>
        <v>0.21210156613789999</v>
      </c>
      <c r="AF11">
        <f>SUMIFS('EPA Export Aggregation'!AI:AI,'EPA Export Aggregation'!$A:$A,$B11,'EPA Export Aggregation'!$D:$D,$A$1)*IF($A11="CH4",About!$D$58,IF($A11="N2O",About!$D$59,1))</f>
        <v>0.1823336133092</v>
      </c>
      <c r="AG11">
        <f>SUMIFS('EPA Export Aggregation'!AJ:AJ,'EPA Export Aggregation'!$A:$A,$B11,'EPA Export Aggregation'!$D:$D,$A$1)*IF($A11="CH4",About!$D$58,IF($A11="N2O",About!$D$59,1))</f>
        <v>0.1803933614629</v>
      </c>
      <c r="AH11">
        <f>SUMIFS('EPA Export Aggregation'!AK:AK,'EPA Export Aggregation'!$A:$A,$B11,'EPA Export Aggregation'!$D:$D,$A$1)*IF($A11="CH4",About!$D$58,IF($A11="N2O",About!$D$59,1))</f>
        <v>0.22475252058260001</v>
      </c>
    </row>
    <row r="12" spans="1:34" x14ac:dyDescent="0.45">
      <c r="A12" s="413" t="s">
        <v>2215</v>
      </c>
      <c r="B12" s="414" t="s">
        <v>4231</v>
      </c>
      <c r="C12">
        <f>SUMIFS('EPA Export Aggregation'!F:F,'EPA Export Aggregation'!$A:$A,$B12,'EPA Export Aggregation'!$D:$D,$A$1)*IF($A12="CH4",About!$D$58,IF($A12="N2O",About!$D$59,1))</f>
        <v>0.20980920313859999</v>
      </c>
      <c r="D12">
        <f>SUMIFS('EPA Export Aggregation'!G:G,'EPA Export Aggregation'!$A:$A,$B12,'EPA Export Aggregation'!$D:$D,$A$1)*IF($A12="CH4",About!$D$58,IF($A12="N2O",About!$D$59,1))</f>
        <v>0.31360155770420001</v>
      </c>
      <c r="E12">
        <f>SUMIFS('EPA Export Aggregation'!H:H,'EPA Export Aggregation'!$A:$A,$B12,'EPA Export Aggregation'!$D:$D,$A$1)*IF($A12="CH4",About!$D$58,IF($A12="N2O",About!$D$59,1))</f>
        <v>0.32473250374969997</v>
      </c>
      <c r="F12">
        <f>SUMIFS('EPA Export Aggregation'!I:I,'EPA Export Aggregation'!$A:$A,$B12,'EPA Export Aggregation'!$D:$D,$A$1)*IF($A12="CH4",About!$D$58,IF($A12="N2O",About!$D$59,1))</f>
        <v>0.2258047474638</v>
      </c>
      <c r="G12">
        <f>SUMIFS('EPA Export Aggregation'!J:J,'EPA Export Aggregation'!$A:$A,$B12,'EPA Export Aggregation'!$D:$D,$A$1)*IF($A12="CH4",About!$D$58,IF($A12="N2O",About!$D$59,1))</f>
        <v>0.2407927337147</v>
      </c>
      <c r="H12">
        <f>SUMIFS('EPA Export Aggregation'!K:K,'EPA Export Aggregation'!$A:$A,$B12,'EPA Export Aggregation'!$D:$D,$A$1)*IF($A12="CH4",About!$D$58,IF($A12="N2O",About!$D$59,1))</f>
        <v>0.26108652708820002</v>
      </c>
      <c r="I12">
        <f>SUMIFS('EPA Export Aggregation'!L:L,'EPA Export Aggregation'!$A:$A,$B12,'EPA Export Aggregation'!$D:$D,$A$1)*IF($A12="CH4",About!$D$58,IF($A12="N2O",About!$D$59,1))</f>
        <v>0.2709148019289</v>
      </c>
      <c r="J12">
        <f>SUMIFS('EPA Export Aggregation'!M:M,'EPA Export Aggregation'!$A:$A,$B12,'EPA Export Aggregation'!$D:$D,$A$1)*IF($A12="CH4",About!$D$58,IF($A12="N2O",About!$D$59,1))</f>
        <v>0.28183299546790003</v>
      </c>
      <c r="K12">
        <f>SUMIFS('EPA Export Aggregation'!N:N,'EPA Export Aggregation'!$A:$A,$B12,'EPA Export Aggregation'!$D:$D,$A$1)*IF($A12="CH4",About!$D$58,IF($A12="N2O",About!$D$59,1))</f>
        <v>0.4280555543888</v>
      </c>
      <c r="L12">
        <f>SUMIFS('EPA Export Aggregation'!O:O,'EPA Export Aggregation'!$A:$A,$B12,'EPA Export Aggregation'!$D:$D,$A$1)*IF($A12="CH4",About!$D$58,IF($A12="N2O",About!$D$59,1))</f>
        <v>0.41515411524169998</v>
      </c>
      <c r="M12">
        <f>SUMIFS('EPA Export Aggregation'!P:P,'EPA Export Aggregation'!$A:$A,$B12,'EPA Export Aggregation'!$D:$D,$A$1)*IF($A12="CH4",About!$D$58,IF($A12="N2O",About!$D$59,1))</f>
        <v>0.41579306224489998</v>
      </c>
      <c r="N12">
        <f>SUMIFS('EPA Export Aggregation'!Q:Q,'EPA Export Aggregation'!$A:$A,$B12,'EPA Export Aggregation'!$D:$D,$A$1)*IF($A12="CH4",About!$D$58,IF($A12="N2O",About!$D$59,1))</f>
        <v>0.41384134412040002</v>
      </c>
      <c r="O12">
        <f>SUMIFS('EPA Export Aggregation'!R:R,'EPA Export Aggregation'!$A:$A,$B12,'EPA Export Aggregation'!$D:$D,$A$1)*IF($A12="CH4",About!$D$58,IF($A12="N2O",About!$D$59,1))</f>
        <v>0.41244419393640003</v>
      </c>
      <c r="P12">
        <f>SUMIFS('EPA Export Aggregation'!S:S,'EPA Export Aggregation'!$A:$A,$B12,'EPA Export Aggregation'!$D:$D,$A$1)*IF($A12="CH4",About!$D$58,IF($A12="N2O",About!$D$59,1))</f>
        <v>0.4500686865188</v>
      </c>
      <c r="Q12">
        <f>SUMIFS('EPA Export Aggregation'!T:T,'EPA Export Aggregation'!$A:$A,$B12,'EPA Export Aggregation'!$D:$D,$A$1)*IF($A12="CH4",About!$D$58,IF($A12="N2O",About!$D$59,1))</f>
        <v>0.49777577172199999</v>
      </c>
      <c r="R12">
        <f>SUMIFS('EPA Export Aggregation'!U:U,'EPA Export Aggregation'!$A:$A,$B12,'EPA Export Aggregation'!$D:$D,$A$1)*IF($A12="CH4",About!$D$58,IF($A12="N2O",About!$D$59,1))</f>
        <v>0.48107987532770002</v>
      </c>
      <c r="S12">
        <f>SUMIFS('EPA Export Aggregation'!V:V,'EPA Export Aggregation'!$A:$A,$B12,'EPA Export Aggregation'!$D:$D,$A$1)*IF($A12="CH4",About!$D$58,IF($A12="N2O",About!$D$59,1))</f>
        <v>0.51976107090989998</v>
      </c>
      <c r="T12">
        <f>SUMIFS('EPA Export Aggregation'!W:W,'EPA Export Aggregation'!$A:$A,$B12,'EPA Export Aggregation'!$D:$D,$A$1)*IF($A12="CH4",About!$D$58,IF($A12="N2O",About!$D$59,1))</f>
        <v>0.34204874063599999</v>
      </c>
      <c r="U12">
        <f>SUMIFS('EPA Export Aggregation'!X:X,'EPA Export Aggregation'!$A:$A,$B12,'EPA Export Aggregation'!$D:$D,$A$1)*IF($A12="CH4",About!$D$58,IF($A12="N2O",About!$D$59,1))</f>
        <v>0.33290105465999997</v>
      </c>
      <c r="V12">
        <f>SUMIFS('EPA Export Aggregation'!Y:Y,'EPA Export Aggregation'!$A:$A,$B12,'EPA Export Aggregation'!$D:$D,$A$1)*IF($A12="CH4",About!$D$58,IF($A12="N2O",About!$D$59,1))</f>
        <v>0.29313206079999998</v>
      </c>
      <c r="W12">
        <f>SUMIFS('EPA Export Aggregation'!Z:Z,'EPA Export Aggregation'!$A:$A,$B12,'EPA Export Aggregation'!$D:$D,$A$1)*IF($A12="CH4",About!$D$58,IF($A12="N2O",About!$D$59,1))</f>
        <v>0.78358058470439995</v>
      </c>
      <c r="X12">
        <f>SUMIFS('EPA Export Aggregation'!AA:AA,'EPA Export Aggregation'!$A:$A,$B12,'EPA Export Aggregation'!$D:$D,$A$1)*IF($A12="CH4",About!$D$58,IF($A12="N2O",About!$D$59,1))</f>
        <v>0.86588711932520002</v>
      </c>
      <c r="Y12">
        <f>SUMIFS('EPA Export Aggregation'!AB:AB,'EPA Export Aggregation'!$A:$A,$B12,'EPA Export Aggregation'!$D:$D,$A$1)*IF($A12="CH4",About!$D$58,IF($A12="N2O",About!$D$59,1))</f>
        <v>0.86899902157260001</v>
      </c>
      <c r="Z12">
        <f>SUMIFS('EPA Export Aggregation'!AC:AC,'EPA Export Aggregation'!$A:$A,$B12,'EPA Export Aggregation'!$D:$D,$A$1)*IF($A12="CH4",About!$D$58,IF($A12="N2O",About!$D$59,1))</f>
        <v>0.86190465544509998</v>
      </c>
      <c r="AA12">
        <f>SUMIFS('EPA Export Aggregation'!AD:AD,'EPA Export Aggregation'!$A:$A,$B12,'EPA Export Aggregation'!$D:$D,$A$1)*IF($A12="CH4",About!$D$58,IF($A12="N2O",About!$D$59,1))</f>
        <v>0.84678057016590003</v>
      </c>
      <c r="AB12">
        <f>SUMIFS('EPA Export Aggregation'!AE:AE,'EPA Export Aggregation'!$A:$A,$B12,'EPA Export Aggregation'!$D:$D,$A$1)*IF($A12="CH4",About!$D$58,IF($A12="N2O",About!$D$59,1))</f>
        <v>0.77427824795040001</v>
      </c>
      <c r="AC12">
        <f>SUMIFS('EPA Export Aggregation'!AF:AF,'EPA Export Aggregation'!$A:$A,$B12,'EPA Export Aggregation'!$D:$D,$A$1)*IF($A12="CH4",About!$D$58,IF($A12="N2O",About!$D$59,1))</f>
        <v>0.68612436328670001</v>
      </c>
      <c r="AD12">
        <f>SUMIFS('EPA Export Aggregation'!AG:AG,'EPA Export Aggregation'!$A:$A,$B12,'EPA Export Aggregation'!$D:$D,$A$1)*IF($A12="CH4",About!$D$58,IF($A12="N2O",About!$D$59,1))</f>
        <v>0.67767201576559999</v>
      </c>
      <c r="AE12">
        <f>SUMIFS('EPA Export Aggregation'!AH:AH,'EPA Export Aggregation'!$A:$A,$B12,'EPA Export Aggregation'!$D:$D,$A$1)*IF($A12="CH4",About!$D$58,IF($A12="N2O",About!$D$59,1))</f>
        <v>0.68973472026820004</v>
      </c>
      <c r="AF12">
        <f>SUMIFS('EPA Export Aggregation'!AI:AI,'EPA Export Aggregation'!$A:$A,$B12,'EPA Export Aggregation'!$D:$D,$A$1)*IF($A12="CH4",About!$D$58,IF($A12="N2O",About!$D$59,1))</f>
        <v>0.69232371210639998</v>
      </c>
      <c r="AG12">
        <f>SUMIFS('EPA Export Aggregation'!AJ:AJ,'EPA Export Aggregation'!$A:$A,$B12,'EPA Export Aggregation'!$D:$D,$A$1)*IF($A12="CH4",About!$D$58,IF($A12="N2O",About!$D$59,1))</f>
        <v>0.72983792499019995</v>
      </c>
      <c r="AH12">
        <f>SUMIFS('EPA Export Aggregation'!AK:AK,'EPA Export Aggregation'!$A:$A,$B12,'EPA Export Aggregation'!$D:$D,$A$1)*IF($A12="CH4",About!$D$58,IF($A12="N2O",About!$D$59,1))</f>
        <v>0.60188987012570005</v>
      </c>
    </row>
    <row r="13" spans="1:34" x14ac:dyDescent="0.45">
      <c r="A13" s="413" t="s">
        <v>2215</v>
      </c>
      <c r="B13" s="414" t="s">
        <v>4235</v>
      </c>
      <c r="C13">
        <f>SUMIFS('EPA Export Aggregation'!F:F,'EPA Export Aggregation'!$A:$A,$B13,'EPA Export Aggregation'!$D:$D,$A$1)*IF($A13="CH4",About!$D$58,IF($A13="N2O",About!$D$59,1))</f>
        <v>0.16386897200520001</v>
      </c>
      <c r="D13">
        <f>SUMIFS('EPA Export Aggregation'!G:G,'EPA Export Aggregation'!$A:$A,$B13,'EPA Export Aggregation'!$D:$D,$A$1)*IF($A13="CH4",About!$D$58,IF($A13="N2O",About!$D$59,1))</f>
        <v>0.14817932902200001</v>
      </c>
      <c r="E13">
        <f>SUMIFS('EPA Export Aggregation'!H:H,'EPA Export Aggregation'!$A:$A,$B13,'EPA Export Aggregation'!$D:$D,$A$1)*IF($A13="CH4",About!$D$58,IF($A13="N2O",About!$D$59,1))</f>
        <v>0.14709805243339999</v>
      </c>
      <c r="F13">
        <f>SUMIFS('EPA Export Aggregation'!I:I,'EPA Export Aggregation'!$A:$A,$B13,'EPA Export Aggregation'!$D:$D,$A$1)*IF($A13="CH4",About!$D$58,IF($A13="N2O",About!$D$59,1))</f>
        <v>0.13797528905209999</v>
      </c>
      <c r="G13">
        <f>SUMIFS('EPA Export Aggregation'!J:J,'EPA Export Aggregation'!$A:$A,$B13,'EPA Export Aggregation'!$D:$D,$A$1)*IF($A13="CH4",About!$D$58,IF($A13="N2O",About!$D$59,1))</f>
        <v>0.14666557611350001</v>
      </c>
      <c r="H13">
        <f>SUMIFS('EPA Export Aggregation'!K:K,'EPA Export Aggregation'!$A:$A,$B13,'EPA Export Aggregation'!$D:$D,$A$1)*IF($A13="CH4",About!$D$58,IF($A13="N2O",About!$D$59,1))</f>
        <v>0.19966650368639999</v>
      </c>
      <c r="I13">
        <f>SUMIFS('EPA Export Aggregation'!L:L,'EPA Export Aggregation'!$A:$A,$B13,'EPA Export Aggregation'!$D:$D,$A$1)*IF($A13="CH4",About!$D$58,IF($A13="N2O",About!$D$59,1))</f>
        <v>0.21822121549869999</v>
      </c>
      <c r="J13">
        <f>SUMIFS('EPA Export Aggregation'!M:M,'EPA Export Aggregation'!$A:$A,$B13,'EPA Export Aggregation'!$D:$D,$A$1)*IF($A13="CH4",About!$D$58,IF($A13="N2O",About!$D$59,1))</f>
        <v>0.2128046706908</v>
      </c>
      <c r="K13">
        <f>SUMIFS('EPA Export Aggregation'!N:N,'EPA Export Aggregation'!$A:$A,$B13,'EPA Export Aggregation'!$D:$D,$A$1)*IF($A13="CH4",About!$D$58,IF($A13="N2O",About!$D$59,1))</f>
        <v>0.2189003296332</v>
      </c>
      <c r="L13">
        <f>SUMIFS('EPA Export Aggregation'!O:O,'EPA Export Aggregation'!$A:$A,$B13,'EPA Export Aggregation'!$D:$D,$A$1)*IF($A13="CH4",About!$D$58,IF($A13="N2O",About!$D$59,1))</f>
        <v>0.24239726326550001</v>
      </c>
      <c r="M13">
        <f>SUMIFS('EPA Export Aggregation'!P:P,'EPA Export Aggregation'!$A:$A,$B13,'EPA Export Aggregation'!$D:$D,$A$1)*IF($A13="CH4",About!$D$58,IF($A13="N2O",About!$D$59,1))</f>
        <v>0.1626293349928</v>
      </c>
      <c r="N13">
        <f>SUMIFS('EPA Export Aggregation'!Q:Q,'EPA Export Aggregation'!$A:$A,$B13,'EPA Export Aggregation'!$D:$D,$A$1)*IF($A13="CH4",About!$D$58,IF($A13="N2O",About!$D$59,1))</f>
        <v>0.16975481562709999</v>
      </c>
      <c r="O13">
        <f>SUMIFS('EPA Export Aggregation'!R:R,'EPA Export Aggregation'!$A:$A,$B13,'EPA Export Aggregation'!$D:$D,$A$1)*IF($A13="CH4",About!$D$58,IF($A13="N2O",About!$D$59,1))</f>
        <v>0.17916751479570001</v>
      </c>
      <c r="P13">
        <f>SUMIFS('EPA Export Aggregation'!S:S,'EPA Export Aggregation'!$A:$A,$B13,'EPA Export Aggregation'!$D:$D,$A$1)*IF($A13="CH4",About!$D$58,IF($A13="N2O",About!$D$59,1))</f>
        <v>0.1392960376772</v>
      </c>
      <c r="Q13">
        <f>SUMIFS('EPA Export Aggregation'!T:T,'EPA Export Aggregation'!$A:$A,$B13,'EPA Export Aggregation'!$D:$D,$A$1)*IF($A13="CH4",About!$D$58,IF($A13="N2O",About!$D$59,1))</f>
        <v>0.19268465518440001</v>
      </c>
      <c r="R13">
        <f>SUMIFS('EPA Export Aggregation'!U:U,'EPA Export Aggregation'!$A:$A,$B13,'EPA Export Aggregation'!$D:$D,$A$1)*IF($A13="CH4",About!$D$58,IF($A13="N2O",About!$D$59,1))</f>
        <v>0.2166466189873</v>
      </c>
      <c r="S13">
        <f>SUMIFS('EPA Export Aggregation'!V:V,'EPA Export Aggregation'!$A:$A,$B13,'EPA Export Aggregation'!$D:$D,$A$1)*IF($A13="CH4",About!$D$58,IF($A13="N2O",About!$D$59,1))</f>
        <v>0.25226706508539998</v>
      </c>
      <c r="T13">
        <f>SUMIFS('EPA Export Aggregation'!W:W,'EPA Export Aggregation'!$A:$A,$B13,'EPA Export Aggregation'!$D:$D,$A$1)*IF($A13="CH4",About!$D$58,IF($A13="N2O",About!$D$59,1))</f>
        <v>0.2348652262614</v>
      </c>
      <c r="U13">
        <f>SUMIFS('EPA Export Aggregation'!X:X,'EPA Export Aggregation'!$A:$A,$B13,'EPA Export Aggregation'!$D:$D,$A$1)*IF($A13="CH4",About!$D$58,IF($A13="N2O",About!$D$59,1))</f>
        <v>0.20238817301549999</v>
      </c>
      <c r="V13">
        <f>SUMIFS('EPA Export Aggregation'!Y:Y,'EPA Export Aggregation'!$A:$A,$B13,'EPA Export Aggregation'!$D:$D,$A$1)*IF($A13="CH4",About!$D$58,IF($A13="N2O",About!$D$59,1))</f>
        <v>0.2629783265683</v>
      </c>
      <c r="W13">
        <f>SUMIFS('EPA Export Aggregation'!Z:Z,'EPA Export Aggregation'!$A:$A,$B13,'EPA Export Aggregation'!$D:$D,$A$1)*IF($A13="CH4",About!$D$58,IF($A13="N2O",About!$D$59,1))</f>
        <v>0.32425752881589998</v>
      </c>
      <c r="X13">
        <f>SUMIFS('EPA Export Aggregation'!AA:AA,'EPA Export Aggregation'!$A:$A,$B13,'EPA Export Aggregation'!$D:$D,$A$1)*IF($A13="CH4",About!$D$58,IF($A13="N2O",About!$D$59,1))</f>
        <v>0.29745573213929999</v>
      </c>
      <c r="Y13">
        <f>SUMIFS('EPA Export Aggregation'!AB:AB,'EPA Export Aggregation'!$A:$A,$B13,'EPA Export Aggregation'!$D:$D,$A$1)*IF($A13="CH4",About!$D$58,IF($A13="N2O",About!$D$59,1))</f>
        <v>0.27417980473170001</v>
      </c>
      <c r="Z13">
        <f>SUMIFS('EPA Export Aggregation'!AC:AC,'EPA Export Aggregation'!$A:$A,$B13,'EPA Export Aggregation'!$D:$D,$A$1)*IF($A13="CH4",About!$D$58,IF($A13="N2O",About!$D$59,1))</f>
        <v>0.33527370136369999</v>
      </c>
      <c r="AA13">
        <f>SUMIFS('EPA Export Aggregation'!AD:AD,'EPA Export Aggregation'!$A:$A,$B13,'EPA Export Aggregation'!$D:$D,$A$1)*IF($A13="CH4",About!$D$58,IF($A13="N2O",About!$D$59,1))</f>
        <v>0.38791686496529998</v>
      </c>
      <c r="AB13">
        <f>SUMIFS('EPA Export Aggregation'!AE:AE,'EPA Export Aggregation'!$A:$A,$B13,'EPA Export Aggregation'!$D:$D,$A$1)*IF($A13="CH4",About!$D$58,IF($A13="N2O",About!$D$59,1))</f>
        <v>0.3755151283209</v>
      </c>
      <c r="AC13">
        <f>SUMIFS('EPA Export Aggregation'!AF:AF,'EPA Export Aggregation'!$A:$A,$B13,'EPA Export Aggregation'!$D:$D,$A$1)*IF($A13="CH4",About!$D$58,IF($A13="N2O",About!$D$59,1))</f>
        <v>0.3361653392867</v>
      </c>
      <c r="AD13">
        <f>SUMIFS('EPA Export Aggregation'!AG:AG,'EPA Export Aggregation'!$A:$A,$B13,'EPA Export Aggregation'!$D:$D,$A$1)*IF($A13="CH4",About!$D$58,IF($A13="N2O",About!$D$59,1))</f>
        <v>0.30839941435559998</v>
      </c>
      <c r="AE13">
        <f>SUMIFS('EPA Export Aggregation'!AH:AH,'EPA Export Aggregation'!$A:$A,$B13,'EPA Export Aggregation'!$D:$D,$A$1)*IF($A13="CH4",About!$D$58,IF($A13="N2O",About!$D$59,1))</f>
        <v>0.2312040308128</v>
      </c>
      <c r="AF13">
        <f>SUMIFS('EPA Export Aggregation'!AI:AI,'EPA Export Aggregation'!$A:$A,$B13,'EPA Export Aggregation'!$D:$D,$A$1)*IF($A13="CH4",About!$D$58,IF($A13="N2O",About!$D$59,1))</f>
        <v>0.2664645585514</v>
      </c>
      <c r="AG13">
        <f>SUMIFS('EPA Export Aggregation'!AJ:AJ,'EPA Export Aggregation'!$A:$A,$B13,'EPA Export Aggregation'!$D:$D,$A$1)*IF($A13="CH4",About!$D$58,IF($A13="N2O",About!$D$59,1))</f>
        <v>0.26206361738189998</v>
      </c>
      <c r="AH13">
        <f>SUMIFS('EPA Export Aggregation'!AK:AK,'EPA Export Aggregation'!$A:$A,$B13,'EPA Export Aggregation'!$D:$D,$A$1)*IF($A13="CH4",About!$D$58,IF($A13="N2O",About!$D$59,1))</f>
        <v>0.25004077950980003</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7.0879639877999999E-3</v>
      </c>
      <c r="D16">
        <f>SUMIFS('EPA Export Aggregation'!G:G,'EPA Export Aggregation'!$A:$A,$B16,'EPA Export Aggregation'!$D:$D,$A$1)*IF($A16="CH4",About!$D$58,IF($A16="N2O",About!$D$59,1))</f>
        <v>7.4142989728999999E-3</v>
      </c>
      <c r="E16">
        <f>SUMIFS('EPA Export Aggregation'!H:H,'EPA Export Aggregation'!$A:$A,$B16,'EPA Export Aggregation'!$D:$D,$A$1)*IF($A16="CH4",About!$D$58,IF($A16="N2O",About!$D$59,1))</f>
        <v>7.5902970326000001E-3</v>
      </c>
      <c r="F16">
        <f>SUMIFS('EPA Export Aggregation'!I:I,'EPA Export Aggregation'!$A:$A,$B16,'EPA Export Aggregation'!$D:$D,$A$1)*IF($A16="CH4",About!$D$58,IF($A16="N2O",About!$D$59,1))</f>
        <v>7.8612149652999997E-3</v>
      </c>
      <c r="G16">
        <f>SUMIFS('EPA Export Aggregation'!J:J,'EPA Export Aggregation'!$A:$A,$B16,'EPA Export Aggregation'!$D:$D,$A$1)*IF($A16="CH4",About!$D$58,IF($A16="N2O",About!$D$59,1))</f>
        <v>8.2872758002000002E-3</v>
      </c>
      <c r="H16">
        <f>SUMIFS('EPA Export Aggregation'!K:K,'EPA Export Aggregation'!$A:$A,$B16,'EPA Export Aggregation'!$D:$D,$A$1)*IF($A16="CH4",About!$D$58,IF($A16="N2O",About!$D$59,1))</f>
        <v>8.6446459398999993E-3</v>
      </c>
      <c r="I16">
        <f>SUMIFS('EPA Export Aggregation'!L:L,'EPA Export Aggregation'!$A:$A,$B16,'EPA Export Aggregation'!$D:$D,$A$1)*IF($A16="CH4",About!$D$58,IF($A16="N2O",About!$D$59,1))</f>
        <v>9.0543744099999997E-3</v>
      </c>
      <c r="J16">
        <f>SUMIFS('EPA Export Aggregation'!M:M,'EPA Export Aggregation'!$A:$A,$B16,'EPA Export Aggregation'!$D:$D,$A$1)*IF($A16="CH4",About!$D$58,IF($A16="N2O",About!$D$59,1))</f>
        <v>9.4607702691999994E-3</v>
      </c>
      <c r="K16">
        <f>SUMIFS('EPA Export Aggregation'!N:N,'EPA Export Aggregation'!$A:$A,$B16,'EPA Export Aggregation'!$D:$D,$A$1)*IF($A16="CH4",About!$D$58,IF($A16="N2O",About!$D$59,1))</f>
        <v>9.8042469817999998E-3</v>
      </c>
      <c r="L16">
        <f>SUMIFS('EPA Export Aggregation'!O:O,'EPA Export Aggregation'!$A:$A,$B16,'EPA Export Aggregation'!$D:$D,$A$1)*IF($A16="CH4",About!$D$58,IF($A16="N2O",About!$D$59,1))</f>
        <v>1.0104907042E-2</v>
      </c>
      <c r="M16">
        <f>SUMIFS('EPA Export Aggregation'!P:P,'EPA Export Aggregation'!$A:$A,$B16,'EPA Export Aggregation'!$D:$D,$A$1)*IF($A16="CH4",About!$D$58,IF($A16="N2O",About!$D$59,1))</f>
        <v>1.04185361001E-2</v>
      </c>
      <c r="N16">
        <f>SUMIFS('EPA Export Aggregation'!Q:Q,'EPA Export Aggregation'!$A:$A,$B16,'EPA Export Aggregation'!$D:$D,$A$1)*IF($A16="CH4",About!$D$58,IF($A16="N2O",About!$D$59,1))</f>
        <v>6.4836912702000002E-3</v>
      </c>
      <c r="O16">
        <f>SUMIFS('EPA Export Aggregation'!R:R,'EPA Export Aggregation'!$A:$A,$B16,'EPA Export Aggregation'!$D:$D,$A$1)*IF($A16="CH4",About!$D$58,IF($A16="N2O",About!$D$59,1))</f>
        <v>7.8003569688999998E-3</v>
      </c>
      <c r="P16">
        <f>SUMIFS('EPA Export Aggregation'!S:S,'EPA Export Aggregation'!$A:$A,$B16,'EPA Export Aggregation'!$D:$D,$A$1)*IF($A16="CH4",About!$D$58,IF($A16="N2O",About!$D$59,1))</f>
        <v>1.0427370497E-2</v>
      </c>
      <c r="Q16">
        <f>SUMIFS('EPA Export Aggregation'!T:T,'EPA Export Aggregation'!$A:$A,$B16,'EPA Export Aggregation'!$D:$D,$A$1)*IF($A16="CH4",About!$D$58,IF($A16="N2O",About!$D$59,1))</f>
        <v>9.9477726056999994E-3</v>
      </c>
      <c r="R16">
        <f>SUMIFS('EPA Export Aggregation'!U:U,'EPA Export Aggregation'!$A:$A,$B16,'EPA Export Aggregation'!$D:$D,$A$1)*IF($A16="CH4",About!$D$58,IF($A16="N2O",About!$D$59,1))</f>
        <v>1.1155836952699999E-2</v>
      </c>
      <c r="S16">
        <f>SUMIFS('EPA Export Aggregation'!V:V,'EPA Export Aggregation'!$A:$A,$B16,'EPA Export Aggregation'!$D:$D,$A$1)*IF($A16="CH4",About!$D$58,IF($A16="N2O",About!$D$59,1))</f>
        <v>1.46579646093E-2</v>
      </c>
      <c r="T16">
        <f>SUMIFS('EPA Export Aggregation'!W:W,'EPA Export Aggregation'!$A:$A,$B16,'EPA Export Aggregation'!$D:$D,$A$1)*IF($A16="CH4",About!$D$58,IF($A16="N2O",About!$D$59,1))</f>
        <v>1.6367176166700002E-2</v>
      </c>
      <c r="U16">
        <f>SUMIFS('EPA Export Aggregation'!X:X,'EPA Export Aggregation'!$A:$A,$B16,'EPA Export Aggregation'!$D:$D,$A$1)*IF($A16="CH4",About!$D$58,IF($A16="N2O",About!$D$59,1))</f>
        <v>1.5785102390399999E-2</v>
      </c>
      <c r="V16">
        <f>SUMIFS('EPA Export Aggregation'!Y:Y,'EPA Export Aggregation'!$A:$A,$B16,'EPA Export Aggregation'!$D:$D,$A$1)*IF($A16="CH4",About!$D$58,IF($A16="N2O",About!$D$59,1))</f>
        <v>1.5498294929500001E-2</v>
      </c>
      <c r="W16">
        <f>SUMIFS('EPA Export Aggregation'!Z:Z,'EPA Export Aggregation'!$A:$A,$B16,'EPA Export Aggregation'!$D:$D,$A$1)*IF($A16="CH4",About!$D$58,IF($A16="N2O",About!$D$59,1))</f>
        <v>3.8154698415999999E-2</v>
      </c>
      <c r="X16">
        <f>SUMIFS('EPA Export Aggregation'!AA:AA,'EPA Export Aggregation'!$A:$A,$B16,'EPA Export Aggregation'!$D:$D,$A$1)*IF($A16="CH4",About!$D$58,IF($A16="N2O",About!$D$59,1))</f>
        <v>3.5094862261199997E-2</v>
      </c>
      <c r="Y16">
        <f>SUMIFS('EPA Export Aggregation'!AB:AB,'EPA Export Aggregation'!$A:$A,$B16,'EPA Export Aggregation'!$D:$D,$A$1)*IF($A16="CH4",About!$D$58,IF($A16="N2O",About!$D$59,1))</f>
        <v>3.4700556699800003E-2</v>
      </c>
      <c r="Z16">
        <f>SUMIFS('EPA Export Aggregation'!AC:AC,'EPA Export Aggregation'!$A:$A,$B16,'EPA Export Aggregation'!$D:$D,$A$1)*IF($A16="CH4",About!$D$58,IF($A16="N2O",About!$D$59,1))</f>
        <v>3.6335300969999998E-2</v>
      </c>
      <c r="AA16">
        <f>SUMIFS('EPA Export Aggregation'!AD:AD,'EPA Export Aggregation'!$A:$A,$B16,'EPA Export Aggregation'!$D:$D,$A$1)*IF($A16="CH4",About!$D$58,IF($A16="N2O",About!$D$59,1))</f>
        <v>3.9106550815400001E-2</v>
      </c>
      <c r="AB16">
        <f>SUMIFS('EPA Export Aggregation'!AE:AE,'EPA Export Aggregation'!$A:$A,$B16,'EPA Export Aggregation'!$D:$D,$A$1)*IF($A16="CH4",About!$D$58,IF($A16="N2O",About!$D$59,1))</f>
        <v>4.3656547749199998E-2</v>
      </c>
      <c r="AC16">
        <f>SUMIFS('EPA Export Aggregation'!AF:AF,'EPA Export Aggregation'!$A:$A,$B16,'EPA Export Aggregation'!$D:$D,$A$1)*IF($A16="CH4",About!$D$58,IF($A16="N2O",About!$D$59,1))</f>
        <v>4.1445463181099998E-2</v>
      </c>
      <c r="AD16">
        <f>SUMIFS('EPA Export Aggregation'!AG:AG,'EPA Export Aggregation'!$A:$A,$B16,'EPA Export Aggregation'!$D:$D,$A$1)*IF($A16="CH4",About!$D$58,IF($A16="N2O",About!$D$59,1))</f>
        <v>4.1396504728899997E-2</v>
      </c>
      <c r="AE16">
        <f>SUMIFS('EPA Export Aggregation'!AH:AH,'EPA Export Aggregation'!$A:$A,$B16,'EPA Export Aggregation'!$D:$D,$A$1)*IF($A16="CH4",About!$D$58,IF($A16="N2O",About!$D$59,1))</f>
        <v>3.7883139614399999E-2</v>
      </c>
      <c r="AF16">
        <f>SUMIFS('EPA Export Aggregation'!AI:AI,'EPA Export Aggregation'!$A:$A,$B16,'EPA Export Aggregation'!$D:$D,$A$1)*IF($A16="CH4",About!$D$58,IF($A16="N2O",About!$D$59,1))</f>
        <v>4.5351334503699998E-2</v>
      </c>
      <c r="AG16">
        <f>SUMIFS('EPA Export Aggregation'!AJ:AJ,'EPA Export Aggregation'!$A:$A,$B16,'EPA Export Aggregation'!$D:$D,$A$1)*IF($A16="CH4",About!$D$58,IF($A16="N2O",About!$D$59,1))</f>
        <v>4.6178207509200001E-2</v>
      </c>
      <c r="AH16">
        <f>SUMIFS('EPA Export Aggregation'!AK:AK,'EPA Export Aggregation'!$A:$A,$B16,'EPA Export Aggregation'!$D:$D,$A$1)*IF($A16="CH4",About!$D$58,IF($A16="N2O",About!$D$59,1))</f>
        <v>4.6757410428499999E-2</v>
      </c>
    </row>
    <row r="17" spans="1:34" x14ac:dyDescent="0.4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1.82232677616E-2</v>
      </c>
      <c r="D23">
        <f>SUMIFS('EPA Export Aggregation'!G:G,'EPA Export Aggregation'!$A:$A,$B23,'EPA Export Aggregation'!$D:$D,$A$1)*IF($A23="CH4",About!$D$58,IF($A23="N2O",About!$D$59,1))</f>
        <v>1.7666433902300001E-2</v>
      </c>
      <c r="E23">
        <f>SUMIFS('EPA Export Aggregation'!H:H,'EPA Export Aggregation'!$A:$A,$B23,'EPA Export Aggregation'!$D:$D,$A$1)*IF($A23="CH4",About!$D$58,IF($A23="N2O",About!$D$59,1))</f>
        <v>2.00434833598E-2</v>
      </c>
      <c r="F23">
        <f>SUMIFS('EPA Export Aggregation'!I:I,'EPA Export Aggregation'!$A:$A,$B23,'EPA Export Aggregation'!$D:$D,$A$1)*IF($A23="CH4",About!$D$58,IF($A23="N2O",About!$D$59,1))</f>
        <v>2.44326144211E-2</v>
      </c>
      <c r="G23">
        <f>SUMIFS('EPA Export Aggregation'!J:J,'EPA Export Aggregation'!$A:$A,$B23,'EPA Export Aggregation'!$D:$D,$A$1)*IF($A23="CH4",About!$D$58,IF($A23="N2O",About!$D$59,1))</f>
        <v>2.3957178455600001E-2</v>
      </c>
      <c r="H23">
        <f>SUMIFS('EPA Export Aggregation'!K:K,'EPA Export Aggregation'!$A:$A,$B23,'EPA Export Aggregation'!$D:$D,$A$1)*IF($A23="CH4",About!$D$58,IF($A23="N2O",About!$D$59,1))</f>
        <v>2.4894518139999999E-2</v>
      </c>
      <c r="I23">
        <f>SUMIFS('EPA Export Aggregation'!L:L,'EPA Export Aggregation'!$A:$A,$B23,'EPA Export Aggregation'!$D:$D,$A$1)*IF($A23="CH4",About!$D$58,IF($A23="N2O",About!$D$59,1))</f>
        <v>2.35173036328E-2</v>
      </c>
      <c r="J23">
        <f>SUMIFS('EPA Export Aggregation'!M:M,'EPA Export Aggregation'!$A:$A,$B23,'EPA Export Aggregation'!$D:$D,$A$1)*IF($A23="CH4",About!$D$58,IF($A23="N2O",About!$D$59,1))</f>
        <v>2.5059793028099998E-2</v>
      </c>
      <c r="K23">
        <f>SUMIFS('EPA Export Aggregation'!N:N,'EPA Export Aggregation'!$A:$A,$B23,'EPA Export Aggregation'!$D:$D,$A$1)*IF($A23="CH4",About!$D$58,IF($A23="N2O",About!$D$59,1))</f>
        <v>3.2061677157999999E-2</v>
      </c>
      <c r="L23">
        <f>SUMIFS('EPA Export Aggregation'!O:O,'EPA Export Aggregation'!$A:$A,$B23,'EPA Export Aggregation'!$D:$D,$A$1)*IF($A23="CH4",About!$D$58,IF($A23="N2O",About!$D$59,1))</f>
        <v>3.1766888254499998E-2</v>
      </c>
      <c r="M23">
        <f>SUMIFS('EPA Export Aggregation'!P:P,'EPA Export Aggregation'!$A:$A,$B23,'EPA Export Aggregation'!$D:$D,$A$1)*IF($A23="CH4",About!$D$58,IF($A23="N2O",About!$D$59,1))</f>
        <v>2.98240786808E-2</v>
      </c>
      <c r="N23">
        <f>SUMIFS('EPA Export Aggregation'!Q:Q,'EPA Export Aggregation'!$A:$A,$B23,'EPA Export Aggregation'!$D:$D,$A$1)*IF($A23="CH4",About!$D$58,IF($A23="N2O",About!$D$59,1))</f>
        <v>2.9546872079399999E-2</v>
      </c>
      <c r="O23">
        <f>SUMIFS('EPA Export Aggregation'!R:R,'EPA Export Aggregation'!$A:$A,$B23,'EPA Export Aggregation'!$D:$D,$A$1)*IF($A23="CH4",About!$D$58,IF($A23="N2O",About!$D$59,1))</f>
        <v>2.7559463457399999E-2</v>
      </c>
      <c r="P23">
        <f>SUMIFS('EPA Export Aggregation'!S:S,'EPA Export Aggregation'!$A:$A,$B23,'EPA Export Aggregation'!$D:$D,$A$1)*IF($A23="CH4",About!$D$58,IF($A23="N2O",About!$D$59,1))</f>
        <v>2.7183045906999999E-2</v>
      </c>
      <c r="Q23">
        <f>SUMIFS('EPA Export Aggregation'!T:T,'EPA Export Aggregation'!$A:$A,$B23,'EPA Export Aggregation'!$D:$D,$A$1)*IF($A23="CH4",About!$D$58,IF($A23="N2O",About!$D$59,1))</f>
        <v>2.9013624238799999E-2</v>
      </c>
      <c r="R23">
        <f>SUMIFS('EPA Export Aggregation'!U:U,'EPA Export Aggregation'!$A:$A,$B23,'EPA Export Aggregation'!$D:$D,$A$1)*IF($A23="CH4",About!$D$58,IF($A23="N2O",About!$D$59,1))</f>
        <v>2.9641527930000001E-2</v>
      </c>
      <c r="S23">
        <f>SUMIFS('EPA Export Aggregation'!V:V,'EPA Export Aggregation'!$A:$A,$B23,'EPA Export Aggregation'!$D:$D,$A$1)*IF($A23="CH4",About!$D$58,IF($A23="N2O",About!$D$59,1))</f>
        <v>2.9339759023300001E-2</v>
      </c>
      <c r="T23">
        <f>SUMIFS('EPA Export Aggregation'!W:W,'EPA Export Aggregation'!$A:$A,$B23,'EPA Export Aggregation'!$D:$D,$A$1)*IF($A23="CH4",About!$D$58,IF($A23="N2O",About!$D$59,1))</f>
        <v>4.2103812642300002E-2</v>
      </c>
      <c r="U23">
        <f>SUMIFS('EPA Export Aggregation'!X:X,'EPA Export Aggregation'!$A:$A,$B23,'EPA Export Aggregation'!$D:$D,$A$1)*IF($A23="CH4",About!$D$58,IF($A23="N2O",About!$D$59,1))</f>
        <v>3.4993640164700003E-2</v>
      </c>
      <c r="V23">
        <f>SUMIFS('EPA Export Aggregation'!Y:Y,'EPA Export Aggregation'!$A:$A,$B23,'EPA Export Aggregation'!$D:$D,$A$1)*IF($A23="CH4",About!$D$58,IF($A23="N2O",About!$D$59,1))</f>
        <v>2.9593261135699999E-2</v>
      </c>
      <c r="W23">
        <f>SUMIFS('EPA Export Aggregation'!Z:Z,'EPA Export Aggregation'!$A:$A,$B23,'EPA Export Aggregation'!$D:$D,$A$1)*IF($A23="CH4",About!$D$58,IF($A23="N2O",About!$D$59,1))</f>
        <v>4.0783551483299998E-2</v>
      </c>
      <c r="X23">
        <f>SUMIFS('EPA Export Aggregation'!AA:AA,'EPA Export Aggregation'!$A:$A,$B23,'EPA Export Aggregation'!$D:$D,$A$1)*IF($A23="CH4",About!$D$58,IF($A23="N2O",About!$D$59,1))</f>
        <v>4.3778357406400001E-2</v>
      </c>
      <c r="Y23">
        <f>SUMIFS('EPA Export Aggregation'!AB:AB,'EPA Export Aggregation'!$A:$A,$B23,'EPA Export Aggregation'!$D:$D,$A$1)*IF($A23="CH4",About!$D$58,IF($A23="N2O",About!$D$59,1))</f>
        <v>4.1612900013300001E-2</v>
      </c>
      <c r="Z23">
        <f>SUMIFS('EPA Export Aggregation'!AC:AC,'EPA Export Aggregation'!$A:$A,$B23,'EPA Export Aggregation'!$D:$D,$A$1)*IF($A23="CH4",About!$D$58,IF($A23="N2O",About!$D$59,1))</f>
        <v>3.9536307979799998E-2</v>
      </c>
      <c r="AA23">
        <f>SUMIFS('EPA Export Aggregation'!AD:AD,'EPA Export Aggregation'!$A:$A,$B23,'EPA Export Aggregation'!$D:$D,$A$1)*IF($A23="CH4",About!$D$58,IF($A23="N2O",About!$D$59,1))</f>
        <v>1.5820273470399999E-2</v>
      </c>
      <c r="AB23">
        <f>SUMIFS('EPA Export Aggregation'!AE:AE,'EPA Export Aggregation'!$A:$A,$B23,'EPA Export Aggregation'!$D:$D,$A$1)*IF($A23="CH4",About!$D$58,IF($A23="N2O",About!$D$59,1))</f>
        <v>4.0886288856799999E-2</v>
      </c>
      <c r="AC23">
        <f>SUMIFS('EPA Export Aggregation'!AF:AF,'EPA Export Aggregation'!$A:$A,$B23,'EPA Export Aggregation'!$D:$D,$A$1)*IF($A23="CH4",About!$D$58,IF($A23="N2O",About!$D$59,1))</f>
        <v>4.7244171501500003E-2</v>
      </c>
      <c r="AD23">
        <f>SUMIFS('EPA Export Aggregation'!AG:AG,'EPA Export Aggregation'!$A:$A,$B23,'EPA Export Aggregation'!$D:$D,$A$1)*IF($A23="CH4",About!$D$58,IF($A23="N2O",About!$D$59,1))</f>
        <v>4.6647478859400002E-2</v>
      </c>
      <c r="AE23">
        <f>SUMIFS('EPA Export Aggregation'!AH:AH,'EPA Export Aggregation'!$A:$A,$B23,'EPA Export Aggregation'!$D:$D,$A$1)*IF($A23="CH4",About!$D$58,IF($A23="N2O",About!$D$59,1))</f>
        <v>5.60504776367E-2</v>
      </c>
      <c r="AF23">
        <f>SUMIFS('EPA Export Aggregation'!AI:AI,'EPA Export Aggregation'!$A:$A,$B23,'EPA Export Aggregation'!$D:$D,$A$1)*IF($A23="CH4",About!$D$58,IF($A23="N2O",About!$D$59,1))</f>
        <v>5.73068929878E-2</v>
      </c>
      <c r="AG23">
        <f>SUMIFS('EPA Export Aggregation'!AJ:AJ,'EPA Export Aggregation'!$A:$A,$B23,'EPA Export Aggregation'!$D:$D,$A$1)*IF($A23="CH4",About!$D$58,IF($A23="N2O",About!$D$59,1))</f>
        <v>5.4022699365299999E-2</v>
      </c>
      <c r="AH23">
        <f>SUMIFS('EPA Export Aggregation'!AK:AK,'EPA Export Aggregation'!$A:$A,$B23,'EPA Export Aggregation'!$D:$D,$A$1)*IF($A23="CH4",About!$D$58,IF($A23="N2O",About!$D$59,1))</f>
        <v>4.67504078938E-2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1.914991106E-3</v>
      </c>
      <c r="D26">
        <f>SUMIFS('EPA Export Aggregation'!G:G,'EPA Export Aggregation'!$A:$A,$B26,'EPA Export Aggregation'!$D:$D,$A$1)*IF($A26="CH4",About!$D$58,IF($A26="N2O",About!$D$59,1))</f>
        <v>1.4342161891999999E-3</v>
      </c>
      <c r="E26">
        <f>SUMIFS('EPA Export Aggregation'!H:H,'EPA Export Aggregation'!$A:$A,$B26,'EPA Export Aggregation'!$D:$D,$A$1)*IF($A26="CH4",About!$D$58,IF($A26="N2O",About!$D$59,1))</f>
        <v>1.7563729801999999E-3</v>
      </c>
      <c r="F26">
        <f>SUMIFS('EPA Export Aggregation'!I:I,'EPA Export Aggregation'!$A:$A,$B26,'EPA Export Aggregation'!$D:$D,$A$1)*IF($A26="CH4",About!$D$58,IF($A26="N2O",About!$D$59,1))</f>
        <v>1.9609895859000002E-3</v>
      </c>
      <c r="G26">
        <f>SUMIFS('EPA Export Aggregation'!J:J,'EPA Export Aggregation'!$A:$A,$B26,'EPA Export Aggregation'!$D:$D,$A$1)*IF($A26="CH4",About!$D$58,IF($A26="N2O",About!$D$59,1))</f>
        <v>2.0620209843999998E-3</v>
      </c>
      <c r="H26">
        <f>SUMIFS('EPA Export Aggregation'!K:K,'EPA Export Aggregation'!$A:$A,$B26,'EPA Export Aggregation'!$D:$D,$A$1)*IF($A26="CH4",About!$D$58,IF($A26="N2O",About!$D$59,1))</f>
        <v>2.8091269357999999E-3</v>
      </c>
      <c r="I26">
        <f>SUMIFS('EPA Export Aggregation'!L:L,'EPA Export Aggregation'!$A:$A,$B26,'EPA Export Aggregation'!$D:$D,$A$1)*IF($A26="CH4",About!$D$58,IF($A26="N2O",About!$D$59,1))</f>
        <v>3.1626919423000002E-3</v>
      </c>
      <c r="J26">
        <f>SUMIFS('EPA Export Aggregation'!M:M,'EPA Export Aggregation'!$A:$A,$B26,'EPA Export Aggregation'!$D:$D,$A$1)*IF($A26="CH4",About!$D$58,IF($A26="N2O",About!$D$59,1))</f>
        <v>3.9691109340000003E-3</v>
      </c>
      <c r="K26">
        <f>SUMIFS('EPA Export Aggregation'!N:N,'EPA Export Aggregation'!$A:$A,$B26,'EPA Export Aggregation'!$D:$D,$A$1)*IF($A26="CH4",About!$D$58,IF($A26="N2O",About!$D$59,1))</f>
        <v>4.5597810795000001E-3</v>
      </c>
      <c r="L26">
        <f>SUMIFS('EPA Export Aggregation'!O:O,'EPA Export Aggregation'!$A:$A,$B26,'EPA Export Aggregation'!$D:$D,$A$1)*IF($A26="CH4",About!$D$58,IF($A26="N2O",About!$D$59,1))</f>
        <v>2.9870313378999999E-3</v>
      </c>
      <c r="M26">
        <f>SUMIFS('EPA Export Aggregation'!P:P,'EPA Export Aggregation'!$A:$A,$B26,'EPA Export Aggregation'!$D:$D,$A$1)*IF($A26="CH4",About!$D$58,IF($A26="N2O",About!$D$59,1))</f>
        <v>3.2912525458999998E-3</v>
      </c>
      <c r="N26">
        <f>SUMIFS('EPA Export Aggregation'!Q:Q,'EPA Export Aggregation'!$A:$A,$B26,'EPA Export Aggregation'!$D:$D,$A$1)*IF($A26="CH4",About!$D$58,IF($A26="N2O",About!$D$59,1))</f>
        <v>2.4134230308000002E-3</v>
      </c>
      <c r="O26">
        <f>SUMIFS('EPA Export Aggregation'!R:R,'EPA Export Aggregation'!$A:$A,$B26,'EPA Export Aggregation'!$D:$D,$A$1)*IF($A26="CH4",About!$D$58,IF($A26="N2O",About!$D$59,1))</f>
        <v>2.8426576141000002E-3</v>
      </c>
      <c r="P26">
        <f>SUMIFS('EPA Export Aggregation'!S:S,'EPA Export Aggregation'!$A:$A,$B26,'EPA Export Aggregation'!$D:$D,$A$1)*IF($A26="CH4",About!$D$58,IF($A26="N2O",About!$D$59,1))</f>
        <v>3.0031236664000002E-3</v>
      </c>
      <c r="Q26">
        <f>SUMIFS('EPA Export Aggregation'!T:T,'EPA Export Aggregation'!$A:$A,$B26,'EPA Export Aggregation'!$D:$D,$A$1)*IF($A26="CH4",About!$D$58,IF($A26="N2O",About!$D$59,1))</f>
        <v>3.6371466147000001E-3</v>
      </c>
      <c r="R26">
        <f>SUMIFS('EPA Export Aggregation'!U:U,'EPA Export Aggregation'!$A:$A,$B26,'EPA Export Aggregation'!$D:$D,$A$1)*IF($A26="CH4",About!$D$58,IF($A26="N2O",About!$D$59,1))</f>
        <v>3.5160380714999999E-3</v>
      </c>
      <c r="S26">
        <f>SUMIFS('EPA Export Aggregation'!V:V,'EPA Export Aggregation'!$A:$A,$B26,'EPA Export Aggregation'!$D:$D,$A$1)*IF($A26="CH4",About!$D$58,IF($A26="N2O",About!$D$59,1))</f>
        <v>3.2401124600000002E-3</v>
      </c>
      <c r="T26">
        <f>SUMIFS('EPA Export Aggregation'!W:W,'EPA Export Aggregation'!$A:$A,$B26,'EPA Export Aggregation'!$D:$D,$A$1)*IF($A26="CH4",About!$D$58,IF($A26="N2O",About!$D$59,1))</f>
        <v>2.9507767756E-3</v>
      </c>
      <c r="U26">
        <f>SUMIFS('EPA Export Aggregation'!X:X,'EPA Export Aggregation'!$A:$A,$B26,'EPA Export Aggregation'!$D:$D,$A$1)*IF($A26="CH4",About!$D$58,IF($A26="N2O",About!$D$59,1))</f>
        <v>2.406790068E-3</v>
      </c>
      <c r="V26">
        <f>SUMIFS('EPA Export Aggregation'!Y:Y,'EPA Export Aggregation'!$A:$A,$B26,'EPA Export Aggregation'!$D:$D,$A$1)*IF($A26="CH4",About!$D$58,IF($A26="N2O",About!$D$59,1))</f>
        <v>1.5422300652999999E-3</v>
      </c>
      <c r="W26">
        <f>SUMIFS('EPA Export Aggregation'!Z:Z,'EPA Export Aggregation'!$A:$A,$B26,'EPA Export Aggregation'!$D:$D,$A$1)*IF($A26="CH4",About!$D$58,IF($A26="N2O",About!$D$59,1))</f>
        <v>2.5957195809000002E-3</v>
      </c>
      <c r="X26">
        <f>SUMIFS('EPA Export Aggregation'!AA:AA,'EPA Export Aggregation'!$A:$A,$B26,'EPA Export Aggregation'!$D:$D,$A$1)*IF($A26="CH4",About!$D$58,IF($A26="N2O",About!$D$59,1))</f>
        <v>2.2919878337000002E-3</v>
      </c>
      <c r="Y26">
        <f>SUMIFS('EPA Export Aggregation'!AB:AB,'EPA Export Aggregation'!$A:$A,$B26,'EPA Export Aggregation'!$D:$D,$A$1)*IF($A26="CH4",About!$D$58,IF($A26="N2O",About!$D$59,1))</f>
        <v>1.9272918505000001E-3</v>
      </c>
      <c r="Z26">
        <f>SUMIFS('EPA Export Aggregation'!AC:AC,'EPA Export Aggregation'!$A:$A,$B26,'EPA Export Aggregation'!$D:$D,$A$1)*IF($A26="CH4",About!$D$58,IF($A26="N2O",About!$D$59,1))</f>
        <v>2.2677980479000001E-3</v>
      </c>
      <c r="AA26">
        <f>SUMIFS('EPA Export Aggregation'!AD:AD,'EPA Export Aggregation'!$A:$A,$B26,'EPA Export Aggregation'!$D:$D,$A$1)*IF($A26="CH4",About!$D$58,IF($A26="N2O",About!$D$59,1))</f>
        <v>2.3857408526999999E-3</v>
      </c>
      <c r="AB26">
        <f>SUMIFS('EPA Export Aggregation'!AE:AE,'EPA Export Aggregation'!$A:$A,$B26,'EPA Export Aggregation'!$D:$D,$A$1)*IF($A26="CH4",About!$D$58,IF($A26="N2O",About!$D$59,1))</f>
        <v>2.6093209564E-3</v>
      </c>
      <c r="AC26">
        <f>SUMIFS('EPA Export Aggregation'!AF:AF,'EPA Export Aggregation'!$A:$A,$B26,'EPA Export Aggregation'!$D:$D,$A$1)*IF($A26="CH4",About!$D$58,IF($A26="N2O",About!$D$59,1))</f>
        <v>2.4290209647999999E-3</v>
      </c>
      <c r="AD26">
        <f>SUMIFS('EPA Export Aggregation'!AG:AG,'EPA Export Aggregation'!$A:$A,$B26,'EPA Export Aggregation'!$D:$D,$A$1)*IF($A26="CH4",About!$D$58,IF($A26="N2O",About!$D$59,1))</f>
        <v>2.8090165504E-3</v>
      </c>
      <c r="AE26">
        <f>SUMIFS('EPA Export Aggregation'!AH:AH,'EPA Export Aggregation'!$A:$A,$B26,'EPA Export Aggregation'!$D:$D,$A$1)*IF($A26="CH4",About!$D$58,IF($A26="N2O",About!$D$59,1))</f>
        <v>2.914016036E-3</v>
      </c>
      <c r="AF26">
        <f>SUMIFS('EPA Export Aggregation'!AI:AI,'EPA Export Aggregation'!$A:$A,$B26,'EPA Export Aggregation'!$D:$D,$A$1)*IF($A26="CH4",About!$D$58,IF($A26="N2O",About!$D$59,1))</f>
        <v>2.6513151629999998E-3</v>
      </c>
      <c r="AG26">
        <f>SUMIFS('EPA Export Aggregation'!AJ:AJ,'EPA Export Aggregation'!$A:$A,$B26,'EPA Export Aggregation'!$D:$D,$A$1)*IF($A26="CH4",About!$D$58,IF($A26="N2O",About!$D$59,1))</f>
        <v>1.9513499446E-3</v>
      </c>
      <c r="AH26">
        <f>SUMIFS('EPA Export Aggregation'!AK:AK,'EPA Export Aggregation'!$A:$A,$B26,'EPA Export Aggregation'!$D:$D,$A$1)*IF($A26="CH4",About!$D$58,IF($A26="N2O",About!$D$59,1))</f>
        <v>2.5295346701000002E-3</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3.7124421211999999E-3</v>
      </c>
      <c r="D29">
        <f>SUMIFS('EPA Export Aggregation'!G:G,'EPA Export Aggregation'!$A:$A,$B29,'EPA Export Aggregation'!$D:$D,$A$1)*IF($A29="CH4",About!$D$58,IF($A29="N2O",About!$D$59,1))</f>
        <v>1.42809579918E-2</v>
      </c>
      <c r="E29">
        <f>SUMIFS('EPA Export Aggregation'!H:H,'EPA Export Aggregation'!$A:$A,$B29,'EPA Export Aggregation'!$D:$D,$A$1)*IF($A29="CH4",About!$D$58,IF($A29="N2O",About!$D$59,1))</f>
        <v>5.0199699675000002E-3</v>
      </c>
      <c r="F29">
        <f>SUMIFS('EPA Export Aggregation'!I:I,'EPA Export Aggregation'!$A:$A,$B29,'EPA Export Aggregation'!$D:$D,$A$1)*IF($A29="CH4",About!$D$58,IF($A29="N2O",About!$D$59,1))</f>
        <v>2.8626914451999998E-3</v>
      </c>
      <c r="G29">
        <f>SUMIFS('EPA Export Aggregation'!J:J,'EPA Export Aggregation'!$A:$A,$B29,'EPA Export Aggregation'!$D:$D,$A$1)*IF($A29="CH4",About!$D$58,IF($A29="N2O",About!$D$59,1))</f>
        <v>3.6815137044000001E-3</v>
      </c>
      <c r="H29">
        <f>SUMIFS('EPA Export Aggregation'!K:K,'EPA Export Aggregation'!$A:$A,$B29,'EPA Export Aggregation'!$D:$D,$A$1)*IF($A29="CH4",About!$D$58,IF($A29="N2O",About!$D$59,1))</f>
        <v>3.4332346805E-3</v>
      </c>
      <c r="I29">
        <f>SUMIFS('EPA Export Aggregation'!L:L,'EPA Export Aggregation'!$A:$A,$B29,'EPA Export Aggregation'!$D:$D,$A$1)*IF($A29="CH4",About!$D$58,IF($A29="N2O",About!$D$59,1))</f>
        <v>3.4429108461999998E-3</v>
      </c>
      <c r="J29">
        <f>SUMIFS('EPA Export Aggregation'!M:M,'EPA Export Aggregation'!$A:$A,$B29,'EPA Export Aggregation'!$D:$D,$A$1)*IF($A29="CH4",About!$D$58,IF($A29="N2O",About!$D$59,1))</f>
        <v>3.3123525955000002E-3</v>
      </c>
      <c r="K29">
        <f>SUMIFS('EPA Export Aggregation'!N:N,'EPA Export Aggregation'!$A:$A,$B29,'EPA Export Aggregation'!$D:$D,$A$1)*IF($A29="CH4",About!$D$58,IF($A29="N2O",About!$D$59,1))</f>
        <v>3.1573442062000001E-3</v>
      </c>
      <c r="L29">
        <f>SUMIFS('EPA Export Aggregation'!O:O,'EPA Export Aggregation'!$A:$A,$B29,'EPA Export Aggregation'!$D:$D,$A$1)*IF($A29="CH4",About!$D$58,IF($A29="N2O",About!$D$59,1))</f>
        <v>2.9097375651000001E-3</v>
      </c>
      <c r="M29">
        <f>SUMIFS('EPA Export Aggregation'!P:P,'EPA Export Aggregation'!$A:$A,$B29,'EPA Export Aggregation'!$D:$D,$A$1)*IF($A29="CH4",About!$D$58,IF($A29="N2O",About!$D$59,1))</f>
        <v>2.3851838144999999E-3</v>
      </c>
      <c r="N29">
        <f>SUMIFS('EPA Export Aggregation'!Q:Q,'EPA Export Aggregation'!$A:$A,$B29,'EPA Export Aggregation'!$D:$D,$A$1)*IF($A29="CH4",About!$D$58,IF($A29="N2O",About!$D$59,1))</f>
        <v>2.3612265261000001E-3</v>
      </c>
      <c r="O29">
        <f>SUMIFS('EPA Export Aggregation'!R:R,'EPA Export Aggregation'!$A:$A,$B29,'EPA Export Aggregation'!$D:$D,$A$1)*IF($A29="CH4",About!$D$58,IF($A29="N2O",About!$D$59,1))</f>
        <v>2.3931407375000001E-3</v>
      </c>
      <c r="P29">
        <f>SUMIFS('EPA Export Aggregation'!S:S,'EPA Export Aggregation'!$A:$A,$B29,'EPA Export Aggregation'!$D:$D,$A$1)*IF($A29="CH4",About!$D$58,IF($A29="N2O",About!$D$59,1))</f>
        <v>2.3333969037999999E-3</v>
      </c>
      <c r="Q29">
        <f>SUMIFS('EPA Export Aggregation'!T:T,'EPA Export Aggregation'!$A:$A,$B29,'EPA Export Aggregation'!$D:$D,$A$1)*IF($A29="CH4",About!$D$58,IF($A29="N2O",About!$D$59,1))</f>
        <v>1.6191329146999999E-3</v>
      </c>
      <c r="R29">
        <f>SUMIFS('EPA Export Aggregation'!U:U,'EPA Export Aggregation'!$A:$A,$B29,'EPA Export Aggregation'!$D:$D,$A$1)*IF($A29="CH4",About!$D$58,IF($A29="N2O",About!$D$59,1))</f>
        <v>1.5682439409999999E-3</v>
      </c>
      <c r="S29">
        <f>SUMIFS('EPA Export Aggregation'!V:V,'EPA Export Aggregation'!$A:$A,$B29,'EPA Export Aggregation'!$D:$D,$A$1)*IF($A29="CH4",About!$D$58,IF($A29="N2O",About!$D$59,1))</f>
        <v>1.6530747937000001E-3</v>
      </c>
      <c r="T29">
        <f>SUMIFS('EPA Export Aggregation'!W:W,'EPA Export Aggregation'!$A:$A,$B29,'EPA Export Aggregation'!$D:$D,$A$1)*IF($A29="CH4",About!$D$58,IF($A29="N2O",About!$D$59,1))</f>
        <v>1.6495478181E-3</v>
      </c>
      <c r="U29">
        <f>SUMIFS('EPA Export Aggregation'!X:X,'EPA Export Aggregation'!$A:$A,$B29,'EPA Export Aggregation'!$D:$D,$A$1)*IF($A29="CH4",About!$D$58,IF($A29="N2O",About!$D$59,1))</f>
        <v>1.7742965789000001E-3</v>
      </c>
      <c r="V29">
        <f>SUMIFS('EPA Export Aggregation'!Y:Y,'EPA Export Aggregation'!$A:$A,$B29,'EPA Export Aggregation'!$D:$D,$A$1)*IF($A29="CH4",About!$D$58,IF($A29="N2O",About!$D$59,1))</f>
        <v>1.8796949482E-3</v>
      </c>
      <c r="W29">
        <f>SUMIFS('EPA Export Aggregation'!Z:Z,'EPA Export Aggregation'!$A:$A,$B29,'EPA Export Aggregation'!$D:$D,$A$1)*IF($A29="CH4",About!$D$58,IF($A29="N2O",About!$D$59,1))</f>
        <v>1.4475384394000001E-3</v>
      </c>
      <c r="X29">
        <f>SUMIFS('EPA Export Aggregation'!AA:AA,'EPA Export Aggregation'!$A:$A,$B29,'EPA Export Aggregation'!$D:$D,$A$1)*IF($A29="CH4",About!$D$58,IF($A29="N2O",About!$D$59,1))</f>
        <v>1.4404480385000001E-3</v>
      </c>
      <c r="Y29">
        <f>SUMIFS('EPA Export Aggregation'!AB:AB,'EPA Export Aggregation'!$A:$A,$B29,'EPA Export Aggregation'!$D:$D,$A$1)*IF($A29="CH4",About!$D$58,IF($A29="N2O",About!$D$59,1))</f>
        <v>1.3585699246000001E-3</v>
      </c>
      <c r="Z29">
        <f>SUMIFS('EPA Export Aggregation'!AC:AC,'EPA Export Aggregation'!$A:$A,$B29,'EPA Export Aggregation'!$D:$D,$A$1)*IF($A29="CH4",About!$D$58,IF($A29="N2O",About!$D$59,1))</f>
        <v>1.290670068E-3</v>
      </c>
      <c r="AA29">
        <f>SUMIFS('EPA Export Aggregation'!AD:AD,'EPA Export Aggregation'!$A:$A,$B29,'EPA Export Aggregation'!$D:$D,$A$1)*IF($A29="CH4",About!$D$58,IF($A29="N2O",About!$D$59,1))</f>
        <v>1.4114625106E-3</v>
      </c>
      <c r="AB29">
        <f>SUMIFS('EPA Export Aggregation'!AE:AE,'EPA Export Aggregation'!$A:$A,$B29,'EPA Export Aggregation'!$D:$D,$A$1)*IF($A29="CH4",About!$D$58,IF($A29="N2O",About!$D$59,1))</f>
        <v>1.1584224357E-3</v>
      </c>
      <c r="AC29">
        <f>SUMIFS('EPA Export Aggregation'!AF:AF,'EPA Export Aggregation'!$A:$A,$B29,'EPA Export Aggregation'!$D:$D,$A$1)*IF($A29="CH4",About!$D$58,IF($A29="N2O",About!$D$59,1))</f>
        <v>8.380258275E-4</v>
      </c>
      <c r="AD29">
        <f>SUMIFS('EPA Export Aggregation'!AG:AG,'EPA Export Aggregation'!$A:$A,$B29,'EPA Export Aggregation'!$D:$D,$A$1)*IF($A29="CH4",About!$D$58,IF($A29="N2O",About!$D$59,1))</f>
        <v>7.8787375099999995E-4</v>
      </c>
      <c r="AE29">
        <f>SUMIFS('EPA Export Aggregation'!AH:AH,'EPA Export Aggregation'!$A:$A,$B29,'EPA Export Aggregation'!$D:$D,$A$1)*IF($A29="CH4",About!$D$58,IF($A29="N2O",About!$D$59,1))</f>
        <v>8.2863207720000002E-4</v>
      </c>
      <c r="AF29">
        <f>SUMIFS('EPA Export Aggregation'!AI:AI,'EPA Export Aggregation'!$A:$A,$B29,'EPA Export Aggregation'!$D:$D,$A$1)*IF($A29="CH4",About!$D$58,IF($A29="N2O",About!$D$59,1))</f>
        <v>9.6609072830000002E-4</v>
      </c>
      <c r="AG29">
        <f>SUMIFS('EPA Export Aggregation'!AJ:AJ,'EPA Export Aggregation'!$A:$A,$B29,'EPA Export Aggregation'!$D:$D,$A$1)*IF($A29="CH4",About!$D$58,IF($A29="N2O",About!$D$59,1))</f>
        <v>6.1033624900000004E-4</v>
      </c>
      <c r="AH29">
        <f>SUMIFS('EPA Export Aggregation'!AK:AK,'EPA Export Aggregation'!$A:$A,$B29,'EPA Export Aggregation'!$D:$D,$A$1)*IF($A29="CH4",About!$D$58,IF($A29="N2O",About!$D$59,1))</f>
        <v>5.1026997289999997E-4</v>
      </c>
    </row>
    <row r="30" spans="1:34" x14ac:dyDescent="0.45">
      <c r="A30" s="413" t="s">
        <v>2215</v>
      </c>
      <c r="B30" s="414" t="s">
        <v>4266</v>
      </c>
      <c r="C30">
        <f>SUMIFS('EPA Export Aggregation'!F:F,'EPA Export Aggregation'!$A:$A,$B30,'EPA Export Aggregation'!$D:$D,$A$1)*IF($A30="CH4",About!$D$58,IF($A30="N2O",About!$D$59,1))</f>
        <v>8.8795599999999996E-7</v>
      </c>
      <c r="D30">
        <f>SUMIFS('EPA Export Aggregation'!G:G,'EPA Export Aggregation'!$A:$A,$B30,'EPA Export Aggregation'!$D:$D,$A$1)*IF($A30="CH4",About!$D$58,IF($A30="N2O",About!$D$59,1))</f>
        <v>9.2678879999999999E-7</v>
      </c>
      <c r="E30">
        <f>SUMIFS('EPA Export Aggregation'!H:H,'EPA Export Aggregation'!$A:$A,$B30,'EPA Export Aggregation'!$D:$D,$A$1)*IF($A30="CH4",About!$D$58,IF($A30="N2O",About!$D$59,1))</f>
        <v>9.8330090000000006E-7</v>
      </c>
      <c r="F30">
        <f>SUMIFS('EPA Export Aggregation'!I:I,'EPA Export Aggregation'!$A:$A,$B30,'EPA Export Aggregation'!$D:$D,$A$1)*IF($A30="CH4",About!$D$58,IF($A30="N2O",About!$D$59,1))</f>
        <v>1.0205407000000001E-6</v>
      </c>
      <c r="G30">
        <f>SUMIFS('EPA Export Aggregation'!J:J,'EPA Export Aggregation'!$A:$A,$B30,'EPA Export Aggregation'!$D:$D,$A$1)*IF($A30="CH4",About!$D$58,IF($A30="N2O",About!$D$59,1))</f>
        <v>1.0677417E-6</v>
      </c>
      <c r="H30">
        <f>SUMIFS('EPA Export Aggregation'!K:K,'EPA Export Aggregation'!$A:$A,$B30,'EPA Export Aggregation'!$D:$D,$A$1)*IF($A30="CH4",About!$D$58,IF($A30="N2O",About!$D$59,1))</f>
        <v>1.1125968999999999E-6</v>
      </c>
      <c r="I30">
        <f>SUMIFS('EPA Export Aggregation'!L:L,'EPA Export Aggregation'!$A:$A,$B30,'EPA Export Aggregation'!$D:$D,$A$1)*IF($A30="CH4",About!$D$58,IF($A30="N2O",About!$D$59,1))</f>
        <v>1.1736207999999999E-6</v>
      </c>
      <c r="J30">
        <f>SUMIFS('EPA Export Aggregation'!M:M,'EPA Export Aggregation'!$A:$A,$B30,'EPA Export Aggregation'!$D:$D,$A$1)*IF($A30="CH4",About!$D$58,IF($A30="N2O",About!$D$59,1))</f>
        <v>1.2097445000000001E-6</v>
      </c>
      <c r="K30">
        <f>SUMIFS('EPA Export Aggregation'!N:N,'EPA Export Aggregation'!$A:$A,$B30,'EPA Export Aggregation'!$D:$D,$A$1)*IF($A30="CH4",About!$D$58,IF($A30="N2O",About!$D$59,1))</f>
        <v>1.2267113E-6</v>
      </c>
      <c r="L30">
        <f>SUMIFS('EPA Export Aggregation'!O:O,'EPA Export Aggregation'!$A:$A,$B30,'EPA Export Aggregation'!$D:$D,$A$1)*IF($A30="CH4",About!$D$58,IF($A30="N2O",About!$D$59,1))</f>
        <v>1.2433739999999999E-6</v>
      </c>
      <c r="M30">
        <f>SUMIFS('EPA Export Aggregation'!P:P,'EPA Export Aggregation'!$A:$A,$B30,'EPA Export Aggregation'!$D:$D,$A$1)*IF($A30="CH4",About!$D$58,IF($A30="N2O",About!$D$59,1))</f>
        <v>1.2423111999999999E-6</v>
      </c>
      <c r="N30">
        <f>SUMIFS('EPA Export Aggregation'!Q:Q,'EPA Export Aggregation'!$A:$A,$B30,'EPA Export Aggregation'!$D:$D,$A$1)*IF($A30="CH4",About!$D$58,IF($A30="N2O",About!$D$59,1))</f>
        <v>1.2495081E-6</v>
      </c>
      <c r="O30">
        <f>SUMIFS('EPA Export Aggregation'!R:R,'EPA Export Aggregation'!$A:$A,$B30,'EPA Export Aggregation'!$D:$D,$A$1)*IF($A30="CH4",About!$D$58,IF($A30="N2O",About!$D$59,1))</f>
        <v>1.2649435E-6</v>
      </c>
      <c r="P30">
        <f>SUMIFS('EPA Export Aggregation'!S:S,'EPA Export Aggregation'!$A:$A,$B30,'EPA Export Aggregation'!$D:$D,$A$1)*IF($A30="CH4",About!$D$58,IF($A30="N2O",About!$D$59,1))</f>
        <v>1.2738086000000001E-6</v>
      </c>
      <c r="Q30">
        <f>SUMIFS('EPA Export Aggregation'!T:T,'EPA Export Aggregation'!$A:$A,$B30,'EPA Export Aggregation'!$D:$D,$A$1)*IF($A30="CH4",About!$D$58,IF($A30="N2O",About!$D$59,1))</f>
        <v>1.2758480999999999E-6</v>
      </c>
      <c r="R30">
        <f>SUMIFS('EPA Export Aggregation'!U:U,'EPA Export Aggregation'!$A:$A,$B30,'EPA Export Aggregation'!$D:$D,$A$1)*IF($A30="CH4",About!$D$58,IF($A30="N2O",About!$D$59,1))</f>
        <v>1.2764535000000001E-6</v>
      </c>
      <c r="S30">
        <f>SUMIFS('EPA Export Aggregation'!V:V,'EPA Export Aggregation'!$A:$A,$B30,'EPA Export Aggregation'!$D:$D,$A$1)*IF($A30="CH4",About!$D$58,IF($A30="N2O",About!$D$59,1))</f>
        <v>1.2770560000000001E-6</v>
      </c>
      <c r="T30">
        <f>SUMIFS('EPA Export Aggregation'!W:W,'EPA Export Aggregation'!$A:$A,$B30,'EPA Export Aggregation'!$D:$D,$A$1)*IF($A30="CH4",About!$D$58,IF($A30="N2O",About!$D$59,1))</f>
        <v>1.2759578E-6</v>
      </c>
      <c r="U30">
        <f>SUMIFS('EPA Export Aggregation'!X:X,'EPA Export Aggregation'!$A:$A,$B30,'EPA Export Aggregation'!$D:$D,$A$1)*IF($A30="CH4",About!$D$58,IF($A30="N2O",About!$D$59,1))</f>
        <v>1.2748596000000001E-6</v>
      </c>
      <c r="V30">
        <f>SUMIFS('EPA Export Aggregation'!Y:Y,'EPA Export Aggregation'!$A:$A,$B30,'EPA Export Aggregation'!$D:$D,$A$1)*IF($A30="CH4",About!$D$58,IF($A30="N2O",About!$D$59,1))</f>
        <v>1.2768800000000001E-6</v>
      </c>
      <c r="W30">
        <f>SUMIFS('EPA Export Aggregation'!Z:Z,'EPA Export Aggregation'!$A:$A,$B30,'EPA Export Aggregation'!$D:$D,$A$1)*IF($A30="CH4",About!$D$58,IF($A30="N2O",About!$D$59,1))</f>
        <v>1.2757792000000001E-6</v>
      </c>
      <c r="X30">
        <f>SUMIFS('EPA Export Aggregation'!AA:AA,'EPA Export Aggregation'!$A:$A,$B30,'EPA Export Aggregation'!$D:$D,$A$1)*IF($A30="CH4",About!$D$58,IF($A30="N2O",About!$D$59,1))</f>
        <v>1.2746782999999999E-6</v>
      </c>
      <c r="Y30">
        <f>SUMIFS('EPA Export Aggregation'!AB:AB,'EPA Export Aggregation'!$A:$A,$B30,'EPA Export Aggregation'!$D:$D,$A$1)*IF($A30="CH4",About!$D$58,IF($A30="N2O",About!$D$59,1))</f>
        <v>1.2735773999999999E-6</v>
      </c>
      <c r="Z30">
        <f>SUMIFS('EPA Export Aggregation'!AC:AC,'EPA Export Aggregation'!$A:$A,$B30,'EPA Export Aggregation'!$D:$D,$A$1)*IF($A30="CH4",About!$D$58,IF($A30="N2O",About!$D$59,1))</f>
        <v>1.2755844000000001E-6</v>
      </c>
      <c r="AA30">
        <f>SUMIFS('EPA Export Aggregation'!AD:AD,'EPA Export Aggregation'!$A:$A,$B30,'EPA Export Aggregation'!$D:$D,$A$1)*IF($A30="CH4",About!$D$58,IF($A30="N2O",About!$D$59,1))</f>
        <v>1.2744809E-6</v>
      </c>
      <c r="AB30">
        <f>SUMIFS('EPA Export Aggregation'!AE:AE,'EPA Export Aggregation'!$A:$A,$B30,'EPA Export Aggregation'!$D:$D,$A$1)*IF($A30="CH4",About!$D$58,IF($A30="N2O",About!$D$59,1))</f>
        <v>1.2868657999999999E-6</v>
      </c>
      <c r="AC30">
        <f>SUMIFS('EPA Export Aggregation'!AF:AF,'EPA Export Aggregation'!$A:$A,$B30,'EPA Export Aggregation'!$D:$D,$A$1)*IF($A30="CH4",About!$D$58,IF($A30="N2O",About!$D$59,1))</f>
        <v>1.2888503999999999E-6</v>
      </c>
      <c r="AD30">
        <f>SUMIFS('EPA Export Aggregation'!AG:AG,'EPA Export Aggregation'!$A:$A,$B30,'EPA Export Aggregation'!$D:$D,$A$1)*IF($A30="CH4",About!$D$58,IF($A30="N2O",About!$D$59,1))</f>
        <v>1.2910987E-6</v>
      </c>
      <c r="AE30">
        <f>SUMIFS('EPA Export Aggregation'!AH:AH,'EPA Export Aggregation'!$A:$A,$B30,'EPA Export Aggregation'!$D:$D,$A$1)*IF($A30="CH4",About!$D$58,IF($A30="N2O",About!$D$59,1))</f>
        <v>1.3186988000000001E-6</v>
      </c>
      <c r="AF30">
        <f>SUMIFS('EPA Export Aggregation'!AI:AI,'EPA Export Aggregation'!$A:$A,$B30,'EPA Export Aggregation'!$D:$D,$A$1)*IF($A30="CH4",About!$D$58,IF($A30="N2O",About!$D$59,1))</f>
        <v>1.3203761E-6</v>
      </c>
      <c r="AG30">
        <f>SUMIFS('EPA Export Aggregation'!AJ:AJ,'EPA Export Aggregation'!$A:$A,$B30,'EPA Export Aggregation'!$D:$D,$A$1)*IF($A30="CH4",About!$D$58,IF($A30="N2O",About!$D$59,1))</f>
        <v>1.3192278000000001E-6</v>
      </c>
      <c r="AH30">
        <f>SUMIFS('EPA Export Aggregation'!AK:AK,'EPA Export Aggregation'!$A:$A,$B30,'EPA Export Aggregation'!$D:$D,$A$1)*IF($A30="CH4",About!$D$58,IF($A30="N2O",About!$D$59,1))</f>
        <v>1.3192278000000001E-6</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2.3903542431399999E-2</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2.3753789823500002E-2</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1.4881151530000001E-4</v>
      </c>
      <c r="D34">
        <f>SUMIFS('EPA Export Aggregation'!G:G,'EPA Export Aggregation'!$A:$A,$B34,'EPA Export Aggregation'!$D:$D,$A$1)*IF($A34="CH4",About!$D$58,IF($A34="N2O",About!$D$59,1))</f>
        <v>1.8117717500000001E-4</v>
      </c>
      <c r="E34">
        <f>SUMIFS('EPA Export Aggregation'!H:H,'EPA Export Aggregation'!$A:$A,$B34,'EPA Export Aggregation'!$D:$D,$A$1)*IF($A34="CH4",About!$D$58,IF($A34="N2O",About!$D$59,1))</f>
        <v>1.193783906E-4</v>
      </c>
      <c r="F34">
        <f>SUMIFS('EPA Export Aggregation'!I:I,'EPA Export Aggregation'!$A:$A,$B34,'EPA Export Aggregation'!$D:$D,$A$1)*IF($A34="CH4",About!$D$58,IF($A34="N2O",About!$D$59,1))</f>
        <v>1.197855393E-4</v>
      </c>
      <c r="G34">
        <f>SUMIFS('EPA Export Aggregation'!J:J,'EPA Export Aggregation'!$A:$A,$B34,'EPA Export Aggregation'!$D:$D,$A$1)*IF($A34="CH4",About!$D$58,IF($A34="N2O",About!$D$59,1))</f>
        <v>2.5780894489999998E-4</v>
      </c>
      <c r="H34">
        <f>SUMIFS('EPA Export Aggregation'!K:K,'EPA Export Aggregation'!$A:$A,$B34,'EPA Export Aggregation'!$D:$D,$A$1)*IF($A34="CH4",About!$D$58,IF($A34="N2O",About!$D$59,1))</f>
        <v>4.2588018989999998E-4</v>
      </c>
      <c r="I34">
        <f>SUMIFS('EPA Export Aggregation'!L:L,'EPA Export Aggregation'!$A:$A,$B34,'EPA Export Aggregation'!$D:$D,$A$1)*IF($A34="CH4",About!$D$58,IF($A34="N2O",About!$D$59,1))</f>
        <v>3.8291801989999999E-4</v>
      </c>
      <c r="J34">
        <f>SUMIFS('EPA Export Aggregation'!M:M,'EPA Export Aggregation'!$A:$A,$B34,'EPA Export Aggregation'!$D:$D,$A$1)*IF($A34="CH4",About!$D$58,IF($A34="N2O",About!$D$59,1))</f>
        <v>5.8604396869999995E-4</v>
      </c>
      <c r="K34">
        <f>SUMIFS('EPA Export Aggregation'!N:N,'EPA Export Aggregation'!$A:$A,$B34,'EPA Export Aggregation'!$D:$D,$A$1)*IF($A34="CH4",About!$D$58,IF($A34="N2O",About!$D$59,1))</f>
        <v>7.2502137949999996E-4</v>
      </c>
      <c r="L34">
        <f>SUMIFS('EPA Export Aggregation'!O:O,'EPA Export Aggregation'!$A:$A,$B34,'EPA Export Aggregation'!$D:$D,$A$1)*IF($A34="CH4",About!$D$58,IF($A34="N2O",About!$D$59,1))</f>
        <v>6.015542048E-4</v>
      </c>
      <c r="M34">
        <f>SUMIFS('EPA Export Aggregation'!P:P,'EPA Export Aggregation'!$A:$A,$B34,'EPA Export Aggregation'!$D:$D,$A$1)*IF($A34="CH4",About!$D$58,IF($A34="N2O",About!$D$59,1))</f>
        <v>6.8715655150000004E-4</v>
      </c>
      <c r="N34">
        <f>SUMIFS('EPA Export Aggregation'!Q:Q,'EPA Export Aggregation'!$A:$A,$B34,'EPA Export Aggregation'!$D:$D,$A$1)*IF($A34="CH4",About!$D$58,IF($A34="N2O",About!$D$59,1))</f>
        <v>8.0365163750000001E-4</v>
      </c>
      <c r="O34">
        <f>SUMIFS('EPA Export Aggregation'!R:R,'EPA Export Aggregation'!$A:$A,$B34,'EPA Export Aggregation'!$D:$D,$A$1)*IF($A34="CH4",About!$D$58,IF($A34="N2O",About!$D$59,1))</f>
        <v>1.0030440593999999E-3</v>
      </c>
      <c r="P34">
        <f>SUMIFS('EPA Export Aggregation'!S:S,'EPA Export Aggregation'!$A:$A,$B34,'EPA Export Aggregation'!$D:$D,$A$1)*IF($A34="CH4",About!$D$58,IF($A34="N2O",About!$D$59,1))</f>
        <v>7.3979582090000001E-4</v>
      </c>
      <c r="Q34">
        <f>SUMIFS('EPA Export Aggregation'!T:T,'EPA Export Aggregation'!$A:$A,$B34,'EPA Export Aggregation'!$D:$D,$A$1)*IF($A34="CH4",About!$D$58,IF($A34="N2O",About!$D$59,1))</f>
        <v>8.0244881910000005E-4</v>
      </c>
      <c r="R34">
        <f>SUMIFS('EPA Export Aggregation'!U:U,'EPA Export Aggregation'!$A:$A,$B34,'EPA Export Aggregation'!$D:$D,$A$1)*IF($A34="CH4",About!$D$58,IF($A34="N2O",About!$D$59,1))</f>
        <v>8.3245541139999996E-4</v>
      </c>
      <c r="S34">
        <f>SUMIFS('EPA Export Aggregation'!V:V,'EPA Export Aggregation'!$A:$A,$B34,'EPA Export Aggregation'!$D:$D,$A$1)*IF($A34="CH4",About!$D$58,IF($A34="N2O",About!$D$59,1))</f>
        <v>1.024391424E-3</v>
      </c>
      <c r="T34">
        <f>SUMIFS('EPA Export Aggregation'!W:W,'EPA Export Aggregation'!$A:$A,$B34,'EPA Export Aggregation'!$D:$D,$A$1)*IF($A34="CH4",About!$D$58,IF($A34="N2O",About!$D$59,1))</f>
        <v>9.7152995250000004E-4</v>
      </c>
      <c r="U34">
        <f>SUMIFS('EPA Export Aggregation'!X:X,'EPA Export Aggregation'!$A:$A,$B34,'EPA Export Aggregation'!$D:$D,$A$1)*IF($A34="CH4",About!$D$58,IF($A34="N2O",About!$D$59,1))</f>
        <v>1.1699284526E-3</v>
      </c>
      <c r="V34">
        <f>SUMIFS('EPA Export Aggregation'!Y:Y,'EPA Export Aggregation'!$A:$A,$B34,'EPA Export Aggregation'!$D:$D,$A$1)*IF($A34="CH4",About!$D$58,IF($A34="N2O",About!$D$59,1))</f>
        <v>1.3005619765E-3</v>
      </c>
      <c r="W34">
        <f>SUMIFS('EPA Export Aggregation'!Z:Z,'EPA Export Aggregation'!$A:$A,$B34,'EPA Export Aggregation'!$D:$D,$A$1)*IF($A34="CH4",About!$D$58,IF($A34="N2O",About!$D$59,1))</f>
        <v>1.3577224591E-3</v>
      </c>
      <c r="X34">
        <f>SUMIFS('EPA Export Aggregation'!AA:AA,'EPA Export Aggregation'!$A:$A,$B34,'EPA Export Aggregation'!$D:$D,$A$1)*IF($A34="CH4",About!$D$58,IF($A34="N2O",About!$D$59,1))</f>
        <v>1.3313961715999999E-3</v>
      </c>
      <c r="Y34">
        <f>SUMIFS('EPA Export Aggregation'!AB:AB,'EPA Export Aggregation'!$A:$A,$B34,'EPA Export Aggregation'!$D:$D,$A$1)*IF($A34="CH4",About!$D$58,IF($A34="N2O",About!$D$59,1))</f>
        <v>1.0822078684000001E-3</v>
      </c>
      <c r="Z34">
        <f>SUMIFS('EPA Export Aggregation'!AC:AC,'EPA Export Aggregation'!$A:$A,$B34,'EPA Export Aggregation'!$D:$D,$A$1)*IF($A34="CH4",About!$D$58,IF($A34="N2O",About!$D$59,1))</f>
        <v>1.0581887567999999E-3</v>
      </c>
      <c r="AA34">
        <f>SUMIFS('EPA Export Aggregation'!AD:AD,'EPA Export Aggregation'!$A:$A,$B34,'EPA Export Aggregation'!$D:$D,$A$1)*IF($A34="CH4",About!$D$58,IF($A34="N2O",About!$D$59,1))</f>
        <v>1.3729639239E-3</v>
      </c>
      <c r="AB34">
        <f>SUMIFS('EPA Export Aggregation'!AE:AE,'EPA Export Aggregation'!$A:$A,$B34,'EPA Export Aggregation'!$D:$D,$A$1)*IF($A34="CH4",About!$D$58,IF($A34="N2O",About!$D$59,1))</f>
        <v>1.1267813360000001E-3</v>
      </c>
      <c r="AC34">
        <f>SUMIFS('EPA Export Aggregation'!AF:AF,'EPA Export Aggregation'!$A:$A,$B34,'EPA Export Aggregation'!$D:$D,$A$1)*IF($A34="CH4",About!$D$58,IF($A34="N2O",About!$D$59,1))</f>
        <v>1.0828452025000001E-3</v>
      </c>
      <c r="AD34">
        <f>SUMIFS('EPA Export Aggregation'!AG:AG,'EPA Export Aggregation'!$A:$A,$B34,'EPA Export Aggregation'!$D:$D,$A$1)*IF($A34="CH4",About!$D$58,IF($A34="N2O",About!$D$59,1))</f>
        <v>1.0935267828E-3</v>
      </c>
      <c r="AE34">
        <f>SUMIFS('EPA Export Aggregation'!AH:AH,'EPA Export Aggregation'!$A:$A,$B34,'EPA Export Aggregation'!$D:$D,$A$1)*IF($A34="CH4",About!$D$58,IF($A34="N2O",About!$D$59,1))</f>
        <v>1.168765164E-3</v>
      </c>
      <c r="AF34">
        <f>SUMIFS('EPA Export Aggregation'!AI:AI,'EPA Export Aggregation'!$A:$A,$B34,'EPA Export Aggregation'!$D:$D,$A$1)*IF($A34="CH4",About!$D$58,IF($A34="N2O",About!$D$59,1))</f>
        <v>1.1813827807E-3</v>
      </c>
      <c r="AG34">
        <f>SUMIFS('EPA Export Aggregation'!AJ:AJ,'EPA Export Aggregation'!$A:$A,$B34,'EPA Export Aggregation'!$D:$D,$A$1)*IF($A34="CH4",About!$D$58,IF($A34="N2O",About!$D$59,1))</f>
        <v>1.1940003974E-3</v>
      </c>
      <c r="AH34">
        <f>SUMIFS('EPA Export Aggregation'!AK:AK,'EPA Export Aggregation'!$A:$A,$B34,'EPA Export Aggregation'!$D:$D,$A$1)*IF($A34="CH4",About!$D$58,IF($A34="N2O",About!$D$59,1))</f>
        <v>1.2066180141E-3</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1.2177859543999999E-3</v>
      </c>
      <c r="D74">
        <f>SUMIFS('EPA Export Aggregation'!G:G,'EPA Export Aggregation'!$A:$A,$B74,'EPA Export Aggregation'!$D:$D,$A$1)*IF($A74="CH4",About!$D$58,IF($A74="N2O",About!$D$59,1))</f>
        <v>2.6850355986E-3</v>
      </c>
      <c r="E74">
        <f>SUMIFS('EPA Export Aggregation'!H:H,'EPA Export Aggregation'!$A:$A,$B74,'EPA Export Aggregation'!$D:$D,$A$1)*IF($A74="CH4",About!$D$58,IF($A74="N2O",About!$D$59,1))</f>
        <v>6.7028813945999993E-3</v>
      </c>
      <c r="F74">
        <f>SUMIFS('EPA Export Aggregation'!I:I,'EPA Export Aggregation'!$A:$A,$B74,'EPA Export Aggregation'!$D:$D,$A$1)*IF($A74="CH4",About!$D$58,IF($A74="N2O",About!$D$59,1))</f>
        <v>2.14976313612E-2</v>
      </c>
      <c r="G74">
        <f>SUMIFS('EPA Export Aggregation'!J:J,'EPA Export Aggregation'!$A:$A,$B74,'EPA Export Aggregation'!$D:$D,$A$1)*IF($A74="CH4",About!$D$58,IF($A74="N2O",About!$D$59,1))</f>
        <v>5.2816418211199999E-2</v>
      </c>
      <c r="H74">
        <f>SUMIFS('EPA Export Aggregation'!K:K,'EPA Export Aggregation'!$A:$A,$B74,'EPA Export Aggregation'!$D:$D,$A$1)*IF($A74="CH4",About!$D$58,IF($A74="N2O",About!$D$59,1))</f>
        <v>0.11906159600499999</v>
      </c>
      <c r="I74">
        <f>SUMIFS('EPA Export Aggregation'!L:L,'EPA Export Aggregation'!$A:$A,$B74,'EPA Export Aggregation'!$D:$D,$A$1)*IF($A74="CH4",About!$D$58,IF($A74="N2O",About!$D$59,1))</f>
        <v>0.17354633798979999</v>
      </c>
      <c r="J74">
        <f>SUMIFS('EPA Export Aggregation'!M:M,'EPA Export Aggregation'!$A:$A,$B74,'EPA Export Aggregation'!$D:$D,$A$1)*IF($A74="CH4",About!$D$58,IF($A74="N2O",About!$D$59,1))</f>
        <v>0.22898620650279999</v>
      </c>
      <c r="K74">
        <f>SUMIFS('EPA Export Aggregation'!N:N,'EPA Export Aggregation'!$A:$A,$B74,'EPA Export Aggregation'!$D:$D,$A$1)*IF($A74="CH4",About!$D$58,IF($A74="N2O",About!$D$59,1))</f>
        <v>0.27325949029920005</v>
      </c>
      <c r="L74">
        <f>SUMIFS('EPA Export Aggregation'!O:O,'EPA Export Aggregation'!$A:$A,$B74,'EPA Export Aggregation'!$D:$D,$A$1)*IF($A74="CH4",About!$D$58,IF($A74="N2O",About!$D$59,1))</f>
        <v>0.31955602316179993</v>
      </c>
      <c r="M74">
        <f>SUMIFS('EPA Export Aggregation'!P:P,'EPA Export Aggregation'!$A:$A,$B74,'EPA Export Aggregation'!$D:$D,$A$1)*IF($A74="CH4",About!$D$58,IF($A74="N2O",About!$D$59,1))</f>
        <v>0.3601862763882</v>
      </c>
      <c r="N74">
        <f>SUMIFS('EPA Export Aggregation'!Q:Q,'EPA Export Aggregation'!$A:$A,$B74,'EPA Export Aggregation'!$D:$D,$A$1)*IF($A74="CH4",About!$D$58,IF($A74="N2O",About!$D$59,1))</f>
        <v>0.40211999843740004</v>
      </c>
      <c r="O74">
        <f>SUMIFS('EPA Export Aggregation'!R:R,'EPA Export Aggregation'!$A:$A,$B74,'EPA Export Aggregation'!$D:$D,$A$1)*IF($A74="CH4",About!$D$58,IF($A74="N2O",About!$D$59,1))</f>
        <v>0.43906382480629996</v>
      </c>
      <c r="P74">
        <f>SUMIFS('EPA Export Aggregation'!S:S,'EPA Export Aggregation'!$A:$A,$B74,'EPA Export Aggregation'!$D:$D,$A$1)*IF($A74="CH4",About!$D$58,IF($A74="N2O",About!$D$59,1))</f>
        <v>0.47655004320299998</v>
      </c>
      <c r="Q74">
        <f>SUMIFS('EPA Export Aggregation'!T:T,'EPA Export Aggregation'!$A:$A,$B74,'EPA Export Aggregation'!$D:$D,$A$1)*IF($A74="CH4",About!$D$58,IF($A74="N2O",About!$D$59,1))</f>
        <v>0.51376851799880008</v>
      </c>
      <c r="R74">
        <f>SUMIFS('EPA Export Aggregation'!U:U,'EPA Export Aggregation'!$A:$A,$B74,'EPA Export Aggregation'!$D:$D,$A$1)*IF($A74="CH4",About!$D$58,IF($A74="N2O",About!$D$59,1))</f>
        <v>0.55566621037350006</v>
      </c>
      <c r="S74">
        <f>SUMIFS('EPA Export Aggregation'!V:V,'EPA Export Aggregation'!$A:$A,$B74,'EPA Export Aggregation'!$D:$D,$A$1)*IF($A74="CH4",About!$D$58,IF($A74="N2O",About!$D$59,1))</f>
        <v>0.60841993476120015</v>
      </c>
      <c r="T74">
        <f>SUMIFS('EPA Export Aggregation'!W:W,'EPA Export Aggregation'!$A:$A,$B74,'EPA Export Aggregation'!$D:$D,$A$1)*IF($A74="CH4",About!$D$58,IF($A74="N2O",About!$D$59,1))</f>
        <v>0.6682858160852998</v>
      </c>
      <c r="U74">
        <f>SUMIFS('EPA Export Aggregation'!X:X,'EPA Export Aggregation'!$A:$A,$B74,'EPA Export Aggregation'!$D:$D,$A$1)*IF($A74="CH4",About!$D$58,IF($A74="N2O",About!$D$59,1))</f>
        <v>0.72930062787940009</v>
      </c>
      <c r="V74">
        <f>SUMIFS('EPA Export Aggregation'!Y:Y,'EPA Export Aggregation'!$A:$A,$B74,'EPA Export Aggregation'!$D:$D,$A$1)*IF($A74="CH4",About!$D$58,IF($A74="N2O",About!$D$59,1))</f>
        <v>0.79040580303020003</v>
      </c>
      <c r="W74">
        <f>SUMIFS('EPA Export Aggregation'!Z:Z,'EPA Export Aggregation'!$A:$A,$B74,'EPA Export Aggregation'!$D:$D,$A$1)*IF($A74="CH4",About!$D$58,IF($A74="N2O",About!$D$59,1))</f>
        <v>0.78152496985769992</v>
      </c>
      <c r="X74">
        <f>SUMIFS('EPA Export Aggregation'!AA:AA,'EPA Export Aggregation'!$A:$A,$B74,'EPA Export Aggregation'!$D:$D,$A$1)*IF($A74="CH4",About!$D$58,IF($A74="N2O",About!$D$59,1))</f>
        <v>0.71634628638270015</v>
      </c>
      <c r="Y74">
        <f>SUMIFS('EPA Export Aggregation'!AB:AB,'EPA Export Aggregation'!$A:$A,$B74,'EPA Export Aggregation'!$D:$D,$A$1)*IF($A74="CH4",About!$D$58,IF($A74="N2O",About!$D$59,1))</f>
        <v>0.95723070432049995</v>
      </c>
      <c r="Z74">
        <f>SUMIFS('EPA Export Aggregation'!AC:AC,'EPA Export Aggregation'!$A:$A,$B74,'EPA Export Aggregation'!$D:$D,$A$1)*IF($A74="CH4",About!$D$58,IF($A74="N2O",About!$D$59,1))</f>
        <v>0.72986813381469995</v>
      </c>
      <c r="AA74">
        <f>SUMIFS('EPA Export Aggregation'!AD:AD,'EPA Export Aggregation'!$A:$A,$B74,'EPA Export Aggregation'!$D:$D,$A$1)*IF($A74="CH4",About!$D$58,IF($A74="N2O",About!$D$59,1))</f>
        <v>0.75686616407850016</v>
      </c>
      <c r="AB74">
        <f>SUMIFS('EPA Export Aggregation'!AE:AE,'EPA Export Aggregation'!$A:$A,$B74,'EPA Export Aggregation'!$D:$D,$A$1)*IF($A74="CH4",About!$D$58,IF($A74="N2O",About!$D$59,1))</f>
        <v>0.69687246006610004</v>
      </c>
      <c r="AC74">
        <f>SUMIFS('EPA Export Aggregation'!AF:AF,'EPA Export Aggregation'!$A:$A,$B74,'EPA Export Aggregation'!$D:$D,$A$1)*IF($A74="CH4",About!$D$58,IF($A74="N2O",About!$D$59,1))</f>
        <v>0.64408234774739992</v>
      </c>
      <c r="AD74">
        <f>SUMIFS('EPA Export Aggregation'!AG:AG,'EPA Export Aggregation'!$A:$A,$B74,'EPA Export Aggregation'!$D:$D,$A$1)*IF($A74="CH4",About!$D$58,IF($A74="N2O",About!$D$59,1))</f>
        <v>0.60111791410740034</v>
      </c>
      <c r="AE74">
        <f>SUMIFS('EPA Export Aggregation'!AH:AH,'EPA Export Aggregation'!$A:$A,$B74,'EPA Export Aggregation'!$D:$D,$A$1)*IF($A74="CH4",About!$D$58,IF($A74="N2O",About!$D$59,1))</f>
        <v>0.77003816621420007</v>
      </c>
      <c r="AF74">
        <f>SUMIFS('EPA Export Aggregation'!AI:AI,'EPA Export Aggregation'!$A:$A,$B74,'EPA Export Aggregation'!$D:$D,$A$1)*IF($A74="CH4",About!$D$58,IF($A74="N2O",About!$D$59,1))</f>
        <v>0.70171082874479995</v>
      </c>
      <c r="AG74">
        <f>SUMIFS('EPA Export Aggregation'!AJ:AJ,'EPA Export Aggregation'!$A:$A,$B74,'EPA Export Aggregation'!$D:$D,$A$1)*IF($A74="CH4",About!$D$58,IF($A74="N2O",About!$D$59,1))</f>
        <v>0.9112924793531999</v>
      </c>
      <c r="AH74">
        <f>SUMIFS('EPA Export Aggregation'!AK:AK,'EPA Export Aggregation'!$A:$A,$B74,'EPA Export Aggregation'!$D:$D,$A$1)*IF($A74="CH4",About!$D$58,IF($A74="N2O",About!$D$59,1))</f>
        <v>0.93596145577599987</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2026-09-28T17:27:08Z</dcterms:modified>
</cp:coreProperties>
</file>