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79073672-F0F3-4367-B11C-347648AB9CC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V5" i="26"/>
  <c r="N8" i="26"/>
  <c r="V9" i="26"/>
  <c r="N10" i="26"/>
  <c r="V12" i="26"/>
  <c r="V14" i="26"/>
  <c r="V19" i="26"/>
  <c r="V21" i="26"/>
  <c r="AE27" i="26"/>
  <c r="AE30" i="26"/>
  <c r="AE46" i="26"/>
  <c r="AE47" i="26"/>
  <c r="O10" i="24"/>
  <c r="P10" i="24" s="1"/>
  <c r="O6" i="26"/>
  <c r="W7" i="26"/>
  <c r="W10" i="26"/>
  <c r="O12" i="26"/>
  <c r="W12" i="26"/>
  <c r="O17" i="26"/>
  <c r="W19" i="26"/>
  <c r="O20" i="26"/>
  <c r="O21" i="26"/>
  <c r="AF22" i="26"/>
  <c r="AF30" i="26"/>
  <c r="AF39" i="26"/>
  <c r="AF47" i="26"/>
  <c r="AF50" i="26"/>
  <c r="R57" i="26"/>
  <c r="K62" i="26"/>
  <c r="O24" i="24"/>
  <c r="P24" i="24" s="1"/>
  <c r="P6" i="26"/>
  <c r="X8" i="26"/>
  <c r="P9" i="26"/>
  <c r="P10" i="26"/>
  <c r="X10" i="26"/>
  <c r="P13" i="26"/>
  <c r="P15" i="26"/>
  <c r="X17" i="26"/>
  <c r="P18" i="26"/>
  <c r="P19" i="26"/>
  <c r="X19" i="26"/>
  <c r="G23" i="26"/>
  <c r="G32" i="26"/>
  <c r="G40" i="26"/>
  <c r="G43" i="26"/>
  <c r="G48" i="26"/>
  <c r="G51" i="26"/>
  <c r="W62" i="26"/>
  <c r="O36" i="24"/>
  <c r="P36" i="24" s="1"/>
  <c r="Q4" i="26"/>
  <c r="AG5" i="26"/>
  <c r="Y6" i="26"/>
  <c r="Y7" i="26"/>
  <c r="AG7" i="26"/>
  <c r="AG9" i="26"/>
  <c r="Y11" i="26"/>
  <c r="Y13" i="26"/>
  <c r="AG13" i="26"/>
  <c r="Y14" i="26"/>
  <c r="Q15" i="26"/>
  <c r="Q17" i="26"/>
  <c r="Y18" i="26"/>
  <c r="Y20" i="26"/>
  <c r="Q21" i="26"/>
  <c r="AG21" i="26"/>
  <c r="H23" i="26"/>
  <c r="H29" i="26"/>
  <c r="H36" i="26"/>
  <c r="H43" i="26"/>
  <c r="H44" i="26"/>
  <c r="H47" i="26"/>
  <c r="H48" i="26"/>
  <c r="K56" i="26"/>
  <c r="AE65" i="26"/>
  <c r="J39" i="24"/>
  <c r="K39" i="24" s="1"/>
  <c r="J87" i="26"/>
  <c r="AH86" i="26"/>
  <c r="J86" i="26"/>
  <c r="R85" i="26"/>
  <c r="Z83" i="26"/>
  <c r="R83" i="26"/>
  <c r="R82" i="26"/>
  <c r="J82" i="26"/>
  <c r="Z81" i="26"/>
  <c r="R81" i="26"/>
  <c r="Z79" i="26"/>
  <c r="R79" i="26"/>
  <c r="AH78" i="26"/>
  <c r="R78" i="26"/>
  <c r="J78" i="26"/>
  <c r="Z77" i="26"/>
  <c r="R76" i="26"/>
  <c r="J76" i="26"/>
  <c r="Z75" i="26"/>
  <c r="R75" i="26"/>
  <c r="AH74" i="26"/>
  <c r="R74" i="26"/>
  <c r="R73" i="26"/>
  <c r="AH72" i="26"/>
  <c r="R72" i="26"/>
  <c r="J72" i="26"/>
  <c r="Z71" i="26"/>
  <c r="R71" i="26"/>
  <c r="J70" i="26"/>
  <c r="Z69" i="26"/>
  <c r="R69" i="26"/>
  <c r="AH68" i="26"/>
  <c r="R68" i="26"/>
  <c r="J68" i="26"/>
  <c r="AH66" i="26"/>
  <c r="Y87" i="26"/>
  <c r="Q87" i="26"/>
  <c r="I87" i="26"/>
  <c r="AG86" i="26"/>
  <c r="Y86" i="26"/>
  <c r="AG85" i="26"/>
  <c r="Y85" i="26"/>
  <c r="Q85" i="26"/>
  <c r="I85" i="26"/>
  <c r="AG84" i="26"/>
  <c r="Y84" i="26"/>
  <c r="AG83" i="26"/>
  <c r="Y83" i="26"/>
  <c r="Q83" i="26"/>
  <c r="I83" i="26"/>
  <c r="AG82" i="26"/>
  <c r="Y82" i="26"/>
  <c r="AG81" i="26"/>
  <c r="Y81" i="26"/>
  <c r="Q81" i="26"/>
  <c r="I81" i="26"/>
  <c r="AG80" i="26"/>
  <c r="Y80" i="26"/>
  <c r="AG79" i="26"/>
  <c r="Y79" i="26"/>
  <c r="Q79" i="26"/>
  <c r="I79" i="26"/>
  <c r="AG78" i="26"/>
  <c r="Y78" i="26"/>
  <c r="AG77" i="26"/>
  <c r="Y77" i="26"/>
  <c r="Q77" i="26"/>
  <c r="I77" i="26"/>
  <c r="AG76" i="26"/>
  <c r="Y76" i="26"/>
  <c r="AG75" i="26"/>
  <c r="Y75" i="26"/>
  <c r="Q75" i="26"/>
  <c r="I75" i="26"/>
  <c r="AG74" i="26"/>
  <c r="Y74" i="26"/>
  <c r="AG73" i="26"/>
  <c r="Y73" i="26"/>
  <c r="Q73" i="26"/>
  <c r="I73" i="26"/>
  <c r="AG72" i="26"/>
  <c r="Y72" i="26"/>
  <c r="AG71" i="26"/>
  <c r="Y71" i="26"/>
  <c r="Q71" i="26"/>
  <c r="I71" i="26"/>
  <c r="AG70" i="26"/>
  <c r="Y70" i="26"/>
  <c r="AG69" i="26"/>
  <c r="Y69" i="26"/>
  <c r="Q69" i="26"/>
  <c r="I69" i="26"/>
  <c r="AG68" i="26"/>
  <c r="Y68" i="26"/>
  <c r="AG67" i="26"/>
  <c r="Y67" i="26"/>
  <c r="Q67" i="26"/>
  <c r="I67" i="26"/>
  <c r="AG66" i="26"/>
  <c r="AF87" i="26"/>
  <c r="H87" i="26"/>
  <c r="AF86" i="26"/>
  <c r="X86" i="26"/>
  <c r="P86" i="26"/>
  <c r="H86" i="26"/>
  <c r="AF85" i="26"/>
  <c r="H85" i="26"/>
  <c r="AF84" i="26"/>
  <c r="X84" i="26"/>
  <c r="P84" i="26"/>
  <c r="H84" i="26"/>
  <c r="AF83" i="26"/>
  <c r="H83" i="26"/>
  <c r="AF82" i="26"/>
  <c r="X82" i="26"/>
  <c r="P82" i="26"/>
  <c r="H82" i="26"/>
  <c r="AF81" i="26"/>
  <c r="H81" i="26"/>
  <c r="AF80" i="26"/>
  <c r="X80" i="26"/>
  <c r="P80" i="26"/>
  <c r="H80" i="26"/>
  <c r="AF79" i="26"/>
  <c r="H79" i="26"/>
  <c r="AF78" i="26"/>
  <c r="X78" i="26"/>
  <c r="P78" i="26"/>
  <c r="H78" i="26"/>
  <c r="AF77" i="26"/>
  <c r="H77" i="26"/>
  <c r="AF76" i="26"/>
  <c r="X76" i="26"/>
  <c r="P76" i="26"/>
  <c r="H76" i="26"/>
  <c r="AF75" i="26"/>
  <c r="H75" i="26"/>
  <c r="AF74" i="26"/>
  <c r="X74" i="26"/>
  <c r="P74" i="26"/>
  <c r="H74" i="26"/>
  <c r="AF73" i="26"/>
  <c r="H73" i="26"/>
  <c r="AF72" i="26"/>
  <c r="X72" i="26"/>
  <c r="P72" i="26"/>
  <c r="H72" i="26"/>
  <c r="AF71" i="26"/>
  <c r="H71" i="26"/>
  <c r="AF70" i="26"/>
  <c r="X70" i="26"/>
  <c r="P70" i="26"/>
  <c r="H70" i="26"/>
  <c r="AF69" i="26"/>
  <c r="H69" i="26"/>
  <c r="AF68" i="26"/>
  <c r="X68" i="26"/>
  <c r="P68" i="26"/>
  <c r="H68" i="26"/>
  <c r="AF67" i="26"/>
  <c r="H67" i="26"/>
  <c r="AF66" i="26"/>
  <c r="AE87" i="26"/>
  <c r="W87" i="26"/>
  <c r="O87" i="26"/>
  <c r="G87" i="26"/>
  <c r="O86" i="26"/>
  <c r="G86" i="26"/>
  <c r="AE85" i="26"/>
  <c r="W85" i="26"/>
  <c r="O85" i="26"/>
  <c r="G85" i="26"/>
  <c r="O84" i="26"/>
  <c r="G84" i="26"/>
  <c r="AE83" i="26"/>
  <c r="W83" i="26"/>
  <c r="O83" i="26"/>
  <c r="G83" i="26"/>
  <c r="O82" i="26"/>
  <c r="G82" i="26"/>
  <c r="AE81" i="26"/>
  <c r="W81" i="26"/>
  <c r="O81" i="26"/>
  <c r="G81" i="26"/>
  <c r="O80" i="26"/>
  <c r="G80" i="26"/>
  <c r="AE79" i="26"/>
  <c r="W79" i="26"/>
  <c r="O79" i="26"/>
  <c r="G79" i="26"/>
  <c r="O78" i="26"/>
  <c r="G78" i="26"/>
  <c r="AE77" i="26"/>
  <c r="W77" i="26"/>
  <c r="O77" i="26"/>
  <c r="G77" i="26"/>
  <c r="O76" i="26"/>
  <c r="G76" i="26"/>
  <c r="AE75" i="26"/>
  <c r="W75" i="26"/>
  <c r="O75" i="26"/>
  <c r="G75" i="26"/>
  <c r="O74" i="26"/>
  <c r="G74" i="26"/>
  <c r="AE73" i="26"/>
  <c r="W73" i="26"/>
  <c r="O73" i="26"/>
  <c r="G73" i="26"/>
  <c r="O72" i="26"/>
  <c r="G72" i="26"/>
  <c r="AE71" i="26"/>
  <c r="W71" i="26"/>
  <c r="O71" i="26"/>
  <c r="G71" i="26"/>
  <c r="O70" i="26"/>
  <c r="G70" i="26"/>
  <c r="AE69" i="26"/>
  <c r="W69" i="26"/>
  <c r="O69" i="26"/>
  <c r="G69" i="26"/>
  <c r="O68" i="26"/>
  <c r="G68" i="26"/>
  <c r="AE67" i="26"/>
  <c r="W67" i="26"/>
  <c r="O67" i="26"/>
  <c r="G67" i="26"/>
  <c r="V87" i="26"/>
  <c r="N87" i="26"/>
  <c r="F87" i="26"/>
  <c r="AD86" i="26"/>
  <c r="V86" i="26"/>
  <c r="N86" i="26"/>
  <c r="V85" i="26"/>
  <c r="N85" i="26"/>
  <c r="F85" i="26"/>
  <c r="AD84" i="26"/>
  <c r="V84" i="26"/>
  <c r="N84" i="26"/>
  <c r="V83" i="26"/>
  <c r="N83" i="26"/>
  <c r="F83" i="26"/>
  <c r="AD82" i="26"/>
  <c r="V82" i="26"/>
  <c r="N82" i="26"/>
  <c r="V81" i="26"/>
  <c r="N81" i="26"/>
  <c r="F81" i="26"/>
  <c r="AD80" i="26"/>
  <c r="V80" i="26"/>
  <c r="N80" i="26"/>
  <c r="V79" i="26"/>
  <c r="N79" i="26"/>
  <c r="F79" i="26"/>
  <c r="AD78" i="26"/>
  <c r="V78" i="26"/>
  <c r="N78" i="26"/>
  <c r="V77" i="26"/>
  <c r="N77" i="26"/>
  <c r="F77" i="26"/>
  <c r="AD76" i="26"/>
  <c r="V76" i="26"/>
  <c r="N76" i="26"/>
  <c r="V75" i="26"/>
  <c r="N75" i="26"/>
  <c r="F75" i="26"/>
  <c r="AD74" i="26"/>
  <c r="V74" i="26"/>
  <c r="N74" i="26"/>
  <c r="V73" i="26"/>
  <c r="N73" i="26"/>
  <c r="F73" i="26"/>
  <c r="AD72" i="26"/>
  <c r="V72" i="26"/>
  <c r="N72" i="26"/>
  <c r="V71" i="26"/>
  <c r="N71" i="26"/>
  <c r="F71" i="26"/>
  <c r="AD70" i="26"/>
  <c r="V70" i="26"/>
  <c r="N70" i="26"/>
  <c r="V69" i="26"/>
  <c r="N69" i="26"/>
  <c r="F69" i="26"/>
  <c r="AD68" i="26"/>
  <c r="V68" i="26"/>
  <c r="N68" i="26"/>
  <c r="V67" i="26"/>
  <c r="N67" i="26"/>
  <c r="F67" i="26"/>
  <c r="AD66" i="26"/>
  <c r="AC87" i="26"/>
  <c r="K87" i="26"/>
  <c r="K85" i="26"/>
  <c r="T84" i="26"/>
  <c r="AC83" i="26"/>
  <c r="K83" i="26"/>
  <c r="T82" i="26"/>
  <c r="AC81" i="26"/>
  <c r="AC79" i="26"/>
  <c r="K79" i="26"/>
  <c r="T78" i="26"/>
  <c r="AC77" i="26"/>
  <c r="K77" i="26"/>
  <c r="T76" i="26"/>
  <c r="T74" i="26"/>
  <c r="AC73" i="26"/>
  <c r="K73" i="26"/>
  <c r="T72" i="26"/>
  <c r="AC71" i="26"/>
  <c r="K71" i="26"/>
  <c r="K69" i="26"/>
  <c r="T68" i="26"/>
  <c r="AC67" i="26"/>
  <c r="K67" i="26"/>
  <c r="Y66" i="26"/>
  <c r="AB87" i="26"/>
  <c r="AB85" i="26"/>
  <c r="E85" i="26"/>
  <c r="S84" i="26"/>
  <c r="AB83" i="26"/>
  <c r="E83" i="26"/>
  <c r="S82" i="26"/>
  <c r="S80" i="26"/>
  <c r="AB79" i="26"/>
  <c r="E79" i="26"/>
  <c r="S78" i="26"/>
  <c r="AB77" i="26"/>
  <c r="E77" i="26"/>
  <c r="E75" i="26"/>
  <c r="S74" i="26"/>
  <c r="AB73" i="26"/>
  <c r="E73" i="26"/>
  <c r="S72" i="26"/>
  <c r="AB71" i="26"/>
  <c r="AB69" i="26"/>
  <c r="E69" i="26"/>
  <c r="S68" i="26"/>
  <c r="AB67" i="26"/>
  <c r="E67" i="26"/>
  <c r="X66" i="26"/>
  <c r="AF65" i="26"/>
  <c r="X65" i="26"/>
  <c r="P65" i="26"/>
  <c r="H65" i="26"/>
  <c r="AF64" i="26"/>
  <c r="X64" i="26"/>
  <c r="AF63" i="26"/>
  <c r="X63" i="26"/>
  <c r="P63" i="26"/>
  <c r="H63" i="26"/>
  <c r="AF62" i="26"/>
  <c r="X62" i="26"/>
  <c r="AF61" i="26"/>
  <c r="X61" i="26"/>
  <c r="P61" i="26"/>
  <c r="H61" i="26"/>
  <c r="AF60" i="26"/>
  <c r="X60" i="26"/>
  <c r="P60" i="26"/>
  <c r="AF59" i="26"/>
  <c r="X59" i="26"/>
  <c r="P59" i="26"/>
  <c r="H59" i="26"/>
  <c r="AF58" i="26"/>
  <c r="X58" i="26"/>
  <c r="P58" i="26"/>
  <c r="AF57" i="26"/>
  <c r="X57" i="26"/>
  <c r="P57" i="26"/>
  <c r="H57" i="26"/>
  <c r="AF56" i="26"/>
  <c r="X56" i="26"/>
  <c r="P56" i="26"/>
  <c r="AF55" i="26"/>
  <c r="X55" i="26"/>
  <c r="P55" i="26"/>
  <c r="H55" i="26"/>
  <c r="AF54" i="26"/>
  <c r="X54" i="26"/>
  <c r="P54" i="26"/>
  <c r="AF53" i="26"/>
  <c r="X53" i="26"/>
  <c r="P53" i="26"/>
  <c r="AA87" i="26"/>
  <c r="D87" i="26"/>
  <c r="M86" i="26"/>
  <c r="AA85" i="26"/>
  <c r="M84" i="26"/>
  <c r="AA83" i="26"/>
  <c r="D83" i="26"/>
  <c r="M82" i="26"/>
  <c r="AA81" i="26"/>
  <c r="D81" i="26"/>
  <c r="M80" i="26"/>
  <c r="D79" i="26"/>
  <c r="M78" i="26"/>
  <c r="AA77" i="26"/>
  <c r="D77" i="26"/>
  <c r="M76" i="26"/>
  <c r="AA75" i="26"/>
  <c r="D75" i="26"/>
  <c r="AA73" i="26"/>
  <c r="D73" i="26"/>
  <c r="M72" i="26"/>
  <c r="AA71" i="26"/>
  <c r="D71" i="26"/>
  <c r="M70" i="26"/>
  <c r="AA69" i="26"/>
  <c r="M68" i="26"/>
  <c r="AA67" i="26"/>
  <c r="D67" i="26"/>
  <c r="W66" i="26"/>
  <c r="T87" i="26"/>
  <c r="AC86" i="26"/>
  <c r="K86" i="26"/>
  <c r="AC84" i="26"/>
  <c r="K84" i="26"/>
  <c r="T83" i="26"/>
  <c r="AC82" i="26"/>
  <c r="K82" i="26"/>
  <c r="T81" i="26"/>
  <c r="AC80" i="26"/>
  <c r="T79" i="26"/>
  <c r="AC78" i="26"/>
  <c r="K78" i="26"/>
  <c r="T77" i="26"/>
  <c r="AC76" i="26"/>
  <c r="K76" i="26"/>
  <c r="T75" i="26"/>
  <c r="K74" i="26"/>
  <c r="T73" i="26"/>
  <c r="AC72" i="26"/>
  <c r="K72" i="26"/>
  <c r="T71" i="26"/>
  <c r="AC70" i="26"/>
  <c r="K70"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20" i="24"/>
  <c r="K20" i="24" s="1"/>
  <c r="J32" i="24"/>
  <c r="K32" i="24" s="1"/>
  <c r="J25" i="24"/>
  <c r="K25" i="24" s="1"/>
  <c r="T69" i="26" l="1"/>
  <c r="AC74" i="26"/>
  <c r="K80" i="26"/>
  <c r="T85" i="26"/>
  <c r="D69" i="26"/>
  <c r="M74" i="26"/>
  <c r="AA79" i="26"/>
  <c r="D85" i="26"/>
  <c r="H54" i="26"/>
  <c r="H56" i="26"/>
  <c r="H58" i="26"/>
  <c r="H60" i="26"/>
  <c r="H62" i="26"/>
  <c r="H64" i="26"/>
  <c r="H66" i="26"/>
  <c r="S70" i="26"/>
  <c r="AB75" i="26"/>
  <c r="E81" i="26"/>
  <c r="S86" i="26"/>
  <c r="AC69" i="26"/>
  <c r="K75" i="26"/>
  <c r="T80" i="26"/>
  <c r="AC85" i="26"/>
  <c r="AD67" i="26"/>
  <c r="AD69" i="26"/>
  <c r="AD71" i="26"/>
  <c r="AD73" i="26"/>
  <c r="AD75" i="26"/>
  <c r="AD77" i="26"/>
  <c r="AD79" i="26"/>
  <c r="AD81" i="26"/>
  <c r="AD83" i="26"/>
  <c r="AD85" i="26"/>
  <c r="AD87" i="26"/>
  <c r="W68" i="26"/>
  <c r="W70" i="26"/>
  <c r="W72" i="26"/>
  <c r="W74" i="26"/>
  <c r="W76" i="26"/>
  <c r="W78" i="26"/>
  <c r="W80" i="26"/>
  <c r="W82" i="26"/>
  <c r="W84" i="26"/>
  <c r="W86" i="26"/>
  <c r="P67" i="26"/>
  <c r="P69" i="26"/>
  <c r="P71" i="26"/>
  <c r="P73" i="26"/>
  <c r="P75" i="26"/>
  <c r="P77" i="26"/>
  <c r="P79" i="26"/>
  <c r="P81" i="26"/>
  <c r="P83" i="26"/>
  <c r="P85" i="26"/>
  <c r="P87" i="26"/>
  <c r="I68" i="26"/>
  <c r="I70" i="26"/>
  <c r="I72" i="26"/>
  <c r="I74" i="26"/>
  <c r="I76" i="26"/>
  <c r="I78" i="26"/>
  <c r="I80" i="26"/>
  <c r="I82" i="26"/>
  <c r="I84" i="26"/>
  <c r="I86" i="26"/>
  <c r="R67" i="26"/>
  <c r="R70" i="26"/>
  <c r="Z73" i="26"/>
  <c r="AH76" i="26"/>
  <c r="J80" i="26"/>
  <c r="J84" i="26"/>
  <c r="K64" i="26"/>
  <c r="H35" i="26"/>
  <c r="Q18" i="26"/>
  <c r="Q11" i="26"/>
  <c r="G28" i="26"/>
  <c r="X14" i="26"/>
  <c r="X5" i="26"/>
  <c r="AF38" i="26"/>
  <c r="W16" i="26"/>
  <c r="U82" i="26"/>
  <c r="V18" i="26"/>
  <c r="N5" i="26"/>
  <c r="D8" i="26"/>
  <c r="J21" i="24"/>
  <c r="K21" i="24" s="1"/>
  <c r="P62" i="26"/>
  <c r="P64" i="26"/>
  <c r="P66" i="26"/>
  <c r="E71" i="26"/>
  <c r="S76" i="26"/>
  <c r="AB81" i="26"/>
  <c r="E87" i="26"/>
  <c r="T70" i="26"/>
  <c r="AC75" i="26"/>
  <c r="K81" i="26"/>
  <c r="T86" i="26"/>
  <c r="F68" i="26"/>
  <c r="F70" i="26"/>
  <c r="F72" i="26"/>
  <c r="F74" i="26"/>
  <c r="F76" i="26"/>
  <c r="F78" i="26"/>
  <c r="F80" i="26"/>
  <c r="F82" i="26"/>
  <c r="F84" i="26"/>
  <c r="F86" i="26"/>
  <c r="AE66" i="26"/>
  <c r="AE68" i="26"/>
  <c r="AE70" i="26"/>
  <c r="AE72" i="26"/>
  <c r="AE74" i="26"/>
  <c r="AE76" i="26"/>
  <c r="AE78" i="26"/>
  <c r="AE80" i="26"/>
  <c r="AE82" i="26"/>
  <c r="AE84" i="26"/>
  <c r="AE86" i="26"/>
  <c r="X67" i="26"/>
  <c r="X69" i="26"/>
  <c r="X71" i="26"/>
  <c r="X73" i="26"/>
  <c r="X75" i="26"/>
  <c r="X77" i="26"/>
  <c r="X79" i="26"/>
  <c r="X81" i="26"/>
  <c r="X83" i="26"/>
  <c r="X85" i="26"/>
  <c r="X87" i="26"/>
  <c r="Q68" i="26"/>
  <c r="Q70" i="26"/>
  <c r="Q72" i="26"/>
  <c r="Q74" i="26"/>
  <c r="Q76" i="26"/>
  <c r="Q78" i="26"/>
  <c r="Q80" i="26"/>
  <c r="Q82" i="26"/>
  <c r="Q84" i="26"/>
  <c r="Q86" i="26"/>
  <c r="Z67" i="26"/>
  <c r="AH70" i="26"/>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G35"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35" i="24" l="1"/>
  <c r="P35" i="24" s="1"/>
  <c r="J35"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35"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<sst xmlns="http://schemas.openxmlformats.org/spreadsheetml/2006/main" count="28264" uniqueCount="2481">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</sst>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1979</v>
      </c>
      <c r="C1" s="260">
        <v>45369</v>
      </c>
      <c r="G1" s="147" t="s">
        <v>1914</v>
      </c>
      <c r="H1" s="147" t="s">
        <v>1915</v>
      </c>
    </row>
    <row r="2" spans="1:8" x14ac:dyDescent="0.25">
      <c r="B2" t="str">
        <f>B1</f>
        <v>Nevada</v>
      </c>
      <c r="C2" t="str">
        <f>INDEX(G:G,MATCH(B1,H:H,0))</f>
        <v>NV</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Nevada.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Nevada.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Nevada.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Nevada,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Nevada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PV:**Nevada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Wind:**Nevada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Nevada will retire 0 MW of coal by 2050. Nevada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Nevada will retire 3950 MW of natural gas by 2050. Nevada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Nevada will retire 2000 MW of nuclear by 2050. Nevada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Nevada will retire 100 MW of natural gas by 2050. Nevada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Nevada will retire 0 MW of lignite by 2050. Nevada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13% to 22% through 2050.//**Urban Residential Appliances:** In the BAU case, in Nevada,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13% to 22% through 2050.//**Rural Residential Appliances:** In the BAU case, in Nevada,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9% to 10% through 2050.//**Comercial Appliances:** In the BAU case, in Nevada, the share of electricity among fuels used for appliances in commercial buildings will fall from 39% to 37% through 2050.//**Comercial Other Components:** In the BAU case, in Nevada,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Nevada.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0 MW of coal by 2050. Nevada currently has 0 MW of coal capacity.//**Natural gas non-peaker:** The EIA projects that Nevada will retire 3950 MW of natural gas by 2050. Nevada currently has 18863 MW of natural gas non-peaker capacity.//**Nuclear:** The EIA projects that Nevada will retire 2000 MW of nuclear by 2050. Nevada currently has 2240 MW of nuclear capacity.//**Natural gas peaker:** The EIA projects that Nevada will retire 100 MW of natural gas by 2050. Nevada currently has 15301 MW of natural gas peaker capacity.//**Lignite:** The EIA projects that Nevada will retire 0 MW of lignite by 2050. Nevada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conventional nuclear. However, the Investment Tax Credit, a similar program for solar power, covers 30% of system costs through 2019, with declining amounts thereafter.//**Solar PV:**Nevada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45% below 2005 levels by 2030</v>
      </c>
      <c r="C2" s="1">
        <f>IF(INDEX('State Targets'!I:I,MATCH(About!$B$2,'State Targets'!$B:$B,0))=0,"",INDEX('State Targets'!I:I,MATCH(About!$B$2,'State Targets'!$B:$B,0)))</f>
        <v>2030</v>
      </c>
      <c r="D2" s="1">
        <f>INDEX('State Targets'!J:J,MATCH(About!$B$2,'State Targets'!$B:$B,0))</f>
        <v>28.6</v>
      </c>
      <c r="E2" s="1">
        <f>INDEX('State Targets'!K:K,MATCH(About!$B$2,'State Targets'!$B:$B,0))</f>
        <v>28.6</v>
      </c>
      <c r="F2" s="1" t="str">
        <f>IF(INDEX('State Targets'!L:L,MATCH(About!$B$2,'State Targets'!$B:$B,0))=0,"",INDEX('State Targets'!L:L,MATCH(About!$B$2,'State Targets'!$B:$B,0)))</f>
        <v xml:space="preserve">Nevada enacted statutory and executive targets in 2019 to reduce GHG emissions 45% by 2030 compared to 2005 levels. </v>
      </c>
    </row>
    <row r="3" spans="1:6" x14ac:dyDescent="0.25">
      <c r="A3" s="1"/>
      <c r="B3" s="1" t="str">
        <f>IF(INDEX('State Targets'!H:H,MATCH(About!$B$2,'State Targets'!$B:$B,0))=0,"",INDEX('State Targets'!H:H,MATCH(About!$B$2,'State Targets'!$B:$B,0)))</f>
        <v>45% below 2005 levels by 2030</v>
      </c>
      <c r="C3" s="1">
        <f>IF(INDEX('State Targets'!I:I,MATCH(About!$B$2,'State Targets'!$B:$B,0))=0,"",INDEX('State Targets'!I:I,MATCH(About!$B$2,'State Targets'!$B:$B,0)))</f>
        <v>2030</v>
      </c>
      <c r="D3" s="1">
        <f>INDEX('State Targets'!J:J,MATCH(About!$B$2,'State Targets'!$B:$B,0))</f>
        <v>28.6</v>
      </c>
      <c r="E3" s="1">
        <f>INDEX('State Targets'!K:K,MATCH(About!$B$2,'State Targets'!$B:$B,0))</f>
        <v>28.6</v>
      </c>
      <c r="F3" s="1" t="str">
        <f>IF(INDEX('State Targets'!L:L,MATCH(About!$B$2,'State Targets'!$B:$B,0))=0,"",INDEX('State Targets'!L:L,MATCH(About!$B$2,'State Targets'!$B:$B,0)))</f>
        <v xml:space="preserve">Nevada enacted statutory and executive targets in 2019 to reduce GHG emissions 45% by 2030 compared to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52</v>
      </c>
      <c r="H35" s="1" t="s">
        <v>2195</v>
      </c>
      <c r="I35" s="213">
        <v>2030</v>
      </c>
      <c r="J35" s="213">
        <f t="shared" si="0"/>
        <v>28.6</v>
      </c>
      <c r="K35" s="213">
        <f t="shared" si="1"/>
        <v>28.6</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NV</v>
      </c>
      <c r="C1" s="223">
        <f>SUM(C4:C87)</f>
        <v>31.403714890700495</v>
      </c>
      <c r="D1" s="223">
        <f t="shared" ref="D1:AH1" si="0">SUM(D4:D87)</f>
        <v>33.394096660766998</v>
      </c>
      <c r="E1" s="223">
        <f t="shared" si="0"/>
        <v>34.314045277451612</v>
      </c>
      <c r="F1" s="223">
        <f t="shared" si="0"/>
        <v>34.542849857182908</v>
      </c>
      <c r="G1" s="223">
        <f t="shared" si="0"/>
        <v>36.662705913238497</v>
      </c>
      <c r="H1" s="223">
        <f t="shared" si="0"/>
        <v>35.903878591241416</v>
      </c>
      <c r="I1" s="223">
        <f t="shared" si="0"/>
        <v>38.598673682835717</v>
      </c>
      <c r="J1" s="223">
        <f t="shared" si="0"/>
        <v>38.781498050289102</v>
      </c>
      <c r="K1" s="223">
        <f t="shared" si="0"/>
        <v>42.048691879856499</v>
      </c>
      <c r="L1" s="223">
        <f t="shared" si="0"/>
        <v>42.647814745544714</v>
      </c>
      <c r="M1" s="223">
        <f t="shared" si="0"/>
        <v>46.527855167894103</v>
      </c>
      <c r="N1" s="223">
        <f t="shared" si="0"/>
        <v>45.892490312531407</v>
      </c>
      <c r="O1" s="223">
        <f t="shared" si="0"/>
        <v>42.908256778637309</v>
      </c>
      <c r="P1" s="223">
        <f t="shared" si="0"/>
        <v>45.397484985195696</v>
      </c>
      <c r="Q1" s="223">
        <f t="shared" si="0"/>
        <v>49.566504620013603</v>
      </c>
      <c r="R1" s="223">
        <f t="shared" si="0"/>
        <v>51.998177505168513</v>
      </c>
      <c r="S1" s="223">
        <f t="shared" si="0"/>
        <v>43.148265693116088</v>
      </c>
      <c r="T1" s="223">
        <f t="shared" si="0"/>
        <v>42.866093104287906</v>
      </c>
      <c r="U1" s="223">
        <f t="shared" si="0"/>
        <v>42.190174278397599</v>
      </c>
      <c r="V1" s="223">
        <f t="shared" si="0"/>
        <v>40.862369759734491</v>
      </c>
      <c r="W1" s="223">
        <f t="shared" si="0"/>
        <v>42.368981870404305</v>
      </c>
      <c r="X1" s="223">
        <f t="shared" si="0"/>
        <v>38.855060424510405</v>
      </c>
      <c r="Y1" s="223">
        <f t="shared" si="0"/>
        <v>39.0937483224522</v>
      </c>
      <c r="Z1" s="223">
        <f t="shared" si="0"/>
        <v>40.628880718556104</v>
      </c>
      <c r="AA1" s="223">
        <f t="shared" si="0"/>
        <v>41.466953734717805</v>
      </c>
      <c r="AB1" s="223">
        <f t="shared" si="0"/>
        <v>39.495679441806516</v>
      </c>
      <c r="AC1" s="223">
        <f t="shared" si="0"/>
        <v>40.460447998856779</v>
      </c>
      <c r="AD1" s="223">
        <f t="shared" si="0"/>
        <v>40.412918811134915</v>
      </c>
      <c r="AE1" s="223">
        <f t="shared" si="0"/>
        <v>41.669067928304109</v>
      </c>
      <c r="AF1" s="223">
        <f t="shared" si="0"/>
        <v>42.192325989304393</v>
      </c>
      <c r="AG1" s="223">
        <f t="shared" si="0"/>
        <v>37.808925334116985</v>
      </c>
      <c r="AH1" s="223">
        <f t="shared" si="0"/>
        <v>40.665270758578913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227" t="s">
        <v>479</v>
      </c>
      <c r="B5" s="199" t="s">
        <v>2259</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227" t="s">
        <v>479</v>
      </c>
      <c r="B6" s="199" t="s">
        <v>2263</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227" t="s">
        <v>479</v>
      </c>
      <c r="B7" s="199" t="s">
        <v>2265</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227" t="s">
        <v>479</v>
      </c>
      <c r="B8" s="199" t="s">
        <v>2267</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227" t="s">
        <v>479</v>
      </c>
      <c r="B9" s="199" t="s">
        <v>2277</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227" t="s">
        <v>479</v>
      </c>
      <c r="B10" s="199" t="s">
        <v>2286</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227" t="s">
        <v>479</v>
      </c>
      <c r="B11" s="199"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227" t="s">
        <v>479</v>
      </c>
      <c r="B12" s="199" t="s">
        <v>2292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227" t="s">
        <v>479</v>
      </c>
      <c r="B13" s="199" t="s">
        <v>2296</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227" t="s">
        <v>479</v>
      </c>
      <c r="B30" s="199" t="s">
        <v>2327</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2024-03-18T21:13:55Z</dcterms:modified>
</cp:coreProperties>
</file>