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NV\bldgs\SYDEC\"/>
    </mc:Choice>
  </mc:AlternateContent>
  <xr:revisionPtr revIDLastSave="0" documentId="8_{B3CFA377-0397-476F-9404-55F931AE49CE}"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s="1"/>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C330" i="13" l="1"/>
  <c r="D241" i="13"/>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<sst xmlns="http://schemas.openxmlformats.org/spreadsheetml/2006/main" count="194484" uniqueCount="2015">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</sst>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170</v>
      </c>
      <c r="C1" s="30">
        <v>46241</v>
      </c>
    </row>
    <row r="2" spans="1:3" x14ac:dyDescent="0.45">
      <c r="A2" s="3" t="s">
        <v>2</v>
      </c>
      <c r="B2" s="4" t="str">
        <f>IFERROR(INDEX(Geography!B:B, MATCH($B$1, Geography!C:C, 0)), "")</f>
        <v>NV</v>
      </c>
    </row>
    <row r="3" spans="1:3" x14ac:dyDescent="0.45">
      <c r="A3" s="3" t="s">
        <v>3</v>
      </c>
      <c r="B3" s="4" t="str">
        <f>IFERROR(INDEX(Geography!E:E, MATCH($B$1, Geography!C:C, 0)), "")</f>
        <v>Mountain South</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Nevada</v>
      </c>
    </row>
    <row r="311" spans="1:31" x14ac:dyDescent="0.45">
      <c r="A311" t="s">
        <v>1971</v>
      </c>
      <c r="B311" t="str">
        <f>About!$B$2</f>
        <v>NV</v>
      </c>
    </row>
    <row r="312" spans="1:31" x14ac:dyDescent="0.45">
      <c r="A312" t="s">
        <v>1972</v>
      </c>
      <c r="B312">
        <f>MATCH($B$311, $A$38:$A$85, 0)</f>
        <v>26</v>
      </c>
    </row>
    <row r="313" spans="1:31" x14ac:dyDescent="0.45">
      <c r="A313" t="s">
        <v>1973</v>
      </c>
      <c r="B313" s="24">
        <f>INDEX(Census_2020_Urban_Rural!$F$2:$F$57, MATCH($B$311, Census_2020_Urban_Rural!$B$2:$B$57, 0))</f>
        <v>94.092309059999081</v>
      </c>
    </row>
    <row r="314" spans="1:31" x14ac:dyDescent="0.45">
      <c r="A314" t="s">
        <v>1974</v>
      </c>
      <c r="B314" s="18">
        <f>$B$313 * $B$13</f>
        <v>0.9409230905999908</v>
      </c>
    </row>
    <row r="315" spans="1:31" x14ac:dyDescent="0.45">
      <c r="A315" t="s">
        <v>1975</v>
      </c>
      <c r="B315" s="22">
        <f>INDEX($K$38:$K$85, $B$312)</f>
        <v>931.17132769704472</v>
      </c>
    </row>
    <row r="316" spans="1:31" x14ac:dyDescent="0.45">
      <c r="A316" t="s">
        <v>1976</v>
      </c>
      <c r="B316" s="22">
        <f>INDEX($Q$38:$Q$85, $B$312)</f>
        <v>101.50936535118052</v>
      </c>
    </row>
    <row r="317" spans="1:31" x14ac:dyDescent="0.45">
      <c r="A317" t="s">
        <v>1977</v>
      </c>
      <c r="B317" s="22">
        <f>$B$315 * $B$314</f>
        <v>876.16060353480009</v>
      </c>
    </row>
    <row r="318" spans="1:31" x14ac:dyDescent="0.45">
      <c r="A318" t="s">
        <v>1978</v>
      </c>
      <c r="B318" s="22">
        <f>$B$315 * (1 - $B$314)</f>
        <v>55.010724162244593</v>
      </c>
    </row>
    <row r="319" spans="1:31" x14ac:dyDescent="0.45">
      <c r="A319" t="s">
        <v>1979</v>
      </c>
      <c r="B319" s="22">
        <f>$B$316</f>
        <v>101.50936535118052</v>
      </c>
    </row>
    <row r="320" spans="1:31" x14ac:dyDescent="0.45">
      <c r="A320" t="s">
        <v>1980</v>
      </c>
      <c r="B320" s="24">
        <f>INDEX($S$38:$S$85, $B$312)</f>
        <v>7247.0999999999995</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931.17132769704472</v>
      </c>
      <c r="C322" s="28">
        <f t="shared" si="214"/>
        <v>931.17132769704472</v>
      </c>
      <c r="D322" s="28">
        <f t="shared" si="214"/>
        <v>931.17132769704472</v>
      </c>
      <c r="E322" s="28">
        <f t="shared" si="214"/>
        <v>931.17132769704472</v>
      </c>
      <c r="F322" s="28">
        <f t="shared" si="214"/>
        <v>931.17132769704472</v>
      </c>
      <c r="G322" s="28">
        <f t="shared" si="214"/>
        <v>978.09476514567052</v>
      </c>
      <c r="H322" s="28">
        <f t="shared" si="214"/>
        <v>1027.0416561802747</v>
      </c>
      <c r="I322" s="28">
        <f t="shared" si="214"/>
        <v>1075.5986719671334</v>
      </c>
      <c r="J322" s="28">
        <f t="shared" si="214"/>
        <v>1120.0400759466172</v>
      </c>
      <c r="K322" s="28">
        <f t="shared" si="214"/>
        <v>1164.6731113075277</v>
      </c>
      <c r="L322" s="28">
        <f t="shared" si="214"/>
        <v>1210.3097445765625</v>
      </c>
      <c r="M322" s="28">
        <f t="shared" si="214"/>
        <v>1254.081297996252</v>
      </c>
      <c r="N322" s="28">
        <f t="shared" si="214"/>
        <v>1297.5438786674604</v>
      </c>
      <c r="O322" s="28">
        <f t="shared" si="214"/>
        <v>1341.1750339519015</v>
      </c>
      <c r="P322" s="28">
        <f t="shared" si="214"/>
        <v>1384.8814145055694</v>
      </c>
      <c r="Q322" s="28">
        <f t="shared" si="214"/>
        <v>1427.9097227984125</v>
      </c>
      <c r="R322" s="28">
        <f t="shared" si="214"/>
        <v>1470.7380958513149</v>
      </c>
      <c r="S322" s="28">
        <f t="shared" si="214"/>
        <v>1512.355145235392</v>
      </c>
      <c r="T322" s="28">
        <f t="shared" si="214"/>
        <v>1552.552539538432</v>
      </c>
      <c r="U322" s="28">
        <f t="shared" si="214"/>
        <v>1590.7586352515568</v>
      </c>
      <c r="V322" s="28">
        <f t="shared" si="214"/>
        <v>1627.0319778574355</v>
      </c>
      <c r="W322" s="28">
        <f t="shared" si="214"/>
        <v>1661.1143859672</v>
      </c>
      <c r="X322" s="28">
        <f t="shared" si="214"/>
        <v>1692.8532441710436</v>
      </c>
      <c r="Y322" s="28">
        <f t="shared" si="214"/>
        <v>1722.6919019872273</v>
      </c>
      <c r="Z322" s="28">
        <f t="shared" si="214"/>
        <v>1750.3225852834701</v>
      </c>
      <c r="AA322" s="28">
        <f t="shared" si="214"/>
        <v>1776.049290927162</v>
      </c>
      <c r="AB322" s="28">
        <f t="shared" si="214"/>
        <v>1799.8932402566754</v>
      </c>
      <c r="AC322" s="28">
        <f t="shared" si="214"/>
        <v>1822.0773905721537</v>
      </c>
      <c r="AD322" s="28">
        <f t="shared" si="214"/>
        <v>1842.2884031159087</v>
      </c>
      <c r="AE322" s="28">
        <f t="shared" si="214"/>
        <v>1860.901941467743</v>
      </c>
    </row>
    <row r="323" spans="1:31" x14ac:dyDescent="0.45">
      <c r="A323" t="s">
        <v>1982</v>
      </c>
      <c r="B323" s="28">
        <f t="shared" ref="B323:AE323" si="215">INDEX(B$258:B$305, $B$312)</f>
        <v>101.50936535118052</v>
      </c>
      <c r="C323" s="28">
        <f t="shared" si="215"/>
        <v>101.50936535118052</v>
      </c>
      <c r="D323" s="28">
        <f t="shared" si="215"/>
        <v>101.50936535118052</v>
      </c>
      <c r="E323" s="28">
        <f t="shared" si="215"/>
        <v>101.50936535118052</v>
      </c>
      <c r="F323" s="28">
        <f t="shared" si="215"/>
        <v>101.50936535118052</v>
      </c>
      <c r="G323" s="28">
        <f t="shared" si="215"/>
        <v>111.96622023137803</v>
      </c>
      <c r="H323" s="28">
        <f t="shared" si="215"/>
        <v>120.27499529247862</v>
      </c>
      <c r="I323" s="28">
        <f t="shared" si="215"/>
        <v>124.06082612664287</v>
      </c>
      <c r="J323" s="28">
        <f t="shared" si="215"/>
        <v>126.29407251877325</v>
      </c>
      <c r="K323" s="28">
        <f t="shared" si="215"/>
        <v>128.79281721987419</v>
      </c>
      <c r="L323" s="28">
        <f t="shared" si="215"/>
        <v>130.68396581435013</v>
      </c>
      <c r="M323" s="28">
        <f t="shared" si="215"/>
        <v>132.15412499653718</v>
      </c>
      <c r="N323" s="28">
        <f t="shared" si="215"/>
        <v>133.78533614028896</v>
      </c>
      <c r="O323" s="28">
        <f t="shared" si="215"/>
        <v>136.22717724266784</v>
      </c>
      <c r="P323" s="28">
        <f t="shared" si="215"/>
        <v>138.15539363304276</v>
      </c>
      <c r="Q323" s="28">
        <f t="shared" si="215"/>
        <v>139.75229656631382</v>
      </c>
      <c r="R323" s="28">
        <f t="shared" si="215"/>
        <v>142.5010721753238</v>
      </c>
      <c r="S323" s="28">
        <f t="shared" si="215"/>
        <v>145.10079925970814</v>
      </c>
      <c r="T323" s="28">
        <f t="shared" si="215"/>
        <v>148.16102833383098</v>
      </c>
      <c r="U323" s="28">
        <f t="shared" si="215"/>
        <v>150.70373411075255</v>
      </c>
      <c r="V323" s="28">
        <f t="shared" si="215"/>
        <v>152.0342822542774</v>
      </c>
      <c r="W323" s="28">
        <f t="shared" si="215"/>
        <v>153.99148151436714</v>
      </c>
      <c r="X323" s="28">
        <f t="shared" si="215"/>
        <v>155.01983318808513</v>
      </c>
      <c r="Y323" s="28">
        <f t="shared" si="215"/>
        <v>156.16074336995339</v>
      </c>
      <c r="Z323" s="28">
        <f t="shared" si="215"/>
        <v>157.07690458208481</v>
      </c>
      <c r="AA323" s="28">
        <f t="shared" si="215"/>
        <v>158.48103451297314</v>
      </c>
      <c r="AB323" s="28">
        <f t="shared" si="215"/>
        <v>160.18221788736895</v>
      </c>
      <c r="AC323" s="28">
        <f t="shared" si="215"/>
        <v>161.86832299349516</v>
      </c>
      <c r="AD323" s="28">
        <f t="shared" si="215"/>
        <v>163.10926291054261</v>
      </c>
      <c r="AE323" s="28">
        <f t="shared" si="215"/>
        <v>164.67668745429486</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0.14249571456834118</v>
      </c>
      <c r="C330" s="28">
        <f t="shared" si="218"/>
        <v>0.14249571456834118</v>
      </c>
      <c r="D330" s="28">
        <f t="shared" si="218"/>
        <v>0.14249571456834118</v>
      </c>
      <c r="E330" s="28">
        <f t="shared" si="218"/>
        <v>0.14249571456834118</v>
      </c>
      <c r="F330" s="28">
        <f t="shared" si="218"/>
        <v>0.14249571456834118</v>
      </c>
      <c r="G330" s="28">
        <f t="shared" si="218"/>
        <v>0.15041340472424125</v>
      </c>
      <c r="H330" s="28">
        <f t="shared" si="218"/>
        <v>0.15831389817620201</v>
      </c>
      <c r="I330" s="28">
        <f t="shared" si="218"/>
        <v>0.16553649019521968</v>
      </c>
      <c r="J330" s="28">
        <f t="shared" si="218"/>
        <v>0.17197694918869486</v>
      </c>
      <c r="K330" s="28">
        <f t="shared" si="218"/>
        <v>0.1784804857843002</v>
      </c>
      <c r="L330" s="28">
        <f t="shared" si="218"/>
        <v>0.18503866517516146</v>
      </c>
      <c r="M330" s="28">
        <f t="shared" si="218"/>
        <v>0.19128139848943568</v>
      </c>
      <c r="N330" s="28">
        <f t="shared" si="218"/>
        <v>0.19750372077213638</v>
      </c>
      <c r="O330" s="28">
        <f t="shared" si="218"/>
        <v>0.20386115980110242</v>
      </c>
      <c r="P330" s="28">
        <f t="shared" si="218"/>
        <v>0.21015810574417523</v>
      </c>
      <c r="Q330" s="28">
        <f t="shared" si="218"/>
        <v>0.21631577035845048</v>
      </c>
      <c r="R330" s="28">
        <f t="shared" si="218"/>
        <v>0.22260478922971103</v>
      </c>
      <c r="S330" s="28">
        <f t="shared" si="218"/>
        <v>0.22870609547199572</v>
      </c>
      <c r="T330" s="28">
        <f t="shared" si="218"/>
        <v>0.23467505179620304</v>
      </c>
      <c r="U330" s="28">
        <f t="shared" si="218"/>
        <v>0.24029782524903887</v>
      </c>
      <c r="V330" s="28">
        <f t="shared" si="218"/>
        <v>0.24548664432831244</v>
      </c>
      <c r="W330" s="28">
        <f t="shared" si="218"/>
        <v>0.25045961384299475</v>
      </c>
      <c r="X330" s="28">
        <f t="shared" si="218"/>
        <v>0.25498103756801049</v>
      </c>
      <c r="Y330" s="28">
        <f t="shared" si="218"/>
        <v>0.2592557913313161</v>
      </c>
      <c r="Z330" s="28">
        <f t="shared" si="218"/>
        <v>0.26319486275414372</v>
      </c>
      <c r="AA330" s="28">
        <f t="shared" si="218"/>
        <v>0.26693854444400317</v>
      </c>
      <c r="AB330" s="28">
        <f t="shared" si="218"/>
        <v>0.27046342097446491</v>
      </c>
      <c r="AC330" s="28">
        <f t="shared" si="218"/>
        <v>0.27375718750474659</v>
      </c>
      <c r="AD330" s="28">
        <f t="shared" si="218"/>
        <v>0.27671726152894971</v>
      </c>
      <c r="AE330" s="28">
        <f t="shared" si="218"/>
        <v>0.27950195649598292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101.50936535118052</v>
      </c>
      <c r="C8" s="23">
        <f>Calcs!C$323</f>
        <v>101.50936535118052</v>
      </c>
      <c r="D8" s="23">
        <f>Calcs!D$323</f>
        <v>101.50936535118052</v>
      </c>
      <c r="E8" s="23">
        <f>Calcs!E$323</f>
        <v>101.50936535118052</v>
      </c>
      <c r="F8" s="23">
        <f>Calcs!F$323</f>
        <v>101.50936535118052</v>
      </c>
      <c r="G8" s="23">
        <f>Calcs!G$323</f>
        <v>111.96622023137803</v>
      </c>
      <c r="H8" s="23">
        <f>Calcs!H$323</f>
        <v>120.27499529247862</v>
      </c>
      <c r="I8" s="23">
        <f>Calcs!I$323</f>
        <v>124.06082612664287</v>
      </c>
      <c r="J8" s="23">
        <f>Calcs!J$323</f>
        <v>126.29407251877325</v>
      </c>
      <c r="K8" s="23">
        <f>Calcs!K$323</f>
        <v>128.79281721987419</v>
      </c>
      <c r="L8" s="23">
        <f>Calcs!L$323</f>
        <v>130.68396581435013</v>
      </c>
      <c r="M8" s="23">
        <f>Calcs!M$323</f>
        <v>132.15412499653718</v>
      </c>
      <c r="N8" s="23">
        <f>Calcs!N$323</f>
        <v>133.78533614028896</v>
      </c>
      <c r="O8" s="23">
        <f>Calcs!O$323</f>
        <v>136.22717724266784</v>
      </c>
      <c r="P8" s="23">
        <f>Calcs!P$323</f>
        <v>138.15539363304276</v>
      </c>
      <c r="Q8" s="23">
        <f>Calcs!Q$323</f>
        <v>139.75229656631382</v>
      </c>
      <c r="R8" s="23">
        <f>Calcs!R$323</f>
        <v>142.5010721753238</v>
      </c>
      <c r="S8" s="23">
        <f>Calcs!S$323</f>
        <v>145.10079925970814</v>
      </c>
      <c r="T8" s="23">
        <f>Calcs!T$323</f>
        <v>148.16102833383098</v>
      </c>
      <c r="U8" s="23">
        <f>Calcs!U$323</f>
        <v>150.70373411075255</v>
      </c>
      <c r="V8" s="23">
        <f>Calcs!V$323</f>
        <v>152.0342822542774</v>
      </c>
      <c r="W8" s="23">
        <f>Calcs!W$323</f>
        <v>153.99148151436714</v>
      </c>
      <c r="X8" s="23">
        <f>Calcs!X$323</f>
        <v>155.01983318808513</v>
      </c>
      <c r="Y8" s="23">
        <f>Calcs!Y$323</f>
        <v>156.16074336995339</v>
      </c>
      <c r="Z8" s="23">
        <f>Calcs!Z$323</f>
        <v>157.07690458208481</v>
      </c>
      <c r="AA8" s="23">
        <f>Calcs!AA$323</f>
        <v>158.48103451297314</v>
      </c>
      <c r="AB8" s="23">
        <f>Calcs!AB$323</f>
        <v>160.18221788736895</v>
      </c>
      <c r="AC8" s="23">
        <f>Calcs!AC$323</f>
        <v>161.86832299349516</v>
      </c>
      <c r="AD8" s="23">
        <f>Calcs!AD$323</f>
        <v>163.10926291054261</v>
      </c>
      <c r="AE8" s="23">
        <f>Calcs!AE$323</f>
        <v>164.67668745429486</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876.16060353480009</v>
      </c>
      <c r="C8" s="23">
        <f>Calcs!C$322 * Calcs!$B$314</f>
        <v>876.16060353480009</v>
      </c>
      <c r="D8" s="23">
        <f>Calcs!D$322 * Calcs!$B$314</f>
        <v>876.16060353480009</v>
      </c>
      <c r="E8" s="23">
        <f>Calcs!E$322 * Calcs!$B$314</f>
        <v>876.16060353480009</v>
      </c>
      <c r="F8" s="23">
        <f>Calcs!F$322 * Calcs!$B$314</f>
        <v>876.16060353480009</v>
      </c>
      <c r="G8" s="23">
        <f>Calcs!G$322 * Calcs!$B$314</f>
        <v>920.31194932053643</v>
      </c>
      <c r="H8" s="23">
        <f>Calcs!H$322 * Calcs!$B$314</f>
        <v>966.36720930807724</v>
      </c>
      <c r="I8" s="23">
        <f>Calcs!I$322 * Calcs!$B$314</f>
        <v>1012.0556266725608</v>
      </c>
      <c r="J8" s="23">
        <f>Calcs!J$322 * Calcs!$B$314</f>
        <v>1053.8715698555395</v>
      </c>
      <c r="K8" s="23">
        <f>Calcs!K$322 * Calcs!$B$314</f>
        <v>1095.867823430186</v>
      </c>
      <c r="L8" s="23">
        <f>Calcs!L$322 * Calcs!$B$314</f>
        <v>1138.8083854502647</v>
      </c>
      <c r="M8" s="23">
        <f>Calcs!M$322 * Calcs!$B$314</f>
        <v>1179.9940507742815</v>
      </c>
      <c r="N8" s="23">
        <f>Calcs!N$322 * Calcs!$B$314</f>
        <v>1220.8889965048863</v>
      </c>
      <c r="O8" s="23">
        <f>Calcs!O$322 * Calcs!$B$314</f>
        <v>1261.9425579815706</v>
      </c>
      <c r="P8" s="23">
        <f>Calcs!P$322 * Calcs!$B$314</f>
        <v>1303.0669006510673</v>
      </c>
      <c r="Q8" s="23">
        <f>Calcs!Q$322 * Calcs!$B$314</f>
        <v>1343.5532294732584</v>
      </c>
      <c r="R8" s="23">
        <f>Calcs!R$322 * Calcs!$B$314</f>
        <v>1383.8514346115649</v>
      </c>
      <c r="S8" s="23">
        <f>Calcs!S$322 * Calcs!$B$314</f>
        <v>1423.009877339683</v>
      </c>
      <c r="T8" s="23">
        <f>Calcs!T$322 * Calcs!$B$314</f>
        <v>1460.8325338213658</v>
      </c>
      <c r="U8" s="23">
        <f>Calcs!U$322 * Calcs!$B$314</f>
        <v>1496.7815314795182</v>
      </c>
      <c r="V8" s="23">
        <f>Calcs!V$322 * Calcs!$B$314</f>
        <v>1530.9119571106341</v>
      </c>
      <c r="W8" s="23">
        <f>Calcs!W$322 * Calcs!$B$314</f>
        <v>1562.9808818843637</v>
      </c>
      <c r="X8" s="23">
        <f>Calcs!X$322 * Calcs!$B$314</f>
        <v>1592.8447064376392</v>
      </c>
      <c r="Y8" s="23">
        <f>Calcs!Y$322 * Calcs!$B$314</f>
        <v>1620.9205885693984</v>
      </c>
      <c r="Z8" s="23">
        <f>Calcs!Z$322 * Calcs!$B$314</f>
        <v>1646.9189364918886</v>
      </c>
      <c r="AA8" s="23">
        <f>Calcs!AA$322 * Calcs!$B$314</f>
        <v>1671.1257878771075</v>
      </c>
      <c r="AB8" s="23">
        <f>Calcs!AB$322 * Calcs!$B$314</f>
        <v>1693.5611103723429</v>
      </c>
      <c r="AC8" s="23">
        <f>Calcs!AC$322 * Calcs!$B$314</f>
        <v>1714.4346896495174</v>
      </c>
      <c r="AD8" s="23">
        <f>Calcs!AD$322 * Calcs!$B$314</f>
        <v>1733.4516980363426</v>
      </c>
      <c r="AE8" s="23">
        <f>Calcs!AE$322 * Calcs!$B$314</f>
        <v>1750.9656060693519</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55.010724162244593</v>
      </c>
      <c r="C8" s="23">
        <f>Calcs!C$322 * (1 - Calcs!$B$314)</f>
        <v>55.010724162244593</v>
      </c>
      <c r="D8" s="23">
        <f>Calcs!D$322 * (1 - Calcs!$B$314)</f>
        <v>55.010724162244593</v>
      </c>
      <c r="E8" s="23">
        <f>Calcs!E$322 * (1 - Calcs!$B$314)</f>
        <v>55.010724162244593</v>
      </c>
      <c r="F8" s="23">
        <f>Calcs!F$322 * (1 - Calcs!$B$314)</f>
        <v>55.010724162244593</v>
      </c>
      <c r="G8" s="23">
        <f>Calcs!G$322 * (1 - Calcs!$B$314)</f>
        <v>57.782815825134058</v>
      </c>
      <c r="H8" s="23">
        <f>Calcs!H$322 * (1 - Calcs!$B$314)</f>
        <v>60.674446872197493</v>
      </c>
      <c r="I8" s="23">
        <f>Calcs!I$322 * (1 - Calcs!$B$314)</f>
        <v>63.543045294572558</v>
      </c>
      <c r="J8" s="23">
        <f>Calcs!J$322 * (1 - Calcs!$B$314)</f>
        <v>66.168506091077731</v>
      </c>
      <c r="K8" s="23">
        <f>Calcs!K$322 * (1 - Calcs!$B$314)</f>
        <v>68.805287877341655</v>
      </c>
      <c r="L8" s="23">
        <f>Calcs!L$322 * (1 - Calcs!$B$314)</f>
        <v>71.501359126297857</v>
      </c>
      <c r="M8" s="23">
        <f>Calcs!M$322 * (1 - Calcs!$B$314)</f>
        <v>74.087247221970529</v>
      </c>
      <c r="N8" s="23">
        <f>Calcs!N$322 * (1 - Calcs!$B$314)</f>
        <v>76.654882162574097</v>
      </c>
      <c r="O8" s="23">
        <f>Calcs!O$322 * (1 - Calcs!$B$314)</f>
        <v>79.232475970330754</v>
      </c>
      <c r="P8" s="23">
        <f>Calcs!P$322 * (1 - Calcs!$B$314)</f>
        <v>81.81451385450211</v>
      </c>
      <c r="Q8" s="23">
        <f>Calcs!Q$322 * (1 - Calcs!$B$314)</f>
        <v>84.356493325154077</v>
      </c>
      <c r="R8" s="23">
        <f>Calcs!R$322 * (1 - Calcs!$B$314)</f>
        <v>86.886661239750183</v>
      </c>
      <c r="S8" s="23">
        <f>Calcs!S$322 * (1 - Calcs!$B$314)</f>
        <v>89.345267895709014</v>
      </c>
      <c r="T8" s="23">
        <f>Calcs!T$322 * (1 - Calcs!$B$314)</f>
        <v>91.720005717066158</v>
      </c>
      <c r="U8" s="23">
        <f>Calcs!U$322 * (1 - Calcs!$B$314)</f>
        <v>93.977103772038504</v>
      </c>
      <c r="V8" s="23">
        <f>Calcs!V$322 * (1 - Calcs!$B$314)</f>
        <v>96.120020746801501</v>
      </c>
      <c r="W8" s="23">
        <f>Calcs!W$322 * (1 - Calcs!$B$314)</f>
        <v>98.133504082836197</v>
      </c>
      <c r="X8" s="23">
        <f>Calcs!X$322 * (1 - Calcs!$B$314)</f>
        <v>100.0085377334044</v>
      </c>
      <c r="Y8" s="23">
        <f>Calcs!Y$322 * (1 - Calcs!$B$314)</f>
        <v>101.77131341782896</v>
      </c>
      <c r="Z8" s="23">
        <f>Calcs!Z$322 * (1 - Calcs!$B$314)</f>
        <v>103.40364879158145</v>
      </c>
      <c r="AA8" s="23">
        <f>Calcs!AA$322 * (1 - Calcs!$B$314)</f>
        <v>104.92350305005453</v>
      </c>
      <c r="AB8" s="23">
        <f>Calcs!AB$322 * (1 - Calcs!$B$314)</f>
        <v>106.33212988433262</v>
      </c>
      <c r="AC8" s="23">
        <f>Calcs!AC$322 * (1 - Calcs!$B$314)</f>
        <v>107.64270092263631</v>
      </c>
      <c r="AD8" s="23">
        <f>Calcs!AD$322 * (1 - Calcs!$B$314)</f>
        <v>108.83670507956617</v>
      </c>
      <c r="AE8" s="23">
        <f>Calcs!AE$322 * (1 - Calcs!$B$314)</f>
        <v>109.93633539839108</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876.16060353480009</v>
      </c>
      <c r="C8" s="23">
        <f>'BDESC-rural-residential'!E8</f>
        <v>55.010724162244593</v>
      </c>
      <c r="D8" s="23">
        <f>'BDESC-commercial'!E8</f>
        <v>101.50936535118052</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2026-08-07T21:04:46Z</dcterms:modified>
</cp:coreProperties>
</file>