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H\webappdata\"/>
    </mc:Choice>
  </mc:AlternateContent>
  <xr:revisionPtr revIDLastSave="0" documentId="8_{2918240A-4932-49D5-AF8D-C63942ED9305}"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32" i="23" s="1"/>
  <c r="J32" i="23" s="1"/>
  <c r="K32" i="23" s="1"/>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<sst xmlns="http://schemas.openxmlformats.org/spreadsheetml/2006/main" count="43096" uniqueCount="4487">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</sst>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4044</v>
      </c>
      <c r="C1" s="380">
        <v>46294</v>
      </c>
      <c r="G1" s="381" t="s">
        <v>3985</v>
      </c>
      <c r="H1" s="381" t="s">
        <v>3986</v>
      </c>
    </row>
    <row r="2" spans="1:8" x14ac:dyDescent="0.25">
      <c r="B2" t="str">
        <f>_xlfn.XLOOKUP(B1,H:H,G:G,0,0,1)</f>
        <v>NH</v>
      </c>
      <c r="C2" t="str">
        <f>_xlfn.XLOOKUP(B2,G:G, H:H, 0,0,1)</f>
        <v>New Hampshire</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16.684460000000001</v>
      </c>
      <c r="E2" s="436">
        <f>SUMIFS('frozen policy trendline'!E:E,'frozen policy trendline'!$A:$A,About!$B$2)-SUMIFS('frozen policy trendline'!E:E,'frozen policy trendline'!$A:$A,About!$B$2,'frozen policy trendline'!$B:$B,"Output Total CO2e Emissions by Sector[LULUCF sector]")</f>
        <v>16.880790000000001</v>
      </c>
      <c r="F2" s="436">
        <f>SUMIFS('frozen policy trendline'!F:F,'frozen policy trendline'!$A:$A,About!$B$2)-SUMIFS('frozen policy trendline'!F:F,'frozen policy trendline'!$A:$A,About!$B$2,'frozen policy trendline'!$B:$B,"Output Total CO2e Emissions by Sector[LULUCF sector]")</f>
        <v>15.85848</v>
      </c>
      <c r="G2" s="436">
        <f>SUMIFS('frozen policy trendline'!G:G,'frozen policy trendline'!$A:$A,About!$B$2)-SUMIFS('frozen policy trendline'!G:G,'frozen policy trendline'!$A:$A,About!$B$2,'frozen policy trendline'!$B:$B,"Output Total CO2e Emissions by Sector[LULUCF sector]")</f>
        <v>15.170229999999997</v>
      </c>
      <c r="H2" s="436">
        <f>SUMIFS('frozen policy trendline'!H:H,'frozen policy trendline'!$A:$A,About!$B$2)-SUMIFS('frozen policy trendline'!H:H,'frozen policy trendline'!$A:$A,About!$B$2,'frozen policy trendline'!$B:$B,"Output Total CO2e Emissions by Sector[LULUCF sector]")</f>
        <v>14.433630000000001</v>
      </c>
      <c r="I2" s="436">
        <f>SUMIFS('frozen policy trendline'!I:I,'frozen policy trendline'!$A:$A,About!$B$2)-SUMIFS('frozen policy trendline'!I:I,'frozen policy trendline'!$A:$A,About!$B$2,'frozen policy trendline'!$B:$B,"Output Total CO2e Emissions by Sector[LULUCF sector]")</f>
        <v>13.563894000000001</v>
      </c>
      <c r="J2" s="436">
        <f>SUMIFS('frozen policy trendline'!J:J,'frozen policy trendline'!$A:$A,About!$B$2)-SUMIFS('frozen policy trendline'!J:J,'frozen policy trendline'!$A:$A,About!$B$2,'frozen policy trendline'!$B:$B,"Output Total CO2e Emissions by Sector[LULUCF sector]")</f>
        <v>12.985939000000002</v>
      </c>
      <c r="K2" s="436">
        <f>SUMIFS('frozen policy trendline'!K:K,'frozen policy trendline'!$A:$A,About!$B$2)-SUMIFS('frozen policy trendline'!K:K,'frozen policy trendline'!$A:$A,About!$B$2,'frozen policy trendline'!$B:$B,"Output Total CO2e Emissions by Sector[LULUCF sector]")</f>
        <v>12.691479999999999</v>
      </c>
      <c r="L2" s="436">
        <f>SUMIFS('frozen policy trendline'!L:L,'frozen policy trendline'!$A:$A,About!$B$2)-SUMIFS('frozen policy trendline'!L:L,'frozen policy trendline'!$A:$A,About!$B$2,'frozen policy trendline'!$B:$B,"Output Total CO2e Emissions by Sector[LULUCF sector]")</f>
        <v>12.493142000000001</v>
      </c>
      <c r="M2" s="436">
        <f>SUMIFS('frozen policy trendline'!M:M,'frozen policy trendline'!$A:$A,About!$B$2)-SUMIFS('frozen policy trendline'!M:M,'frozen policy trendline'!$A:$A,About!$B$2,'frozen policy trendline'!$B:$B,"Output Total CO2e Emissions by Sector[LULUCF sector]")</f>
        <v>12.244629999999999</v>
      </c>
      <c r="N2" s="436">
        <f>SUMIFS('frozen policy trendline'!N:N,'frozen policy trendline'!$A:$A,About!$B$2)-SUMIFS('frozen policy trendline'!N:N,'frozen policy trendline'!$A:$A,About!$B$2,'frozen policy trendline'!$B:$B,"Output Total CO2e Emissions by Sector[LULUCF sector]")</f>
        <v>12.040559</v>
      </c>
      <c r="O2" s="436">
        <f>SUMIFS('frozen policy trendline'!O:O,'frozen policy trendline'!$A:$A,About!$B$2)-SUMIFS('frozen policy trendline'!O:O,'frozen policy trendline'!$A:$A,About!$B$2,'frozen policy trendline'!$B:$B,"Output Total CO2e Emissions by Sector[LULUCF sector]")</f>
        <v>11.820444</v>
      </c>
      <c r="P2" s="436">
        <f>SUMIFS('frozen policy trendline'!P:P,'frozen policy trendline'!$A:$A,About!$B$2)-SUMIFS('frozen policy trendline'!P:P,'frozen policy trendline'!$A:$A,About!$B$2,'frozen policy trendline'!$B:$B,"Output Total CO2e Emissions by Sector[LULUCF sector]")</f>
        <v>12.978669999999999</v>
      </c>
      <c r="Q2" s="436">
        <f>SUMIFS('frozen policy trendline'!Q:Q,'frozen policy trendline'!$A:$A,About!$B$2)-SUMIFS('frozen policy trendline'!Q:Q,'frozen policy trendline'!$A:$A,About!$B$2,'frozen policy trendline'!$B:$B,"Output Total CO2e Emissions by Sector[LULUCF sector]")</f>
        <v>12.004330000000001</v>
      </c>
      <c r="R2" s="436">
        <f>SUMIFS('frozen policy trendline'!R:R,'frozen policy trendline'!$A:$A,About!$B$2)-SUMIFS('frozen policy trendline'!R:R,'frozen policy trendline'!$A:$A,About!$B$2,'frozen policy trendline'!$B:$B,"Output Total CO2e Emissions by Sector[LULUCF sector]")</f>
        <v>11.401510000000002</v>
      </c>
      <c r="S2" s="436">
        <f>SUMIFS('frozen policy trendline'!S:S,'frozen policy trendline'!$A:$A,About!$B$2)-SUMIFS('frozen policy trendline'!S:S,'frozen policy trendline'!$A:$A,About!$B$2,'frozen policy trendline'!$B:$B,"Output Total CO2e Emissions by Sector[LULUCF sector]")</f>
        <v>11.086210000000001</v>
      </c>
      <c r="T2" s="436">
        <f>SUMIFS('frozen policy trendline'!T:T,'frozen policy trendline'!$A:$A,About!$B$2)-SUMIFS('frozen policy trendline'!T:T,'frozen policy trendline'!$A:$A,About!$B$2,'frozen policy trendline'!$B:$B,"Output Total CO2e Emissions by Sector[LULUCF sector]")</f>
        <v>10.92154</v>
      </c>
      <c r="U2" s="436">
        <f>SUMIFS('frozen policy trendline'!U:U,'frozen policy trendline'!$A:$A,About!$B$2)-SUMIFS('frozen policy trendline'!U:U,'frozen policy trendline'!$A:$A,About!$B$2,'frozen policy trendline'!$B:$B,"Output Total CO2e Emissions by Sector[LULUCF sector]")</f>
        <v>10.74634</v>
      </c>
      <c r="V2" s="436">
        <f>SUMIFS('frozen policy trendline'!V:V,'frozen policy trendline'!$A:$A,About!$B$2)-SUMIFS('frozen policy trendline'!V:V,'frozen policy trendline'!$A:$A,About!$B$2,'frozen policy trendline'!$B:$B,"Output Total CO2e Emissions by Sector[LULUCF sector]")</f>
        <v>10.53586</v>
      </c>
      <c r="W2" s="436">
        <f>SUMIFS('frozen policy trendline'!W:W,'frozen policy trendline'!$A:$A,About!$B$2)-SUMIFS('frozen policy trendline'!W:W,'frozen policy trendline'!$A:$A,About!$B$2,'frozen policy trendline'!$B:$B,"Output Total CO2e Emissions by Sector[LULUCF sector]")</f>
        <v>10.40668</v>
      </c>
      <c r="X2" s="436">
        <f>SUMIFS('frozen policy trendline'!X:X,'frozen policy trendline'!$A:$A,About!$B$2)-SUMIFS('frozen policy trendline'!X:X,'frozen policy trendline'!$A:$A,About!$B$2,'frozen policy trendline'!$B:$B,"Output Total CO2e Emissions by Sector[LULUCF sector]")</f>
        <v>10.28651</v>
      </c>
      <c r="Y2" s="436">
        <f>SUMIFS('frozen policy trendline'!Y:Y,'frozen policy trendline'!$A:$A,About!$B$2)-SUMIFS('frozen policy trendline'!Y:Y,'frozen policy trendline'!$A:$A,About!$B$2,'frozen policy trendline'!$B:$B,"Output Total CO2e Emissions by Sector[LULUCF sector]")</f>
        <v>10.041679999999999</v>
      </c>
      <c r="Z2" s="436">
        <f>SUMIFS('frozen policy trendline'!Z:Z,'frozen policy trendline'!$A:$A,About!$B$2)-SUMIFS('frozen policy trendline'!Z:Z,'frozen policy trendline'!$A:$A,About!$B$2,'frozen policy trendline'!$B:$B,"Output Total CO2e Emissions by Sector[LULUCF sector]")</f>
        <v>9.9725199999999994</v>
      </c>
      <c r="AA2" s="436">
        <f>SUMIFS('frozen policy trendline'!AA:AA,'frozen policy trendline'!$A:$A,About!$B$2)-SUMIFS('frozen policy trendline'!AA:AA,'frozen policy trendline'!$A:$A,About!$B$2,'frozen policy trendline'!$B:$B,"Output Total CO2e Emissions by Sector[LULUCF sector]")</f>
        <v>9.9153599999999997</v>
      </c>
      <c r="AB2" s="436">
        <f>SUMIFS('frozen policy trendline'!AB:AB,'frozen policy trendline'!$A:$A,About!$B$2)-SUMIFS('frozen policy trendline'!AB:AB,'frozen policy trendline'!$A:$A,About!$B$2,'frozen policy trendline'!$B:$B,"Output Total CO2e Emissions by Sector[LULUCF sector]")</f>
        <v>9.8846500000000006</v>
      </c>
      <c r="AC2" s="436">
        <f>SUMIFS('frozen policy trendline'!AC:AC,'frozen policy trendline'!$A:$A,About!$B$2)-SUMIFS('frozen policy trendline'!AC:AC,'frozen policy trendline'!$A:$A,About!$B$2,'frozen policy trendline'!$B:$B,"Output Total CO2e Emissions by Sector[LULUCF sector]")</f>
        <v>9.8294999999999995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80% below 1990 levels by 2050</v>
      </c>
      <c r="C2" s="1">
        <f>IF(INDEX('State Targets'!I:I,MATCH(About!$C$2,'State Targets'!$B:$B,0))=0,"",INDEX('State Targets'!I:I,MATCH(About!$C$2,'State Targets'!$B:$B,0)))</f>
        <v>2050</v>
      </c>
      <c r="D2" s="1">
        <f>INDEX('State Targets'!J:J,MATCH(About!$C$2,'State Targets'!$B:$B,0))</f>
        <v>2.9999999999999991</v>
      </c>
      <c r="E2" s="1">
        <f>INDEX('State Targets'!K:K,MATCH(About!$C$2,'State Targets'!$B:$B,0))</f>
        <v>2.9999999999999991</v>
      </c>
      <c r="F2" s="1" t="str">
        <f>IF(INDEX('State Targets'!C:C,MATCH(About!$C$2,'State Targets'!$B:$B,0))=0,"",INDEX('State Targets'!C:C,MATCH(About!$C$2,'State Targets'!$B:$B,0)))</f>
        <v>The New Hampshire Climate Action Plan, initiated by the Governor, recommended targets in 2009 to reduce GHG emissions 20% below 1990 levels by 2025 and 80% below 1990 levels by 2050.</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The New Hampshire Climate Action Plan, initiated by the Governor, recommended targets in 2009 to reduce GHG emissions 20% below 1990 levels by 2025 and 80% below 1990 levels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15</v>
      </c>
      <c r="H32" s="393" t="s">
        <v>4131</v>
      </c>
      <c r="I32" s="403">
        <v>2050</v>
      </c>
      <c r="J32">
        <f>IF($E32="","",(1-$E32)*$G32)</f>
        <v>2.9999999999999991</v>
      </c>
      <c r="K32">
        <f t="shared" si="1"/>
        <v>2.9999999999999991</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NH</v>
      </c>
      <c r="C1" s="409">
        <f>SUM(C4:C87)</f>
        <v>14.9737893432011</v>
      </c>
      <c r="D1" s="409">
        <f t="shared" ref="D1:AG1" si="0">SUM(D4:D87)</f>
        <v>14.625443613641201</v>
      </c>
      <c r="E1" s="409">
        <f t="shared" si="0"/>
        <v>14.650881884452701</v>
      </c>
      <c r="F1" s="409">
        <f t="shared" si="0"/>
        <v>14.966802739655495</v>
      </c>
      <c r="G1" s="409">
        <f t="shared" si="0"/>
        <v>15.046498691799496</v>
      </c>
      <c r="H1" s="409">
        <f t="shared" si="0"/>
        <v>15.233187230421702</v>
      </c>
      <c r="I1" s="409">
        <f t="shared" si="0"/>
        <v>15.619831969406404</v>
      </c>
      <c r="J1" s="409">
        <f t="shared" si="0"/>
        <v>17.421971173065597</v>
      </c>
      <c r="K1" s="409">
        <f t="shared" si="0"/>
        <v>16.857551792520301</v>
      </c>
      <c r="L1" s="409">
        <f t="shared" si="0"/>
        <v>17.051498041591902</v>
      </c>
      <c r="M1" s="409">
        <f t="shared" si="0"/>
        <v>17.628308717027505</v>
      </c>
      <c r="N1" s="409">
        <f t="shared" si="0"/>
        <v>17.343938786184292</v>
      </c>
      <c r="O1" s="409">
        <f t="shared" si="0"/>
        <v>17.4149756511455</v>
      </c>
      <c r="P1" s="409">
        <f t="shared" si="0"/>
        <v>21.336343198326603</v>
      </c>
      <c r="Q1" s="409">
        <f t="shared" si="0"/>
        <v>22.419619070511899</v>
      </c>
      <c r="R1" s="409">
        <f t="shared" si="0"/>
        <v>21.811738442525499</v>
      </c>
      <c r="S1" s="409">
        <f t="shared" si="0"/>
        <v>20.219624142304202</v>
      </c>
      <c r="T1" s="409">
        <f t="shared" si="0"/>
        <v>19.8978900461587</v>
      </c>
      <c r="U1" s="409">
        <f t="shared" si="0"/>
        <v>19.095136499879406</v>
      </c>
      <c r="V1" s="409">
        <f t="shared" si="0"/>
        <v>17.6931644879303</v>
      </c>
      <c r="W1" s="409">
        <f t="shared" si="0"/>
        <v>17.524551712228</v>
      </c>
      <c r="X1" s="409">
        <f t="shared" si="0"/>
        <v>17.215131439577601</v>
      </c>
      <c r="Y1" s="409">
        <f t="shared" si="0"/>
        <v>15.4777341702668</v>
      </c>
      <c r="Z1" s="409">
        <f t="shared" si="0"/>
        <v>15.308225498840995</v>
      </c>
      <c r="AA1" s="409">
        <f t="shared" si="0"/>
        <v>16.142546356623399</v>
      </c>
      <c r="AB1" s="409">
        <f t="shared" si="0"/>
        <v>16.028747170741102</v>
      </c>
      <c r="AC1" s="409">
        <f t="shared" si="0"/>
        <v>14.399882674009902</v>
      </c>
      <c r="AD1" s="409">
        <f t="shared" si="0"/>
        <v>13.840022625947297</v>
      </c>
      <c r="AE1" s="409">
        <f t="shared" si="0"/>
        <v>14.779651265487699</v>
      </c>
      <c r="AF1" s="409">
        <f t="shared" si="0"/>
        <v>14.4407532882665</v>
      </c>
      <c r="AG1" s="409">
        <f t="shared" si="0"/>
        <v>12.983028767667605</v>
      </c>
      <c r="AH1" s="409">
        <f>SUM(AH4:AH87)</f>
        <v>13.629626801125202</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4.8025421082945998</v>
      </c>
      <c r="D4">
        <f>SUMIFS('EPA Export Aggregation'!G:G,'EPA Export Aggregation'!$A:$A,$B4,'EPA Export Aggregation'!$D:$D,$A$1)*IF($A4="CH4",About!$D$58,IF($A4="N2O",About!$D$59,1))</f>
        <v>4.4134968362037004</v>
      </c>
      <c r="E4">
        <f>SUMIFS('EPA Export Aggregation'!H:H,'EPA Export Aggregation'!$A:$A,$B4,'EPA Export Aggregation'!$D:$D,$A$1)*IF($A4="CH4",About!$D$58,IF($A4="N2O",About!$D$59,1))</f>
        <v>4.2881049203788999</v>
      </c>
      <c r="F4">
        <f>SUMIFS('EPA Export Aggregation'!I:I,'EPA Export Aggregation'!$A:$A,$B4,'EPA Export Aggregation'!$D:$D,$A$1)*IF($A4="CH4",About!$D$58,IF($A4="N2O",About!$D$59,1))</f>
        <v>4.4569074520485001</v>
      </c>
      <c r="G4">
        <f>SUMIFS('EPA Export Aggregation'!J:J,'EPA Export Aggregation'!$A:$A,$B4,'EPA Export Aggregation'!$D:$D,$A$1)*IF($A4="CH4",About!$D$58,IF($A4="N2O",About!$D$59,1))</f>
        <v>4.3992090574690996</v>
      </c>
      <c r="H4">
        <f>SUMIFS('EPA Export Aggregation'!K:K,'EPA Export Aggregation'!$A:$A,$B4,'EPA Export Aggregation'!$D:$D,$A$1)*IF($A4="CH4",About!$D$58,IF($A4="N2O",About!$D$59,1))</f>
        <v>4.3378667158838002</v>
      </c>
      <c r="I4">
        <f>SUMIFS('EPA Export Aggregation'!L:L,'EPA Export Aggregation'!$A:$A,$B4,'EPA Export Aggregation'!$D:$D,$A$1)*IF($A4="CH4",About!$D$58,IF($A4="N2O",About!$D$59,1))</f>
        <v>4.1283426878473</v>
      </c>
      <c r="J4">
        <f>SUMIFS('EPA Export Aggregation'!M:M,'EPA Export Aggregation'!$A:$A,$B4,'EPA Export Aggregation'!$D:$D,$A$1)*IF($A4="CH4",About!$D$58,IF($A4="N2O",About!$D$59,1))</f>
        <v>5.1168958231059998</v>
      </c>
      <c r="K4">
        <f>SUMIFS('EPA Export Aggregation'!N:N,'EPA Export Aggregation'!$A:$A,$B4,'EPA Export Aggregation'!$D:$D,$A$1)*IF($A4="CH4",About!$D$58,IF($A4="N2O",About!$D$59,1))</f>
        <v>4.7882047963460996</v>
      </c>
      <c r="L4">
        <f>SUMIFS('EPA Export Aggregation'!O:O,'EPA Export Aggregation'!$A:$A,$B4,'EPA Export Aggregation'!$D:$D,$A$1)*IF($A4="CH4",About!$D$58,IF($A4="N2O",About!$D$59,1))</f>
        <v>4.6498114938114998</v>
      </c>
      <c r="M4">
        <f>SUMIFS('EPA Export Aggregation'!P:P,'EPA Export Aggregation'!$A:$A,$B4,'EPA Export Aggregation'!$D:$D,$A$1)*IF($A4="CH4",About!$D$58,IF($A4="N2O",About!$D$59,1))</f>
        <v>4.598075311673</v>
      </c>
      <c r="N4">
        <f>SUMIFS('EPA Export Aggregation'!Q:Q,'EPA Export Aggregation'!$A:$A,$B4,'EPA Export Aggregation'!$D:$D,$A$1)*IF($A4="CH4",About!$D$58,IF($A4="N2O",About!$D$59,1))</f>
        <v>4.2348620279602001</v>
      </c>
      <c r="O4">
        <f>SUMIFS('EPA Export Aggregation'!R:R,'EPA Export Aggregation'!$A:$A,$B4,'EPA Export Aggregation'!$D:$D,$A$1)*IF($A4="CH4",About!$D$58,IF($A4="N2O",About!$D$59,1))</f>
        <v>4.3977855481552002</v>
      </c>
      <c r="P4">
        <f>SUMIFS('EPA Export Aggregation'!S:S,'EPA Export Aggregation'!$A:$A,$B4,'EPA Export Aggregation'!$D:$D,$A$1)*IF($A4="CH4",About!$D$58,IF($A4="N2O",About!$D$59,1))</f>
        <v>7.2186640179676003</v>
      </c>
      <c r="Q4">
        <f>SUMIFS('EPA Export Aggregation'!T:T,'EPA Export Aggregation'!$A:$A,$B4,'EPA Export Aggregation'!$D:$D,$A$1)*IF($A4="CH4",About!$D$58,IF($A4="N2O",About!$D$59,1))</f>
        <v>7.7746786103996</v>
      </c>
      <c r="R4">
        <f>SUMIFS('EPA Export Aggregation'!U:U,'EPA Export Aggregation'!$A:$A,$B4,'EPA Export Aggregation'!$D:$D,$A$1)*IF($A4="CH4",About!$D$58,IF($A4="N2O",About!$D$59,1))</f>
        <v>7.7839595129976997</v>
      </c>
      <c r="S4">
        <f>SUMIFS('EPA Export Aggregation'!V:V,'EPA Export Aggregation'!$A:$A,$B4,'EPA Export Aggregation'!$D:$D,$A$1)*IF($A4="CH4",About!$D$58,IF($A4="N2O",About!$D$59,1))</f>
        <v>6.8553809455799</v>
      </c>
      <c r="T4">
        <f>SUMIFS('EPA Export Aggregation'!W:W,'EPA Export Aggregation'!$A:$A,$B4,'EPA Export Aggregation'!$D:$D,$A$1)*IF($A4="CH4",About!$D$58,IF($A4="N2O",About!$D$59,1))</f>
        <v>6.7457987918878999</v>
      </c>
      <c r="U4">
        <f>SUMIFS('EPA Export Aggregation'!X:X,'EPA Export Aggregation'!$A:$A,$B4,'EPA Export Aggregation'!$D:$D,$A$1)*IF($A4="CH4",About!$D$58,IF($A4="N2O",About!$D$59,1))</f>
        <v>6.6565219027516003</v>
      </c>
      <c r="V4">
        <f>SUMIFS('EPA Export Aggregation'!Y:Y,'EPA Export Aggregation'!$A:$A,$B4,'EPA Export Aggregation'!$D:$D,$A$1)*IF($A4="CH4",About!$D$58,IF($A4="N2O",About!$D$59,1))</f>
        <v>5.3654619833592996</v>
      </c>
      <c r="W4">
        <f>SUMIFS('EPA Export Aggregation'!Z:Z,'EPA Export Aggregation'!$A:$A,$B4,'EPA Export Aggregation'!$D:$D,$A$1)*IF($A4="CH4",About!$D$58,IF($A4="N2O",About!$D$59,1))</f>
        <v>5.4272370271787</v>
      </c>
      <c r="X4">
        <f>SUMIFS('EPA Export Aggregation'!AA:AA,'EPA Export Aggregation'!$A:$A,$B4,'EPA Export Aggregation'!$D:$D,$A$1)*IF($A4="CH4",About!$D$58,IF($A4="N2O",About!$D$59,1))</f>
        <v>4.9797234136161999</v>
      </c>
      <c r="Y4">
        <f>SUMIFS('EPA Export Aggregation'!AB:AB,'EPA Export Aggregation'!$A:$A,$B4,'EPA Export Aggregation'!$D:$D,$A$1)*IF($A4="CH4",About!$D$58,IF($A4="N2O",About!$D$59,1))</f>
        <v>4.1311034362647003</v>
      </c>
      <c r="Z4">
        <f>SUMIFS('EPA Export Aggregation'!AC:AC,'EPA Export Aggregation'!$A:$A,$B4,'EPA Export Aggregation'!$D:$D,$A$1)*IF($A4="CH4",About!$D$58,IF($A4="N2O",About!$D$59,1))</f>
        <v>3.2961555787073</v>
      </c>
      <c r="AA4">
        <f>SUMIFS('EPA Export Aggregation'!AD:AD,'EPA Export Aggregation'!$A:$A,$B4,'EPA Export Aggregation'!$D:$D,$A$1)*IF($A4="CH4",About!$D$58,IF($A4="N2O",About!$D$59,1))</f>
        <v>3.3133124479754001</v>
      </c>
      <c r="AB4">
        <f>SUMIFS('EPA Export Aggregation'!AE:AE,'EPA Export Aggregation'!$A:$A,$B4,'EPA Export Aggregation'!$D:$D,$A$1)*IF($A4="CH4",About!$D$58,IF($A4="N2O",About!$D$59,1))</f>
        <v>3.4990885154723999</v>
      </c>
      <c r="AC4">
        <f>SUMIFS('EPA Export Aggregation'!AF:AF,'EPA Export Aggregation'!$A:$A,$B4,'EPA Export Aggregation'!$D:$D,$A$1)*IF($A4="CH4",About!$D$58,IF($A4="N2O",About!$D$59,1))</f>
        <v>2.3647844092704999</v>
      </c>
      <c r="AD4">
        <f>SUMIFS('EPA Export Aggregation'!AG:AG,'EPA Export Aggregation'!$A:$A,$B4,'EPA Export Aggregation'!$D:$D,$A$1)*IF($A4="CH4",About!$D$58,IF($A4="N2O",About!$D$59,1))</f>
        <v>1.8231728144039001</v>
      </c>
      <c r="AE4">
        <f>SUMIFS('EPA Export Aggregation'!AH:AH,'EPA Export Aggregation'!$A:$A,$B4,'EPA Export Aggregation'!$D:$D,$A$1)*IF($A4="CH4",About!$D$58,IF($A4="N2O",About!$D$59,1))</f>
        <v>2.0473170906405</v>
      </c>
      <c r="AF4">
        <f>SUMIFS('EPA Export Aggregation'!AI:AI,'EPA Export Aggregation'!$A:$A,$B4,'EPA Export Aggregation'!$D:$D,$A$1)*IF($A4="CH4",About!$D$58,IF($A4="N2O",About!$D$59,1))</f>
        <v>1.8028424984397999</v>
      </c>
      <c r="AG4">
        <f>SUMIFS('EPA Export Aggregation'!AJ:AJ,'EPA Export Aggregation'!$A:$A,$B4,'EPA Export Aggregation'!$D:$D,$A$1)*IF($A4="CH4",About!$D$58,IF($A4="N2O",About!$D$59,1))</f>
        <v>1.5857388602766</v>
      </c>
      <c r="AH4">
        <f>SUMIFS('EPA Export Aggregation'!AK:AK,'EPA Export Aggregation'!$A:$A,$B4,'EPA Export Aggregation'!$D:$D,$A$1)*IF($A4="CH4",About!$D$58,IF($A4="N2O",About!$D$59,1))</f>
        <v>2.1003093379252</v>
      </c>
    </row>
    <row r="5" spans="1:34" x14ac:dyDescent="0.25">
      <c r="A5" s="413" t="s">
        <v>2215</v>
      </c>
      <c r="B5" s="414" t="s">
        <v>4198</v>
      </c>
      <c r="C5">
        <f>SUMIFS('EPA Export Aggregation'!F:F,'EPA Export Aggregation'!$A:$A,$B5,'EPA Export Aggregation'!$D:$D,$A$1)*IF($A5="CH4",About!$D$58,IF($A5="N2O",About!$D$59,1))</f>
        <v>5.2456026079282001</v>
      </c>
      <c r="D5">
        <f>SUMIFS('EPA Export Aggregation'!G:G,'EPA Export Aggregation'!$A:$A,$B5,'EPA Export Aggregation'!$D:$D,$A$1)*IF($A5="CH4",About!$D$58,IF($A5="N2O",About!$D$59,1))</f>
        <v>5.2984862867032003</v>
      </c>
      <c r="E5">
        <f>SUMIFS('EPA Export Aggregation'!H:H,'EPA Export Aggregation'!$A:$A,$B5,'EPA Export Aggregation'!$D:$D,$A$1)*IF($A5="CH4",About!$D$58,IF($A5="N2O",About!$D$59,1))</f>
        <v>5.3259253149744001</v>
      </c>
      <c r="F5">
        <f>SUMIFS('EPA Export Aggregation'!I:I,'EPA Export Aggregation'!$A:$A,$B5,'EPA Export Aggregation'!$D:$D,$A$1)*IF($A5="CH4",About!$D$58,IF($A5="N2O",About!$D$59,1))</f>
        <v>5.3564078697966</v>
      </c>
      <c r="G5">
        <f>SUMIFS('EPA Export Aggregation'!J:J,'EPA Export Aggregation'!$A:$A,$B5,'EPA Export Aggregation'!$D:$D,$A$1)*IF($A5="CH4",About!$D$58,IF($A5="N2O",About!$D$59,1))</f>
        <v>5.5123400949269996</v>
      </c>
      <c r="H5">
        <f>SUMIFS('EPA Export Aggregation'!K:K,'EPA Export Aggregation'!$A:$A,$B5,'EPA Export Aggregation'!$D:$D,$A$1)*IF($A5="CH4",About!$D$58,IF($A5="N2O",About!$D$59,1))</f>
        <v>5.7340462746187999</v>
      </c>
      <c r="I5">
        <f>SUMIFS('EPA Export Aggregation'!L:L,'EPA Export Aggregation'!$A:$A,$B5,'EPA Export Aggregation'!$D:$D,$A$1)*IF($A5="CH4",About!$D$58,IF($A5="N2O",About!$D$59,1))</f>
        <v>5.9145234637603004</v>
      </c>
      <c r="J5">
        <f>SUMIFS('EPA Export Aggregation'!M:M,'EPA Export Aggregation'!$A:$A,$B5,'EPA Export Aggregation'!$D:$D,$A$1)*IF($A5="CH4",About!$D$58,IF($A5="N2O",About!$D$59,1))</f>
        <v>6.8662048259072002</v>
      </c>
      <c r="K5">
        <f>SUMIFS('EPA Export Aggregation'!N:N,'EPA Export Aggregation'!$A:$A,$B5,'EPA Export Aggregation'!$D:$D,$A$1)*IF($A5="CH4",About!$D$58,IF($A5="N2O",About!$D$59,1))</f>
        <v>6.9284598871148999</v>
      </c>
      <c r="L5">
        <f>SUMIFS('EPA Export Aggregation'!O:O,'EPA Export Aggregation'!$A:$A,$B5,'EPA Export Aggregation'!$D:$D,$A$1)*IF($A5="CH4",About!$D$58,IF($A5="N2O",About!$D$59,1))</f>
        <v>7.1977122230179997</v>
      </c>
      <c r="M5">
        <f>SUMIFS('EPA Export Aggregation'!P:P,'EPA Export Aggregation'!$A:$A,$B5,'EPA Export Aggregation'!$D:$D,$A$1)*IF($A5="CH4",About!$D$58,IF($A5="N2O",About!$D$59,1))</f>
        <v>7.2712057162469996</v>
      </c>
      <c r="N5">
        <f>SUMIFS('EPA Export Aggregation'!Q:Q,'EPA Export Aggregation'!$A:$A,$B5,'EPA Export Aggregation'!$D:$D,$A$1)*IF($A5="CH4",About!$D$58,IF($A5="N2O",About!$D$59,1))</f>
        <v>7.2415752982127</v>
      </c>
      <c r="O5">
        <f>SUMIFS('EPA Export Aggregation'!R:R,'EPA Export Aggregation'!$A:$A,$B5,'EPA Export Aggregation'!$D:$D,$A$1)*IF($A5="CH4",About!$D$58,IF($A5="N2O",About!$D$59,1))</f>
        <v>7.4886150776829004</v>
      </c>
      <c r="P5">
        <f>SUMIFS('EPA Export Aggregation'!S:S,'EPA Export Aggregation'!$A:$A,$B5,'EPA Export Aggregation'!$D:$D,$A$1)*IF($A5="CH4",About!$D$58,IF($A5="N2O",About!$D$59,1))</f>
        <v>7.5685879463608003</v>
      </c>
      <c r="Q5">
        <f>SUMIFS('EPA Export Aggregation'!T:T,'EPA Export Aggregation'!$A:$A,$B5,'EPA Export Aggregation'!$D:$D,$A$1)*IF($A5="CH4",About!$D$58,IF($A5="N2O",About!$D$59,1))</f>
        <v>7.6264337793610002</v>
      </c>
      <c r="R5">
        <f>SUMIFS('EPA Export Aggregation'!U:U,'EPA Export Aggregation'!$A:$A,$B5,'EPA Export Aggregation'!$D:$D,$A$1)*IF($A5="CH4",About!$D$58,IF($A5="N2O",About!$D$59,1))</f>
        <v>7.2952995517978998</v>
      </c>
      <c r="S5">
        <f>SUMIFS('EPA Export Aggregation'!V:V,'EPA Export Aggregation'!$A:$A,$B5,'EPA Export Aggregation'!$D:$D,$A$1)*IF($A5="CH4",About!$D$58,IF($A5="N2O",About!$D$59,1))</f>
        <v>7.0997517029681001</v>
      </c>
      <c r="T5">
        <f>SUMIFS('EPA Export Aggregation'!W:W,'EPA Export Aggregation'!$A:$A,$B5,'EPA Export Aggregation'!$D:$D,$A$1)*IF($A5="CH4",About!$D$58,IF($A5="N2O",About!$D$59,1))</f>
        <v>7.2469140333297002</v>
      </c>
      <c r="U5">
        <f>SUMIFS('EPA Export Aggregation'!X:X,'EPA Export Aggregation'!$A:$A,$B5,'EPA Export Aggregation'!$D:$D,$A$1)*IF($A5="CH4",About!$D$58,IF($A5="N2O",About!$D$59,1))</f>
        <v>6.9190478527700003</v>
      </c>
      <c r="V5">
        <f>SUMIFS('EPA Export Aggregation'!Y:Y,'EPA Export Aggregation'!$A:$A,$B5,'EPA Export Aggregation'!$D:$D,$A$1)*IF($A5="CH4",About!$D$58,IF($A5="N2O",About!$D$59,1))</f>
        <v>6.8455081897836996</v>
      </c>
      <c r="W5">
        <f>SUMIFS('EPA Export Aggregation'!Z:Z,'EPA Export Aggregation'!$A:$A,$B5,'EPA Export Aggregation'!$D:$D,$A$1)*IF($A5="CH4",About!$D$58,IF($A5="N2O",About!$D$59,1))</f>
        <v>6.9412118744997997</v>
      </c>
      <c r="X5">
        <f>SUMIFS('EPA Export Aggregation'!AA:AA,'EPA Export Aggregation'!$A:$A,$B5,'EPA Export Aggregation'!$D:$D,$A$1)*IF($A5="CH4",About!$D$58,IF($A5="N2O",About!$D$59,1))</f>
        <v>6.7739858152902999</v>
      </c>
      <c r="Y5">
        <f>SUMIFS('EPA Export Aggregation'!AB:AB,'EPA Export Aggregation'!$A:$A,$B5,'EPA Export Aggregation'!$D:$D,$A$1)*IF($A5="CH4",About!$D$58,IF($A5="N2O",About!$D$59,1))</f>
        <v>6.6614932378009</v>
      </c>
      <c r="Z5">
        <f>SUMIFS('EPA Export Aggregation'!AC:AC,'EPA Export Aggregation'!$A:$A,$B5,'EPA Export Aggregation'!$D:$D,$A$1)*IF($A5="CH4",About!$D$58,IF($A5="N2O",About!$D$59,1))</f>
        <v>6.6280379578139996</v>
      </c>
      <c r="AA5">
        <f>SUMIFS('EPA Export Aggregation'!AD:AD,'EPA Export Aggregation'!$A:$A,$B5,'EPA Export Aggregation'!$D:$D,$A$1)*IF($A5="CH4",About!$D$58,IF($A5="N2O",About!$D$59,1))</f>
        <v>6.8127641187226002</v>
      </c>
      <c r="AB5">
        <f>SUMIFS('EPA Export Aggregation'!AE:AE,'EPA Export Aggregation'!$A:$A,$B5,'EPA Export Aggregation'!$D:$D,$A$1)*IF($A5="CH4",About!$D$58,IF($A5="N2O",About!$D$59,1))</f>
        <v>6.6177500644878</v>
      </c>
      <c r="AC5">
        <f>SUMIFS('EPA Export Aggregation'!AF:AF,'EPA Export Aggregation'!$A:$A,$B5,'EPA Export Aggregation'!$D:$D,$A$1)*IF($A5="CH4",About!$D$58,IF($A5="N2O",About!$D$59,1))</f>
        <v>6.5891232217353002</v>
      </c>
      <c r="AD5">
        <f>SUMIFS('EPA Export Aggregation'!AG:AG,'EPA Export Aggregation'!$A:$A,$B5,'EPA Export Aggregation'!$D:$D,$A$1)*IF($A5="CH4",About!$D$58,IF($A5="N2O",About!$D$59,1))</f>
        <v>6.6516820254487996</v>
      </c>
      <c r="AE5">
        <f>SUMIFS('EPA Export Aggregation'!AH:AH,'EPA Export Aggregation'!$A:$A,$B5,'EPA Export Aggregation'!$D:$D,$A$1)*IF($A5="CH4",About!$D$58,IF($A5="N2O",About!$D$59,1))</f>
        <v>6.8181751346431003</v>
      </c>
      <c r="AF5">
        <f>SUMIFS('EPA Export Aggregation'!AI:AI,'EPA Export Aggregation'!$A:$A,$B5,'EPA Export Aggregation'!$D:$D,$A$1)*IF($A5="CH4",About!$D$58,IF($A5="N2O",About!$D$59,1))</f>
        <v>6.7384779996479001</v>
      </c>
      <c r="AG5">
        <f>SUMIFS('EPA Export Aggregation'!AJ:AJ,'EPA Export Aggregation'!$A:$A,$B5,'EPA Export Aggregation'!$D:$D,$A$1)*IF($A5="CH4",About!$D$58,IF($A5="N2O",About!$D$59,1))</f>
        <v>5.8543953379989997</v>
      </c>
      <c r="AH5">
        <f>SUMIFS('EPA Export Aggregation'!AK:AK,'EPA Export Aggregation'!$A:$A,$B5,'EPA Export Aggregation'!$D:$D,$A$1)*IF($A5="CH4",About!$D$58,IF($A5="N2O",About!$D$59,1))</f>
        <v>6.5339543235221003</v>
      </c>
    </row>
    <row r="6" spans="1:34" x14ac:dyDescent="0.25">
      <c r="A6" s="413" t="s">
        <v>2215</v>
      </c>
      <c r="B6" s="414" t="s">
        <v>4202</v>
      </c>
      <c r="C6">
        <f>SUMIFS('EPA Export Aggregation'!F:F,'EPA Export Aggregation'!$A:$A,$B6,'EPA Export Aggregation'!$D:$D,$A$1)*IF($A6="CH4",About!$D$58,IF($A6="N2O",About!$D$59,1))</f>
        <v>0.73417113314350002</v>
      </c>
      <c r="D6">
        <f>SUMIFS('EPA Export Aggregation'!G:G,'EPA Export Aggregation'!$A:$A,$B6,'EPA Export Aggregation'!$D:$D,$A$1)*IF($A6="CH4",About!$D$58,IF($A6="N2O",About!$D$59,1))</f>
        <v>0.77029627919639998</v>
      </c>
      <c r="E6">
        <f>SUMIFS('EPA Export Aggregation'!H:H,'EPA Export Aggregation'!$A:$A,$B6,'EPA Export Aggregation'!$D:$D,$A$1)*IF($A6="CH4",About!$D$58,IF($A6="N2O",About!$D$59,1))</f>
        <v>1.0188897107099</v>
      </c>
      <c r="F6">
        <f>SUMIFS('EPA Export Aggregation'!I:I,'EPA Export Aggregation'!$A:$A,$B6,'EPA Export Aggregation'!$D:$D,$A$1)*IF($A6="CH4",About!$D$58,IF($A6="N2O",About!$D$59,1))</f>
        <v>1.2535491473660001</v>
      </c>
      <c r="G6">
        <f>SUMIFS('EPA Export Aggregation'!J:J,'EPA Export Aggregation'!$A:$A,$B6,'EPA Export Aggregation'!$D:$D,$A$1)*IF($A6="CH4",About!$D$58,IF($A6="N2O",About!$D$59,1))</f>
        <v>1.0355804067083001</v>
      </c>
      <c r="H6">
        <f>SUMIFS('EPA Export Aggregation'!K:K,'EPA Export Aggregation'!$A:$A,$B6,'EPA Export Aggregation'!$D:$D,$A$1)*IF($A6="CH4",About!$D$58,IF($A6="N2O",About!$D$59,1))</f>
        <v>0.97109083954310005</v>
      </c>
      <c r="I6">
        <f>SUMIFS('EPA Export Aggregation'!L:L,'EPA Export Aggregation'!$A:$A,$B6,'EPA Export Aggregation'!$D:$D,$A$1)*IF($A6="CH4",About!$D$58,IF($A6="N2O",About!$D$59,1))</f>
        <v>0.90389875345280002</v>
      </c>
      <c r="J6">
        <f>SUMIFS('EPA Export Aggregation'!M:M,'EPA Export Aggregation'!$A:$A,$B6,'EPA Export Aggregation'!$D:$D,$A$1)*IF($A6="CH4",About!$D$58,IF($A6="N2O",About!$D$59,1))</f>
        <v>0.84942123595310004</v>
      </c>
      <c r="K6">
        <f>SUMIFS('EPA Export Aggregation'!N:N,'EPA Export Aggregation'!$A:$A,$B6,'EPA Export Aggregation'!$D:$D,$A$1)*IF($A6="CH4",About!$D$58,IF($A6="N2O",About!$D$59,1))</f>
        <v>0.78098555034759998</v>
      </c>
      <c r="L6">
        <f>SUMIFS('EPA Export Aggregation'!O:O,'EPA Export Aggregation'!$A:$A,$B6,'EPA Export Aggregation'!$D:$D,$A$1)*IF($A6="CH4",About!$D$58,IF($A6="N2O",About!$D$59,1))</f>
        <v>0.776575842756</v>
      </c>
      <c r="M6">
        <f>SUMIFS('EPA Export Aggregation'!P:P,'EPA Export Aggregation'!$A:$A,$B6,'EPA Export Aggregation'!$D:$D,$A$1)*IF($A6="CH4",About!$D$58,IF($A6="N2O",About!$D$59,1))</f>
        <v>1.0438150367493</v>
      </c>
      <c r="N6">
        <f>SUMIFS('EPA Export Aggregation'!Q:Q,'EPA Export Aggregation'!$A:$A,$B6,'EPA Export Aggregation'!$D:$D,$A$1)*IF($A6="CH4",About!$D$58,IF($A6="N2O",About!$D$59,1))</f>
        <v>1.1537370879087001</v>
      </c>
      <c r="O6">
        <f>SUMIFS('EPA Export Aggregation'!R:R,'EPA Export Aggregation'!$A:$A,$B6,'EPA Export Aggregation'!$D:$D,$A$1)*IF($A6="CH4",About!$D$58,IF($A6="N2O",About!$D$59,1))</f>
        <v>1.0717648402007001</v>
      </c>
      <c r="P6">
        <f>SUMIFS('EPA Export Aggregation'!S:S,'EPA Export Aggregation'!$A:$A,$B6,'EPA Export Aggregation'!$D:$D,$A$1)*IF($A6="CH4",About!$D$58,IF($A6="N2O",About!$D$59,1))</f>
        <v>1.0958331287692999</v>
      </c>
      <c r="Q6">
        <f>SUMIFS('EPA Export Aggregation'!T:T,'EPA Export Aggregation'!$A:$A,$B6,'EPA Export Aggregation'!$D:$D,$A$1)*IF($A6="CH4",About!$D$58,IF($A6="N2O",About!$D$59,1))</f>
        <v>1.1285109951423</v>
      </c>
      <c r="R6">
        <f>SUMIFS('EPA Export Aggregation'!U:U,'EPA Export Aggregation'!$A:$A,$B6,'EPA Export Aggregation'!$D:$D,$A$1)*IF($A6="CH4",About!$D$58,IF($A6="N2O",About!$D$59,1))</f>
        <v>1.0181131358152999</v>
      </c>
      <c r="S6">
        <f>SUMIFS('EPA Export Aggregation'!V:V,'EPA Export Aggregation'!$A:$A,$B6,'EPA Export Aggregation'!$D:$D,$A$1)*IF($A6="CH4",About!$D$58,IF($A6="N2O",About!$D$59,1))</f>
        <v>1.2129624969777999</v>
      </c>
      <c r="T6">
        <f>SUMIFS('EPA Export Aggregation'!W:W,'EPA Export Aggregation'!$A:$A,$B6,'EPA Export Aggregation'!$D:$D,$A$1)*IF($A6="CH4",About!$D$58,IF($A6="N2O",About!$D$59,1))</f>
        <v>0.90247529582480002</v>
      </c>
      <c r="U6">
        <f>SUMIFS('EPA Export Aggregation'!X:X,'EPA Export Aggregation'!$A:$A,$B6,'EPA Export Aggregation'!$D:$D,$A$1)*IF($A6="CH4",About!$D$58,IF($A6="N2O",About!$D$59,1))</f>
        <v>0.8184662523788</v>
      </c>
      <c r="V6">
        <f>SUMIFS('EPA Export Aggregation'!Y:Y,'EPA Export Aggregation'!$A:$A,$B6,'EPA Export Aggregation'!$D:$D,$A$1)*IF($A6="CH4",About!$D$58,IF($A6="N2O",About!$D$59,1))</f>
        <v>0.71814802431580005</v>
      </c>
      <c r="W6">
        <f>SUMIFS('EPA Export Aggregation'!Z:Z,'EPA Export Aggregation'!$A:$A,$B6,'EPA Export Aggregation'!$D:$D,$A$1)*IF($A6="CH4",About!$D$58,IF($A6="N2O",About!$D$59,1))</f>
        <v>0.71407846656439999</v>
      </c>
      <c r="X6">
        <f>SUMIFS('EPA Export Aggregation'!AA:AA,'EPA Export Aggregation'!$A:$A,$B6,'EPA Export Aggregation'!$D:$D,$A$1)*IF($A6="CH4",About!$D$58,IF($A6="N2O",About!$D$59,1))</f>
        <v>0.73890222515210002</v>
      </c>
      <c r="Y6">
        <f>SUMIFS('EPA Export Aggregation'!AB:AB,'EPA Export Aggregation'!$A:$A,$B6,'EPA Export Aggregation'!$D:$D,$A$1)*IF($A6="CH4",About!$D$58,IF($A6="N2O",About!$D$59,1))</f>
        <v>0.64914929489429996</v>
      </c>
      <c r="Z6">
        <f>SUMIFS('EPA Export Aggregation'!AC:AC,'EPA Export Aggregation'!$A:$A,$B6,'EPA Export Aggregation'!$D:$D,$A$1)*IF($A6="CH4",About!$D$58,IF($A6="N2O",About!$D$59,1))</f>
        <v>0.77988611216470005</v>
      </c>
      <c r="AA6">
        <f>SUMIFS('EPA Export Aggregation'!AD:AD,'EPA Export Aggregation'!$A:$A,$B6,'EPA Export Aggregation'!$D:$D,$A$1)*IF($A6="CH4",About!$D$58,IF($A6="N2O",About!$D$59,1))</f>
        <v>0.74284709534060001</v>
      </c>
      <c r="AB6">
        <f>SUMIFS('EPA Export Aggregation'!AE:AE,'EPA Export Aggregation'!$A:$A,$B6,'EPA Export Aggregation'!$D:$D,$A$1)*IF($A6="CH4",About!$D$58,IF($A6="N2O",About!$D$59,1))</f>
        <v>0.68797903964530005</v>
      </c>
      <c r="AC6">
        <f>SUMIFS('EPA Export Aggregation'!AF:AF,'EPA Export Aggregation'!$A:$A,$B6,'EPA Export Aggregation'!$D:$D,$A$1)*IF($A6="CH4",About!$D$58,IF($A6="N2O",About!$D$59,1))</f>
        <v>0.65666389687579996</v>
      </c>
      <c r="AD6">
        <f>SUMIFS('EPA Export Aggregation'!AG:AG,'EPA Export Aggregation'!$A:$A,$B6,'EPA Export Aggregation'!$D:$D,$A$1)*IF($A6="CH4",About!$D$58,IF($A6="N2O",About!$D$59,1))</f>
        <v>0.70062981262129997</v>
      </c>
      <c r="AE6">
        <f>SUMIFS('EPA Export Aggregation'!AH:AH,'EPA Export Aggregation'!$A:$A,$B6,'EPA Export Aggregation'!$D:$D,$A$1)*IF($A6="CH4",About!$D$58,IF($A6="N2O",About!$D$59,1))</f>
        <v>0.72459139469809997</v>
      </c>
      <c r="AF6">
        <f>SUMIFS('EPA Export Aggregation'!AI:AI,'EPA Export Aggregation'!$A:$A,$B6,'EPA Export Aggregation'!$D:$D,$A$1)*IF($A6="CH4",About!$D$58,IF($A6="N2O",About!$D$59,1))</f>
        <v>0.73740710063360004</v>
      </c>
      <c r="AG6">
        <f>SUMIFS('EPA Export Aggregation'!AJ:AJ,'EPA Export Aggregation'!$A:$A,$B6,'EPA Export Aggregation'!$D:$D,$A$1)*IF($A6="CH4",About!$D$58,IF($A6="N2O",About!$D$59,1))</f>
        <v>0.7049261746048</v>
      </c>
      <c r="AH6">
        <f>SUMIFS('EPA Export Aggregation'!AK:AK,'EPA Export Aggregation'!$A:$A,$B6,'EPA Export Aggregation'!$D:$D,$A$1)*IF($A6="CH4",About!$D$58,IF($A6="N2O",About!$D$59,1))</f>
        <v>0.66126057110280001</v>
      </c>
    </row>
    <row r="7" spans="1:34" x14ac:dyDescent="0.25">
      <c r="A7" s="413" t="s">
        <v>2215</v>
      </c>
      <c r="B7" s="414" t="s">
        <v>4204</v>
      </c>
      <c r="C7">
        <f>SUMIFS('EPA Export Aggregation'!F:F,'EPA Export Aggregation'!$A:$A,$B7,'EPA Export Aggregation'!$D:$D,$A$1)*IF($A7="CH4",About!$D$58,IF($A7="N2O",About!$D$59,1))</f>
        <v>2.4098228069318002</v>
      </c>
      <c r="D7">
        <f>SUMIFS('EPA Export Aggregation'!G:G,'EPA Export Aggregation'!$A:$A,$B7,'EPA Export Aggregation'!$D:$D,$A$1)*IF($A7="CH4",About!$D$58,IF($A7="N2O",About!$D$59,1))</f>
        <v>2.4441689476939001</v>
      </c>
      <c r="E7">
        <f>SUMIFS('EPA Export Aggregation'!H:H,'EPA Export Aggregation'!$A:$A,$B7,'EPA Export Aggregation'!$D:$D,$A$1)*IF($A7="CH4",About!$D$58,IF($A7="N2O",About!$D$59,1))</f>
        <v>2.4658528977349001</v>
      </c>
      <c r="F7">
        <f>SUMIFS('EPA Export Aggregation'!I:I,'EPA Export Aggregation'!$A:$A,$B7,'EPA Export Aggregation'!$D:$D,$A$1)*IF($A7="CH4",About!$D$58,IF($A7="N2O",About!$D$59,1))</f>
        <v>2.3800714787559998</v>
      </c>
      <c r="G7">
        <f>SUMIFS('EPA Export Aggregation'!J:J,'EPA Export Aggregation'!$A:$A,$B7,'EPA Export Aggregation'!$D:$D,$A$1)*IF($A7="CH4",About!$D$58,IF($A7="N2O",About!$D$59,1))</f>
        <v>2.4049495216165999</v>
      </c>
      <c r="H7">
        <f>SUMIFS('EPA Export Aggregation'!K:K,'EPA Export Aggregation'!$A:$A,$B7,'EPA Export Aggregation'!$D:$D,$A$1)*IF($A7="CH4",About!$D$58,IF($A7="N2O",About!$D$59,1))</f>
        <v>2.4922272665865002</v>
      </c>
      <c r="I7">
        <f>SUMIFS('EPA Export Aggregation'!L:L,'EPA Export Aggregation'!$A:$A,$B7,'EPA Export Aggregation'!$D:$D,$A$1)*IF($A7="CH4",About!$D$58,IF($A7="N2O",About!$D$59,1))</f>
        <v>2.7155563625349002</v>
      </c>
      <c r="J7">
        <f>SUMIFS('EPA Export Aggregation'!M:M,'EPA Export Aggregation'!$A:$A,$B7,'EPA Export Aggregation'!$D:$D,$A$1)*IF($A7="CH4",About!$D$58,IF($A7="N2O",About!$D$59,1))</f>
        <v>2.6803033944819998</v>
      </c>
      <c r="K7">
        <f>SUMIFS('EPA Export Aggregation'!N:N,'EPA Export Aggregation'!$A:$A,$B7,'EPA Export Aggregation'!$D:$D,$A$1)*IF($A7="CH4",About!$D$58,IF($A7="N2O",About!$D$59,1))</f>
        <v>2.5747788641952001</v>
      </c>
      <c r="L7">
        <f>SUMIFS('EPA Export Aggregation'!O:O,'EPA Export Aggregation'!$A:$A,$B7,'EPA Export Aggregation'!$D:$D,$A$1)*IF($A7="CH4",About!$D$58,IF($A7="N2O",About!$D$59,1))</f>
        <v>2.5417409908984001</v>
      </c>
      <c r="M7">
        <f>SUMIFS('EPA Export Aggregation'!P:P,'EPA Export Aggregation'!$A:$A,$B7,'EPA Export Aggregation'!$D:$D,$A$1)*IF($A7="CH4",About!$D$58,IF($A7="N2O",About!$D$59,1))</f>
        <v>2.6389248799224001</v>
      </c>
      <c r="N7">
        <f>SUMIFS('EPA Export Aggregation'!Q:Q,'EPA Export Aggregation'!$A:$A,$B7,'EPA Export Aggregation'!$D:$D,$A$1)*IF($A7="CH4",About!$D$58,IF($A7="N2O",About!$D$59,1))</f>
        <v>2.7019488509193001</v>
      </c>
      <c r="O7">
        <f>SUMIFS('EPA Export Aggregation'!R:R,'EPA Export Aggregation'!$A:$A,$B7,'EPA Export Aggregation'!$D:$D,$A$1)*IF($A7="CH4",About!$D$58,IF($A7="N2O",About!$D$59,1))</f>
        <v>2.4478745470056</v>
      </c>
      <c r="P7">
        <f>SUMIFS('EPA Export Aggregation'!S:S,'EPA Export Aggregation'!$A:$A,$B7,'EPA Export Aggregation'!$D:$D,$A$1)*IF($A7="CH4",About!$D$58,IF($A7="N2O",About!$D$59,1))</f>
        <v>3.0982800300247</v>
      </c>
      <c r="Q7">
        <f>SUMIFS('EPA Export Aggregation'!T:T,'EPA Export Aggregation'!$A:$A,$B7,'EPA Export Aggregation'!$D:$D,$A$1)*IF($A7="CH4",About!$D$58,IF($A7="N2O",About!$D$59,1))</f>
        <v>3.2684900634160998</v>
      </c>
      <c r="R7">
        <f>SUMIFS('EPA Export Aggregation'!U:U,'EPA Export Aggregation'!$A:$A,$B7,'EPA Export Aggregation'!$D:$D,$A$1)*IF($A7="CH4",About!$D$58,IF($A7="N2O",About!$D$59,1))</f>
        <v>2.9688850970212002</v>
      </c>
      <c r="S7">
        <f>SUMIFS('EPA Export Aggregation'!V:V,'EPA Export Aggregation'!$A:$A,$B7,'EPA Export Aggregation'!$D:$D,$A$1)*IF($A7="CH4",About!$D$58,IF($A7="N2O",About!$D$59,1))</f>
        <v>2.7192983403066999</v>
      </c>
      <c r="T7">
        <f>SUMIFS('EPA Export Aggregation'!W:W,'EPA Export Aggregation'!$A:$A,$B7,'EPA Export Aggregation'!$D:$D,$A$1)*IF($A7="CH4",About!$D$58,IF($A7="N2O",About!$D$59,1))</f>
        <v>2.6735139645725998</v>
      </c>
      <c r="U7">
        <f>SUMIFS('EPA Export Aggregation'!X:X,'EPA Export Aggregation'!$A:$A,$B7,'EPA Export Aggregation'!$D:$D,$A$1)*IF($A7="CH4",About!$D$58,IF($A7="N2O",About!$D$59,1))</f>
        <v>2.4271707285947999</v>
      </c>
      <c r="V7">
        <f>SUMIFS('EPA Export Aggregation'!Y:Y,'EPA Export Aggregation'!$A:$A,$B7,'EPA Export Aggregation'!$D:$D,$A$1)*IF($A7="CH4",About!$D$58,IF($A7="N2O",About!$D$59,1))</f>
        <v>2.4663721615186001</v>
      </c>
      <c r="W7">
        <f>SUMIFS('EPA Export Aggregation'!Z:Z,'EPA Export Aggregation'!$A:$A,$B7,'EPA Export Aggregation'!$D:$D,$A$1)*IF($A7="CH4",About!$D$58,IF($A7="N2O",About!$D$59,1))</f>
        <v>2.2225290632921002</v>
      </c>
      <c r="X7">
        <f>SUMIFS('EPA Export Aggregation'!AA:AA,'EPA Export Aggregation'!$A:$A,$B7,'EPA Export Aggregation'!$D:$D,$A$1)*IF($A7="CH4",About!$D$58,IF($A7="N2O",About!$D$59,1))</f>
        <v>2.3741401156211999</v>
      </c>
      <c r="Y7">
        <f>SUMIFS('EPA Export Aggregation'!AB:AB,'EPA Export Aggregation'!$A:$A,$B7,'EPA Export Aggregation'!$D:$D,$A$1)*IF($A7="CH4",About!$D$58,IF($A7="N2O",About!$D$59,1))</f>
        <v>1.8304891459153001</v>
      </c>
      <c r="Z7">
        <f>SUMIFS('EPA Export Aggregation'!AC:AC,'EPA Export Aggregation'!$A:$A,$B7,'EPA Export Aggregation'!$D:$D,$A$1)*IF($A7="CH4",About!$D$58,IF($A7="N2O",About!$D$59,1))</f>
        <v>2.1882042893848999</v>
      </c>
      <c r="AA7">
        <f>SUMIFS('EPA Export Aggregation'!AD:AD,'EPA Export Aggregation'!$A:$A,$B7,'EPA Export Aggregation'!$D:$D,$A$1)*IF($A7="CH4",About!$D$58,IF($A7="N2O",About!$D$59,1))</f>
        <v>2.6489414842660999</v>
      </c>
      <c r="AB7">
        <f>SUMIFS('EPA Export Aggregation'!AE:AE,'EPA Export Aggregation'!$A:$A,$B7,'EPA Export Aggregation'!$D:$D,$A$1)*IF($A7="CH4",About!$D$58,IF($A7="N2O",About!$D$59,1))</f>
        <v>2.5480916963681999</v>
      </c>
      <c r="AC7">
        <f>SUMIFS('EPA Export Aggregation'!AF:AF,'EPA Export Aggregation'!$A:$A,$B7,'EPA Export Aggregation'!$D:$D,$A$1)*IF($A7="CH4",About!$D$58,IF($A7="N2O",About!$D$59,1))</f>
        <v>2.2778748378191001</v>
      </c>
      <c r="AD7">
        <f>SUMIFS('EPA Export Aggregation'!AG:AG,'EPA Export Aggregation'!$A:$A,$B7,'EPA Export Aggregation'!$D:$D,$A$1)*IF($A7="CH4",About!$D$58,IF($A7="N2O",About!$D$59,1))</f>
        <v>2.3675104638743001</v>
      </c>
      <c r="AE7">
        <f>SUMIFS('EPA Export Aggregation'!AH:AH,'EPA Export Aggregation'!$A:$A,$B7,'EPA Export Aggregation'!$D:$D,$A$1)*IF($A7="CH4",About!$D$58,IF($A7="N2O",About!$D$59,1))</f>
        <v>2.7599038889943999</v>
      </c>
      <c r="AF7">
        <f>SUMIFS('EPA Export Aggregation'!AI:AI,'EPA Export Aggregation'!$A:$A,$B7,'EPA Export Aggregation'!$D:$D,$A$1)*IF($A7="CH4",About!$D$58,IF($A7="N2O",About!$D$59,1))</f>
        <v>2.7065375268824998</v>
      </c>
      <c r="AG7">
        <f>SUMIFS('EPA Export Aggregation'!AJ:AJ,'EPA Export Aggregation'!$A:$A,$B7,'EPA Export Aggregation'!$D:$D,$A$1)*IF($A7="CH4",About!$D$58,IF($A7="N2O",About!$D$59,1))</f>
        <v>2.474724030999</v>
      </c>
      <c r="AH7">
        <f>SUMIFS('EPA Export Aggregation'!AK:AK,'EPA Export Aggregation'!$A:$A,$B7,'EPA Export Aggregation'!$D:$D,$A$1)*IF($A7="CH4",About!$D$58,IF($A7="N2O",About!$D$59,1))</f>
        <v>1.9556786848823</v>
      </c>
    </row>
    <row r="8" spans="1:34" x14ac:dyDescent="0.25">
      <c r="A8" s="413" t="s">
        <v>2215</v>
      </c>
      <c r="B8" s="414" t="s">
        <v>4206</v>
      </c>
      <c r="C8">
        <f>SUMIFS('EPA Export Aggregation'!F:F,'EPA Export Aggregation'!$A:$A,$B8,'EPA Export Aggregation'!$D:$D,$A$1)*IF($A8="CH4",About!$D$58,IF($A8="N2O",About!$D$59,1))</f>
        <v>1.3672555087102001</v>
      </c>
      <c r="D8">
        <f>SUMIFS('EPA Export Aggregation'!G:G,'EPA Export Aggregation'!$A:$A,$B8,'EPA Export Aggregation'!$D:$D,$A$1)*IF($A8="CH4",About!$D$58,IF($A8="N2O",About!$D$59,1))</f>
        <v>1.3488775860751001</v>
      </c>
      <c r="E8">
        <f>SUMIFS('EPA Export Aggregation'!H:H,'EPA Export Aggregation'!$A:$A,$B8,'EPA Export Aggregation'!$D:$D,$A$1)*IF($A8="CH4",About!$D$58,IF($A8="N2O",About!$D$59,1))</f>
        <v>1.1749341426797999</v>
      </c>
      <c r="F8">
        <f>SUMIFS('EPA Export Aggregation'!I:I,'EPA Export Aggregation'!$A:$A,$B8,'EPA Export Aggregation'!$D:$D,$A$1)*IF($A8="CH4",About!$D$58,IF($A8="N2O",About!$D$59,1))</f>
        <v>1.1354181429682999</v>
      </c>
      <c r="G8">
        <f>SUMIFS('EPA Export Aggregation'!J:J,'EPA Export Aggregation'!$A:$A,$B8,'EPA Export Aggregation'!$D:$D,$A$1)*IF($A8="CH4",About!$D$58,IF($A8="N2O",About!$D$59,1))</f>
        <v>1.2663613492625001</v>
      </c>
      <c r="H8">
        <f>SUMIFS('EPA Export Aggregation'!K:K,'EPA Export Aggregation'!$A:$A,$B8,'EPA Export Aggregation'!$D:$D,$A$1)*IF($A8="CH4",About!$D$58,IF($A8="N2O",About!$D$59,1))</f>
        <v>1.1608030741105</v>
      </c>
      <c r="I8">
        <f>SUMIFS('EPA Export Aggregation'!L:L,'EPA Export Aggregation'!$A:$A,$B8,'EPA Export Aggregation'!$D:$D,$A$1)*IF($A8="CH4",About!$D$58,IF($A8="N2O",About!$D$59,1))</f>
        <v>1.3011968351957</v>
      </c>
      <c r="J8">
        <f>SUMIFS('EPA Export Aggregation'!M:M,'EPA Export Aggregation'!$A:$A,$B8,'EPA Export Aggregation'!$D:$D,$A$1)*IF($A8="CH4",About!$D$58,IF($A8="N2O",About!$D$59,1))</f>
        <v>1.3125610404425001</v>
      </c>
      <c r="K8">
        <f>SUMIFS('EPA Export Aggregation'!N:N,'EPA Export Aggregation'!$A:$A,$B8,'EPA Export Aggregation'!$D:$D,$A$1)*IF($A8="CH4",About!$D$58,IF($A8="N2O",About!$D$59,1))</f>
        <v>1.1490480609597</v>
      </c>
      <c r="L8">
        <f>SUMIFS('EPA Export Aggregation'!O:O,'EPA Export Aggregation'!$A:$A,$B8,'EPA Export Aggregation'!$D:$D,$A$1)*IF($A8="CH4",About!$D$58,IF($A8="N2O",About!$D$59,1))</f>
        <v>1.1551001332788</v>
      </c>
      <c r="M8">
        <f>SUMIFS('EPA Export Aggregation'!P:P,'EPA Export Aggregation'!$A:$A,$B8,'EPA Export Aggregation'!$D:$D,$A$1)*IF($A8="CH4",About!$D$58,IF($A8="N2O",About!$D$59,1))</f>
        <v>1.4236239480118</v>
      </c>
      <c r="N8">
        <f>SUMIFS('EPA Export Aggregation'!Q:Q,'EPA Export Aggregation'!$A:$A,$B8,'EPA Export Aggregation'!$D:$D,$A$1)*IF($A8="CH4",About!$D$58,IF($A8="N2O",About!$D$59,1))</f>
        <v>1.3441257780402001</v>
      </c>
      <c r="O8">
        <f>SUMIFS('EPA Export Aggregation'!R:R,'EPA Export Aggregation'!$A:$A,$B8,'EPA Export Aggregation'!$D:$D,$A$1)*IF($A8="CH4",About!$D$58,IF($A8="N2O",About!$D$59,1))</f>
        <v>1.3189352201258999</v>
      </c>
      <c r="P8">
        <f>SUMIFS('EPA Export Aggregation'!S:S,'EPA Export Aggregation'!$A:$A,$B8,'EPA Export Aggregation'!$D:$D,$A$1)*IF($A8="CH4",About!$D$58,IF($A8="N2O",About!$D$59,1))</f>
        <v>1.6643614880486</v>
      </c>
      <c r="Q8">
        <f>SUMIFS('EPA Export Aggregation'!T:T,'EPA Export Aggregation'!$A:$A,$B8,'EPA Export Aggregation'!$D:$D,$A$1)*IF($A8="CH4",About!$D$58,IF($A8="N2O",About!$D$59,1))</f>
        <v>1.8450552208990001</v>
      </c>
      <c r="R8">
        <f>SUMIFS('EPA Export Aggregation'!U:U,'EPA Export Aggregation'!$A:$A,$B8,'EPA Export Aggregation'!$D:$D,$A$1)*IF($A8="CH4",About!$D$58,IF($A8="N2O",About!$D$59,1))</f>
        <v>1.9338074259217</v>
      </c>
      <c r="S8">
        <f>SUMIFS('EPA Export Aggregation'!V:V,'EPA Export Aggregation'!$A:$A,$B8,'EPA Export Aggregation'!$D:$D,$A$1)*IF($A8="CH4",About!$D$58,IF($A8="N2O",About!$D$59,1))</f>
        <v>1.4360315775275001</v>
      </c>
      <c r="T8">
        <f>SUMIFS('EPA Export Aggregation'!W:W,'EPA Export Aggregation'!$A:$A,$B8,'EPA Export Aggregation'!$D:$D,$A$1)*IF($A8="CH4",About!$D$58,IF($A8="N2O",About!$D$59,1))</f>
        <v>1.4383919336793001</v>
      </c>
      <c r="U8">
        <f>SUMIFS('EPA Export Aggregation'!X:X,'EPA Export Aggregation'!$A:$A,$B8,'EPA Export Aggregation'!$D:$D,$A$1)*IF($A8="CH4",About!$D$58,IF($A8="N2O",About!$D$59,1))</f>
        <v>1.4011849813212001</v>
      </c>
      <c r="V8">
        <f>SUMIFS('EPA Export Aggregation'!Y:Y,'EPA Export Aggregation'!$A:$A,$B8,'EPA Export Aggregation'!$D:$D,$A$1)*IF($A8="CH4",About!$D$58,IF($A8="N2O",About!$D$59,1))</f>
        <v>1.3800944037653</v>
      </c>
      <c r="W8">
        <f>SUMIFS('EPA Export Aggregation'!Z:Z,'EPA Export Aggregation'!$A:$A,$B8,'EPA Export Aggregation'!$D:$D,$A$1)*IF($A8="CH4",About!$D$58,IF($A8="N2O",About!$D$59,1))</f>
        <v>1.2432707444914</v>
      </c>
      <c r="X8">
        <f>SUMIFS('EPA Export Aggregation'!AA:AA,'EPA Export Aggregation'!$A:$A,$B8,'EPA Export Aggregation'!$D:$D,$A$1)*IF($A8="CH4",About!$D$58,IF($A8="N2O",About!$D$59,1))</f>
        <v>1.3735695929075</v>
      </c>
      <c r="Y8">
        <f>SUMIFS('EPA Export Aggregation'!AB:AB,'EPA Export Aggregation'!$A:$A,$B8,'EPA Export Aggregation'!$D:$D,$A$1)*IF($A8="CH4",About!$D$58,IF($A8="N2O",About!$D$59,1))</f>
        <v>1.2229267085614</v>
      </c>
      <c r="Z8">
        <f>SUMIFS('EPA Export Aggregation'!AC:AC,'EPA Export Aggregation'!$A:$A,$B8,'EPA Export Aggregation'!$D:$D,$A$1)*IF($A8="CH4",About!$D$58,IF($A8="N2O",About!$D$59,1))</f>
        <v>1.2789277743695</v>
      </c>
      <c r="AA8">
        <f>SUMIFS('EPA Export Aggregation'!AD:AD,'EPA Export Aggregation'!$A:$A,$B8,'EPA Export Aggregation'!$D:$D,$A$1)*IF($A8="CH4",About!$D$58,IF($A8="N2O",About!$D$59,1))</f>
        <v>1.3969931067726999</v>
      </c>
      <c r="AB8">
        <f>SUMIFS('EPA Export Aggregation'!AE:AE,'EPA Export Aggregation'!$A:$A,$B8,'EPA Export Aggregation'!$D:$D,$A$1)*IF($A8="CH4",About!$D$58,IF($A8="N2O",About!$D$59,1))</f>
        <v>1.4668726292931999</v>
      </c>
      <c r="AC8">
        <f>SUMIFS('EPA Export Aggregation'!AF:AF,'EPA Export Aggregation'!$A:$A,$B8,'EPA Export Aggregation'!$D:$D,$A$1)*IF($A8="CH4",About!$D$58,IF($A8="N2O",About!$D$59,1))</f>
        <v>1.340217720936</v>
      </c>
      <c r="AD8">
        <f>SUMIFS('EPA Export Aggregation'!AG:AG,'EPA Export Aggregation'!$A:$A,$B8,'EPA Export Aggregation'!$D:$D,$A$1)*IF($A8="CH4",About!$D$58,IF($A8="N2O",About!$D$59,1))</f>
        <v>1.2411303148637001</v>
      </c>
      <c r="AE8">
        <f>SUMIFS('EPA Export Aggregation'!AH:AH,'EPA Export Aggregation'!$A:$A,$B8,'EPA Export Aggregation'!$D:$D,$A$1)*IF($A8="CH4",About!$D$58,IF($A8="N2O",About!$D$59,1))</f>
        <v>1.3876696131176001</v>
      </c>
      <c r="AF8">
        <f>SUMIFS('EPA Export Aggregation'!AI:AI,'EPA Export Aggregation'!$A:$A,$B8,'EPA Export Aggregation'!$D:$D,$A$1)*IF($A8="CH4",About!$D$58,IF($A8="N2O",About!$D$59,1))</f>
        <v>1.4139398841523001</v>
      </c>
      <c r="AG8">
        <f>SUMIFS('EPA Export Aggregation'!AJ:AJ,'EPA Export Aggregation'!$A:$A,$B8,'EPA Export Aggregation'!$D:$D,$A$1)*IF($A8="CH4",About!$D$58,IF($A8="N2O",About!$D$59,1))</f>
        <v>1.2615615829135001</v>
      </c>
      <c r="AH8">
        <f>SUMIFS('EPA Export Aggregation'!AK:AK,'EPA Export Aggregation'!$A:$A,$B8,'EPA Export Aggregation'!$D:$D,$A$1)*IF($A8="CH4",About!$D$58,IF($A8="N2O",About!$D$59,1))</f>
        <v>1.2554289007685</v>
      </c>
    </row>
    <row r="9" spans="1:34" x14ac:dyDescent="0.25">
      <c r="A9" s="413" t="s">
        <v>2215</v>
      </c>
      <c r="B9" s="414" t="s">
        <v>4216</v>
      </c>
      <c r="C9">
        <f>SUMIFS('EPA Export Aggregation'!F:F,'EPA Export Aggregation'!$A:$A,$B9,'EPA Export Aggregation'!$D:$D,$A$1)*IF($A9="CH4",About!$D$58,IF($A9="N2O",About!$D$59,1))</f>
        <v>8.2712449945999994E-2</v>
      </c>
      <c r="D9">
        <f>SUMIFS('EPA Export Aggregation'!G:G,'EPA Export Aggregation'!$A:$A,$B9,'EPA Export Aggregation'!$D:$D,$A$1)*IF($A9="CH4",About!$D$58,IF($A9="N2O",About!$D$59,1))</f>
        <v>5.0831990067800002E-2</v>
      </c>
      <c r="E9">
        <f>SUMIFS('EPA Export Aggregation'!H:H,'EPA Export Aggregation'!$A:$A,$B9,'EPA Export Aggregation'!$D:$D,$A$1)*IF($A9="CH4",About!$D$58,IF($A9="N2O",About!$D$59,1))</f>
        <v>5.5330030807600003E-2</v>
      </c>
      <c r="F9">
        <f>SUMIFS('EPA Export Aggregation'!I:I,'EPA Export Aggregation'!$A:$A,$B9,'EPA Export Aggregation'!$D:$D,$A$1)*IF($A9="CH4",About!$D$58,IF($A9="N2O",About!$D$59,1))</f>
        <v>6.5396108494999994E-2</v>
      </c>
      <c r="G9">
        <f>SUMIFS('EPA Export Aggregation'!J:J,'EPA Export Aggregation'!$A:$A,$B9,'EPA Export Aggregation'!$D:$D,$A$1)*IF($A9="CH4",About!$D$58,IF($A9="N2O",About!$D$59,1))</f>
        <v>6.8342337600799996E-2</v>
      </c>
      <c r="H9">
        <f>SUMIFS('EPA Export Aggregation'!K:K,'EPA Export Aggregation'!$A:$A,$B9,'EPA Export Aggregation'!$D:$D,$A$1)*IF($A9="CH4",About!$D$58,IF($A9="N2O",About!$D$59,1))</f>
        <v>5.9699908980900003E-2</v>
      </c>
      <c r="I9">
        <f>SUMIFS('EPA Export Aggregation'!L:L,'EPA Export Aggregation'!$A:$A,$B9,'EPA Export Aggregation'!$D:$D,$A$1)*IF($A9="CH4",About!$D$58,IF($A9="N2O",About!$D$59,1))</f>
        <v>5.7522903062499998E-2</v>
      </c>
      <c r="J9">
        <f>SUMIFS('EPA Export Aggregation'!M:M,'EPA Export Aggregation'!$A:$A,$B9,'EPA Export Aggregation'!$D:$D,$A$1)*IF($A9="CH4",About!$D$58,IF($A9="N2O",About!$D$59,1))</f>
        <v>5.96053511043E-2</v>
      </c>
      <c r="K9">
        <f>SUMIFS('EPA Export Aggregation'!N:N,'EPA Export Aggregation'!$A:$A,$B9,'EPA Export Aggregation'!$D:$D,$A$1)*IF($A9="CH4",About!$D$58,IF($A9="N2O",About!$D$59,1))</f>
        <v>6.4022164161299994E-2</v>
      </c>
      <c r="L9">
        <f>SUMIFS('EPA Export Aggregation'!O:O,'EPA Export Aggregation'!$A:$A,$B9,'EPA Export Aggregation'!$D:$D,$A$1)*IF($A9="CH4",About!$D$58,IF($A9="N2O",About!$D$59,1))</f>
        <v>5.5989749180500002E-2</v>
      </c>
      <c r="M9">
        <f>SUMIFS('EPA Export Aggregation'!P:P,'EPA Export Aggregation'!$A:$A,$B9,'EPA Export Aggregation'!$D:$D,$A$1)*IF($A9="CH4",About!$D$58,IF($A9="N2O",About!$D$59,1))</f>
        <v>8.1591411994200003E-2</v>
      </c>
      <c r="N9">
        <f>SUMIFS('EPA Export Aggregation'!Q:Q,'EPA Export Aggregation'!$A:$A,$B9,'EPA Export Aggregation'!$D:$D,$A$1)*IF($A9="CH4",About!$D$58,IF($A9="N2O",About!$D$59,1))</f>
        <v>6.5404402476400003E-2</v>
      </c>
      <c r="O9">
        <f>SUMIFS('EPA Export Aggregation'!R:R,'EPA Export Aggregation'!$A:$A,$B9,'EPA Export Aggregation'!$D:$D,$A$1)*IF($A9="CH4",About!$D$58,IF($A9="N2O",About!$D$59,1))</f>
        <v>5.5273590555000002E-2</v>
      </c>
      <c r="P9">
        <f>SUMIFS('EPA Export Aggregation'!S:S,'EPA Export Aggregation'!$A:$A,$B9,'EPA Export Aggregation'!$D:$D,$A$1)*IF($A9="CH4",About!$D$58,IF($A9="N2O",About!$D$59,1))</f>
        <v>5.4760182729200003E-2</v>
      </c>
      <c r="Q9">
        <f>SUMIFS('EPA Export Aggregation'!T:T,'EPA Export Aggregation'!$A:$A,$B9,'EPA Export Aggregation'!$D:$D,$A$1)*IF($A9="CH4",About!$D$58,IF($A9="N2O",About!$D$59,1))</f>
        <v>5.1001872408399998E-2</v>
      </c>
      <c r="R9">
        <f>SUMIFS('EPA Export Aggregation'!U:U,'EPA Export Aggregation'!$A:$A,$B9,'EPA Export Aggregation'!$D:$D,$A$1)*IF($A9="CH4",About!$D$58,IF($A9="N2O",About!$D$59,1))</f>
        <v>6.7284644173700003E-2</v>
      </c>
      <c r="S9">
        <f>SUMIFS('EPA Export Aggregation'!V:V,'EPA Export Aggregation'!$A:$A,$B9,'EPA Export Aggregation'!$D:$D,$A$1)*IF($A9="CH4",About!$D$58,IF($A9="N2O",About!$D$59,1))</f>
        <v>8.1056834412699993E-2</v>
      </c>
      <c r="T9">
        <f>SUMIFS('EPA Export Aggregation'!W:W,'EPA Export Aggregation'!$A:$A,$B9,'EPA Export Aggregation'!$D:$D,$A$1)*IF($A9="CH4",About!$D$58,IF($A9="N2O",About!$D$59,1))</f>
        <v>6.3055714983600006E-2</v>
      </c>
      <c r="U9">
        <f>SUMIFS('EPA Export Aggregation'!X:X,'EPA Export Aggregation'!$A:$A,$B9,'EPA Export Aggregation'!$D:$D,$A$1)*IF($A9="CH4",About!$D$58,IF($A9="N2O",About!$D$59,1))</f>
        <v>5.4881779725600002E-2</v>
      </c>
      <c r="V9">
        <f>SUMIFS('EPA Export Aggregation'!Y:Y,'EPA Export Aggregation'!$A:$A,$B9,'EPA Export Aggregation'!$D:$D,$A$1)*IF($A9="CH4",About!$D$58,IF($A9="N2O",About!$D$59,1))</f>
        <v>4.5190406442699997E-2</v>
      </c>
      <c r="W9">
        <f>SUMIFS('EPA Export Aggregation'!Z:Z,'EPA Export Aggregation'!$A:$A,$B9,'EPA Export Aggregation'!$D:$D,$A$1)*IF($A9="CH4",About!$D$58,IF($A9="N2O",About!$D$59,1))</f>
        <v>7.7606337979599996E-2</v>
      </c>
      <c r="X9">
        <f>SUMIFS('EPA Export Aggregation'!AA:AA,'EPA Export Aggregation'!$A:$A,$B9,'EPA Export Aggregation'!$D:$D,$A$1)*IF($A9="CH4",About!$D$58,IF($A9="N2O",About!$D$59,1))</f>
        <v>8.0318644531900005E-2</v>
      </c>
      <c r="Y9">
        <f>SUMIFS('EPA Export Aggregation'!AB:AB,'EPA Export Aggregation'!$A:$A,$B9,'EPA Export Aggregation'!$D:$D,$A$1)*IF($A9="CH4",About!$D$58,IF($A9="N2O",About!$D$59,1))</f>
        <v>6.7479301364400002E-2</v>
      </c>
      <c r="Z9">
        <f>SUMIFS('EPA Export Aggregation'!AC:AC,'EPA Export Aggregation'!$A:$A,$B9,'EPA Export Aggregation'!$D:$D,$A$1)*IF($A9="CH4",About!$D$58,IF($A9="N2O",About!$D$59,1))</f>
        <v>8.2199953564499995E-2</v>
      </c>
      <c r="AA9">
        <f>SUMIFS('EPA Export Aggregation'!AD:AD,'EPA Export Aggregation'!$A:$A,$B9,'EPA Export Aggregation'!$D:$D,$A$1)*IF($A9="CH4",About!$D$58,IF($A9="N2O",About!$D$59,1))</f>
        <v>8.3709425010000005E-2</v>
      </c>
      <c r="AB9">
        <f>SUMIFS('EPA Export Aggregation'!AE:AE,'EPA Export Aggregation'!$A:$A,$B9,'EPA Export Aggregation'!$D:$D,$A$1)*IF($A9="CH4",About!$D$58,IF($A9="N2O",About!$D$59,1))</f>
        <v>8.9364947664800007E-2</v>
      </c>
      <c r="AC9">
        <f>SUMIFS('EPA Export Aggregation'!AF:AF,'EPA Export Aggregation'!$A:$A,$B9,'EPA Export Aggregation'!$D:$D,$A$1)*IF($A9="CH4",About!$D$58,IF($A9="N2O",About!$D$59,1))</f>
        <v>8.0426833143800003E-2</v>
      </c>
      <c r="AD9">
        <f>SUMIFS('EPA Export Aggregation'!AG:AG,'EPA Export Aggregation'!$A:$A,$B9,'EPA Export Aggregation'!$D:$D,$A$1)*IF($A9="CH4",About!$D$58,IF($A9="N2O",About!$D$59,1))</f>
        <v>8.8362834784599997E-2</v>
      </c>
      <c r="AE9">
        <f>SUMIFS('EPA Export Aggregation'!AH:AH,'EPA Export Aggregation'!$A:$A,$B9,'EPA Export Aggregation'!$D:$D,$A$1)*IF($A9="CH4",About!$D$58,IF($A9="N2O",About!$D$59,1))</f>
        <v>7.1387838348200006E-2</v>
      </c>
      <c r="AF9">
        <f>SUMIFS('EPA Export Aggregation'!AI:AI,'EPA Export Aggregation'!$A:$A,$B9,'EPA Export Aggregation'!$D:$D,$A$1)*IF($A9="CH4",About!$D$58,IF($A9="N2O",About!$D$59,1))</f>
        <v>6.4527688104100006E-2</v>
      </c>
      <c r="AG9">
        <f>SUMIFS('EPA Export Aggregation'!AJ:AJ,'EPA Export Aggregation'!$A:$A,$B9,'EPA Export Aggregation'!$D:$D,$A$1)*IF($A9="CH4",About!$D$58,IF($A9="N2O",About!$D$59,1))</f>
        <v>5.9452870997400001E-2</v>
      </c>
      <c r="AH9">
        <f>SUMIFS('EPA Export Aggregation'!AK:AK,'EPA Export Aggregation'!$A:$A,$B9,'EPA Export Aggregation'!$D:$D,$A$1)*IF($A9="CH4",About!$D$58,IF($A9="N2O",About!$D$59,1))</f>
        <v>6.4093913898300006E-2</v>
      </c>
    </row>
    <row r="10" spans="1:34" x14ac:dyDescent="0.25">
      <c r="A10" s="413" t="s">
        <v>2215</v>
      </c>
      <c r="B10" s="414" t="s">
        <v>4225</v>
      </c>
      <c r="C10">
        <f>SUMIFS('EPA Export Aggregation'!F:F,'EPA Export Aggregation'!$A:$A,$B10,'EPA Export Aggregation'!$D:$D,$A$1)*IF($A10="CH4",About!$D$58,IF($A10="N2O",About!$D$59,1))</f>
        <v>2.9496568850000002E-4</v>
      </c>
      <c r="D10">
        <f>SUMIFS('EPA Export Aggregation'!G:G,'EPA Export Aggregation'!$A:$A,$B10,'EPA Export Aggregation'!$D:$D,$A$1)*IF($A10="CH4",About!$D$58,IF($A10="N2O",About!$D$59,1))</f>
        <v>2.9197537829999998E-4</v>
      </c>
      <c r="E10">
        <f>SUMIFS('EPA Export Aggregation'!H:H,'EPA Export Aggregation'!$A:$A,$B10,'EPA Export Aggregation'!$D:$D,$A$1)*IF($A10="CH4",About!$D$58,IF($A10="N2O",About!$D$59,1))</f>
        <v>2.873186655E-4</v>
      </c>
      <c r="F10">
        <f>SUMIFS('EPA Export Aggregation'!I:I,'EPA Export Aggregation'!$A:$A,$B10,'EPA Export Aggregation'!$D:$D,$A$1)*IF($A10="CH4",About!$D$58,IF($A10="N2O",About!$D$59,1))</f>
        <v>2.8282307109999999E-4</v>
      </c>
      <c r="G10">
        <f>SUMIFS('EPA Export Aggregation'!J:J,'EPA Export Aggregation'!$A:$A,$B10,'EPA Export Aggregation'!$D:$D,$A$1)*IF($A10="CH4",About!$D$58,IF($A10="N2O",About!$D$59,1))</f>
        <v>2.8125314730000002E-4</v>
      </c>
      <c r="H10">
        <f>SUMIFS('EPA Export Aggregation'!K:K,'EPA Export Aggregation'!$A:$A,$B10,'EPA Export Aggregation'!$D:$D,$A$1)*IF($A10="CH4",About!$D$58,IF($A10="N2O",About!$D$59,1))</f>
        <v>2.655310506E-4</v>
      </c>
      <c r="I10">
        <f>SUMIFS('EPA Export Aggregation'!L:L,'EPA Export Aggregation'!$A:$A,$B10,'EPA Export Aggregation'!$D:$D,$A$1)*IF($A10="CH4",About!$D$58,IF($A10="N2O",About!$D$59,1))</f>
        <v>2.5766909639999999E-4</v>
      </c>
      <c r="J10">
        <f>SUMIFS('EPA Export Aggregation'!M:M,'EPA Export Aggregation'!$A:$A,$B10,'EPA Export Aggregation'!$D:$D,$A$1)*IF($A10="CH4",About!$D$58,IF($A10="N2O",About!$D$59,1))</f>
        <v>2.5078372180000001E-4</v>
      </c>
      <c r="K10">
        <f>SUMIFS('EPA Export Aggregation'!N:N,'EPA Export Aggregation'!$A:$A,$B10,'EPA Export Aggregation'!$D:$D,$A$1)*IF($A10="CH4",About!$D$58,IF($A10="N2O",About!$D$59,1))</f>
        <v>2.44057182E-4</v>
      </c>
      <c r="L10">
        <f>SUMIFS('EPA Export Aggregation'!O:O,'EPA Export Aggregation'!$A:$A,$B10,'EPA Export Aggregation'!$D:$D,$A$1)*IF($A10="CH4",About!$D$58,IF($A10="N2O",About!$D$59,1))</f>
        <v>2.3777548080000001E-4</v>
      </c>
      <c r="M10">
        <f>SUMIFS('EPA Export Aggregation'!P:P,'EPA Export Aggregation'!$A:$A,$B10,'EPA Export Aggregation'!$D:$D,$A$1)*IF($A10="CH4",About!$D$58,IF($A10="N2O",About!$D$59,1))</f>
        <v>2.3175702849999999E-4</v>
      </c>
      <c r="N10">
        <f>SUMIFS('EPA Export Aggregation'!Q:Q,'EPA Export Aggregation'!$A:$A,$B10,'EPA Export Aggregation'!$D:$D,$A$1)*IF($A10="CH4",About!$D$58,IF($A10="N2O",About!$D$59,1))</f>
        <v>2.3187100500000001E-4</v>
      </c>
      <c r="O10">
        <f>SUMIFS('EPA Export Aggregation'!R:R,'EPA Export Aggregation'!$A:$A,$B10,'EPA Export Aggregation'!$D:$D,$A$1)*IF($A10="CH4",About!$D$58,IF($A10="N2O",About!$D$59,1))</f>
        <v>2.2256544110000001E-4</v>
      </c>
      <c r="P10">
        <f>SUMIFS('EPA Export Aggregation'!S:S,'EPA Export Aggregation'!$A:$A,$B10,'EPA Export Aggregation'!$D:$D,$A$1)*IF($A10="CH4",About!$D$58,IF($A10="N2O",About!$D$59,1))</f>
        <v>2.2153667840000001E-4</v>
      </c>
      <c r="Q10">
        <f>SUMIFS('EPA Export Aggregation'!T:T,'EPA Export Aggregation'!$A:$A,$B10,'EPA Export Aggregation'!$D:$D,$A$1)*IF($A10="CH4",About!$D$58,IF($A10="N2O",About!$D$59,1))</f>
        <v>2.178910533E-4</v>
      </c>
      <c r="R10">
        <f>SUMIFS('EPA Export Aggregation'!U:U,'EPA Export Aggregation'!$A:$A,$B10,'EPA Export Aggregation'!$D:$D,$A$1)*IF($A10="CH4",About!$D$58,IF($A10="N2O",About!$D$59,1))</f>
        <v>1.940625748E-4</v>
      </c>
      <c r="S10">
        <f>SUMIFS('EPA Export Aggregation'!V:V,'EPA Export Aggregation'!$A:$A,$B10,'EPA Export Aggregation'!$D:$D,$A$1)*IF($A10="CH4",About!$D$58,IF($A10="N2O",About!$D$59,1))</f>
        <v>1.8879820140000001E-4</v>
      </c>
      <c r="T10">
        <f>SUMIFS('EPA Export Aggregation'!W:W,'EPA Export Aggregation'!$A:$A,$B10,'EPA Export Aggregation'!$D:$D,$A$1)*IF($A10="CH4",About!$D$58,IF($A10="N2O",About!$D$59,1))</f>
        <v>1.863157359E-4</v>
      </c>
      <c r="U10">
        <f>SUMIFS('EPA Export Aggregation'!X:X,'EPA Export Aggregation'!$A:$A,$B10,'EPA Export Aggregation'!$D:$D,$A$1)*IF($A10="CH4",About!$D$58,IF($A10="N2O",About!$D$59,1))</f>
        <v>2.318604627E-4</v>
      </c>
      <c r="V10">
        <f>SUMIFS('EPA Export Aggregation'!Y:Y,'EPA Export Aggregation'!$A:$A,$B10,'EPA Export Aggregation'!$D:$D,$A$1)*IF($A10="CH4",About!$D$58,IF($A10="N2O",About!$D$59,1))</f>
        <v>2.0684591530000001E-4</v>
      </c>
      <c r="W10">
        <f>SUMIFS('EPA Export Aggregation'!Z:Z,'EPA Export Aggregation'!$A:$A,$B10,'EPA Export Aggregation'!$D:$D,$A$1)*IF($A10="CH4",About!$D$58,IF($A10="N2O",About!$D$59,1))</f>
        <v>2.1762504419999999E-4</v>
      </c>
      <c r="X10">
        <f>SUMIFS('EPA Export Aggregation'!AA:AA,'EPA Export Aggregation'!$A:$A,$B10,'EPA Export Aggregation'!$D:$D,$A$1)*IF($A10="CH4",About!$D$58,IF($A10="N2O",About!$D$59,1))</f>
        <v>2.1935144420000001E-4</v>
      </c>
      <c r="Y10">
        <f>SUMIFS('EPA Export Aggregation'!AB:AB,'EPA Export Aggregation'!$A:$A,$B10,'EPA Export Aggregation'!$D:$D,$A$1)*IF($A10="CH4",About!$D$58,IF($A10="N2O",About!$D$59,1))</f>
        <v>2.3087621060000001E-4</v>
      </c>
      <c r="Z10">
        <f>SUMIFS('EPA Export Aggregation'!AC:AC,'EPA Export Aggregation'!$A:$A,$B10,'EPA Export Aggregation'!$D:$D,$A$1)*IF($A10="CH4",About!$D$58,IF($A10="N2O",About!$D$59,1))</f>
        <v>2.2615034580000001E-4</v>
      </c>
      <c r="AA10">
        <f>SUMIFS('EPA Export Aggregation'!AD:AD,'EPA Export Aggregation'!$A:$A,$B10,'EPA Export Aggregation'!$D:$D,$A$1)*IF($A10="CH4",About!$D$58,IF($A10="N2O",About!$D$59,1))</f>
        <v>2.2987083229999999E-4</v>
      </c>
      <c r="AB10">
        <f>SUMIFS('EPA Export Aggregation'!AE:AE,'EPA Export Aggregation'!$A:$A,$B10,'EPA Export Aggregation'!$D:$D,$A$1)*IF($A10="CH4",About!$D$58,IF($A10="N2O",About!$D$59,1))</f>
        <v>2.3018790490000001E-4</v>
      </c>
      <c r="AC10">
        <f>SUMIFS('EPA Export Aggregation'!AF:AF,'EPA Export Aggregation'!$A:$A,$B10,'EPA Export Aggregation'!$D:$D,$A$1)*IF($A10="CH4",About!$D$58,IF($A10="N2O",About!$D$59,1))</f>
        <v>3.241110183E-4</v>
      </c>
      <c r="AD10">
        <f>SUMIFS('EPA Export Aggregation'!AG:AG,'EPA Export Aggregation'!$A:$A,$B10,'EPA Export Aggregation'!$D:$D,$A$1)*IF($A10="CH4",About!$D$58,IF($A10="N2O",About!$D$59,1))</f>
        <v>4.5651621909999999E-4</v>
      </c>
      <c r="AE10">
        <f>SUMIFS('EPA Export Aggregation'!AH:AH,'EPA Export Aggregation'!$A:$A,$B10,'EPA Export Aggregation'!$D:$D,$A$1)*IF($A10="CH4",About!$D$58,IF($A10="N2O",About!$D$59,1))</f>
        <v>4.9599136700000004E-4</v>
      </c>
      <c r="AF10">
        <f>SUMIFS('EPA Export Aggregation'!AI:AI,'EPA Export Aggregation'!$A:$A,$B10,'EPA Export Aggregation'!$D:$D,$A$1)*IF($A10="CH4",About!$D$58,IF($A10="N2O",About!$D$59,1))</f>
        <v>1.0784677197E-3</v>
      </c>
      <c r="AG10">
        <f>SUMIFS('EPA Export Aggregation'!AJ:AJ,'EPA Export Aggregation'!$A:$A,$B10,'EPA Export Aggregation'!$D:$D,$A$1)*IF($A10="CH4",About!$D$58,IF($A10="N2O",About!$D$59,1))</f>
        <v>1.7574892084E-3</v>
      </c>
      <c r="AH10">
        <f>SUMIFS('EPA Export Aggregation'!AK:AK,'EPA Export Aggregation'!$A:$A,$B10,'EPA Export Aggregation'!$D:$D,$A$1)*IF($A10="CH4",About!$D$58,IF($A10="N2O",About!$D$59,1))</f>
        <v>7.8411726930000003E-4</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0.19089221372279999</v>
      </c>
      <c r="D13">
        <f>SUMIFS('EPA Export Aggregation'!G:G,'EPA Export Aggregation'!$A:$A,$B13,'EPA Export Aggregation'!$D:$D,$A$1)*IF($A13="CH4",About!$D$58,IF($A13="N2O",About!$D$59,1))</f>
        <v>0.17068479576369999</v>
      </c>
      <c r="E13">
        <f>SUMIFS('EPA Export Aggregation'!H:H,'EPA Export Aggregation'!$A:$A,$B13,'EPA Export Aggregation'!$D:$D,$A$1)*IF($A13="CH4",About!$D$58,IF($A13="N2O",About!$D$59,1))</f>
        <v>0.16806893029360001</v>
      </c>
      <c r="F13">
        <f>SUMIFS('EPA Export Aggregation'!I:I,'EPA Export Aggregation'!$A:$A,$B13,'EPA Export Aggregation'!$D:$D,$A$1)*IF($A13="CH4",About!$D$58,IF($A13="N2O",About!$D$59,1))</f>
        <v>0.15572656353959999</v>
      </c>
      <c r="G13">
        <f>SUMIFS('EPA Export Aggregation'!J:J,'EPA Export Aggregation'!$A:$A,$B13,'EPA Export Aggregation'!$D:$D,$A$1)*IF($A13="CH4",About!$D$58,IF($A13="N2O",About!$D$59,1))</f>
        <v>0.16353940697870001</v>
      </c>
      <c r="H13">
        <f>SUMIFS('EPA Export Aggregation'!K:K,'EPA Export Aggregation'!$A:$A,$B13,'EPA Export Aggregation'!$D:$D,$A$1)*IF($A13="CH4",About!$D$58,IF($A13="N2O",About!$D$59,1))</f>
        <v>0.21974462972629999</v>
      </c>
      <c r="I13">
        <f>SUMIFS('EPA Export Aggregation'!L:L,'EPA Export Aggregation'!$A:$A,$B13,'EPA Export Aggregation'!$D:$D,$A$1)*IF($A13="CH4",About!$D$58,IF($A13="N2O",About!$D$59,1))</f>
        <v>0.2371007849889</v>
      </c>
      <c r="J13">
        <f>SUMIFS('EPA Export Aggregation'!M:M,'EPA Export Aggregation'!$A:$A,$B13,'EPA Export Aggregation'!$D:$D,$A$1)*IF($A13="CH4",About!$D$58,IF($A13="N2O",About!$D$59,1))</f>
        <v>0.22842375657139999</v>
      </c>
      <c r="K13">
        <f>SUMIFS('EPA Export Aggregation'!N:N,'EPA Export Aggregation'!$A:$A,$B13,'EPA Export Aggregation'!$D:$D,$A$1)*IF($A13="CH4",About!$D$58,IF($A13="N2O",About!$D$59,1))</f>
        <v>0.2323076479425</v>
      </c>
      <c r="L13">
        <f>SUMIFS('EPA Export Aggregation'!O:O,'EPA Export Aggregation'!$A:$A,$B13,'EPA Export Aggregation'!$D:$D,$A$1)*IF($A13="CH4",About!$D$58,IF($A13="N2O",About!$D$59,1))</f>
        <v>0.25490630288600002</v>
      </c>
      <c r="M13">
        <f>SUMIFS('EPA Export Aggregation'!P:P,'EPA Export Aggregation'!$A:$A,$B13,'EPA Export Aggregation'!$D:$D,$A$1)*IF($A13="CH4",About!$D$58,IF($A13="N2O",About!$D$59,1))</f>
        <v>0.16965253312100001</v>
      </c>
      <c r="N13">
        <f>SUMIFS('EPA Export Aggregation'!Q:Q,'EPA Export Aggregation'!$A:$A,$B13,'EPA Export Aggregation'!$D:$D,$A$1)*IF($A13="CH4",About!$D$58,IF($A13="N2O",About!$D$59,1))</f>
        <v>0.17559687904579999</v>
      </c>
      <c r="O13">
        <f>SUMIFS('EPA Export Aggregation'!R:R,'EPA Export Aggregation'!$A:$A,$B13,'EPA Export Aggregation'!$D:$D,$A$1)*IF($A13="CH4",About!$D$58,IF($A13="N2O",About!$D$59,1))</f>
        <v>0.18404021128539999</v>
      </c>
      <c r="P13">
        <f>SUMIFS('EPA Export Aggregation'!S:S,'EPA Export Aggregation'!$A:$A,$B13,'EPA Export Aggregation'!$D:$D,$A$1)*IF($A13="CH4",About!$D$58,IF($A13="N2O",About!$D$59,1))</f>
        <v>0.14225480259020001</v>
      </c>
      <c r="Q13">
        <f>SUMIFS('EPA Export Aggregation'!T:T,'EPA Export Aggregation'!$A:$A,$B13,'EPA Export Aggregation'!$D:$D,$A$1)*IF($A13="CH4",About!$D$58,IF($A13="N2O",About!$D$59,1))</f>
        <v>0.19451862996870001</v>
      </c>
      <c r="R13">
        <f>SUMIFS('EPA Export Aggregation'!U:U,'EPA Export Aggregation'!$A:$A,$B13,'EPA Export Aggregation'!$D:$D,$A$1)*IF($A13="CH4",About!$D$58,IF($A13="N2O",About!$D$59,1))</f>
        <v>0.21531686165479999</v>
      </c>
      <c r="S13">
        <f>SUMIFS('EPA Export Aggregation'!V:V,'EPA Export Aggregation'!$A:$A,$B13,'EPA Export Aggregation'!$D:$D,$A$1)*IF($A13="CH4",About!$D$58,IF($A13="N2O",About!$D$59,1))</f>
        <v>0.2450364674438</v>
      </c>
      <c r="T13">
        <f>SUMIFS('EPA Export Aggregation'!W:W,'EPA Export Aggregation'!$A:$A,$B13,'EPA Export Aggregation'!$D:$D,$A$1)*IF($A13="CH4",About!$D$58,IF($A13="N2O",About!$D$59,1))</f>
        <v>0.22352765447180001</v>
      </c>
      <c r="U13">
        <f>SUMIFS('EPA Export Aggregation'!X:X,'EPA Export Aggregation'!$A:$A,$B13,'EPA Export Aggregation'!$D:$D,$A$1)*IF($A13="CH4",About!$D$58,IF($A13="N2O",About!$D$59,1))</f>
        <v>0.1893798000369</v>
      </c>
      <c r="V13">
        <f>SUMIFS('EPA Export Aggregation'!Y:Y,'EPA Export Aggregation'!$A:$A,$B13,'EPA Export Aggregation'!$D:$D,$A$1)*IF($A13="CH4",About!$D$58,IF($A13="N2O",About!$D$59,1))</f>
        <v>0.24366553575659999</v>
      </c>
      <c r="W13">
        <f>SUMIFS('EPA Export Aggregation'!Z:Z,'EPA Export Aggregation'!$A:$A,$B13,'EPA Export Aggregation'!$D:$D,$A$1)*IF($A13="CH4",About!$D$58,IF($A13="N2O",About!$D$59,1))</f>
        <v>0.29800643455460002</v>
      </c>
      <c r="X13">
        <f>SUMIFS('EPA Export Aggregation'!AA:AA,'EPA Export Aggregation'!$A:$A,$B13,'EPA Export Aggregation'!$D:$D,$A$1)*IF($A13="CH4",About!$D$58,IF($A13="N2O",About!$D$59,1))</f>
        <v>0.27188394790289999</v>
      </c>
      <c r="Y13">
        <f>SUMIFS('EPA Export Aggregation'!AB:AB,'EPA Export Aggregation'!$A:$A,$B13,'EPA Export Aggregation'!$D:$D,$A$1)*IF($A13="CH4",About!$D$58,IF($A13="N2O",About!$D$59,1))</f>
        <v>0.24870299436730001</v>
      </c>
      <c r="Z13">
        <f>SUMIFS('EPA Export Aggregation'!AC:AC,'EPA Export Aggregation'!$A:$A,$B13,'EPA Export Aggregation'!$D:$D,$A$1)*IF($A13="CH4",About!$D$58,IF($A13="N2O",About!$D$59,1))</f>
        <v>0.30160249682070001</v>
      </c>
      <c r="AA13">
        <f>SUMIFS('EPA Export Aggregation'!AD:AD,'EPA Export Aggregation'!$A:$A,$B13,'EPA Export Aggregation'!$D:$D,$A$1)*IF($A13="CH4",About!$D$58,IF($A13="N2O",About!$D$59,1))</f>
        <v>0.34614714513549999</v>
      </c>
      <c r="AB13">
        <f>SUMIFS('EPA Export Aggregation'!AE:AE,'EPA Export Aggregation'!$A:$A,$B13,'EPA Export Aggregation'!$D:$D,$A$1)*IF($A13="CH4",About!$D$58,IF($A13="N2O",About!$D$59,1))</f>
        <v>0.33185852383859998</v>
      </c>
      <c r="AC13">
        <f>SUMIFS('EPA Export Aggregation'!AF:AF,'EPA Export Aggregation'!$A:$A,$B13,'EPA Export Aggregation'!$D:$D,$A$1)*IF($A13="CH4",About!$D$58,IF($A13="N2O",About!$D$59,1))</f>
        <v>0.29354944881329997</v>
      </c>
      <c r="AD13">
        <f>SUMIFS('EPA Export Aggregation'!AG:AG,'EPA Export Aggregation'!$A:$A,$B13,'EPA Export Aggregation'!$D:$D,$A$1)*IF($A13="CH4",About!$D$58,IF($A13="N2O",About!$D$59,1))</f>
        <v>0.26675397858790001</v>
      </c>
      <c r="AE13">
        <f>SUMIFS('EPA Export Aggregation'!AH:AH,'EPA Export Aggregation'!$A:$A,$B13,'EPA Export Aggregation'!$D:$D,$A$1)*IF($A13="CH4",About!$D$58,IF($A13="N2O",About!$D$59,1))</f>
        <v>0.1978378395681</v>
      </c>
      <c r="AF13">
        <f>SUMIFS('EPA Export Aggregation'!AI:AI,'EPA Export Aggregation'!$A:$A,$B13,'EPA Export Aggregation'!$D:$D,$A$1)*IF($A13="CH4",About!$D$58,IF($A13="N2O",About!$D$59,1))</f>
        <v>0.22560884717060001</v>
      </c>
      <c r="AG13">
        <f>SUMIFS('EPA Export Aggregation'!AJ:AJ,'EPA Export Aggregation'!$A:$A,$B13,'EPA Export Aggregation'!$D:$D,$A$1)*IF($A13="CH4",About!$D$58,IF($A13="N2O",About!$D$59,1))</f>
        <v>0.23255635999599999</v>
      </c>
      <c r="AH13">
        <f>SUMIFS('EPA Export Aggregation'!AK:AK,'EPA Export Aggregation'!$A:$A,$B13,'EPA Export Aggregation'!$D:$D,$A$1)*IF($A13="CH4",About!$D$58,IF($A13="N2O",About!$D$59,1))</f>
        <v>0.21961186919690001</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6.459056302E-3</v>
      </c>
      <c r="D16">
        <f>SUMIFS('EPA Export Aggregation'!G:G,'EPA Export Aggregation'!$A:$A,$B16,'EPA Export Aggregation'!$D:$D,$A$1)*IF($A16="CH4",About!$D$58,IF($A16="N2O",About!$D$59,1))</f>
        <v>6.3489658731000001E-3</v>
      </c>
      <c r="E16">
        <f>SUMIFS('EPA Export Aggregation'!H:H,'EPA Export Aggregation'!$A:$A,$B16,'EPA Export Aggregation'!$D:$D,$A$1)*IF($A16="CH4",About!$D$58,IF($A16="N2O",About!$D$59,1))</f>
        <v>6.2783186050000004E-3</v>
      </c>
      <c r="F16">
        <f>SUMIFS('EPA Export Aggregation'!I:I,'EPA Export Aggregation'!$A:$A,$B16,'EPA Export Aggregation'!$D:$D,$A$1)*IF($A16="CH4",About!$D$58,IF($A16="N2O",About!$D$59,1))</f>
        <v>6.2916792496999999E-3</v>
      </c>
      <c r="G16">
        <f>SUMIFS('EPA Export Aggregation'!J:J,'EPA Export Aggregation'!$A:$A,$B16,'EPA Export Aggregation'!$D:$D,$A$1)*IF($A16="CH4",About!$D$58,IF($A16="N2O",About!$D$59,1))</f>
        <v>6.3154288462000004E-3</v>
      </c>
      <c r="H16">
        <f>SUMIFS('EPA Export Aggregation'!K:K,'EPA Export Aggregation'!$A:$A,$B16,'EPA Export Aggregation'!$D:$D,$A$1)*IF($A16="CH4",About!$D$58,IF($A16="N2O",About!$D$59,1))</f>
        <v>6.3270385645999997E-3</v>
      </c>
      <c r="I16">
        <f>SUMIFS('EPA Export Aggregation'!L:L,'EPA Export Aggregation'!$A:$A,$B16,'EPA Export Aggregation'!$D:$D,$A$1)*IF($A16="CH4",About!$D$58,IF($A16="N2O",About!$D$59,1))</f>
        <v>6.3831350836E-3</v>
      </c>
      <c r="J16">
        <f>SUMIFS('EPA Export Aggregation'!M:M,'EPA Export Aggregation'!$A:$A,$B16,'EPA Export Aggregation'!$D:$D,$A$1)*IF($A16="CH4",About!$D$58,IF($A16="N2O",About!$D$59,1))</f>
        <v>6.3788057152000003E-3</v>
      </c>
      <c r="K16">
        <f>SUMIFS('EPA Export Aggregation'!N:N,'EPA Export Aggregation'!$A:$A,$B16,'EPA Export Aggregation'!$D:$D,$A$1)*IF($A16="CH4",About!$D$58,IF($A16="N2O",About!$D$59,1))</f>
        <v>6.3799865234000002E-3</v>
      </c>
      <c r="L16">
        <f>SUMIFS('EPA Export Aggregation'!O:O,'EPA Export Aggregation'!$A:$A,$B16,'EPA Export Aggregation'!$D:$D,$A$1)*IF($A16="CH4",About!$D$58,IF($A16="N2O",About!$D$59,1))</f>
        <v>6.3825001235000003E-3</v>
      </c>
      <c r="M16">
        <f>SUMIFS('EPA Export Aggregation'!P:P,'EPA Export Aggregation'!$A:$A,$B16,'EPA Export Aggregation'!$D:$D,$A$1)*IF($A16="CH4",About!$D$58,IF($A16="N2O",About!$D$59,1))</f>
        <v>6.3989166400000002E-3</v>
      </c>
      <c r="N16">
        <f>SUMIFS('EPA Export Aggregation'!Q:Q,'EPA Export Aggregation'!$A:$A,$B16,'EPA Export Aggregation'!$D:$D,$A$1)*IF($A16="CH4",About!$D$58,IF($A16="N2O",About!$D$59,1))</f>
        <v>3.8793311532000002E-3</v>
      </c>
      <c r="O16">
        <f>SUMIFS('EPA Export Aggregation'!R:R,'EPA Export Aggregation'!$A:$A,$B16,'EPA Export Aggregation'!$D:$D,$A$1)*IF($A16="CH4",About!$D$58,IF($A16="N2O",About!$D$59,1))</f>
        <v>4.5539553827000003E-3</v>
      </c>
      <c r="P16">
        <f>SUMIFS('EPA Export Aggregation'!S:S,'EPA Export Aggregation'!$A:$A,$B16,'EPA Export Aggregation'!$D:$D,$A$1)*IF($A16="CH4",About!$D$58,IF($A16="N2O",About!$D$59,1))</f>
        <v>5.9343068043000002E-3</v>
      </c>
      <c r="Q16">
        <f>SUMIFS('EPA Export Aggregation'!T:T,'EPA Export Aggregation'!$A:$A,$B16,'EPA Export Aggregation'!$D:$D,$A$1)*IF($A16="CH4",About!$D$58,IF($A16="N2O",About!$D$59,1))</f>
        <v>5.4699982959E-3</v>
      </c>
      <c r="R16">
        <f>SUMIFS('EPA Export Aggregation'!U:U,'EPA Export Aggregation'!$A:$A,$B16,'EPA Export Aggregation'!$D:$D,$A$1)*IF($A16="CH4",About!$D$58,IF($A16="N2O",About!$D$59,1))</f>
        <v>5.9559676534000003E-3</v>
      </c>
      <c r="S16">
        <f>SUMIFS('EPA Export Aggregation'!V:V,'EPA Export Aggregation'!$A:$A,$B16,'EPA Export Aggregation'!$D:$D,$A$1)*IF($A16="CH4",About!$D$58,IF($A16="N2O",About!$D$59,1))</f>
        <v>7.6024255596000003E-3</v>
      </c>
      <c r="T16">
        <f>SUMIFS('EPA Export Aggregation'!W:W,'EPA Export Aggregation'!$A:$A,$B16,'EPA Export Aggregation'!$D:$D,$A$1)*IF($A16="CH4",About!$D$58,IF($A16="N2O",About!$D$59,1))</f>
        <v>8.2591229331000007E-3</v>
      </c>
      <c r="U16">
        <f>SUMIFS('EPA Export Aggregation'!X:X,'EPA Export Aggregation'!$A:$A,$B16,'EPA Export Aggregation'!$D:$D,$A$1)*IF($A16="CH4",About!$D$58,IF($A16="N2O",About!$D$59,1))</f>
        <v>7.8276590731000007E-3</v>
      </c>
      <c r="V16">
        <f>SUMIFS('EPA Export Aggregation'!Y:Y,'EPA Export Aggregation'!$A:$A,$B16,'EPA Export Aggregation'!$D:$D,$A$1)*IF($A16="CH4",About!$D$58,IF($A16="N2O",About!$D$59,1))</f>
        <v>7.5977214860999997E-3</v>
      </c>
      <c r="W16">
        <f>SUMIFS('EPA Export Aggregation'!Z:Z,'EPA Export Aggregation'!$A:$A,$B16,'EPA Export Aggregation'!$D:$D,$A$1)*IF($A16="CH4",About!$D$58,IF($A16="N2O",About!$D$59,1))</f>
        <v>1.8591189641899999E-2</v>
      </c>
      <c r="X16">
        <f>SUMIFS('EPA Export Aggregation'!AA:AA,'EPA Export Aggregation'!$A:$A,$B16,'EPA Export Aggregation'!$D:$D,$A$1)*IF($A16="CH4",About!$D$58,IF($A16="N2O",About!$D$59,1))</f>
        <v>1.70802997234E-2</v>
      </c>
      <c r="Y16">
        <f>SUMIFS('EPA Export Aggregation'!AB:AB,'EPA Export Aggregation'!$A:$A,$B16,'EPA Export Aggregation'!$D:$D,$A$1)*IF($A16="CH4",About!$D$58,IF($A16="N2O",About!$D$59,1))</f>
        <v>1.67477435711E-2</v>
      </c>
      <c r="Z16">
        <f>SUMIFS('EPA Export Aggregation'!AC:AC,'EPA Export Aggregation'!$A:$A,$B16,'EPA Export Aggregation'!$D:$D,$A$1)*IF($A16="CH4",About!$D$58,IF($A16="N2O",About!$D$59,1))</f>
        <v>1.7366795724899999E-2</v>
      </c>
      <c r="AA16">
        <f>SUMIFS('EPA Export Aggregation'!AD:AD,'EPA Export Aggregation'!$A:$A,$B16,'EPA Export Aggregation'!$D:$D,$A$1)*IF($A16="CH4",About!$D$58,IF($A16="N2O",About!$D$59,1))</f>
        <v>1.85098944003E-2</v>
      </c>
      <c r="AB16">
        <f>SUMIFS('EPA Export Aggregation'!AE:AE,'EPA Export Aggregation'!$A:$A,$B16,'EPA Export Aggregation'!$D:$D,$A$1)*IF($A16="CH4",About!$D$58,IF($A16="N2O",About!$D$59,1))</f>
        <v>2.0355282715600002E-2</v>
      </c>
      <c r="AC16">
        <f>SUMIFS('EPA Export Aggregation'!AF:AF,'EPA Export Aggregation'!$A:$A,$B16,'EPA Export Aggregation'!$D:$D,$A$1)*IF($A16="CH4",About!$D$58,IF($A16="N2O",About!$D$59,1))</f>
        <v>1.9074831679399998E-2</v>
      </c>
      <c r="AD16">
        <f>SUMIFS('EPA Export Aggregation'!AG:AG,'EPA Export Aggregation'!$A:$A,$B16,'EPA Export Aggregation'!$D:$D,$A$1)*IF($A16="CH4",About!$D$58,IF($A16="N2O",About!$D$59,1))</f>
        <v>1.8808818488599999E-2</v>
      </c>
      <c r="AE16">
        <f>SUMIFS('EPA Export Aggregation'!AH:AH,'EPA Export Aggregation'!$A:$A,$B16,'EPA Export Aggregation'!$D:$D,$A$1)*IF($A16="CH4",About!$D$58,IF($A16="N2O",About!$D$59,1))</f>
        <v>1.6937887369699998E-2</v>
      </c>
      <c r="AF16">
        <f>SUMIFS('EPA Export Aggregation'!AI:AI,'EPA Export Aggregation'!$A:$A,$B16,'EPA Export Aggregation'!$D:$D,$A$1)*IF($A16="CH4",About!$D$58,IF($A16="N2O",About!$D$59,1))</f>
        <v>1.9966967795400001E-2</v>
      </c>
      <c r="AG16">
        <f>SUMIFS('EPA Export Aggregation'!AJ:AJ,'EPA Export Aggregation'!$A:$A,$B16,'EPA Export Aggregation'!$D:$D,$A$1)*IF($A16="CH4",About!$D$58,IF($A16="N2O",About!$D$59,1))</f>
        <v>2.04319525342E-2</v>
      </c>
      <c r="AH16">
        <f>SUMIFS('EPA Export Aggregation'!AK:AK,'EPA Export Aggregation'!$A:$A,$B16,'EPA Export Aggregation'!$D:$D,$A$1)*IF($A16="CH4",About!$D$58,IF($A16="N2O",About!$D$59,1))</f>
        <v>2.0657078543100001E-2</v>
      </c>
    </row>
    <row r="17" spans="1:34" x14ac:dyDescent="0.25">
      <c r="A17" s="413" t="s">
        <v>2215</v>
      </c>
      <c r="B17" s="414" t="s">
        <v>4233</v>
      </c>
      <c r="C17">
        <f>SUMIFS('EPA Export Aggregation'!F:F,'EPA Export Aggregation'!$A:$A,$B17,'EPA Export Aggregation'!$D:$D,$A$1)*IF($A17="CH4",About!$D$58,IF($A17="N2O",About!$D$59,1))</f>
        <v>0.1136287282988</v>
      </c>
      <c r="D17">
        <f>SUMIFS('EPA Export Aggregation'!G:G,'EPA Export Aggregation'!$A:$A,$B17,'EPA Export Aggregation'!$D:$D,$A$1)*IF($A17="CH4",About!$D$58,IF($A17="N2O",About!$D$59,1))</f>
        <v>0.10254141522599999</v>
      </c>
      <c r="E17">
        <f>SUMIFS('EPA Export Aggregation'!H:H,'EPA Export Aggregation'!$A:$A,$B17,'EPA Export Aggregation'!$D:$D,$A$1)*IF($A17="CH4",About!$D$58,IF($A17="N2O",About!$D$59,1))</f>
        <v>0.12190630430130001</v>
      </c>
      <c r="F17">
        <f>SUMIFS('EPA Export Aggregation'!I:I,'EPA Export Aggregation'!$A:$A,$B17,'EPA Export Aggregation'!$D:$D,$A$1)*IF($A17="CH4",About!$D$58,IF($A17="N2O",About!$D$59,1))</f>
        <v>0.1139437032831</v>
      </c>
      <c r="G17">
        <f>SUMIFS('EPA Export Aggregation'!J:J,'EPA Export Aggregation'!$A:$A,$B17,'EPA Export Aggregation'!$D:$D,$A$1)*IF($A17="CH4",About!$D$58,IF($A17="N2O",About!$D$59,1))</f>
        <v>0.11910024270819999</v>
      </c>
      <c r="H17">
        <f>SUMIFS('EPA Export Aggregation'!K:K,'EPA Export Aggregation'!$A:$A,$B17,'EPA Export Aggregation'!$D:$D,$A$1)*IF($A17="CH4",About!$D$58,IF($A17="N2O",About!$D$59,1))</f>
        <v>0.120781868907</v>
      </c>
      <c r="I17">
        <f>SUMIFS('EPA Export Aggregation'!L:L,'EPA Export Aggregation'!$A:$A,$B17,'EPA Export Aggregation'!$D:$D,$A$1)*IF($A17="CH4",About!$D$58,IF($A17="N2O",About!$D$59,1))</f>
        <v>0.18152801447229999</v>
      </c>
      <c r="J17">
        <f>SUMIFS('EPA Export Aggregation'!M:M,'EPA Export Aggregation'!$A:$A,$B17,'EPA Export Aggregation'!$D:$D,$A$1)*IF($A17="CH4",About!$D$58,IF($A17="N2O",About!$D$59,1))</f>
        <v>8.5147983913999997E-2</v>
      </c>
      <c r="K17">
        <f>SUMIFS('EPA Export Aggregation'!N:N,'EPA Export Aggregation'!$A:$A,$B17,'EPA Export Aggregation'!$D:$D,$A$1)*IF($A17="CH4",About!$D$58,IF($A17="N2O",About!$D$59,1))</f>
        <v>8.0271737949600006E-2</v>
      </c>
      <c r="L17">
        <f>SUMIFS('EPA Export Aggregation'!O:O,'EPA Export Aggregation'!$A:$A,$B17,'EPA Export Aggregation'!$D:$D,$A$1)*IF($A17="CH4",About!$D$58,IF($A17="N2O",About!$D$59,1))</f>
        <v>0.13027469995169999</v>
      </c>
      <c r="M17">
        <f>SUMIFS('EPA Export Aggregation'!P:P,'EPA Export Aggregation'!$A:$A,$B17,'EPA Export Aggregation'!$D:$D,$A$1)*IF($A17="CH4",About!$D$58,IF($A17="N2O",About!$D$59,1))</f>
        <v>8.5353447632800006E-2</v>
      </c>
      <c r="N17">
        <f>SUMIFS('EPA Export Aggregation'!Q:Q,'EPA Export Aggregation'!$A:$A,$B17,'EPA Export Aggregation'!$D:$D,$A$1)*IF($A17="CH4",About!$D$58,IF($A17="N2O",About!$D$59,1))</f>
        <v>8.7429592913399995E-2</v>
      </c>
      <c r="O17">
        <f>SUMIFS('EPA Export Aggregation'!R:R,'EPA Export Aggregation'!$A:$A,$B17,'EPA Export Aggregation'!$D:$D,$A$1)*IF($A17="CH4",About!$D$58,IF($A17="N2O",About!$D$59,1))</f>
        <v>9.1570307795399999E-2</v>
      </c>
      <c r="P17">
        <f>SUMIFS('EPA Export Aggregation'!S:S,'EPA Export Aggregation'!$A:$A,$B17,'EPA Export Aggregation'!$D:$D,$A$1)*IF($A17="CH4",About!$D$58,IF($A17="N2O",About!$D$59,1))</f>
        <v>0.1147620821942</v>
      </c>
      <c r="Q17">
        <f>SUMIFS('EPA Export Aggregation'!T:T,'EPA Export Aggregation'!$A:$A,$B17,'EPA Export Aggregation'!$D:$D,$A$1)*IF($A17="CH4",About!$D$58,IF($A17="N2O",About!$D$59,1))</f>
        <v>0.13473693587839999</v>
      </c>
      <c r="R17">
        <f>SUMIFS('EPA Export Aggregation'!U:U,'EPA Export Aggregation'!$A:$A,$B17,'EPA Export Aggregation'!$D:$D,$A$1)*IF($A17="CH4",About!$D$58,IF($A17="N2O",About!$D$59,1))</f>
        <v>0.1132003493651</v>
      </c>
      <c r="S17">
        <f>SUMIFS('EPA Export Aggregation'!V:V,'EPA Export Aggregation'!$A:$A,$B17,'EPA Export Aggregation'!$D:$D,$A$1)*IF($A17="CH4",About!$D$58,IF($A17="N2O",About!$D$59,1))</f>
        <v>0.12656235850639999</v>
      </c>
      <c r="T17">
        <f>SUMIFS('EPA Export Aggregation'!W:W,'EPA Export Aggregation'!$A:$A,$B17,'EPA Export Aggregation'!$D:$D,$A$1)*IF($A17="CH4",About!$D$58,IF($A17="N2O",About!$D$59,1))</f>
        <v>0.1254855480381</v>
      </c>
      <c r="U17">
        <f>SUMIFS('EPA Export Aggregation'!X:X,'EPA Export Aggregation'!$A:$A,$B17,'EPA Export Aggregation'!$D:$D,$A$1)*IF($A17="CH4",About!$D$58,IF($A17="N2O",About!$D$59,1))</f>
        <v>0.12348380054749999</v>
      </c>
      <c r="V17">
        <f>SUMIFS('EPA Export Aggregation'!Y:Y,'EPA Export Aggregation'!$A:$A,$B17,'EPA Export Aggregation'!$D:$D,$A$1)*IF($A17="CH4",About!$D$58,IF($A17="N2O",About!$D$59,1))</f>
        <v>0.11174261693570001</v>
      </c>
      <c r="W17">
        <f>SUMIFS('EPA Export Aggregation'!Z:Z,'EPA Export Aggregation'!$A:$A,$B17,'EPA Export Aggregation'!$D:$D,$A$1)*IF($A17="CH4",About!$D$58,IF($A17="N2O",About!$D$59,1))</f>
        <v>0.10675788414530001</v>
      </c>
      <c r="X17">
        <f>SUMIFS('EPA Export Aggregation'!AA:AA,'EPA Export Aggregation'!$A:$A,$B17,'EPA Export Aggregation'!$D:$D,$A$1)*IF($A17="CH4",About!$D$58,IF($A17="N2O",About!$D$59,1))</f>
        <v>0.1063441368129</v>
      </c>
      <c r="Y17">
        <f>SUMIFS('EPA Export Aggregation'!AB:AB,'EPA Export Aggregation'!$A:$A,$B17,'EPA Export Aggregation'!$D:$D,$A$1)*IF($A17="CH4",About!$D$58,IF($A17="N2O",About!$D$59,1))</f>
        <v>0.1125778867668</v>
      </c>
      <c r="Z17">
        <f>SUMIFS('EPA Export Aggregation'!AC:AC,'EPA Export Aggregation'!$A:$A,$B17,'EPA Export Aggregation'!$D:$D,$A$1)*IF($A17="CH4",About!$D$58,IF($A17="N2O",About!$D$59,1))</f>
        <v>0.1102793524681</v>
      </c>
      <c r="AA17">
        <f>SUMIFS('EPA Export Aggregation'!AD:AD,'EPA Export Aggregation'!$A:$A,$B17,'EPA Export Aggregation'!$D:$D,$A$1)*IF($A17="CH4",About!$D$58,IF($A17="N2O",About!$D$59,1))</f>
        <v>8.5624907033099995E-2</v>
      </c>
      <c r="AB17">
        <f>SUMIFS('EPA Export Aggregation'!AE:AE,'EPA Export Aggregation'!$A:$A,$B17,'EPA Export Aggregation'!$D:$D,$A$1)*IF($A17="CH4",About!$D$58,IF($A17="N2O",About!$D$59,1))</f>
        <v>8.6208159129699993E-2</v>
      </c>
      <c r="AC17">
        <f>SUMIFS('EPA Export Aggregation'!AF:AF,'EPA Export Aggregation'!$A:$A,$B17,'EPA Export Aggregation'!$D:$D,$A$1)*IF($A17="CH4",About!$D$58,IF($A17="N2O",About!$D$59,1))</f>
        <v>8.5437949383300002E-2</v>
      </c>
      <c r="AD17">
        <f>SUMIFS('EPA Export Aggregation'!AG:AG,'EPA Export Aggregation'!$A:$A,$B17,'EPA Export Aggregation'!$D:$D,$A$1)*IF($A17="CH4",About!$D$58,IF($A17="N2O",About!$D$59,1))</f>
        <v>8.1424795071700001E-2</v>
      </c>
      <c r="AE17">
        <f>SUMIFS('EPA Export Aggregation'!AH:AH,'EPA Export Aggregation'!$A:$A,$B17,'EPA Export Aggregation'!$D:$D,$A$1)*IF($A17="CH4",About!$D$58,IF($A17="N2O",About!$D$59,1))</f>
        <v>8.0867151734399997E-2</v>
      </c>
      <c r="AF17">
        <f>SUMIFS('EPA Export Aggregation'!AI:AI,'EPA Export Aggregation'!$A:$A,$B17,'EPA Export Aggregation'!$D:$D,$A$1)*IF($A17="CH4",About!$D$58,IF($A17="N2O",About!$D$59,1))</f>
        <v>8.1245069566E-2</v>
      </c>
      <c r="AG17">
        <f>SUMIFS('EPA Export Aggregation'!AJ:AJ,'EPA Export Aggregation'!$A:$A,$B17,'EPA Export Aggregation'!$D:$D,$A$1)*IF($A17="CH4",About!$D$58,IF($A17="N2O",About!$D$59,1))</f>
        <v>8.2806905710400003E-2</v>
      </c>
      <c r="AH17">
        <f>SUMIFS('EPA Export Aggregation'!AK:AK,'EPA Export Aggregation'!$A:$A,$B17,'EPA Export Aggregation'!$D:$D,$A$1)*IF($A17="CH4",About!$D$58,IF($A17="N2O",About!$D$59,1))</f>
        <v>7.9146819258199996E-2</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1.6606336132799999E-2</v>
      </c>
      <c r="D23">
        <f>SUMIFS('EPA Export Aggregation'!G:G,'EPA Export Aggregation'!$A:$A,$B23,'EPA Export Aggregation'!$D:$D,$A$1)*IF($A23="CH4",About!$D$58,IF($A23="N2O",About!$D$59,1))</f>
        <v>1.51280095873E-2</v>
      </c>
      <c r="E23">
        <f>SUMIFS('EPA Export Aggregation'!H:H,'EPA Export Aggregation'!$A:$A,$B23,'EPA Export Aggregation'!$D:$D,$A$1)*IF($A23="CH4",About!$D$58,IF($A23="N2O",About!$D$59,1))</f>
        <v>1.65789789183E-2</v>
      </c>
      <c r="F23">
        <f>SUMIFS('EPA Export Aggregation'!I:I,'EPA Export Aggregation'!$A:$A,$B23,'EPA Export Aggregation'!$D:$D,$A$1)*IF($A23="CH4",About!$D$58,IF($A23="N2O",About!$D$59,1))</f>
        <v>1.9554505740700001E-2</v>
      </c>
      <c r="G23">
        <f>SUMIFS('EPA Export Aggregation'!J:J,'EPA Export Aggregation'!$A:$A,$B23,'EPA Export Aggregation'!$D:$D,$A$1)*IF($A23="CH4",About!$D$58,IF($A23="N2O",About!$D$59,1))</f>
        <v>1.8256886767200001E-2</v>
      </c>
      <c r="H23">
        <f>SUMIFS('EPA Export Aggregation'!K:K,'EPA Export Aggregation'!$A:$A,$B23,'EPA Export Aggregation'!$D:$D,$A$1)*IF($A23="CH4",About!$D$58,IF($A23="N2O",About!$D$59,1))</f>
        <v>1.82203617607E-2</v>
      </c>
      <c r="I23">
        <f>SUMIFS('EPA Export Aggregation'!L:L,'EPA Export Aggregation'!$A:$A,$B23,'EPA Export Aggregation'!$D:$D,$A$1)*IF($A23="CH4",About!$D$58,IF($A23="N2O",About!$D$59,1))</f>
        <v>1.6579182513700001E-2</v>
      </c>
      <c r="J23">
        <f>SUMIFS('EPA Export Aggregation'!M:M,'EPA Export Aggregation'!$A:$A,$B23,'EPA Export Aggregation'!$D:$D,$A$1)*IF($A23="CH4",About!$D$58,IF($A23="N2O",About!$D$59,1))</f>
        <v>1.68962511975E-2</v>
      </c>
      <c r="K23">
        <f>SUMIFS('EPA Export Aggregation'!N:N,'EPA Export Aggregation'!$A:$A,$B23,'EPA Export Aggregation'!$D:$D,$A$1)*IF($A23="CH4",About!$D$58,IF($A23="N2O",About!$D$59,1))</f>
        <v>2.08637204432E-2</v>
      </c>
      <c r="L23">
        <f>SUMIFS('EPA Export Aggregation'!O:O,'EPA Export Aggregation'!$A:$A,$B23,'EPA Export Aggregation'!$D:$D,$A$1)*IF($A23="CH4",About!$D$58,IF($A23="N2O",About!$D$59,1))</f>
        <v>2.0064723739299999E-2</v>
      </c>
      <c r="M23">
        <f>SUMIFS('EPA Export Aggregation'!P:P,'EPA Export Aggregation'!$A:$A,$B23,'EPA Export Aggregation'!$D:$D,$A$1)*IF($A23="CH4",About!$D$58,IF($A23="N2O",About!$D$59,1))</f>
        <v>1.8317524795300001E-2</v>
      </c>
      <c r="N23">
        <f>SUMIFS('EPA Export Aggregation'!Q:Q,'EPA Export Aggregation'!$A:$A,$B23,'EPA Export Aggregation'!$D:$D,$A$1)*IF($A23="CH4",About!$D$58,IF($A23="N2O",About!$D$59,1))</f>
        <v>1.76785254818E-2</v>
      </c>
      <c r="O23">
        <f>SUMIFS('EPA Export Aggregation'!R:R,'EPA Export Aggregation'!$A:$A,$B23,'EPA Export Aggregation'!$D:$D,$A$1)*IF($A23="CH4",About!$D$58,IF($A23="N2O",About!$D$59,1))</f>
        <v>1.6089592752799999E-2</v>
      </c>
      <c r="P23">
        <f>SUMIFS('EPA Export Aggregation'!S:S,'EPA Export Aggregation'!$A:$A,$B23,'EPA Export Aggregation'!$D:$D,$A$1)*IF($A23="CH4",About!$D$58,IF($A23="N2O",About!$D$59,1))</f>
        <v>1.54701067095E-2</v>
      </c>
      <c r="Q23">
        <f>SUMIFS('EPA Export Aggregation'!T:T,'EPA Export Aggregation'!$A:$A,$B23,'EPA Export Aggregation'!$D:$D,$A$1)*IF($A23="CH4",About!$D$58,IF($A23="N2O",About!$D$59,1))</f>
        <v>1.5953769897500001E-2</v>
      </c>
      <c r="R23">
        <f>SUMIFS('EPA Export Aggregation'!U:U,'EPA Export Aggregation'!$A:$A,$B23,'EPA Export Aggregation'!$D:$D,$A$1)*IF($A23="CH4",About!$D$58,IF($A23="N2O",About!$D$59,1))</f>
        <v>1.5825256526799999E-2</v>
      </c>
      <c r="S23">
        <f>SUMIFS('EPA Export Aggregation'!V:V,'EPA Export Aggregation'!$A:$A,$B23,'EPA Export Aggregation'!$D:$D,$A$1)*IF($A23="CH4",About!$D$58,IF($A23="N2O",About!$D$59,1))</f>
        <v>1.52172105647E-2</v>
      </c>
      <c r="T23">
        <f>SUMIFS('EPA Export Aggregation'!W:W,'EPA Export Aggregation'!$A:$A,$B23,'EPA Export Aggregation'!$D:$D,$A$1)*IF($A23="CH4",About!$D$58,IF($A23="N2O",About!$D$59,1))</f>
        <v>2.12462162699E-2</v>
      </c>
      <c r="U23">
        <f>SUMIFS('EPA Export Aggregation'!X:X,'EPA Export Aggregation'!$A:$A,$B23,'EPA Export Aggregation'!$D:$D,$A$1)*IF($A23="CH4",About!$D$58,IF($A23="N2O",About!$D$59,1))</f>
        <v>1.7352962189299999E-2</v>
      </c>
      <c r="V23">
        <f>SUMIFS('EPA Export Aggregation'!Y:Y,'EPA Export Aggregation'!$A:$A,$B23,'EPA Export Aggregation'!$D:$D,$A$1)*IF($A23="CH4",About!$D$58,IF($A23="N2O",About!$D$59,1))</f>
        <v>1.4507489823600001E-2</v>
      </c>
      <c r="W23">
        <f>SUMIFS('EPA Export Aggregation'!Z:Z,'EPA Export Aggregation'!$A:$A,$B23,'EPA Export Aggregation'!$D:$D,$A$1)*IF($A23="CH4",About!$D$58,IF($A23="N2O",About!$D$59,1))</f>
        <v>1.98721198535E-2</v>
      </c>
      <c r="X23">
        <f>SUMIFS('EPA Export Aggregation'!AA:AA,'EPA Export Aggregation'!$A:$A,$B23,'EPA Export Aggregation'!$D:$D,$A$1)*IF($A23="CH4",About!$D$58,IF($A23="N2O",About!$D$59,1))</f>
        <v>2.1306465326300001E-2</v>
      </c>
      <c r="Y23">
        <f>SUMIFS('EPA Export Aggregation'!AB:AB,'EPA Export Aggregation'!$A:$A,$B23,'EPA Export Aggregation'!$D:$D,$A$1)*IF($A23="CH4",About!$D$58,IF($A23="N2O",About!$D$59,1))</f>
        <v>2.0083890431599999E-2</v>
      </c>
      <c r="Z23">
        <f>SUMIFS('EPA Export Aggregation'!AC:AC,'EPA Export Aggregation'!$A:$A,$B23,'EPA Export Aggregation'!$D:$D,$A$1)*IF($A23="CH4",About!$D$58,IF($A23="N2O",About!$D$59,1))</f>
        <v>1.8896746857000001E-2</v>
      </c>
      <c r="AA23">
        <f>SUMIFS('EPA Export Aggregation'!AD:AD,'EPA Export Aggregation'!$A:$A,$B23,'EPA Export Aggregation'!$D:$D,$A$1)*IF($A23="CH4",About!$D$58,IF($A23="N2O",About!$D$59,1))</f>
        <v>7.4880444634999998E-3</v>
      </c>
      <c r="AB23">
        <f>SUMIFS('EPA Export Aggregation'!AE:AE,'EPA Export Aggregation'!$A:$A,$B23,'EPA Export Aggregation'!$D:$D,$A$1)*IF($A23="CH4",About!$D$58,IF($A23="N2O",About!$D$59,1))</f>
        <v>1.90636230252E-2</v>
      </c>
      <c r="AC23">
        <f>SUMIFS('EPA Export Aggregation'!AF:AF,'EPA Export Aggregation'!$A:$A,$B23,'EPA Export Aggregation'!$D:$D,$A$1)*IF($A23="CH4",About!$D$58,IF($A23="N2O",About!$D$59,1))</f>
        <v>2.1743625238000001E-2</v>
      </c>
      <c r="AD23">
        <f>SUMIFS('EPA Export Aggregation'!AG:AG,'EPA Export Aggregation'!$A:$A,$B23,'EPA Export Aggregation'!$D:$D,$A$1)*IF($A23="CH4",About!$D$58,IF($A23="N2O",About!$D$59,1))</f>
        <v>2.1194638739700001E-2</v>
      </c>
      <c r="AE23">
        <f>SUMIFS('EPA Export Aggregation'!AH:AH,'EPA Export Aggregation'!$A:$A,$B23,'EPA Export Aggregation'!$D:$D,$A$1)*IF($A23="CH4",About!$D$58,IF($A23="N2O",About!$D$59,1))</f>
        <v>2.5060665163700001E-2</v>
      </c>
      <c r="AF23">
        <f>SUMIFS('EPA Export Aggregation'!AI:AI,'EPA Export Aggregation'!$A:$A,$B23,'EPA Export Aggregation'!$D:$D,$A$1)*IF($A23="CH4",About!$D$58,IF($A23="N2O",About!$D$59,1))</f>
        <v>2.52306773166E-2</v>
      </c>
      <c r="AG23">
        <f>SUMIFS('EPA Export Aggregation'!AJ:AJ,'EPA Export Aggregation'!$A:$A,$B23,'EPA Export Aggregation'!$D:$D,$A$1)*IF($A23="CH4",About!$D$58,IF($A23="N2O",About!$D$59,1))</f>
        <v>2.3902816690800001E-2</v>
      </c>
      <c r="AH23">
        <f>SUMIFS('EPA Export Aggregation'!AK:AK,'EPA Export Aggregation'!$A:$A,$B23,'EPA Export Aggregation'!$D:$D,$A$1)*IF($A23="CH4",About!$D$58,IF($A23="N2O",About!$D$59,1))</f>
        <v>2.0653984875E-2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2.2307877264000002E-3</v>
      </c>
      <c r="D26">
        <f>SUMIFS('EPA Export Aggregation'!G:G,'EPA Export Aggregation'!$A:$A,$B26,'EPA Export Aggregation'!$D:$D,$A$1)*IF($A26="CH4",About!$D$58,IF($A26="N2O",About!$D$59,1))</f>
        <v>1.6520448496999999E-3</v>
      </c>
      <c r="E26">
        <f>SUMIFS('EPA Export Aggregation'!H:H,'EPA Export Aggregation'!$A:$A,$B26,'EPA Export Aggregation'!$D:$D,$A$1)*IF($A26="CH4",About!$D$58,IF($A26="N2O",About!$D$59,1))</f>
        <v>2.0067684316E-3</v>
      </c>
      <c r="F26">
        <f>SUMIFS('EPA Export Aggregation'!I:I,'EPA Export Aggregation'!$A:$A,$B26,'EPA Export Aggregation'!$D:$D,$A$1)*IF($A26="CH4",About!$D$58,IF($A26="N2O",About!$D$59,1))</f>
        <v>2.2132816061000002E-3</v>
      </c>
      <c r="G26">
        <f>SUMIFS('EPA Export Aggregation'!J:J,'EPA Export Aggregation'!$A:$A,$B26,'EPA Export Aggregation'!$D:$D,$A$1)*IF($A26="CH4",About!$D$58,IF($A26="N2O",About!$D$59,1))</f>
        <v>2.2992558846999999E-3</v>
      </c>
      <c r="H26">
        <f>SUMIFS('EPA Export Aggregation'!K:K,'EPA Export Aggregation'!$A:$A,$B26,'EPA Export Aggregation'!$D:$D,$A$1)*IF($A26="CH4",About!$D$58,IF($A26="N2O",About!$D$59,1))</f>
        <v>3.0916079910999999E-3</v>
      </c>
      <c r="I26">
        <f>SUMIFS('EPA Export Aggregation'!L:L,'EPA Export Aggregation'!$A:$A,$B26,'EPA Export Aggregation'!$D:$D,$A$1)*IF($A26="CH4",About!$D$58,IF($A26="N2O",About!$D$59,1))</f>
        <v>3.4363145696000002E-3</v>
      </c>
      <c r="J26">
        <f>SUMIFS('EPA Export Aggregation'!M:M,'EPA Export Aggregation'!$A:$A,$B26,'EPA Export Aggregation'!$D:$D,$A$1)*IF($A26="CH4",About!$D$58,IF($A26="N2O",About!$D$59,1))</f>
        <v>4.2604291853999996E-3</v>
      </c>
      <c r="K26">
        <f>SUMIFS('EPA Export Aggregation'!N:N,'EPA Export Aggregation'!$A:$A,$B26,'EPA Export Aggregation'!$D:$D,$A$1)*IF($A26="CH4",About!$D$58,IF($A26="N2O",About!$D$59,1))</f>
        <v>4.8390608615999997E-3</v>
      </c>
      <c r="L26">
        <f>SUMIFS('EPA Export Aggregation'!O:O,'EPA Export Aggregation'!$A:$A,$B26,'EPA Export Aggregation'!$D:$D,$A$1)*IF($A26="CH4",About!$D$58,IF($A26="N2O",About!$D$59,1))</f>
        <v>3.1411786777999998E-3</v>
      </c>
      <c r="M26">
        <f>SUMIFS('EPA Export Aggregation'!P:P,'EPA Export Aggregation'!$A:$A,$B26,'EPA Export Aggregation'!$D:$D,$A$1)*IF($A26="CH4",About!$D$58,IF($A26="N2O",About!$D$59,1))</f>
        <v>3.4333863050000002E-3</v>
      </c>
      <c r="N26">
        <f>SUMIFS('EPA Export Aggregation'!Q:Q,'EPA Export Aggregation'!$A:$A,$B26,'EPA Export Aggregation'!$D:$D,$A$1)*IF($A26="CH4",About!$D$58,IF($A26="N2O",About!$D$59,1))</f>
        <v>2.4964802939999998E-3</v>
      </c>
      <c r="O26">
        <f>SUMIFS('EPA Export Aggregation'!R:R,'EPA Export Aggregation'!$A:$A,$B26,'EPA Export Aggregation'!$D:$D,$A$1)*IF($A26="CH4",About!$D$58,IF($A26="N2O",About!$D$59,1))</f>
        <v>2.9199674311000002E-3</v>
      </c>
      <c r="P26">
        <f>SUMIFS('EPA Export Aggregation'!S:S,'EPA Export Aggregation'!$A:$A,$B26,'EPA Export Aggregation'!$D:$D,$A$1)*IF($A26="CH4",About!$D$58,IF($A26="N2O",About!$D$59,1))</f>
        <v>3.0669125369999998E-3</v>
      </c>
      <c r="Q26">
        <f>SUMIFS('EPA Export Aggregation'!T:T,'EPA Export Aggregation'!$A:$A,$B26,'EPA Export Aggregation'!$D:$D,$A$1)*IF($A26="CH4",About!$D$58,IF($A26="N2O",About!$D$59,1))</f>
        <v>3.6717650183E-3</v>
      </c>
      <c r="R26">
        <f>SUMIFS('EPA Export Aggregation'!U:U,'EPA Export Aggregation'!$A:$A,$B26,'EPA Export Aggregation'!$D:$D,$A$1)*IF($A26="CH4",About!$D$58,IF($A26="N2O",About!$D$59,1))</f>
        <v>3.4944569481999998E-3</v>
      </c>
      <c r="S26">
        <f>SUMIFS('EPA Export Aggregation'!V:V,'EPA Export Aggregation'!$A:$A,$B26,'EPA Export Aggregation'!$D:$D,$A$1)*IF($A26="CH4",About!$D$58,IF($A26="N2O",About!$D$59,1))</f>
        <v>3.1472428279E-3</v>
      </c>
      <c r="T26">
        <f>SUMIFS('EPA Export Aggregation'!W:W,'EPA Export Aggregation'!$A:$A,$B26,'EPA Export Aggregation'!$D:$D,$A$1)*IF($A26="CH4",About!$D$58,IF($A26="N2O",About!$D$59,1))</f>
        <v>2.8083348992000001E-3</v>
      </c>
      <c r="U26">
        <f>SUMIFS('EPA Export Aggregation'!X:X,'EPA Export Aggregation'!$A:$A,$B26,'EPA Export Aggregation'!$D:$D,$A$1)*IF($A26="CH4",About!$D$58,IF($A26="N2O",About!$D$59,1))</f>
        <v>2.2520951448000001E-3</v>
      </c>
      <c r="V26">
        <f>SUMIFS('EPA Export Aggregation'!Y:Y,'EPA Export Aggregation'!$A:$A,$B26,'EPA Export Aggregation'!$D:$D,$A$1)*IF($A26="CH4",About!$D$58,IF($A26="N2O",About!$D$59,1))</f>
        <v>1.4289706685E-3</v>
      </c>
      <c r="W26">
        <f>SUMIFS('EPA Export Aggregation'!Z:Z,'EPA Export Aggregation'!$A:$A,$B26,'EPA Export Aggregation'!$D:$D,$A$1)*IF($A26="CH4",About!$D$58,IF($A26="N2O",About!$D$59,1))</f>
        <v>2.3855764898999998E-3</v>
      </c>
      <c r="X26">
        <f>SUMIFS('EPA Export Aggregation'!AA:AA,'EPA Export Aggregation'!$A:$A,$B26,'EPA Export Aggregation'!$D:$D,$A$1)*IF($A26="CH4",About!$D$58,IF($A26="N2O",About!$D$59,1))</f>
        <v>2.0949493771000001E-3</v>
      </c>
      <c r="Y26">
        <f>SUMIFS('EPA Export Aggregation'!AB:AB,'EPA Export Aggregation'!$A:$A,$B26,'EPA Export Aggregation'!$D:$D,$A$1)*IF($A26="CH4",About!$D$58,IF($A26="N2O",About!$D$59,1))</f>
        <v>1.7482077307E-3</v>
      </c>
      <c r="Z26">
        <f>SUMIFS('EPA Export Aggregation'!AC:AC,'EPA Export Aggregation'!$A:$A,$B26,'EPA Export Aggregation'!$D:$D,$A$1)*IF($A26="CH4",About!$D$58,IF($A26="N2O",About!$D$59,1))</f>
        <v>2.0400453442999998E-3</v>
      </c>
      <c r="AA26">
        <f>SUMIFS('EPA Export Aggregation'!AD:AD,'EPA Export Aggregation'!$A:$A,$B26,'EPA Export Aggregation'!$D:$D,$A$1)*IF($A26="CH4",About!$D$58,IF($A26="N2O",About!$D$59,1))</f>
        <v>2.1288514621999998E-3</v>
      </c>
      <c r="AB26">
        <f>SUMIFS('EPA Export Aggregation'!AE:AE,'EPA Export Aggregation'!$A:$A,$B26,'EPA Export Aggregation'!$D:$D,$A$1)*IF($A26="CH4",About!$D$58,IF($A26="N2O",About!$D$59,1))</f>
        <v>2.3059667520999999E-3</v>
      </c>
      <c r="AC26">
        <f>SUMIFS('EPA Export Aggregation'!AF:AF,'EPA Export Aggregation'!$A:$A,$B26,'EPA Export Aggregation'!$D:$D,$A$1)*IF($A26="CH4",About!$D$58,IF($A26="N2O",About!$D$59,1))</f>
        <v>2.1210924567000001E-3</v>
      </c>
      <c r="AD26">
        <f>SUMIFS('EPA Export Aggregation'!AG:AG,'EPA Export Aggregation'!$A:$A,$B26,'EPA Export Aggregation'!$D:$D,$A$1)*IF($A26="CH4",About!$D$58,IF($A26="N2O",About!$D$59,1))</f>
        <v>2.4296944347E-3</v>
      </c>
      <c r="AE26">
        <f>SUMIFS('EPA Export Aggregation'!AH:AH,'EPA Export Aggregation'!$A:$A,$B26,'EPA Export Aggregation'!$D:$D,$A$1)*IF($A26="CH4",About!$D$58,IF($A26="N2O",About!$D$59,1))</f>
        <v>2.4934800443999999E-3</v>
      </c>
      <c r="AF26">
        <f>SUMIFS('EPA Export Aggregation'!AI:AI,'EPA Export Aggregation'!$A:$A,$B26,'EPA Export Aggregation'!$D:$D,$A$1)*IF($A26="CH4",About!$D$58,IF($A26="N2O",About!$D$59,1))</f>
        <v>2.2448019379000001E-3</v>
      </c>
      <c r="AG26">
        <f>SUMIFS('EPA Export Aggregation'!AJ:AJ,'EPA Export Aggregation'!$A:$A,$B26,'EPA Export Aggregation'!$D:$D,$A$1)*IF($A26="CH4",About!$D$58,IF($A26="N2O",About!$D$59,1))</f>
        <v>1.7316361757000001E-3</v>
      </c>
      <c r="AH26">
        <f>SUMIFS('EPA Export Aggregation'!AK:AK,'EPA Export Aggregation'!$A:$A,$B26,'EPA Export Aggregation'!$D:$D,$A$1)*IF($A26="CH4",About!$D$58,IF($A26="N2O",About!$D$59,1))</f>
        <v>2.2217009488999999E-3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4.615096919E-4</v>
      </c>
      <c r="D34">
        <f>SUMIFS('EPA Export Aggregation'!G:G,'EPA Export Aggregation'!$A:$A,$B34,'EPA Export Aggregation'!$D:$D,$A$1)*IF($A34="CH4",About!$D$58,IF($A34="N2O",About!$D$59,1))</f>
        <v>3.4060915059999999E-4</v>
      </c>
      <c r="E34">
        <f>SUMIFS('EPA Export Aggregation'!H:H,'EPA Export Aggregation'!$A:$A,$B34,'EPA Export Aggregation'!$D:$D,$A$1)*IF($A34="CH4",About!$D$58,IF($A34="N2O",About!$D$59,1))</f>
        <v>5.3230699450000001E-4</v>
      </c>
      <c r="F34">
        <f>SUMIFS('EPA Export Aggregation'!I:I,'EPA Export Aggregation'!$A:$A,$B34,'EPA Export Aggregation'!$D:$D,$A$1)*IF($A34="CH4",About!$D$58,IF($A34="N2O",About!$D$59,1))</f>
        <v>9.2913858899999996E-4</v>
      </c>
      <c r="G34">
        <f>SUMIFS('EPA Export Aggregation'!J:J,'EPA Export Aggregation'!$A:$A,$B34,'EPA Export Aggregation'!$D:$D,$A$1)*IF($A34="CH4",About!$D$58,IF($A34="N2O",About!$D$59,1))</f>
        <v>1.0449976714999999E-3</v>
      </c>
      <c r="H34">
        <f>SUMIFS('EPA Export Aggregation'!K:K,'EPA Export Aggregation'!$A:$A,$B34,'EPA Export Aggregation'!$D:$D,$A$1)*IF($A34="CH4",About!$D$58,IF($A34="N2O",About!$D$59,1))</f>
        <v>1.0795095104E-3</v>
      </c>
      <c r="I34">
        <f>SUMIFS('EPA Export Aggregation'!L:L,'EPA Export Aggregation'!$A:$A,$B34,'EPA Export Aggregation'!$D:$D,$A$1)*IF($A34="CH4",About!$D$58,IF($A34="N2O",About!$D$59,1))</f>
        <v>7.995295896E-4</v>
      </c>
      <c r="J34">
        <f>SUMIFS('EPA Export Aggregation'!M:M,'EPA Export Aggregation'!$A:$A,$B34,'EPA Export Aggregation'!$D:$D,$A$1)*IF($A34="CH4",About!$D$58,IF($A34="N2O",About!$D$59,1))</f>
        <v>5.7775729539999996E-4</v>
      </c>
      <c r="K34">
        <f>SUMIFS('EPA Export Aggregation'!N:N,'EPA Export Aggregation'!$A:$A,$B34,'EPA Export Aggregation'!$D:$D,$A$1)*IF($A34="CH4",About!$D$58,IF($A34="N2O",About!$D$59,1))</f>
        <v>7.2903698329999998E-4</v>
      </c>
      <c r="L34">
        <f>SUMIFS('EPA Export Aggregation'!O:O,'EPA Export Aggregation'!$A:$A,$B34,'EPA Export Aggregation'!$D:$D,$A$1)*IF($A34="CH4",About!$D$58,IF($A34="N2O",About!$D$59,1))</f>
        <v>7.2673246849999998E-4</v>
      </c>
      <c r="M34">
        <f>SUMIFS('EPA Export Aggregation'!P:P,'EPA Export Aggregation'!$A:$A,$B34,'EPA Export Aggregation'!$D:$D,$A$1)*IF($A34="CH4",About!$D$58,IF($A34="N2O",About!$D$59,1))</f>
        <v>7.2250397649999999E-4</v>
      </c>
      <c r="N34">
        <f>SUMIFS('EPA Export Aggregation'!Q:Q,'EPA Export Aggregation'!$A:$A,$B34,'EPA Export Aggregation'!$D:$D,$A$1)*IF($A34="CH4",About!$D$58,IF($A34="N2O",About!$D$59,1))</f>
        <v>6.8492654749999996E-4</v>
      </c>
      <c r="O34">
        <f>SUMIFS('EPA Export Aggregation'!R:R,'EPA Export Aggregation'!$A:$A,$B34,'EPA Export Aggregation'!$D:$D,$A$1)*IF($A34="CH4",About!$D$58,IF($A34="N2O",About!$D$59,1))</f>
        <v>3.7184517220000002E-4</v>
      </c>
      <c r="P34">
        <f>SUMIFS('EPA Export Aggregation'!S:S,'EPA Export Aggregation'!$A:$A,$B34,'EPA Export Aggregation'!$D:$D,$A$1)*IF($A34="CH4",About!$D$58,IF($A34="N2O",About!$D$59,1))</f>
        <v>2.8143554389999998E-4</v>
      </c>
      <c r="Q34">
        <f>SUMIFS('EPA Export Aggregation'!T:T,'EPA Export Aggregation'!$A:$A,$B34,'EPA Export Aggregation'!$D:$D,$A$1)*IF($A34="CH4",About!$D$58,IF($A34="N2O",About!$D$59,1))</f>
        <v>3.9401880920000002E-4</v>
      </c>
      <c r="R34">
        <f>SUMIFS('EPA Export Aggregation'!U:U,'EPA Export Aggregation'!$A:$A,$B34,'EPA Export Aggregation'!$D:$D,$A$1)*IF($A34="CH4",About!$D$58,IF($A34="N2O",About!$D$59,1))</f>
        <v>5.0568266349999998E-4</v>
      </c>
      <c r="S34">
        <f>SUMIFS('EPA Export Aggregation'!V:V,'EPA Export Aggregation'!$A:$A,$B34,'EPA Export Aggregation'!$D:$D,$A$1)*IF($A34="CH4",About!$D$58,IF($A34="N2O",About!$D$59,1))</f>
        <v>3.6129656169999998E-4</v>
      </c>
      <c r="T34">
        <f>SUMIFS('EPA Export Aggregation'!W:W,'EPA Export Aggregation'!$A:$A,$B34,'EPA Export Aggregation'!$D:$D,$A$1)*IF($A34="CH4",About!$D$58,IF($A34="N2O",About!$D$59,1))</f>
        <v>3.3216148050000001E-4</v>
      </c>
      <c r="U34">
        <f>SUMIFS('EPA Export Aggregation'!X:X,'EPA Export Aggregation'!$A:$A,$B34,'EPA Export Aggregation'!$D:$D,$A$1)*IF($A34="CH4",About!$D$58,IF($A34="N2O",About!$D$59,1))</f>
        <v>4.8970274279999996E-4</v>
      </c>
      <c r="V34">
        <f>SUMIFS('EPA Export Aggregation'!Y:Y,'EPA Export Aggregation'!$A:$A,$B34,'EPA Export Aggregation'!$D:$D,$A$1)*IF($A34="CH4",About!$D$58,IF($A34="N2O",About!$D$59,1))</f>
        <v>1.1280560041E-3</v>
      </c>
      <c r="W34">
        <f>SUMIFS('EPA Export Aggregation'!Z:Z,'EPA Export Aggregation'!$A:$A,$B34,'EPA Export Aggregation'!$D:$D,$A$1)*IF($A34="CH4",About!$D$58,IF($A34="N2O",About!$D$59,1))</f>
        <v>1.9488571168999999E-3</v>
      </c>
      <c r="X34">
        <f>SUMIFS('EPA Export Aggregation'!AA:AA,'EPA Export Aggregation'!$A:$A,$B34,'EPA Export Aggregation'!$D:$D,$A$1)*IF($A34="CH4",About!$D$58,IF($A34="N2O",About!$D$59,1))</f>
        <v>1.5411243157999999E-3</v>
      </c>
      <c r="Y34">
        <f>SUMIFS('EPA Export Aggregation'!AB:AB,'EPA Export Aggregation'!$A:$A,$B34,'EPA Export Aggregation'!$D:$D,$A$1)*IF($A34="CH4",About!$D$58,IF($A34="N2O",About!$D$59,1))</f>
        <v>3.0774054249999998E-4</v>
      </c>
      <c r="Z34">
        <f>SUMIFS('EPA Export Aggregation'!AC:AC,'EPA Export Aggregation'!$A:$A,$B34,'EPA Export Aggregation'!$D:$D,$A$1)*IF($A34="CH4",About!$D$58,IF($A34="N2O",About!$D$59,1))</f>
        <v>1.105887689E-4</v>
      </c>
      <c r="AA34">
        <f>SUMIFS('EPA Export Aggregation'!AD:AD,'EPA Export Aggregation'!$A:$A,$B34,'EPA Export Aggregation'!$D:$D,$A$1)*IF($A34="CH4",About!$D$58,IF($A34="N2O",About!$D$59,1))</f>
        <v>1.122080498E-4</v>
      </c>
      <c r="AB34">
        <f>SUMIFS('EPA Export Aggregation'!AE:AE,'EPA Export Aggregation'!$A:$A,$B34,'EPA Export Aggregation'!$D:$D,$A$1)*IF($A34="CH4",About!$D$58,IF($A34="N2O",About!$D$59,1))</f>
        <v>1.393379903E-4</v>
      </c>
      <c r="AC34">
        <f>SUMIFS('EPA Export Aggregation'!AF:AF,'EPA Export Aggregation'!$A:$A,$B34,'EPA Export Aggregation'!$D:$D,$A$1)*IF($A34="CH4",About!$D$58,IF($A34="N2O",About!$D$59,1))</f>
        <v>1.626386041E-4</v>
      </c>
      <c r="AD34">
        <f>SUMIFS('EPA Export Aggregation'!AG:AG,'EPA Export Aggregation'!$A:$A,$B34,'EPA Export Aggregation'!$D:$D,$A$1)*IF($A34="CH4",About!$D$58,IF($A34="N2O",About!$D$59,1))</f>
        <v>1.270422304E-4</v>
      </c>
      <c r="AE34">
        <f>SUMIFS('EPA Export Aggregation'!AH:AH,'EPA Export Aggregation'!$A:$A,$B34,'EPA Export Aggregation'!$D:$D,$A$1)*IF($A34="CH4",About!$D$58,IF($A34="N2O",About!$D$59,1))</f>
        <v>1.536781376E-4</v>
      </c>
      <c r="AF34">
        <f>SUMIFS('EPA Export Aggregation'!AI:AI,'EPA Export Aggregation'!$A:$A,$B34,'EPA Export Aggregation'!$D:$D,$A$1)*IF($A34="CH4",About!$D$58,IF($A34="N2O",About!$D$59,1))</f>
        <v>1.647252881E-4</v>
      </c>
      <c r="AG34">
        <f>SUMIFS('EPA Export Aggregation'!AJ:AJ,'EPA Export Aggregation'!$A:$A,$B34,'EPA Export Aggregation'!$D:$D,$A$1)*IF($A34="CH4",About!$D$58,IF($A34="N2O",About!$D$59,1))</f>
        <v>1.757724386E-4</v>
      </c>
      <c r="AH34">
        <f>SUMIFS('EPA Export Aggregation'!AK:AK,'EPA Export Aggregation'!$A:$A,$B34,'EPA Export Aggregation'!$D:$D,$A$1)*IF($A34="CH4",About!$D$58,IF($A34="N2O",About!$D$59,1))</f>
        <v>1.8681958899999999E-4</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1.1091306836E-3</v>
      </c>
      <c r="D74">
        <f>SUMIFS('EPA Export Aggregation'!G:G,'EPA Export Aggregation'!$A:$A,$B74,'EPA Export Aggregation'!$D:$D,$A$1)*IF($A74="CH4",About!$D$58,IF($A74="N2O",About!$D$59,1))</f>
        <v>2.2978718723999998E-3</v>
      </c>
      <c r="E74">
        <f>SUMIFS('EPA Export Aggregation'!H:H,'EPA Export Aggregation'!$A:$A,$B74,'EPA Export Aggregation'!$D:$D,$A$1)*IF($A74="CH4",About!$D$58,IF($A74="N2O",About!$D$59,1))</f>
        <v>6.1859409574000004E-3</v>
      </c>
      <c r="F74">
        <f>SUMIFS('EPA Export Aggregation'!I:I,'EPA Export Aggregation'!$A:$A,$B74,'EPA Export Aggregation'!$D:$D,$A$1)*IF($A74="CH4",About!$D$58,IF($A74="N2O",About!$D$59,1))</f>
        <v>2.0110845145799999E-2</v>
      </c>
      <c r="G74">
        <f>SUMIFS('EPA Export Aggregation'!J:J,'EPA Export Aggregation'!$A:$A,$B74,'EPA Export Aggregation'!$D:$D,$A$1)*IF($A74="CH4",About!$D$58,IF($A74="N2O",About!$D$59,1))</f>
        <v>4.8878452211399998E-2</v>
      </c>
      <c r="H74">
        <f>SUMIFS('EPA Export Aggregation'!K:K,'EPA Export Aggregation'!$A:$A,$B74,'EPA Export Aggregation'!$D:$D,$A$1)*IF($A74="CH4",About!$D$58,IF($A74="N2O",About!$D$59,1))</f>
        <v>0.1079426031874</v>
      </c>
      <c r="I74">
        <f>SUMIFS('EPA Export Aggregation'!L:L,'EPA Export Aggregation'!$A:$A,$B74,'EPA Export Aggregation'!$D:$D,$A$1)*IF($A74="CH4",About!$D$58,IF($A74="N2O",About!$D$59,1))</f>
        <v>0.15270633323880001</v>
      </c>
      <c r="J74">
        <f>SUMIFS('EPA Export Aggregation'!M:M,'EPA Export Aggregation'!$A:$A,$B74,'EPA Export Aggregation'!$D:$D,$A$1)*IF($A74="CH4",About!$D$58,IF($A74="N2O",About!$D$59,1))</f>
        <v>0.1950437344698</v>
      </c>
      <c r="K74">
        <f>SUMIFS('EPA Export Aggregation'!N:N,'EPA Export Aggregation'!$A:$A,$B74,'EPA Export Aggregation'!$D:$D,$A$1)*IF($A74="CH4",About!$D$58,IF($A74="N2O",About!$D$59,1))</f>
        <v>0.22641722150989999</v>
      </c>
      <c r="L74">
        <f>SUMIFS('EPA Export Aggregation'!O:O,'EPA Export Aggregation'!$A:$A,$B74,'EPA Export Aggregation'!$D:$D,$A$1)*IF($A74="CH4",About!$D$58,IF($A74="N2O",About!$D$59,1))</f>
        <v>0.25883369532110001</v>
      </c>
      <c r="M74">
        <f>SUMIFS('EPA Export Aggregation'!P:P,'EPA Export Aggregation'!$A:$A,$B74,'EPA Export Aggregation'!$D:$D,$A$1)*IF($A74="CH4",About!$D$58,IF($A74="N2O",About!$D$59,1))</f>
        <v>0.2869623429307</v>
      </c>
      <c r="N74">
        <f>SUMIFS('EPA Export Aggregation'!Q:Q,'EPA Export Aggregation'!$A:$A,$B74,'EPA Export Aggregation'!$D:$D,$A$1)*IF($A74="CH4",About!$D$58,IF($A74="N2O",About!$D$59,1))</f>
        <v>0.31428773422610001</v>
      </c>
      <c r="O74">
        <f>SUMIFS('EPA Export Aggregation'!R:R,'EPA Export Aggregation'!$A:$A,$B74,'EPA Export Aggregation'!$D:$D,$A$1)*IF($A74="CH4",About!$D$58,IF($A74="N2O",About!$D$59,1))</f>
        <v>0.33495838215949997</v>
      </c>
      <c r="P74">
        <f>SUMIFS('EPA Export Aggregation'!S:S,'EPA Export Aggregation'!$A:$A,$B74,'EPA Export Aggregation'!$D:$D,$A$1)*IF($A74="CH4",About!$D$58,IF($A74="N2O",About!$D$59,1))</f>
        <v>0.35386522136889997</v>
      </c>
      <c r="Q74">
        <f>SUMIFS('EPA Export Aggregation'!T:T,'EPA Export Aggregation'!$A:$A,$B74,'EPA Export Aggregation'!$D:$D,$A$1)*IF($A74="CH4",About!$D$58,IF($A74="N2O",About!$D$59,1))</f>
        <v>0.37048551996420009</v>
      </c>
      <c r="R74">
        <f>SUMIFS('EPA Export Aggregation'!U:U,'EPA Export Aggregation'!$A:$A,$B74,'EPA Export Aggregation'!$D:$D,$A$1)*IF($A74="CH4",About!$D$58,IF($A74="N2O",About!$D$59,1))</f>
        <v>0.38989643741139995</v>
      </c>
      <c r="S74">
        <f>SUMIFS('EPA Export Aggregation'!V:V,'EPA Export Aggregation'!$A:$A,$B74,'EPA Export Aggregation'!$D:$D,$A$1)*IF($A74="CH4",About!$D$58,IF($A74="N2O",About!$D$59,1))</f>
        <v>0.41702644486600005</v>
      </c>
      <c r="T74">
        <f>SUMIFS('EPA Export Aggregation'!W:W,'EPA Export Aggregation'!$A:$A,$B74,'EPA Export Aggregation'!$D:$D,$A$1)*IF($A74="CH4",About!$D$58,IF($A74="N2O",About!$D$59,1))</f>
        <v>0.44589495805230001</v>
      </c>
      <c r="U74">
        <f>SUMIFS('EPA Export Aggregation'!X:X,'EPA Export Aggregation'!$A:$A,$B74,'EPA Export Aggregation'!$D:$D,$A$1)*IF($A74="CH4",About!$D$58,IF($A74="N2O",About!$D$59,1))</f>
        <v>0.4768451221403</v>
      </c>
      <c r="V74">
        <f>SUMIFS('EPA Export Aggregation'!Y:Y,'EPA Export Aggregation'!$A:$A,$B74,'EPA Export Aggregation'!$D:$D,$A$1)*IF($A74="CH4",About!$D$58,IF($A74="N2O",About!$D$59,1))</f>
        <v>0.49211208215500002</v>
      </c>
      <c r="W74">
        <f>SUMIFS('EPA Export Aggregation'!Z:Z,'EPA Export Aggregation'!$A:$A,$B74,'EPA Export Aggregation'!$D:$D,$A$1)*IF($A74="CH4",About!$D$58,IF($A74="N2O",About!$D$59,1))</f>
        <v>0.45083851137569997</v>
      </c>
      <c r="X74">
        <f>SUMIFS('EPA Export Aggregation'!AA:AA,'EPA Export Aggregation'!$A:$A,$B74,'EPA Export Aggregation'!$D:$D,$A$1)*IF($A74="CH4",About!$D$58,IF($A74="N2O",About!$D$59,1))</f>
        <v>0.47402135755579994</v>
      </c>
      <c r="Y74">
        <f>SUMIFS('EPA Export Aggregation'!AB:AB,'EPA Export Aggregation'!$A:$A,$B74,'EPA Export Aggregation'!$D:$D,$A$1)*IF($A74="CH4",About!$D$58,IF($A74="N2O",About!$D$59,1))</f>
        <v>0.51469370584519991</v>
      </c>
      <c r="Z74">
        <f>SUMIFS('EPA Export Aggregation'!AC:AC,'EPA Export Aggregation'!$A:$A,$B74,'EPA Export Aggregation'!$D:$D,$A$1)*IF($A74="CH4",About!$D$58,IF($A74="N2O",About!$D$59,1))</f>
        <v>0.60429165650639982</v>
      </c>
      <c r="AA74">
        <f>SUMIFS('EPA Export Aggregation'!AD:AD,'EPA Export Aggregation'!$A:$A,$B74,'EPA Export Aggregation'!$D:$D,$A$1)*IF($A74="CH4",About!$D$58,IF($A74="N2O",About!$D$59,1))</f>
        <v>0.68373775715930007</v>
      </c>
      <c r="AB74">
        <f>SUMIFS('EPA Export Aggregation'!AE:AE,'EPA Export Aggregation'!$A:$A,$B74,'EPA Export Aggregation'!$D:$D,$A$1)*IF($A74="CH4",About!$D$58,IF($A74="N2O",About!$D$59,1))</f>
        <v>0.65943919645300009</v>
      </c>
      <c r="AC74">
        <f>SUMIFS('EPA Export Aggregation'!AF:AF,'EPA Export Aggregation'!$A:$A,$B74,'EPA Export Aggregation'!$D:$D,$A$1)*IF($A74="CH4",About!$D$58,IF($A74="N2O",About!$D$59,1))</f>
        <v>0.66837805703629993</v>
      </c>
      <c r="AD74">
        <f>SUMIFS('EPA Export Aggregation'!AG:AG,'EPA Export Aggregation'!$A:$A,$B74,'EPA Export Aggregation'!$D:$D,$A$1)*IF($A74="CH4",About!$D$58,IF($A74="N2O",About!$D$59,1))</f>
        <v>0.5763388761785998</v>
      </c>
      <c r="AE74">
        <f>SUMIFS('EPA Export Aggregation'!AH:AH,'EPA Export Aggregation'!$A:$A,$B74,'EPA Export Aggregation'!$D:$D,$A$1)*IF($A74="CH4",About!$D$58,IF($A74="N2O",About!$D$59,1))</f>
        <v>0.6467596116608999</v>
      </c>
      <c r="AF74">
        <f>SUMIFS('EPA Export Aggregation'!AI:AI,'EPA Export Aggregation'!$A:$A,$B74,'EPA Export Aggregation'!$D:$D,$A$1)*IF($A74="CH4",About!$D$58,IF($A74="N2O",About!$D$59,1))</f>
        <v>0.62148103361200013</v>
      </c>
      <c r="AG74">
        <f>SUMIFS('EPA Export Aggregation'!AJ:AJ,'EPA Export Aggregation'!$A:$A,$B74,'EPA Export Aggregation'!$D:$D,$A$1)*IF($A74="CH4",About!$D$58,IF($A74="N2O",About!$D$59,1))</f>
        <v>0.67879120678060012</v>
      </c>
      <c r="AH74">
        <f>SUMIFS('EPA Export Aggregation'!AK:AK,'EPA Export Aggregation'!$A:$A,$B74,'EPA Export Aggregation'!$D:$D,$A$1)*IF($A74="CH4",About!$D$58,IF($A74="N2O",About!$D$59,1))</f>
        <v>0.71555613584010014</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5.3112294E-6</v>
      </c>
      <c r="AH76" s="415">
        <f>SUMIFS('EPA Export Aggregation'!AK:AK,'EPA Export Aggregation'!$A:$A,$B76,'EPA Export Aggregation'!$D:$D,$A$1)*IF($A76="CH4",About!$D$58,IF($A76="N2O",About!$D$59,1))</f>
        <v>5.5590318999999997E-6</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4.6066113203899999E-5</v>
      </c>
      <c r="AH80" s="415">
        <f>SUMIFS('EPA Export Aggregation'!AK:AK,'EPA Export Aggregation'!$A:$A,$B80,'EPA Export Aggregation'!$D:$D,$A$1)*IF($A80="CH4",About!$D$58,IF($A80="N2O",About!$D$59,1))</f>
        <v>4.7299273603E-5</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2.4392999999999998E-5</v>
      </c>
      <c r="AH84" s="415">
        <f>SUMIFS('EPA Export Aggregation'!AK:AK,'EPA Export Aggregation'!$A:$A,$B84,'EPA Export Aggregation'!$D:$D,$A$1)*IF($A84="CH4",About!$D$58,IF($A84="N2O",About!$D$59,1))</f>
        <v>2.9685200000000002E-5</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2026-09-29T17:53:19Z</dcterms:modified>
</cp:coreProperties>
</file>