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H\bldgs\SYDEC\"/>
    </mc:Choice>
  </mc:AlternateContent>
  <xr:revisionPtr revIDLastSave="0" documentId="8_{0282DBCD-3964-425F-BCCB-0BF2E8F25895}"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s="1"/>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C8" i="15"/>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l="1"/>
  <c r="H95" i="13"/>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<sst xmlns="http://schemas.openxmlformats.org/spreadsheetml/2006/main" count="194484" uniqueCount="2015">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</sst>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173</v>
      </c>
      <c r="C1" s="30">
        <v>46241</v>
      </c>
    </row>
    <row r="2" spans="1:3" x14ac:dyDescent="0.45">
      <c r="A2" s="3" t="s">
        <v>2</v>
      </c>
      <c r="B2" s="4" t="str">
        <f>IFERROR(INDEX(Geography!B:B, MATCH($B$1, Geography!C:C, 0)), "")</f>
        <v>NH</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New Hampshire</v>
      </c>
    </row>
    <row r="311" spans="1:31" x14ac:dyDescent="0.45">
      <c r="A311" t="s">
        <v>1971</v>
      </c>
      <c r="B311" t="str">
        <f>About!$B$2</f>
        <v>NH</v>
      </c>
    </row>
    <row r="312" spans="1:31" x14ac:dyDescent="0.45">
      <c r="A312" t="s">
        <v>1972</v>
      </c>
      <c r="B312">
        <f>MATCH($B$311, $A$38:$A$85, 0)</f>
        <v>27</v>
      </c>
    </row>
    <row r="313" spans="1:31" x14ac:dyDescent="0.45">
      <c r="A313" t="s">
        <v>1973</v>
      </c>
      <c r="B313" s="24">
        <f>INDEX(Census_2020_Urban_Rural!$F$2:$F$57, MATCH($B$311, Census_2020_Urban_Rural!$B$2:$B$57, 0))</f>
        <v>58.323273049061029</v>
      </c>
    </row>
    <row r="314" spans="1:31" x14ac:dyDescent="0.45">
      <c r="A314" t="s">
        <v>1974</v>
      </c>
      <c r="B314" s="18">
        <f>$B$313 * $B$13</f>
        <v>0.58323273049061031</v>
      </c>
    </row>
    <row r="315" spans="1:31" x14ac:dyDescent="0.45">
      <c r="A315" t="s">
        <v>1975</v>
      </c>
      <c r="B315" s="22">
        <f>INDEX($K$38:$K$85, $B$312)</f>
        <v>165.626</v>
      </c>
    </row>
    <row r="316" spans="1:31" x14ac:dyDescent="0.45">
      <c r="A316" t="s">
        <v>1976</v>
      </c>
      <c r="B316" s="22">
        <f>INDEX($Q$38:$Q$85, $B$312)</f>
        <v>80.245751983010081</v>
      </c>
    </row>
    <row r="317" spans="1:31" x14ac:dyDescent="0.45">
      <c r="A317" t="s">
        <v>1977</v>
      </c>
      <c r="B317" s="22">
        <f>$B$315 * $B$314</f>
        <v>96.598504220237828</v>
      </c>
    </row>
    <row r="318" spans="1:31" x14ac:dyDescent="0.45">
      <c r="A318" t="s">
        <v>1978</v>
      </c>
      <c r="B318" s="22">
        <f>$B$315 * (1 - $B$314)</f>
        <v>69.027495779762177</v>
      </c>
    </row>
    <row r="319" spans="1:31" x14ac:dyDescent="0.45">
      <c r="A319" t="s">
        <v>1979</v>
      </c>
      <c r="B319" s="22">
        <f>$B$316</f>
        <v>80.245751983010081</v>
      </c>
    </row>
    <row r="320" spans="1:31" x14ac:dyDescent="0.45">
      <c r="A320" t="s">
        <v>1980</v>
      </c>
      <c r="B320" s="24">
        <f>INDEX($S$38:$S$85, $B$312)</f>
        <v>4414.8999999999996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165.626</v>
      </c>
      <c r="C322" s="28">
        <f t="shared" si="214"/>
        <v>165.626</v>
      </c>
      <c r="D322" s="28">
        <f t="shared" si="214"/>
        <v>165.626</v>
      </c>
      <c r="E322" s="28">
        <f t="shared" si="214"/>
        <v>165.626</v>
      </c>
      <c r="F322" s="28">
        <f t="shared" si="214"/>
        <v>165.626</v>
      </c>
      <c r="G322" s="28">
        <f t="shared" si="214"/>
        <v>178.41678455706278</v>
      </c>
      <c r="H322" s="28">
        <f t="shared" si="214"/>
        <v>192.48411619771878</v>
      </c>
      <c r="I322" s="28">
        <f t="shared" si="214"/>
        <v>207.25600708421916</v>
      </c>
      <c r="J322" s="28">
        <f t="shared" si="214"/>
        <v>221.58740219305733</v>
      </c>
      <c r="K322" s="28">
        <f t="shared" si="214"/>
        <v>236.79740108334153</v>
      </c>
      <c r="L322" s="28">
        <f t="shared" si="214"/>
        <v>253.26487203797092</v>
      </c>
      <c r="M322" s="28">
        <f t="shared" si="214"/>
        <v>270.04291864905622</v>
      </c>
      <c r="N322" s="28">
        <f t="shared" si="214"/>
        <v>287.73229140993107</v>
      </c>
      <c r="O322" s="28">
        <f t="shared" si="214"/>
        <v>306.61897265836427</v>
      </c>
      <c r="P322" s="28">
        <f t="shared" si="214"/>
        <v>326.79020979932767</v>
      </c>
      <c r="Q322" s="28">
        <f t="shared" si="214"/>
        <v>348.01603698192258</v>
      </c>
      <c r="R322" s="28">
        <f t="shared" si="214"/>
        <v>370.63283582187341</v>
      </c>
      <c r="S322" s="28">
        <f t="shared" si="214"/>
        <v>394.21662357581846</v>
      </c>
      <c r="T322" s="28">
        <f t="shared" si="214"/>
        <v>418.68279455418633</v>
      </c>
      <c r="U322" s="28">
        <f t="shared" si="214"/>
        <v>443.67171104548197</v>
      </c>
      <c r="V322" s="28">
        <f t="shared" si="214"/>
        <v>469.15041447765833</v>
      </c>
      <c r="W322" s="28">
        <f t="shared" si="214"/>
        <v>494.84173309564369</v>
      </c>
      <c r="X322" s="28">
        <f t="shared" si="214"/>
        <v>520.47961952391279</v>
      </c>
      <c r="Y322" s="28">
        <f t="shared" si="214"/>
        <v>546.25465342651421</v>
      </c>
      <c r="Z322" s="28">
        <f t="shared" si="214"/>
        <v>571.7412338774559</v>
      </c>
      <c r="AA322" s="28">
        <f t="shared" si="214"/>
        <v>597.01919992975138</v>
      </c>
      <c r="AB322" s="28">
        <f t="shared" si="214"/>
        <v>621.92334869312799</v>
      </c>
      <c r="AC322" s="28">
        <f t="shared" si="214"/>
        <v>646.49621855353098</v>
      </c>
      <c r="AD322" s="28">
        <f t="shared" si="214"/>
        <v>670.18920674959747</v>
      </c>
      <c r="AE322" s="28">
        <f t="shared" si="214"/>
        <v>693.20776221830397</v>
      </c>
    </row>
    <row r="323" spans="1:31" x14ac:dyDescent="0.45">
      <c r="A323" t="s">
        <v>1982</v>
      </c>
      <c r="B323" s="28">
        <f t="shared" ref="B323:AE323" si="215">INDEX(B$258:B$305, $B$312)</f>
        <v>80.245751983010081</v>
      </c>
      <c r="C323" s="28">
        <f t="shared" si="215"/>
        <v>80.245751983010081</v>
      </c>
      <c r="D323" s="28">
        <f t="shared" si="215"/>
        <v>80.245751983010081</v>
      </c>
      <c r="E323" s="28">
        <f t="shared" si="215"/>
        <v>80.245751983010081</v>
      </c>
      <c r="F323" s="28">
        <f t="shared" si="215"/>
        <v>80.245751983010081</v>
      </c>
      <c r="G323" s="28">
        <f t="shared" si="215"/>
        <v>92.914259849348213</v>
      </c>
      <c r="H323" s="28">
        <f t="shared" si="215"/>
        <v>104.11802783410117</v>
      </c>
      <c r="I323" s="28">
        <f t="shared" si="215"/>
        <v>109.7113526803349</v>
      </c>
      <c r="J323" s="28">
        <f t="shared" si="215"/>
        <v>113.16000016569679</v>
      </c>
      <c r="K323" s="28">
        <f t="shared" si="215"/>
        <v>117.12335284930961</v>
      </c>
      <c r="L323" s="28">
        <f t="shared" si="215"/>
        <v>120.21549941511741</v>
      </c>
      <c r="M323" s="28">
        <f t="shared" si="215"/>
        <v>122.67617053469326</v>
      </c>
      <c r="N323" s="28">
        <f t="shared" si="215"/>
        <v>125.45712842656795</v>
      </c>
      <c r="O323" s="28">
        <f t="shared" si="215"/>
        <v>129.70681387665087</v>
      </c>
      <c r="P323" s="28">
        <f t="shared" si="215"/>
        <v>133.16891429833339</v>
      </c>
      <c r="Q323" s="28">
        <f t="shared" si="215"/>
        <v>136.10886387194839</v>
      </c>
      <c r="R323" s="28">
        <f t="shared" si="215"/>
        <v>141.27695155826115</v>
      </c>
      <c r="S323" s="28">
        <f t="shared" si="215"/>
        <v>146.34692723305949</v>
      </c>
      <c r="T323" s="28">
        <f t="shared" si="215"/>
        <v>152.52934044188865</v>
      </c>
      <c r="U323" s="28">
        <f t="shared" si="215"/>
        <v>157.88845995603123</v>
      </c>
      <c r="V323" s="28">
        <f t="shared" si="215"/>
        <v>160.79557677722835</v>
      </c>
      <c r="W323" s="28">
        <f t="shared" si="215"/>
        <v>165.15469873714764</v>
      </c>
      <c r="X323" s="28">
        <f t="shared" si="215"/>
        <v>167.51134229993406</v>
      </c>
      <c r="Y323" s="28">
        <f t="shared" si="215"/>
        <v>170.16597584304651</v>
      </c>
      <c r="Z323" s="28">
        <f t="shared" si="215"/>
        <v>172.3342159884312</v>
      </c>
      <c r="AA323" s="28">
        <f t="shared" si="215"/>
        <v>175.7033755117983</v>
      </c>
      <c r="AB323" s="28">
        <f t="shared" si="215"/>
        <v>179.87304186158255</v>
      </c>
      <c r="AC323" s="28">
        <f t="shared" si="215"/>
        <v>184.1149075786339</v>
      </c>
      <c r="AD323" s="28">
        <f t="shared" si="215"/>
        <v>187.31970937383346</v>
      </c>
      <c r="AE323" s="28">
        <f t="shared" si="215"/>
        <v>191.4475204108933</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5.5691352461666198E-2</v>
      </c>
      <c r="C330" s="28">
        <f t="shared" si="218"/>
        <v>5.5691352461666198E-2</v>
      </c>
      <c r="D330" s="28">
        <f t="shared" si="218"/>
        <v>5.5691352461666198E-2</v>
      </c>
      <c r="E330" s="28">
        <f t="shared" si="218"/>
        <v>5.5691352461666198E-2</v>
      </c>
      <c r="F330" s="28">
        <f t="shared" si="218"/>
        <v>5.5691352461666198E-2</v>
      </c>
      <c r="G330" s="28">
        <f t="shared" si="218"/>
        <v>6.1458027227436873E-2</v>
      </c>
      <c r="H330" s="28">
        <f t="shared" si="218"/>
        <v>6.7182075252399817E-2</v>
      </c>
      <c r="I330" s="28">
        <f t="shared" si="218"/>
        <v>7.1794912628724117E-2</v>
      </c>
      <c r="J330" s="28">
        <f t="shared" si="218"/>
        <v>7.5822193562425907E-2</v>
      </c>
      <c r="K330" s="28">
        <f t="shared" si="218"/>
        <v>8.0165066917178451E-2</v>
      </c>
      <c r="L330" s="28">
        <f t="shared" si="218"/>
        <v>8.4595431709231991E-2</v>
      </c>
      <c r="M330" s="28">
        <f t="shared" si="218"/>
        <v>8.8953110870857666E-2</v>
      </c>
      <c r="N330" s="28">
        <f t="shared" si="218"/>
        <v>9.3589757375365026E-2</v>
      </c>
      <c r="O330" s="28">
        <f t="shared" si="218"/>
        <v>9.883027623162817E-2</v>
      </c>
      <c r="P330" s="28">
        <f t="shared" si="218"/>
        <v>0.10418336181967</v>
      </c>
      <c r="Q330" s="28">
        <f t="shared" si="218"/>
        <v>0.10965704791815692</v>
      </c>
      <c r="R330" s="28">
        <f t="shared" si="218"/>
        <v>0.11595048299624784</v>
      </c>
      <c r="S330" s="28">
        <f t="shared" si="218"/>
        <v>0.12244072364241047</v>
      </c>
      <c r="T330" s="28">
        <f t="shared" si="218"/>
        <v>0.12938280255409523</v>
      </c>
      <c r="U330" s="28">
        <f t="shared" si="218"/>
        <v>0.13625680559050338</v>
      </c>
      <c r="V330" s="28">
        <f t="shared" si="218"/>
        <v>0.1426863555810747</v>
      </c>
      <c r="W330" s="28">
        <f t="shared" si="218"/>
        <v>0.14949295155785894</v>
      </c>
      <c r="X330" s="28">
        <f t="shared" si="218"/>
        <v>0.155833872074984</v>
      </c>
      <c r="Y330" s="28">
        <f t="shared" si="218"/>
        <v>0.16227335370440119</v>
      </c>
      <c r="Z330" s="28">
        <f t="shared" si="218"/>
        <v>0.16853732810842537</v>
      </c>
      <c r="AA330" s="28">
        <f t="shared" si="218"/>
        <v>0.17502606524305189</v>
      </c>
      <c r="AB330" s="28">
        <f t="shared" si="218"/>
        <v>0.18161144998860917</v>
      </c>
      <c r="AC330" s="28">
        <f t="shared" si="218"/>
        <v>0.18813815174345169</v>
      </c>
      <c r="AD330" s="28">
        <f t="shared" si="218"/>
        <v>0.19423065440291534</v>
      </c>
      <c r="AE330" s="28">
        <f t="shared" si="218"/>
        <v>0.20037946105895882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80.245751983010081</v>
      </c>
      <c r="C8" s="23">
        <f>Calcs!C$323</f>
        <v>80.245751983010081</v>
      </c>
      <c r="D8" s="23">
        <f>Calcs!D$323</f>
        <v>80.245751983010081</v>
      </c>
      <c r="E8" s="23">
        <f>Calcs!E$323</f>
        <v>80.245751983010081</v>
      </c>
      <c r="F8" s="23">
        <f>Calcs!F$323</f>
        <v>80.245751983010081</v>
      </c>
      <c r="G8" s="23">
        <f>Calcs!G$323</f>
        <v>92.914259849348213</v>
      </c>
      <c r="H8" s="23">
        <f>Calcs!H$323</f>
        <v>104.11802783410117</v>
      </c>
      <c r="I8" s="23">
        <f>Calcs!I$323</f>
        <v>109.7113526803349</v>
      </c>
      <c r="J8" s="23">
        <f>Calcs!J$323</f>
        <v>113.16000016569679</v>
      </c>
      <c r="K8" s="23">
        <f>Calcs!K$323</f>
        <v>117.12335284930961</v>
      </c>
      <c r="L8" s="23">
        <f>Calcs!L$323</f>
        <v>120.21549941511741</v>
      </c>
      <c r="M8" s="23">
        <f>Calcs!M$323</f>
        <v>122.67617053469326</v>
      </c>
      <c r="N8" s="23">
        <f>Calcs!N$323</f>
        <v>125.45712842656795</v>
      </c>
      <c r="O8" s="23">
        <f>Calcs!O$323</f>
        <v>129.70681387665087</v>
      </c>
      <c r="P8" s="23">
        <f>Calcs!P$323</f>
        <v>133.16891429833339</v>
      </c>
      <c r="Q8" s="23">
        <f>Calcs!Q$323</f>
        <v>136.10886387194839</v>
      </c>
      <c r="R8" s="23">
        <f>Calcs!R$323</f>
        <v>141.27695155826115</v>
      </c>
      <c r="S8" s="23">
        <f>Calcs!S$323</f>
        <v>146.34692723305949</v>
      </c>
      <c r="T8" s="23">
        <f>Calcs!T$323</f>
        <v>152.52934044188865</v>
      </c>
      <c r="U8" s="23">
        <f>Calcs!U$323</f>
        <v>157.88845995603123</v>
      </c>
      <c r="V8" s="23">
        <f>Calcs!V$323</f>
        <v>160.79557677722835</v>
      </c>
      <c r="W8" s="23">
        <f>Calcs!W$323</f>
        <v>165.15469873714764</v>
      </c>
      <c r="X8" s="23">
        <f>Calcs!X$323</f>
        <v>167.51134229993406</v>
      </c>
      <c r="Y8" s="23">
        <f>Calcs!Y$323</f>
        <v>170.16597584304651</v>
      </c>
      <c r="Z8" s="23">
        <f>Calcs!Z$323</f>
        <v>172.3342159884312</v>
      </c>
      <c r="AA8" s="23">
        <f>Calcs!AA$323</f>
        <v>175.7033755117983</v>
      </c>
      <c r="AB8" s="23">
        <f>Calcs!AB$323</f>
        <v>179.87304186158255</v>
      </c>
      <c r="AC8" s="23">
        <f>Calcs!AC$323</f>
        <v>184.1149075786339</v>
      </c>
      <c r="AD8" s="23">
        <f>Calcs!AD$323</f>
        <v>187.31970937383346</v>
      </c>
      <c r="AE8" s="23">
        <f>Calcs!AE$323</f>
        <v>191.4475204108933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96.598504220237828</v>
      </c>
      <c r="C8" s="23">
        <f>Calcs!C$322 * Calcs!$B$314</f>
        <v>96.598504220237828</v>
      </c>
      <c r="D8" s="23">
        <f>Calcs!D$322 * Calcs!$B$314</f>
        <v>96.598504220237828</v>
      </c>
      <c r="E8" s="23">
        <f>Calcs!E$322 * Calcs!$B$314</f>
        <v>96.598504220237828</v>
      </c>
      <c r="F8" s="23">
        <f>Calcs!F$322 * Calcs!$B$314</f>
        <v>96.598504220237828</v>
      </c>
      <c r="G8" s="23">
        <f>Calcs!G$322 * Calcs!$B$314</f>
        <v>104.05850842257068</v>
      </c>
      <c r="H8" s="23">
        <f>Calcs!H$322 * Calcs!$B$314</f>
        <v>112.26303666606744</v>
      </c>
      <c r="I8" s="23">
        <f>Calcs!I$322 * Calcs!$B$314</f>
        <v>120.87848692231042</v>
      </c>
      <c r="J8" s="23">
        <f>Calcs!J$322 * Calcs!$B$314</f>
        <v>129.23702562337789</v>
      </c>
      <c r="K8" s="23">
        <f>Calcs!K$322 * Calcs!$B$314</f>
        <v>138.10799480691747</v>
      </c>
      <c r="L8" s="23">
        <f>Calcs!L$322 * Calcs!$B$314</f>
        <v>147.71236285606079</v>
      </c>
      <c r="M8" s="23">
        <f>Calcs!M$322 * Calcs!$B$314</f>
        <v>157.4978687933428</v>
      </c>
      <c r="N8" s="23">
        <f>Calcs!N$322 * Calcs!$B$314</f>
        <v>167.81488996933408</v>
      </c>
      <c r="O8" s="23">
        <f>Calcs!O$322 * Calcs!$B$314</f>
        <v>178.83022064376357</v>
      </c>
      <c r="P8" s="23">
        <f>Calcs!P$322 * Calcs!$B$314</f>
        <v>190.59474635886127</v>
      </c>
      <c r="Q8" s="23">
        <f>Calcs!Q$322 * Calcs!$B$314</f>
        <v>202.97434350348792</v>
      </c>
      <c r="R8" s="23">
        <f>Calcs!R$322 * Calcs!$B$314</f>
        <v>216.16520084586932</v>
      </c>
      <c r="S8" s="23">
        <f>Calcs!S$322 * Calcs!$B$314</f>
        <v>229.9200377729137</v>
      </c>
      <c r="T8" s="23">
        <f>Calcs!T$322 * Calcs!$B$314</f>
        <v>244.18950947727731</v>
      </c>
      <c r="U8" s="23">
        <f>Calcs!U$322 * Calcs!$B$314</f>
        <v>258.7638634744975</v>
      </c>
      <c r="V8" s="23">
        <f>Calcs!V$322 * Calcs!$B$314</f>
        <v>273.62387724660624</v>
      </c>
      <c r="W8" s="23">
        <f>Calcs!W$322 * Calcs!$B$314</f>
        <v>288.60789515407805</v>
      </c>
      <c r="X8" s="23">
        <f>Calcs!X$322 * Calcs!$B$314</f>
        <v>303.56074965964564</v>
      </c>
      <c r="Y8" s="23">
        <f>Calcs!Y$322 * Calcs!$B$314</f>
        <v>318.59359306114789</v>
      </c>
      <c r="Z8" s="23">
        <f>Calcs!Z$322 * Calcs!$B$314</f>
        <v>333.45820096841925</v>
      </c>
      <c r="AA8" s="23">
        <f>Calcs!AA$322 * Calcs!$B$314</f>
        <v>348.20113813034845</v>
      </c>
      <c r="AB8" s="23">
        <f>Calcs!AB$322 * Calcs!$B$314</f>
        <v>362.72605281415696</v>
      </c>
      <c r="AC8" s="23">
        <f>Calcs!AC$322 * Calcs!$B$314</f>
        <v>377.05775479883022</v>
      </c>
      <c r="AD8" s="23">
        <f>Calcs!AD$322 * Calcs!$B$314</f>
        <v>390.8762809979039</v>
      </c>
      <c r="AE8" s="23">
        <f>Calcs!AE$322 * Calcs!$B$314</f>
        <v>404.30145595586714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69.027495779762177</v>
      </c>
      <c r="C8" s="23">
        <f>Calcs!C$322 * (1 - Calcs!$B$314)</f>
        <v>69.027495779762177</v>
      </c>
      <c r="D8" s="23">
        <f>Calcs!D$322 * (1 - Calcs!$B$314)</f>
        <v>69.027495779762177</v>
      </c>
      <c r="E8" s="23">
        <f>Calcs!E$322 * (1 - Calcs!$B$314)</f>
        <v>69.027495779762177</v>
      </c>
      <c r="F8" s="23">
        <f>Calcs!F$322 * (1 - Calcs!$B$314)</f>
        <v>69.027495779762177</v>
      </c>
      <c r="G8" s="23">
        <f>Calcs!G$322 * (1 - Calcs!$B$314)</f>
        <v>74.358276134492101</v>
      </c>
      <c r="H8" s="23">
        <f>Calcs!H$322 * (1 - Calcs!$B$314)</f>
        <v>80.221079531651341</v>
      </c>
      <c r="I8" s="23">
        <f>Calcs!I$322 * (1 - Calcs!$B$314)</f>
        <v>86.377520161908748</v>
      </c>
      <c r="J8" s="23">
        <f>Calcs!J$322 * (1 - Calcs!$B$314)</f>
        <v>92.350376569679455</v>
      </c>
      <c r="K8" s="23">
        <f>Calcs!K$322 * (1 - Calcs!$B$314)</f>
        <v>98.689406276424052</v>
      </c>
      <c r="L8" s="23">
        <f>Calcs!L$322 * (1 - Calcs!$B$314)</f>
        <v>105.55250918191012</v>
      </c>
      <c r="M8" s="23">
        <f>Calcs!M$322 * (1 - Calcs!$B$314)</f>
        <v>112.54504985571342</v>
      </c>
      <c r="N8" s="23">
        <f>Calcs!N$322 * (1 - Calcs!$B$314)</f>
        <v>119.91740144059699</v>
      </c>
      <c r="O8" s="23">
        <f>Calcs!O$322 * (1 - Calcs!$B$314)</f>
        <v>127.78875201460069</v>
      </c>
      <c r="P8" s="23">
        <f>Calcs!P$322 * (1 - Calcs!$B$314)</f>
        <v>136.1954634404664</v>
      </c>
      <c r="Q8" s="23">
        <f>Calcs!Q$322 * (1 - Calcs!$B$314)</f>
        <v>145.04169347843467</v>
      </c>
      <c r="R8" s="23">
        <f>Calcs!R$322 * (1 - Calcs!$B$314)</f>
        <v>154.46763497600409</v>
      </c>
      <c r="S8" s="23">
        <f>Calcs!S$322 * (1 - Calcs!$B$314)</f>
        <v>164.29658580290476</v>
      </c>
      <c r="T8" s="23">
        <f>Calcs!T$322 * (1 - Calcs!$B$314)</f>
        <v>174.49328507690902</v>
      </c>
      <c r="U8" s="23">
        <f>Calcs!U$322 * (1 - Calcs!$B$314)</f>
        <v>184.90784757098444</v>
      </c>
      <c r="V8" s="23">
        <f>Calcs!V$322 * (1 - Calcs!$B$314)</f>
        <v>195.52653723105212</v>
      </c>
      <c r="W8" s="23">
        <f>Calcs!W$322 * (1 - Calcs!$B$314)</f>
        <v>206.23383794156561</v>
      </c>
      <c r="X8" s="23">
        <f>Calcs!X$322 * (1 - Calcs!$B$314)</f>
        <v>216.91886986426718</v>
      </c>
      <c r="Y8" s="23">
        <f>Calcs!Y$322 * (1 - Calcs!$B$314)</f>
        <v>227.6610603653663</v>
      </c>
      <c r="Z8" s="23">
        <f>Calcs!Z$322 * (1 - Calcs!$B$314)</f>
        <v>238.28303290903668</v>
      </c>
      <c r="AA8" s="23">
        <f>Calcs!AA$322 * (1 - Calcs!$B$314)</f>
        <v>248.8180617994029</v>
      </c>
      <c r="AB8" s="23">
        <f>Calcs!AB$322 * (1 - Calcs!$B$314)</f>
        <v>259.19729587897103</v>
      </c>
      <c r="AC8" s="23">
        <f>Calcs!AC$322 * (1 - Calcs!$B$314)</f>
        <v>269.43846375470076</v>
      </c>
      <c r="AD8" s="23">
        <f>Calcs!AD$322 * (1 - Calcs!$B$314)</f>
        <v>279.31292575169357</v>
      </c>
      <c r="AE8" s="23">
        <f>Calcs!AE$322 * (1 - Calcs!$B$314)</f>
        <v>288.90630626243683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96.598504220237828</v>
      </c>
      <c r="C8" s="23">
        <f>'BDESC-rural-residential'!E8</f>
        <v>69.027495779762177</v>
      </c>
      <c r="D8" s="23">
        <f>'BDESC-commercial'!E8</f>
        <v>80.245751983010081</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2026-08-07T21:04:39Z</dcterms:modified>
</cp:coreProperties>
</file>