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H/bldgs/BCEU/"/>
    </mc:Choice>
  </mc:AlternateContent>
  <xr:revisionPtr revIDLastSave="0" documentId="8_{CC6FA132-D062-E745-82D8-59AB91319A0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S151" i="36" l="1"/>
  <c r="AF6" i="14" s="1"/>
  <c r="AK151" i="36"/>
  <c r="X6" i="14" s="1"/>
  <c r="AC151" i="36"/>
  <c r="P6" i="14" s="1"/>
  <c r="U151" i="36"/>
  <c r="H6" i="14" s="1"/>
  <c r="AN143" i="36"/>
  <c r="AA11" i="21" s="1"/>
  <c r="AF143" i="36"/>
  <c r="S11" i="21" s="1"/>
  <c r="X143" i="36"/>
  <c r="K11" i="21" s="1"/>
  <c r="AN182" i="36"/>
  <c r="AA11" i="16" s="1"/>
  <c r="X182" i="36"/>
  <c r="K11" i="16" s="1"/>
  <c r="AJ151" i="36"/>
  <c r="W6" i="14" s="1"/>
  <c r="AE143" i="36"/>
  <c r="R11" i="21" s="1"/>
  <c r="AL143" i="36"/>
  <c r="Y11" i="21" s="1"/>
  <c r="AL182" i="36"/>
  <c r="Y11" i="16" s="1"/>
  <c r="AD182" i="36"/>
  <c r="Q11" i="16" s="1"/>
  <c r="V182" i="36"/>
  <c r="I11" i="16" s="1"/>
  <c r="AL156" i="36"/>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O182" i="36"/>
  <c r="AB11" i="16" s="1"/>
  <c r="AG182" i="36"/>
  <c r="T11" i="16" s="1"/>
  <c r="Y182" i="36"/>
  <c r="L11" i="16" s="1"/>
  <c r="AO156" i="36"/>
  <c r="AB11" i="14" s="1"/>
  <c r="AG156" i="36"/>
  <c r="T11" i="14" s="1"/>
  <c r="Y156" i="36"/>
  <c r="L11" i="14" s="1"/>
  <c r="AF182" i="36"/>
  <c r="S11" i="16" s="1"/>
  <c r="AN156" i="36"/>
  <c r="AA11" i="14" s="1"/>
  <c r="AF156" i="36"/>
  <c r="S11" i="14" s="1"/>
  <c r="AR151" i="36"/>
  <c r="AE6" i="14" s="1"/>
  <c r="T151" i="36"/>
  <c r="G6" i="14" s="1"/>
  <c r="AM143" i="36"/>
  <c r="Z11" i="21" s="1"/>
  <c r="AE182" i="36"/>
  <c r="R11" i="16" s="1"/>
  <c r="AM156" i="36"/>
  <c r="Z11" i="14" s="1"/>
  <c r="W156" i="36"/>
  <c r="J11" i="14" s="1"/>
  <c r="AQ151" i="36"/>
  <c r="AD6" i="14" s="1"/>
  <c r="AA151" i="36"/>
  <c r="N6" i="14" s="1"/>
  <c r="S151" i="36"/>
  <c r="F6" i="14" s="1"/>
  <c r="V143" i="36"/>
  <c r="I11" i="21" s="1"/>
  <c r="AR182" i="36"/>
  <c r="AE11" i="16" s="1"/>
  <c r="AJ182" i="36"/>
  <c r="W11" i="16" s="1"/>
  <c r="AB182" i="36"/>
  <c r="O11" i="16" s="1"/>
  <c r="T182" i="36"/>
  <c r="G11" i="16" s="1"/>
  <c r="AR156" i="36"/>
  <c r="AE11" i="14" s="1"/>
  <c r="AJ156" i="36"/>
  <c r="W11" i="14" s="1"/>
  <c r="T156" i="36"/>
  <c r="G11" i="14" s="1"/>
  <c r="AN151" i="36"/>
  <c r="AA6" i="14" s="1"/>
  <c r="AF151" i="36"/>
  <c r="S6" i="14" s="1"/>
  <c r="X151" i="36"/>
  <c r="K6" i="14" s="1"/>
  <c r="AQ143" i="36"/>
  <c r="AD11" i="21" s="1"/>
  <c r="AI143" i="36"/>
  <c r="V11" i="21" s="1"/>
  <c r="AA143" i="36"/>
  <c r="N11" i="21" s="1"/>
  <c r="S143" i="36"/>
  <c r="F11" i="21"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X156" i="36"/>
  <c r="K11" i="14" s="1"/>
  <c r="AB151" i="36"/>
  <c r="O6" i="14" s="1"/>
  <c r="W143" i="36"/>
  <c r="J11" i="21" s="1"/>
  <c r="AM182" i="36"/>
  <c r="Z11" i="16" s="1"/>
  <c r="W182" i="36"/>
  <c r="J11" i="16" s="1"/>
  <c r="AE156" i="36"/>
  <c r="R11" i="14" s="1"/>
  <c r="AI151" i="36"/>
  <c r="V6" i="14" s="1"/>
  <c r="AD143" i="36"/>
  <c r="Q11" i="21" s="1"/>
  <c r="AB156" i="36"/>
  <c r="O11" i="14"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<sst xmlns="http://schemas.openxmlformats.org/spreadsheetml/2006/main" count="211474" uniqueCount="1097">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</sst>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16485999999999.998</c:v>
                </c:pt>
                <c:pt idx="1">
                  <c:v>16485999999999.998</c:v>
                </c:pt>
                <c:pt idx="2">
                  <c:v>16491658798245.641</c:v>
                </c:pt>
                <c:pt idx="3">
                  <c:v>16473352779977.754</c:v>
                </c:pt>
                <c:pt idx="4">
                  <c:v>16450761186396.414</c:v>
                </c:pt>
                <c:pt idx="5">
                  <c:v>16438612055969.355</c:v>
                </c:pt>
                <c:pt idx="6">
                  <c:v>16438982792242.549</c:v>
                </c:pt>
                <c:pt idx="7">
                  <c:v>16454775179654.895</c:v>
                </c:pt>
                <c:pt idx="8">
                  <c:v>16470665154146.113</c:v>
                </c:pt>
                <c:pt idx="9">
                  <c:v>16489942937879.215</c:v>
                </c:pt>
                <c:pt idx="10">
                  <c:v>16523305426846.385</c:v>
                </c:pt>
                <c:pt idx="11">
                  <c:v>16581660131230.889</c:v>
                </c:pt>
                <c:pt idx="12">
                  <c:v>16648694408878.23</c:v>
                </c:pt>
                <c:pt idx="13">
                  <c:v>16727140859948.553</c:v>
                </c:pt>
                <c:pt idx="14">
                  <c:v>16815862712544.562</c:v>
                </c:pt>
                <c:pt idx="15">
                  <c:v>16908728094885.029</c:v>
                </c:pt>
                <c:pt idx="16">
                  <c:v>16994999177463.98</c:v>
                </c:pt>
                <c:pt idx="17">
                  <c:v>17077516822266.25</c:v>
                </c:pt>
                <c:pt idx="18">
                  <c:v>17157235121895.57</c:v>
                </c:pt>
                <c:pt idx="19">
                  <c:v>17231917774328.674</c:v>
                </c:pt>
                <c:pt idx="20">
                  <c:v>17304092988862.473</c:v>
                </c:pt>
                <c:pt idx="21">
                  <c:v>17243791959854.211</c:v>
                </c:pt>
                <c:pt idx="22">
                  <c:v>17180814353410.467</c:v>
                </c:pt>
                <c:pt idx="23">
                  <c:v>17113483207806.82</c:v>
                </c:pt>
                <c:pt idx="24">
                  <c:v>17046292028837.078</c:v>
                </c:pt>
                <c:pt idx="25">
                  <c:v>16978165196307.699</c:v>
                </c:pt>
                <c:pt idx="26">
                  <c:v>16936984266385.803</c:v>
                </c:pt>
                <c:pt idx="27">
                  <c:v>16868070503211.967</c:v>
                </c:pt>
                <c:pt idx="28">
                  <c:v>16797390480468.242</c:v>
                </c:pt>
                <c:pt idx="29">
                  <c:v>16708833765217.119</c:v>
                </c:pt>
                <c:pt idx="30">
                  <c:v>16630912509840.154</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14012000000000</c:v>
                </c:pt>
                <c:pt idx="1">
                  <c:v>14012000000000</c:v>
                </c:pt>
                <c:pt idx="2">
                  <c:v>14092974284613.688</c:v>
                </c:pt>
                <c:pt idx="3">
                  <c:v>14171780356883.75</c:v>
                </c:pt>
                <c:pt idx="4">
                  <c:v>14255965433214.199</c:v>
                </c:pt>
                <c:pt idx="5">
                  <c:v>14334787901920.645</c:v>
                </c:pt>
                <c:pt idx="6">
                  <c:v>14412849038142.195</c:v>
                </c:pt>
                <c:pt idx="7">
                  <c:v>14488881598358.135</c:v>
                </c:pt>
                <c:pt idx="8">
                  <c:v>14565843805860.652</c:v>
                </c:pt>
                <c:pt idx="9">
                  <c:v>14647920607206.393</c:v>
                </c:pt>
                <c:pt idx="10">
                  <c:v>14736736593464.145</c:v>
                </c:pt>
                <c:pt idx="11">
                  <c:v>14834921072945.783</c:v>
                </c:pt>
                <c:pt idx="12">
                  <c:v>14946417358964.684</c:v>
                </c:pt>
                <c:pt idx="13">
                  <c:v>15067249511248.736</c:v>
                </c:pt>
                <c:pt idx="14">
                  <c:v>15198574076779.883</c:v>
                </c:pt>
                <c:pt idx="15">
                  <c:v>15336911663801.512</c:v>
                </c:pt>
                <c:pt idx="16">
                  <c:v>15481497248309.504</c:v>
                </c:pt>
                <c:pt idx="17">
                  <c:v>15635748183777.211</c:v>
                </c:pt>
                <c:pt idx="18">
                  <c:v>15794742595953.611</c:v>
                </c:pt>
                <c:pt idx="19">
                  <c:v>15963737845367.039</c:v>
                </c:pt>
                <c:pt idx="20">
                  <c:v>16138858138662.551</c:v>
                </c:pt>
                <c:pt idx="21">
                  <c:v>16324138950491.32</c:v>
                </c:pt>
                <c:pt idx="22">
                  <c:v>16515357802202.035</c:v>
                </c:pt>
                <c:pt idx="23">
                  <c:v>16715710349361.191</c:v>
                </c:pt>
                <c:pt idx="24">
                  <c:v>16924064803369.41</c:v>
                </c:pt>
                <c:pt idx="25">
                  <c:v>17137009464808.145</c:v>
                </c:pt>
                <c:pt idx="26">
                  <c:v>17360396242500.988</c:v>
                </c:pt>
                <c:pt idx="27">
                  <c:v>17588336150047.406</c:v>
                </c:pt>
                <c:pt idx="28">
                  <c:v>17822207845033.742</c:v>
                </c:pt>
                <c:pt idx="29">
                  <c:v>18065308466817.582</c:v>
                </c:pt>
                <c:pt idx="30">
                  <c:v>18316514344796.254</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773</v>
      </c>
      <c r="C1" s="95">
        <v>45275</v>
      </c>
      <c r="E1" s="128" t="s">
        <v>915</v>
      </c>
      <c r="F1" s="129" t="str">
        <f>B1</f>
        <v>New Hampshire</v>
      </c>
      <c r="H1" t="s">
        <v>712</v>
      </c>
      <c r="I1" t="s">
        <v>817</v>
      </c>
    </row>
    <row r="2" spans="1:9" x14ac:dyDescent="0.2">
      <c r="B2" t="str">
        <f>VLOOKUP(B1,H2:I52,2)</f>
        <v>NH</v>
      </c>
      <c r="E2" s="128" t="s">
        <v>817</v>
      </c>
      <c r="F2" s="130" t="str">
        <f>LOOKUP(F1,H:H,I:I)</f>
        <v>NH</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0.41676726950938964</v>
      </c>
      <c r="H5" s="100" t="s">
        <v>724</v>
      </c>
      <c r="I5" s="100" t="s">
        <v>725</v>
      </c>
    </row>
    <row r="6" spans="1:9" x14ac:dyDescent="0.2">
      <c r="B6" t="s">
        <v>551</v>
      </c>
      <c r="E6" s="119" t="s">
        <v>910</v>
      </c>
      <c r="F6" s="120">
        <f>SUMIFS('Rural Urban'!F:F,'Rural Urban'!B:B,About!F2) / 100</f>
        <v>0.58323273049061031</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0.41676726950938964</v>
      </c>
      <c r="R11" s="207">
        <f>1-Q11</f>
        <v>0.58323273049061042</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NH</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64602000000000</v>
      </c>
      <c r="G23" s="6">
        <f>BF2</f>
        <v>1.1695032E+16</v>
      </c>
      <c r="H23" s="207">
        <f>IFERROR(F23/G23,0)</f>
        <v>5.5238839876624538E-3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19284000000000</v>
      </c>
      <c r="G25" s="6">
        <f t="shared" si="2"/>
        <v>473453000000000</v>
      </c>
      <c r="H25" s="207">
        <f t="shared" si="3"/>
        <v>4.0730547699560464E-2</v>
      </c>
    </row>
    <row r="26" spans="1:58" x14ac:dyDescent="0.2">
      <c r="C26" s="204" t="s">
        <v>966</v>
      </c>
      <c r="D26" s="204" t="s">
        <v>635</v>
      </c>
      <c r="E26" t="s">
        <v>1022</v>
      </c>
      <c r="F26">
        <f t="shared" si="1"/>
        <v>16486000000000</v>
      </c>
      <c r="G26" s="6">
        <f t="shared" si="2"/>
        <v>5017299000000000</v>
      </c>
      <c r="H26" s="213">
        <f t="shared" si="3"/>
        <v>3.2858316795550753E-3</v>
      </c>
    </row>
    <row r="27" spans="1:58" x14ac:dyDescent="0.2">
      <c r="C27" s="204" t="s">
        <v>968</v>
      </c>
      <c r="D27" s="204" t="s">
        <v>969</v>
      </c>
      <c r="E27" t="s">
        <v>1022</v>
      </c>
      <c r="F27">
        <f t="shared" si="1"/>
        <v>429000000000</v>
      </c>
      <c r="G27" s="6">
        <f t="shared" si="2"/>
        <v>9410000000000</v>
      </c>
      <c r="H27" s="207">
        <f t="shared" si="3"/>
        <v>4.5589798087141337E-2</v>
      </c>
    </row>
    <row r="28" spans="1:58" x14ac:dyDescent="0.2">
      <c r="C28" s="204" t="s">
        <v>971</v>
      </c>
      <c r="D28" s="204" t="s">
        <v>972</v>
      </c>
      <c r="E28" t="s">
        <v>1022</v>
      </c>
      <c r="F28">
        <f t="shared" si="1"/>
        <v>7679000000000</v>
      </c>
      <c r="G28" s="6">
        <f t="shared" si="2"/>
        <v>4914171000000000</v>
      </c>
      <c r="H28" s="213">
        <f t="shared" si="3"/>
        <v>1.56262368566336E-3</v>
      </c>
    </row>
    <row r="29" spans="1:58" x14ac:dyDescent="0.2">
      <c r="C29" s="204" t="s">
        <v>974</v>
      </c>
      <c r="D29" s="204" t="s">
        <v>975</v>
      </c>
      <c r="E29" t="s">
        <v>1022</v>
      </c>
      <c r="F29">
        <f t="shared" si="1"/>
        <v>9343000000000</v>
      </c>
      <c r="G29" s="6">
        <f t="shared" si="2"/>
        <v>484129000000000</v>
      </c>
      <c r="H29" s="207">
        <f t="shared" si="3"/>
        <v>1.9298575379702518E-2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10305000000000</v>
      </c>
      <c r="G31" s="6">
        <f t="shared" si="2"/>
        <v>438967000000000</v>
      </c>
      <c r="H31" s="207">
        <f t="shared" si="3"/>
        <v>2.3475568778518658E-2</v>
      </c>
    </row>
    <row r="32" spans="1:58" x14ac:dyDescent="0.2">
      <c r="C32" s="204" t="s">
        <v>983</v>
      </c>
      <c r="D32" s="204" t="s">
        <v>983</v>
      </c>
      <c r="E32" t="s">
        <v>1013</v>
      </c>
      <c r="F32">
        <f t="shared" si="1"/>
        <v>39657000000000</v>
      </c>
      <c r="G32" s="6">
        <f t="shared" si="2"/>
        <v>9178628000000000</v>
      </c>
      <c r="H32" s="207">
        <f t="shared" si="3"/>
        <v>4.3205803743217395E-3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7594000000000</v>
      </c>
      <c r="G34" s="6">
        <f t="shared" si="2"/>
        <v>707192000000000</v>
      </c>
      <c r="H34" s="207">
        <f t="shared" si="3"/>
        <v>1.0738243645290106E-2</v>
      </c>
    </row>
    <row r="35" spans="3:8" x14ac:dyDescent="0.2">
      <c r="C35" s="204" t="s">
        <v>990</v>
      </c>
      <c r="D35" s="204" t="s">
        <v>635</v>
      </c>
      <c r="E35" t="s">
        <v>1013</v>
      </c>
      <c r="F35">
        <f t="shared" si="1"/>
        <v>14012000000000</v>
      </c>
      <c r="G35" s="6">
        <f t="shared" si="2"/>
        <v>4532636000000000</v>
      </c>
      <c r="H35" s="213">
        <f t="shared" si="3"/>
        <v>3.0913578765204178E-3</v>
      </c>
    </row>
    <row r="36" spans="3:8" x14ac:dyDescent="0.2">
      <c r="C36" s="204" t="s">
        <v>992</v>
      </c>
      <c r="D36" s="204" t="s">
        <v>969</v>
      </c>
      <c r="E36" t="s">
        <v>1013</v>
      </c>
      <c r="F36">
        <f t="shared" si="1"/>
        <v>46000000000</v>
      </c>
      <c r="G36" s="6">
        <f t="shared" si="2"/>
        <v>1434000000000</v>
      </c>
      <c r="H36" s="207">
        <f t="shared" si="3"/>
        <v>3.2078103207810321E-2</v>
      </c>
    </row>
    <row r="37" spans="3:8" x14ac:dyDescent="0.2">
      <c r="C37" s="204" t="s">
        <v>994</v>
      </c>
      <c r="D37" s="204" t="s">
        <v>972</v>
      </c>
      <c r="E37" t="s">
        <v>1013</v>
      </c>
      <c r="F37">
        <f t="shared" si="1"/>
        <v>9641000000000</v>
      </c>
      <c r="G37" s="6">
        <f t="shared" si="2"/>
        <v>3434314000000000</v>
      </c>
      <c r="H37" s="213">
        <f t="shared" si="3"/>
        <v>2.8072564127799614E-3</v>
      </c>
    </row>
    <row r="38" spans="3:8" x14ac:dyDescent="0.2">
      <c r="C38" s="204" t="s">
        <v>996</v>
      </c>
      <c r="D38" s="204" t="s">
        <v>975</v>
      </c>
      <c r="E38" t="s">
        <v>1013</v>
      </c>
      <c r="F38">
        <f t="shared" si="1"/>
        <v>5357000000000</v>
      </c>
      <c r="G38" s="6">
        <f t="shared" si="2"/>
        <v>216973000000000</v>
      </c>
      <c r="H38" s="207">
        <f t="shared" si="3"/>
        <v>2.4689707936010472E-2</v>
      </c>
    </row>
    <row r="39" spans="3:8" x14ac:dyDescent="0.2">
      <c r="C39" s="204" t="s">
        <v>998</v>
      </c>
      <c r="D39" s="204" t="s">
        <v>978</v>
      </c>
      <c r="E39" t="s">
        <v>1013</v>
      </c>
      <c r="F39">
        <f t="shared" si="1"/>
        <v>1069000000000</v>
      </c>
      <c r="G39" s="6">
        <f t="shared" si="2"/>
        <v>3163000000000</v>
      </c>
      <c r="H39" s="207">
        <f t="shared" si="3"/>
        <v>0.33797028137843821</v>
      </c>
    </row>
    <row r="40" spans="3:8" ht="16" thickBot="1" x14ac:dyDescent="0.25">
      <c r="C40" s="205" t="s">
        <v>1001</v>
      </c>
      <c r="D40" s="205" t="s">
        <v>981</v>
      </c>
      <c r="E40" t="s">
        <v>1013</v>
      </c>
      <c r="F40">
        <f t="shared" si="1"/>
        <v>2413000000000</v>
      </c>
      <c r="G40" s="6">
        <f t="shared" si="2"/>
        <v>122008000000000</v>
      </c>
      <c r="H40" s="207">
        <f t="shared" si="3"/>
        <v>1.9777391646449413E-2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New Hampshire</v>
      </c>
      <c r="H2" s="1" t="s">
        <v>354</v>
      </c>
      <c r="I2" s="1"/>
      <c r="J2" s="1"/>
      <c r="K2" s="1"/>
      <c r="L2" s="1"/>
      <c r="M2" s="1"/>
      <c r="P2" s="1" t="s">
        <v>1087</v>
      </c>
      <c r="Q2">
        <f>SUMIFS(BDEQ!C:C,BDEQ!$AG:$AG,About!$B$2,BDEQ!$AH:$AH,Calculations!$I4)*BDEQ!$C$2</f>
        <v>165930678</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0.16040757356695201</v>
      </c>
      <c r="K4" s="207">
        <f>$B$12</f>
        <v>0.58323273049061042</v>
      </c>
      <c r="L4" s="209" t="s">
        <v>1022</v>
      </c>
      <c r="M4" s="12" t="s">
        <v>1015</v>
      </c>
      <c r="N4" s="1" t="s">
        <v>635</v>
      </c>
      <c r="O4" s="7">
        <f>P4</f>
        <v>1542346858266.9241</v>
      </c>
      <c r="P4" s="7">
        <f>Q4</f>
        <v>1542346858266.9241</v>
      </c>
      <c r="Q4" s="45">
        <f>SUMIFS('SEDS 2021'!$F$23:$F$40,'SEDS 2021'!E$23:E$40,Calculations!L4,'SEDS 2021'!D$23:D$40,Calculations!N4)*J4*K4</f>
        <v>1542346858266.9241</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1588070091261.3596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1631588997627.1016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1672587719619.092</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1711589248463.1277</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1749139208384.6189</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1786174665650.9084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1821877950800.4717</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1857511628726.0747</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1893697476478.0417</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1930755535667.3267</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1968672662343.4236</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2007344668866.5129</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2046366341412.5715</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2086823184772.2153</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2127416924699.4399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2168583708207.1926</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2210650163336.3857</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2251992361813.0146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2293711635553.6465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2312065972605.6279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2331042648546.3774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2351054770489.228</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2371718622528.8345</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2392859539199.2661</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2414228018728.5879</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2435549960806.6685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2456289355055.7573</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2476769511653.6807</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2496435784123.3457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0.58323273049061042</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0.73237807773416386</v>
      </c>
      <c r="K6" s="207">
        <f t="shared" si="0"/>
        <v>0.58323273049061042</v>
      </c>
      <c r="L6" s="209" t="s">
        <v>1022</v>
      </c>
      <c r="M6" s="12" t="s">
        <v>1015</v>
      </c>
      <c r="N6" s="1" t="s">
        <v>972</v>
      </c>
      <c r="O6" s="7">
        <f t="shared" si="1"/>
        <v>3280060784231.7837</v>
      </c>
      <c r="P6" s="7">
        <f t="shared" si="1"/>
        <v>3280060784231.7837</v>
      </c>
      <c r="Q6" s="45">
        <f>SUMIFS('SEDS 2021'!$F$23:$F$40,'SEDS 2021'!E$23:E$40,Calculations!L6,'SEDS 2021'!D$23:D$40,Calculations!N6)*J6*K6</f>
        <v>3280060784231.7837</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3296844683105.6655</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3313450566938.3091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3331682023123.9565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3351080901298.7056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3375606054657.2734</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3410448812929.1548</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3451868706276.9502</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3505023234253.8535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3572598179902.0195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3653603412227.5337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3749618182699.8838</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3857974827310.4834</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3978588031538.1387</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4111505112600.6543</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4247835254166.6567</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4388878614326.3428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4537091131619.0527</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4686111793788.3281</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4839904761868.2617</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4932331861123.8125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5023047959809.3018</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5113629851942.7373</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5202318522524.7812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5287514647578.5537</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5367321126212.873</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5439984349340.0225</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5503247068336.8242</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5558393348741.1289</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5604095751893.8672</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0.92889054505262203</v>
      </c>
      <c r="K7" s="207">
        <f t="shared" si="0"/>
        <v>0.58323273049061042</v>
      </c>
      <c r="L7" s="209" t="s">
        <v>1022</v>
      </c>
      <c r="M7" s="12" t="s">
        <v>1015</v>
      </c>
      <c r="N7" s="1" t="s">
        <v>964</v>
      </c>
      <c r="O7" s="7">
        <f t="shared" si="1"/>
        <v>10447287670213.787</v>
      </c>
      <c r="P7" s="7">
        <f t="shared" si="1"/>
        <v>10447287670213.787</v>
      </c>
      <c r="Q7" s="45">
        <f>SUMIFS('SEDS 2021'!$F$23:$F$40,'SEDS 2021'!E$23:E$40,Calculations!L7,'SEDS 2021'!D$23:D$40,Calculations!N7)*J7*K7</f>
        <v>10447287670213.787</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10464520887181.5</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10471971975912.059</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10461165188880.566</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10432802177919.758</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10383200462157.631</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10312687249906.902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10201760801475.816</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10051233145494.428</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9854023823665.7207</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9616262025881.4629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9336812585127.4629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9021930355823.5039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8674522531057.6855</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8309079259772.2676</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7925539343045.2705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7534220807226.3281</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7139068382798.3682</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6735331716343.0049</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6327633503464.127</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5837587392386.4824</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5353840403592.1143</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4878851121309.2402</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4414094846248.1836</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3964132887877.147</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3534366572611.3364</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3129613889415.001</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2752843804794.0757</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2407102806092.2852</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2093299678178.6223</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0.58323273049061042</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0.58323273049061042</v>
      </c>
      <c r="L9" s="209" t="s">
        <v>1022</v>
      </c>
      <c r="M9" s="12" t="s">
        <v>1015</v>
      </c>
      <c r="N9" s="1" t="s">
        <v>981</v>
      </c>
      <c r="O9" s="7">
        <f t="shared" si="1"/>
        <v>6010213287705.7402</v>
      </c>
      <c r="P9" s="7">
        <f t="shared" si="1"/>
        <v>6010213287705.7402</v>
      </c>
      <c r="Q9" s="45">
        <f>SUMIFS('SEDS 2021'!$F$23:$F$40,'SEDS 2021'!E$23:E$40,Calculations!L9,'SEDS 2021'!D$23:D$40,Calculations!N9)*J9*K9</f>
        <v>6010213287705.7402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6022603259236.332</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6032924628015.584</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6038916401509.5801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6045182251920.1123</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6053567788436.792</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6068155499453.9512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6086047171031.9619</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6110963049459.6719</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6142304450588.0674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6185820741071.4668</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6237043695764.8594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6297559708982.8115</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6364814458130.8623</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6441849728956.5762</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6524490511218.29</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6613984129446.2686</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6710867133477.2734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6812077877702.1865</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6920763811310.8486</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6958339364721.627</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6997752374456.7334</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7040328978223.0889</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7084088484714.2256</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7128596575936.0225</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7173701240551.8193</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7219152525529.8906</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7263088978160.334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7307046210600.0996</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7348782712385.0664</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0.58323273049061042</v>
      </c>
      <c r="L10" s="209" t="s">
        <v>1022</v>
      </c>
      <c r="M10" s="12" t="s">
        <v>1015</v>
      </c>
      <c r="N10" s="1" t="s">
        <v>969</v>
      </c>
      <c r="O10" s="7">
        <f t="shared" si="1"/>
        <v>250206841380.47186</v>
      </c>
      <c r="P10" s="7">
        <f t="shared" si="1"/>
        <v>250206841380.47186</v>
      </c>
      <c r="Q10" s="45">
        <f>SUMIFS('SEDS 2021'!$F$23:$F$40,'SEDS 2021'!E$23:E$40,Calculations!L10,'SEDS 2021'!D$23:D$40,Calculations!N10)*J10*K10</f>
        <v>250206841380.47186</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250084477038.36884</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249627393688.40146</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248541522902.98874</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246865641728.98569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244338702169.33176</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240905865129.23581</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236150538356.7753</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230193783547.57498</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222909562581.89075</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214457286070.29437</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205017024680.13062</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194696627728.34723</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183559914902.73303</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171858464173.15533</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159740723365.26035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147400320976.56116</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134957117841.68353</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122459181445.73358</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110190860796.09207</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97199738015.143311</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84885444207.354843</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73394550149.99826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62818077741.701279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53250768045.938515</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44750565902.479469</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37350970480.20507</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31046962486.739937</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25809108181.076435</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21558268342.311375</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0.58323273049061042</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0.58323273049061042</v>
      </c>
      <c r="C12" s="207">
        <f>'Rural Urban'!Q11</f>
        <v>0.41676726950938964</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0.90226914817550663</v>
      </c>
      <c r="K12" s="207">
        <f t="shared" si="0"/>
        <v>0.58323273049061042</v>
      </c>
      <c r="L12" s="209" t="s">
        <v>1022</v>
      </c>
      <c r="M12" s="12" t="s">
        <v>1015</v>
      </c>
      <c r="N12" s="1" t="s">
        <v>975</v>
      </c>
      <c r="O12" s="7">
        <f t="shared" si="1"/>
        <v>4916593974682.79</v>
      </c>
      <c r="P12" s="7">
        <f t="shared" si="1"/>
        <v>4916593974682.79</v>
      </c>
      <c r="Q12" s="45">
        <f>SUMIFS('SEDS 2021'!$F$23:$F$40,'SEDS 2021'!E$23:E$40,Calculations!L12,'SEDS 2021'!D$23:D$40,Calculations!N12)*J12*K12</f>
        <v>4916593974682.79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4994762765168.2305</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5067219409013.793</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5129879608184.4658</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5184645168465.5762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5232087314064.9502</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5276331614113.791</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5313099362563.6416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5348630769268.7764</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5384808045682.3672</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5429660525168.4355</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5483373424612.4775</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5550713558227.292</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5632343514554.5625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5733486623312.2031</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5847378948697.6445</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5974401894667.752</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6113266440170.1016</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6257759962019.915</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6411205764582.8291</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6488534592348.7168</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6567379288378.3818</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6649579686686.1279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6733660852908.6367</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6818515471828.6475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6902185823911.1309</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6982469881809.9902</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7056248587392.6113</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7124394722244.4316</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7184611004634.0059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0.58323273049061042</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2.2588966663935724E-2</v>
      </c>
      <c r="K17" s="207">
        <f>$B$12</f>
        <v>0.58323273049061042</v>
      </c>
      <c r="L17" s="209" t="s">
        <v>1022</v>
      </c>
      <c r="M17" s="12" t="s">
        <v>1018</v>
      </c>
      <c r="N17" s="1" t="s">
        <v>635</v>
      </c>
      <c r="O17" s="7">
        <f>P17</f>
        <v>217196862909.19287</v>
      </c>
      <c r="P17" s="7">
        <f>Q17</f>
        <v>217196862909.19287</v>
      </c>
      <c r="Q17" s="45">
        <f>SUMIFS('SEDS 2021'!$F$23:$F$40,'SEDS 2021'!E$23:E$40,Calculations!L17,'SEDS 2021'!D$23:D$40,Calculations!N17)*J17*K17</f>
        <v>217196862909.19287</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215785448937.74786</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214545590508.39896</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213504783761.45334</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212683579809.2601</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211737240052.47113</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211395429173.38507</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211309543720.80701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211489481051.69171</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211932685768.01868</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212322045254.22058</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213285684548.82697</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214410210276.23965</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215635659664.82535</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216922559240.39435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217916597171.27026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219277396378.30682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220664595731.48047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222072031615.87384</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223491908949.6001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224859355158.39987</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226222405503.13913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227256170746.62653</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228615704076.47989</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229973860852.38498</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231330900135.4523</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232686728022.7511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234041437176.17868</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235394976071.67291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236748415363.74496</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0.58323273049061042</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0.58323273049061042</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0.58323273049061042</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0.58323273049061042</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0.58323273049061042</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0.58323273049061042</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0.58323273049061042</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0.58323273049061042</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0.58323273049061042</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8.2421927853468524E-2</v>
      </c>
      <c r="K30" s="207">
        <f>$B$12</f>
        <v>0.58323273049061042</v>
      </c>
      <c r="L30" s="209" t="s">
        <v>1022</v>
      </c>
      <c r="M30" s="12" t="s">
        <v>1019</v>
      </c>
      <c r="N30" s="1" t="s">
        <v>635</v>
      </c>
      <c r="O30" s="7">
        <f>P30</f>
        <v>792501243241.11597</v>
      </c>
      <c r="P30" s="7">
        <f>Q30</f>
        <v>792501243241.11597</v>
      </c>
      <c r="Q30" s="45">
        <f>SUMIFS('SEDS 2021'!$F$23:$F$40,'SEDS 2021'!E$23:E$40,Calculations!L30,'SEDS 2021'!D$23:D$40,Calculations!N30)*J30*K30</f>
        <v>792501243241.11597</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784936322361.5697</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778049326424.99646</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770725244374.08081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766425713161.90515</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764593698282.05945</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763115437228.16028</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761751605670.52185</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760524387494.59778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759803357583.66321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760196147843.73108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761104407211.80029</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762671249749.7229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764308576977.03955</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765816368727.90161</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766007595414.23535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765667181519.66064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764984856298.10461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764048295529.5437</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762904811299.61584</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755453236069.46436</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748177313895.65442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741145005835.41223</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734403155776.59338</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727940839630.05115</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721725357218.38062</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715708255570.89453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709842024958.30383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704096878100.33862</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698457175430.36902</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0.58323273049061042</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0.58323273049061042</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0.58323273049061042</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0.58323273049061042</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0.58323273049061042</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0.58323273049061042</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0.58323273049061042</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0.58323273049061042</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0.58323273049061042</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0.33548149234088437</v>
      </c>
      <c r="K43" s="207">
        <f>$B$12</f>
        <v>0.58323273049061042</v>
      </c>
      <c r="L43" s="209" t="s">
        <v>1022</v>
      </c>
      <c r="M43" s="12" t="s">
        <v>1014</v>
      </c>
      <c r="N43" s="1" t="s">
        <v>635</v>
      </c>
      <c r="O43" s="7">
        <f>P43</f>
        <v>3225713189300.8413</v>
      </c>
      <c r="P43" s="7">
        <f>Q43</f>
        <v>3225713189300.8413</v>
      </c>
      <c r="Q43" s="45">
        <f>SUMIFS('SEDS 2021'!$F$23:$F$40,'SEDS 2021'!E$23:E$40,Calculations!L43,'SEDS 2021'!D$23:D$40,Calculations!N43)*J43*K43</f>
        <v>3225713189300.8413</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3224574542762.0483</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3220907879438.1777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3215651805752.3398</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3210361480504.2671</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3206732437818.6582</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3205670724292.5054</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3207515263061.8315</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3212438431172.8589</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3221492531656.4673</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3235241271104.9478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3252774755517.8955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3273325964371.9346</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3296959821638.3408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3323059217034.3667</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3350792205692.6729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3379384932590.3364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3408546260610.3237</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3437957185301.4912</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3467384676077.9419</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3466876552614.0488</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3466229619143.6411</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3465474858277.1953</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3464664967009.7251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3463857037076.8257</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3463092061026.0874</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3462368280911.7485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3461698910526.3936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3461060681619.3936</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3460430517592.2646</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0.58323273049061042</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0.26762180739999647</v>
      </c>
      <c r="K45" s="207">
        <f t="shared" si="8"/>
        <v>0.58323273049061042</v>
      </c>
      <c r="L45" s="209" t="s">
        <v>1022</v>
      </c>
      <c r="M45" s="12" t="s">
        <v>1014</v>
      </c>
      <c r="N45" s="1" t="s">
        <v>972</v>
      </c>
      <c r="O45" s="7">
        <f t="shared" ref="O45:O52" si="10">P45</f>
        <v>1198582838762.3945</v>
      </c>
      <c r="P45" s="7">
        <f t="shared" si="9"/>
        <v>1198582838762.3945</v>
      </c>
      <c r="Q45" s="45">
        <f>SUMIFS('SEDS 2021'!$F$23:$F$40,'SEDS 2021'!E$23:E$40,Calculations!L45,'SEDS 2021'!D$23:D$40,Calculations!N45)*J45*K45</f>
        <v>1198582838762.3945</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1208324430629.9084</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1217690650849.0366</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1226982506515.7637</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1236688338523.8596</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1247072600285.7793</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1258145274735.7449</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1269657556250.7837</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1281419369295.8777</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1293595497909.3325</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1306088881010.1516</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1318537738153.9194</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1330844283940.4292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1343230904696.8345</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1355703650804.9553</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1368164017794.6758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1380595403071.9656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1393069879336.6255</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1405543800420.6555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1417993643626.7224</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1417074027484.4319</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1416141223104.7231</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1415221936463.9915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1414336063846.9133</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1413493127457.4053</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1412690175653.1387</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1411941444870.5305</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1411242678667.4746</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1410602144961.1709</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1410022191262.667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7.1109454947378012E-2</v>
      </c>
      <c r="K46" s="207">
        <f t="shared" si="8"/>
        <v>0.58323273049061042</v>
      </c>
      <c r="L46" s="209" t="s">
        <v>1022</v>
      </c>
      <c r="M46" s="12" t="s">
        <v>1014</v>
      </c>
      <c r="N46" s="1" t="s">
        <v>964</v>
      </c>
      <c r="O46" s="7">
        <f t="shared" si="10"/>
        <v>799772304567.14307</v>
      </c>
      <c r="P46" s="7">
        <f t="shared" si="9"/>
        <v>799772304567.14307</v>
      </c>
      <c r="Q46" s="45">
        <f>SUMIFS('SEDS 2021'!$F$23:$F$40,'SEDS 2021'!E$23:E$40,Calculations!L46,'SEDS 2021'!D$23:D$40,Calculations!N46)*J46*K46</f>
        <v>799772304567.14307</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774424978520.07666</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755871214981.33435</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743217533050.87305</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735584577970.43896</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732164416883.36353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731957669440.71094</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733957935491.1543</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737333304811.0144</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741727833312.34753</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746781357452.08582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752072869757.20642</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757425024950.92517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762982835595.81433</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768723397140.95056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774561534022.9303</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780405053493.71375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786293399038.1842</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792210421217.8158</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798147429550.56238</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797459029108.7948</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796790806578.13281</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796156492091.15369</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795563495746.53809</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795012194255.72571</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794493062106.16675</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794011444312.58606</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793561878629.81738</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793149404578.43567</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792778119482.13818</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0.58323273049061042</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0.58323273049061042</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0.58323273049061042</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0.58323273049061042</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9.7730851824493384E-2</v>
      </c>
      <c r="K51" s="207">
        <f t="shared" si="8"/>
        <v>0.58323273049061042</v>
      </c>
      <c r="L51" s="209" t="s">
        <v>1022</v>
      </c>
      <c r="M51" s="12" t="s">
        <v>1014</v>
      </c>
      <c r="N51" s="1" t="s">
        <v>975</v>
      </c>
      <c r="O51" s="7">
        <f t="shared" si="10"/>
        <v>532549426290.98376</v>
      </c>
      <c r="P51" s="7">
        <f t="shared" si="9"/>
        <v>532549426290.98376</v>
      </c>
      <c r="Q51" s="45">
        <f>SUMIFS('SEDS 2021'!$F$23:$F$40,'SEDS 2021'!E$23:E$40,Calculations!L51,'SEDS 2021'!D$23:D$40,Calculations!N51)*J51*K51</f>
        <v>532549426290.98376</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528025036856.91248</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524339033125.87115</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521740079240.51965</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520416249465.52997</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520485367561.1474</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521797000771.22021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524081277587.80646</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527061228382.88727</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530693246112.59149</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534814738674.55182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539133955716.27185</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543479244977.2746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547911183478.30566</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552410638440.34497</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556937144791.77808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561441007656.36926</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565957453437.04175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570473502136.79028</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574976355401.64258</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574898474706.5968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574789815809.06665</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574658132958.36621</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574510001750.22839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574349509603.04224</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574179002118.93542</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574003727103.89368</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573825408190.07422</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573649973885.21436</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573481573276.4856</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0.58323273049061042</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0.3991000395747592</v>
      </c>
      <c r="K56" s="207">
        <f>$B$12</f>
        <v>0.58323273049061042</v>
      </c>
      <c r="L56" s="209" t="s">
        <v>1022</v>
      </c>
      <c r="M56" s="12" t="s">
        <v>1016</v>
      </c>
      <c r="N56" s="1" t="s">
        <v>635</v>
      </c>
      <c r="O56" s="7">
        <f>P56</f>
        <v>3837416641150.1274</v>
      </c>
      <c r="P56" s="7">
        <f>Q56</f>
        <v>3837416641150.1274</v>
      </c>
      <c r="Q56" s="45">
        <f>SUMIFS('SEDS 2021'!$F$23:$F$40,'SEDS 2021'!E$23:E$40,Calculations!L56,'SEDS 2021'!D$23:D$40,Calculations!N56)*J56*K56</f>
        <v>3837416641150.1274</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3805108785897.5776</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3762706728202.8389</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3722152811883.9683</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3686476572940.3125</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3655550235869.9746</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3630607201294.2886</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3603776647595.5571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3575510516848.4287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3550006489343.7471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3532451914534.8599</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3514225989571.8647</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3498063943784.4414</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3484291125699.8311</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3469102326128.2158</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3449906451980.3794</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3427253547554.1812</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3401815211836.2612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3374148580851.4712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3344820370676.8848</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3297888752310.2656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3248741280303.0459</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3196212734145.9214</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3142552995327.3457</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3087590369404.6626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3047827242852.1934</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2991697592384.3789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2934916187323.8481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2867816692756.2017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2807620621154.8008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0.58323273049061042</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0.58323273049061042</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0.58323273049061042</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0.58323273049061042</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0.58323273049061042</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0.58323273049061042</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0.58323273049061042</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0.58323273049061042</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0.58323273049061042</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0.16040757356695201</v>
      </c>
      <c r="K69" s="210">
        <f>$C$12</f>
        <v>0.41676726950938964</v>
      </c>
      <c r="L69" s="209" t="s">
        <v>1022</v>
      </c>
      <c r="M69" s="12" t="s">
        <v>1015</v>
      </c>
      <c r="N69" s="1" t="s">
        <v>635</v>
      </c>
      <c r="O69" s="7">
        <f>P69</f>
        <v>1102132399557.8469</v>
      </c>
      <c r="P69" s="7">
        <f>Q69</f>
        <v>1102132399557.8469</v>
      </c>
      <c r="Q69" s="45">
        <f>SUMIFS('SEDS 2021'!$F$23:$F$40,'SEDS 2021'!E$23:E$40,Calculations!L69,'SEDS 2021'!D$23:D$40,Calculations!N69)*J69*K69</f>
        <v>1102132399557.8469</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1134805372064.3845</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1165903173730.6733</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1195200098482.4839</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1223069866129.6926</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1249902369603.0532</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1276367219041.3198</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1301880123044.1211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1327343287018.3687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1353201021288.1577</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1379682021640.5278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1406776895652.7346</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1434411192773.7476</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1462295354736.0403</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1491205063088.2866</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1520212595183.4287</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1549629613570.8877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1579689520578.1389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1609231887242.1736</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1639043704881.7148</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1652159373013.6707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1665719752949.0315</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1680020043353.1638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1694786047971.6777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1709892954108.8723</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1725162472435.6497</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1740398735964.6941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1755218721642.1106</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1769853460912.0779</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1783906613710.4734</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0.41676726950938964</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0.73237807773416386</v>
      </c>
      <c r="K71" s="210">
        <f t="shared" si="14"/>
        <v>0.41676726950938964</v>
      </c>
      <c r="L71" s="209" t="s">
        <v>1022</v>
      </c>
      <c r="M71" s="12" t="s">
        <v>1015</v>
      </c>
      <c r="N71" s="1" t="s">
        <v>972</v>
      </c>
      <c r="O71" s="7">
        <f t="shared" si="15"/>
        <v>2343870474688.8613</v>
      </c>
      <c r="P71" s="7">
        <f t="shared" si="16"/>
        <v>2343870474688.8613</v>
      </c>
      <c r="Q71" s="45">
        <f>SUMIFS('SEDS 2021'!$F$23:$F$40,'SEDS 2021'!E$23:E$40,Calculations!L71,'SEDS 2021'!D$23:D$40,Calculations!N71)*J71*K71</f>
        <v>2343870474688.8613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2355863936886.1997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2367730192843.5757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2380758052592.2573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2394620130397.1748</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2412145349173.8223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2437043336663.1948</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2466641222638.1636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2504624460424.4922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2552912260667.3574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2610797094160.6343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2679407464653.1665</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2756837109024.4126</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2843025063103.1445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2938005138893.7896</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3035424124286.6304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3136211088088.7729</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3242120998335.4692</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3348608393891.1445</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3458505990554.6616</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3524552677874.5005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3589376715986.855</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3654104852591.4136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3717480128261.9058</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3778359695808.7632</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3835387922193.8052</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3887311710954.7329</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3932518074177.6235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3971924581230.7651</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4004582669119.5601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0.92889054505262203</v>
      </c>
      <c r="K72" s="210">
        <f t="shared" si="14"/>
        <v>0.41676726950938964</v>
      </c>
      <c r="L72" s="209" t="s">
        <v>1022</v>
      </c>
      <c r="M72" s="12" t="s">
        <v>1015</v>
      </c>
      <c r="N72" s="1" t="s">
        <v>964</v>
      </c>
      <c r="O72" s="7">
        <f t="shared" si="15"/>
        <v>7465437600580.9746</v>
      </c>
      <c r="P72" s="7">
        <f t="shared" si="16"/>
        <v>7465437600580.9746</v>
      </c>
      <c r="Q72" s="45">
        <f>SUMIFS('SEDS 2021'!$F$23:$F$40,'SEDS 2021'!E$23:E$40,Calculations!L72,'SEDS 2021'!D$23:D$40,Calculations!N72)*J72*K72</f>
        <v>7465437600580.9746</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7477752137137.3418</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7483076546661.6416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7475354217498.9834</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7455086537008.457</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7419642072799.8496</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7369254641852.085</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7289988663431.9277</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7182424398106.4199</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7041502281970.7041</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6871602120207.0908</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6671912743564.9395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6446903754762.7354</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6198652579949.4629</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5937513610251.9199</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5663443114057.875</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5383814161230.6152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5101445582858.2676</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4812942864675.9688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4521609299046.9336</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4171431455845.7739</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3825754848355.6118</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3486336335171.7993</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3154230138762.6636</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2832695686099.751</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2525592664652.7627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2236363919790.5923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1967131019798.5146</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1720070927911.7227</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1495833044907.335</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0.41676726950938964</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0.41676726950938964</v>
      </c>
      <c r="L74" s="209" t="s">
        <v>1022</v>
      </c>
      <c r="M74" s="12" t="s">
        <v>1015</v>
      </c>
      <c r="N74" s="1" t="s">
        <v>981</v>
      </c>
      <c r="O74" s="7">
        <f t="shared" si="15"/>
        <v>4294786712294.2603</v>
      </c>
      <c r="P74" s="7">
        <f t="shared" si="16"/>
        <v>4294786712294.2603</v>
      </c>
      <c r="Q74" s="45">
        <f>SUMIFS('SEDS 2021'!$F$23:$F$40,'SEDS 2021'!E$23:E$40,Calculations!L74,'SEDS 2021'!D$23:D$40,Calculations!N74)*J74*K74</f>
        <v>4294786712294.2603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4303640355675.6255</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4311015813976.9971</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4315297423955.4199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4319774884204.5303</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4325767032749.5684</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4336191139921.8447</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4348976195904.9922</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4366780619554.2095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4389176602303.4834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4420272534708.8682</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4456875506126.1455</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4500119124448.499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4548178118223.4092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4603226091012.834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4662279658092.9287</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4726230134390.8135</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4795460928447.7646</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4867784245213.8652</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4945449193383.1113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4972299985488.2471</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5000463789732.6182</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5030888239474.5938</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5062157969518.8047</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5093962624298.6895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5126193579338.2832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5158672222846.6299</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5190068395313.3486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5221479416645.6045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5251303545125.4346</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0.41676726950938964</v>
      </c>
      <c r="L75" s="209" t="s">
        <v>1022</v>
      </c>
      <c r="M75" s="12" t="s">
        <v>1015</v>
      </c>
      <c r="N75" s="1" t="s">
        <v>969</v>
      </c>
      <c r="O75" s="7">
        <f t="shared" si="15"/>
        <v>178793158619.52817</v>
      </c>
      <c r="P75" s="7">
        <f t="shared" si="16"/>
        <v>178793158619.52817</v>
      </c>
      <c r="Q75" s="45">
        <f>SUMIFS('SEDS 2021'!$F$23:$F$40,'SEDS 2021'!E$23:E$40,Calculations!L75,'SEDS 2021'!D$23:D$40,Calculations!N75)*J75*K75</f>
        <v>178793158619.52817</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178705719334.86954</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178379096068.12683</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177603152986.3732</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176405599446.5986</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174599895401.82333</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172146853854.12418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168748785722.87213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164492199445.76279</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159287030524.9144</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153247190819.9082</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146501355482.91693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139126591631.39294</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131168503628.10632</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122806864414.61011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114147752048.12709</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105329529854.28862</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96437848157.839127</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87507055090.274933</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78740341167.488541</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69457126275.342819</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60657560788.180893</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52446381459.34301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44888630845.896774</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38052009150.986679</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31977922680.175484</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26690309316.945126</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22185582368.25045</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18442709029.809578</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15405137885.210777</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0.41676726950938964</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0.90226914817550663</v>
      </c>
      <c r="K77" s="210">
        <f t="shared" si="14"/>
        <v>0.41676726950938964</v>
      </c>
      <c r="L77" s="209" t="s">
        <v>1022</v>
      </c>
      <c r="M77" s="12" t="s">
        <v>1015</v>
      </c>
      <c r="N77" s="1" t="s">
        <v>975</v>
      </c>
      <c r="O77" s="7">
        <f t="shared" si="15"/>
        <v>3513306676720.9697</v>
      </c>
      <c r="P77" s="7">
        <f t="shared" si="16"/>
        <v>3513306676720.9697</v>
      </c>
      <c r="Q77" s="45">
        <f>SUMIFS('SEDS 2021'!$F$23:$F$40,'SEDS 2021'!E$23:E$40,Calculations!L77,'SEDS 2021'!D$23:D$40,Calculations!N77)*J77*K77</f>
        <v>3513306676720.9697</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3569164641592.1523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3620940812637.8467</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3665716626391.1465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3704851077920.145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3738752353427.2412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3770368507937.6338</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3796642057631.1875</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3822032140492.0552</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3847883749842.7437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3879934498075.6318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3918316737734.7383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3966436745662.6807</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4024767995316.7759</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4097042981035.0059</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4178428320004.2998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4269196556403.6333</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4368426579746.1045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4471678964968.8701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4581328483606.1855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4636586226729.1426</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4692927181140.1543</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4751666058031.5205</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4811748896719.6768</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4872384430330.4268</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4932173708869.3262</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4989543204520.7373</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5042264096312.4932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5090960057744.4268</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5133989493987.4824</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0.41676726950938964</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2.2588966663935724E-2</v>
      </c>
      <c r="K82" s="210">
        <f>$C$12</f>
        <v>0.41676726950938964</v>
      </c>
      <c r="L82" s="209" t="s">
        <v>1022</v>
      </c>
      <c r="M82" s="12" t="s">
        <v>1018</v>
      </c>
      <c r="N82" s="1" t="s">
        <v>635</v>
      </c>
      <c r="O82" s="7">
        <f>P82</f>
        <v>155204841512.45151</v>
      </c>
      <c r="P82" s="7">
        <f>Q82</f>
        <v>155204841512.45151</v>
      </c>
      <c r="Q82" s="45">
        <f>SUMIFS('SEDS 2021'!$F$23:$F$40,'SEDS 2021'!E$23:E$40,Calculations!L82,'SEDS 2021'!D$23:D$40,Calculations!N82)*J82*K82</f>
        <v>155204841512.45151</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154196271320.3573</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153310291530.19141</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152566550372.78656</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151979733291.07376</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151303496489.1142</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151059244787.66138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150997872639.4772</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151126452511.89374</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151443158364.979</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151721387417.35992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152409986147.52246</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153213551332.40604</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154089234689.84244</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155008829208.81177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155719150239.47723</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156691552061.62823</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157682818937.54764</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158688546462.56967</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159703164416.05383</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160680316062.12665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161654326505.44138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162393035935.34515</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163364533185.18805</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164335046775.16351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165304761825.52634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166273611234.98743</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167241661218.01642</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168208874956.4761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169176017520.18152</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0.41676726950938964</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0.41676726950938964</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0.41676726950938964</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0.41676726950938964</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0.41676726950938964</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0.41676726950938964</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0.41676726950938964</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0.41676726950938964</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0.41676726950938964</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8.2421927853468524E-2</v>
      </c>
      <c r="K95" s="210">
        <f>$C$12</f>
        <v>0.41676726950938964</v>
      </c>
      <c r="L95" s="209" t="s">
        <v>1022</v>
      </c>
      <c r="M95" s="12" t="s">
        <v>1019</v>
      </c>
      <c r="N95" s="1" t="s">
        <v>635</v>
      </c>
      <c r="O95" s="7">
        <f>P95</f>
        <v>566306659351.16602</v>
      </c>
      <c r="P95" s="7">
        <f>Q95</f>
        <v>566306659351.16602</v>
      </c>
      <c r="Q95" s="45">
        <f>SUMIFS('SEDS 2021'!$F$23:$F$40,'SEDS 2021'!E$23:E$40,Calculations!L95,'SEDS 2021'!D$23:D$40,Calculations!N95)*J95*K95</f>
        <v>566306659351.16602</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560900907488.83325</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555979588191.14319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550745935279.62854</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547673570184.54633</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546364446400.4068</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545308108525.58044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544333539842.04724</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543456592542.05267</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542941357968.43402</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543222038588.05676</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543871063851.98206</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544990700408.95624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546160704014.97491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547238143977.00684</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547374791013.00842</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547131537570.72375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546643960648.78711</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545974711730.06744</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545157599151.64069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539832841983.77454</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534633603225.36188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529608446584.80328</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524790845833.74109</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520172994821.10107</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515731526607.86047</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511431817601.69116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507239918233.03735</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503134543065.03113</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499104516354.02863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0.41676726950938964</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0.41676726950938964</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0.41676726950938964</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0.41676726950938964</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0.41676726950938964</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0.41676726950938964</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0.41676726950938964</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0.41676726950938964</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0.41676726950938964</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0.33548149234088437</v>
      </c>
      <c r="K108" s="210">
        <f>$C$12</f>
        <v>0.41676726950938964</v>
      </c>
      <c r="L108" s="209" t="s">
        <v>1022</v>
      </c>
      <c r="M108" s="12" t="s">
        <v>1014</v>
      </c>
      <c r="N108" s="1" t="s">
        <v>635</v>
      </c>
      <c r="O108" s="7">
        <f>P108</f>
        <v>2305034693430.978</v>
      </c>
      <c r="P108" s="7">
        <f>Q108</f>
        <v>2305034693430.978</v>
      </c>
      <c r="Q108" s="45">
        <f>SUMIFS('SEDS 2021'!$F$23:$F$40,'SEDS 2021'!E$23:E$40,Calculations!L108,'SEDS 2021'!D$23:D$40,Calculations!N108)*J108*K108</f>
        <v>2305034693430.978</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2304221037776.7251</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2301600908312.4297</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2297845015743.5332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2294064647644.8477</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2291471401189.4541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2290712720436.1919</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2292030793558.9907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2295548797991.3594</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2302018689921.5381</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2311843283603.582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2324372385695.6797</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2339057897587.3223</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2355946212741.7358</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2374596355620.2017</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2394413833882.6689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2414845665112.2759</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2435683808136.1323</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2456700308302.3237</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2477728646285.1685</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2477365550701.623</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2476903264067.2822</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2476363925979.7637</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2475785192732.3013</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2475207861018.0708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2474661223349.7114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2474144023531.854</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2473665703895.0942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2473209637379.9854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2472759333878.1421</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0.41676726950938964</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0.26762180739999647</v>
      </c>
      <c r="K110" s="210">
        <f t="shared" si="23"/>
        <v>0.41676726950938964</v>
      </c>
      <c r="L110" s="209" t="s">
        <v>1022</v>
      </c>
      <c r="M110" s="12" t="s">
        <v>1014</v>
      </c>
      <c r="N110" s="1" t="s">
        <v>972</v>
      </c>
      <c r="O110" s="7">
        <f t="shared" si="24"/>
        <v>856485020262.17859</v>
      </c>
      <c r="P110" s="7">
        <f t="shared" si="25"/>
        <v>856485020262.17859</v>
      </c>
      <c r="Q110" s="45">
        <f>SUMIFS('SEDS 2021'!$F$23:$F$40,'SEDS 2021'!E$23:E$40,Calculations!L110,'SEDS 2021'!D$23:D$40,Calculations!N110)*J110*K110</f>
        <v>856485020262.17859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863446180757.8927</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870139107650.15771</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876778895015.38257</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883714502180.17297</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891134902638.05798</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899047230008.29431</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907273692416.89441</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915678465419.19202</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924379300626.35889</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933306839993.84802</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942202561939.96765</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950996590835.125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959847839815.53247</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968760632371.58923</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977664579039.70984</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986547815914.76831</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995461844808.53198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1004375476980.536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1013271903548.4481</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1012614762944.7361</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1011948198271.6757</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1011291293123.6537</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1010658265015.9166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1010055918338.408</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1009482143902.3774</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1008947114800.6967</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1008447789458.9449</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1007990075977.0895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1007575651842.8953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7.1109454947378012E-2</v>
      </c>
      <c r="K111" s="210">
        <f t="shared" si="23"/>
        <v>0.41676726950938964</v>
      </c>
      <c r="L111" s="209" t="s">
        <v>1022</v>
      </c>
      <c r="M111" s="12" t="s">
        <v>1014</v>
      </c>
      <c r="N111" s="1" t="s">
        <v>964</v>
      </c>
      <c r="O111" s="7">
        <f t="shared" si="24"/>
        <v>571502424638.09448</v>
      </c>
      <c r="P111" s="7">
        <f t="shared" si="25"/>
        <v>571502424638.09448</v>
      </c>
      <c r="Q111" s="45">
        <f>SUMIFS('SEDS 2021'!$F$23:$F$40,'SEDS 2021'!E$23:E$40,Calculations!L111,'SEDS 2021'!D$23:D$40,Calculations!N111)*J111*K111</f>
        <v>571502424638.09448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553389696538.77502</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540131521945.83008</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531089436013.91998</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525635068176.08563</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523191084628.82544</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523043346748.82019</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524472699692.42871</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526884675875.31635</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530024924267.65387</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533636078695.40149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537417295042.99115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541241845671.69183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545213353863.57983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549315452452.25897</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553487276563.15552</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557662946971.97278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561870649259.92981</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566098843338.40198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570341319150.43652</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569849400989.04797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569371901587.91809</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568918632244.60437</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568494888077.90332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568100938278.80847</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567729976093.0885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567385820968.92578</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567064569687.44324</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566769823396.38159</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566504509967.10388</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0.41676726950938964</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0.41676726950938964</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0.41676726950938964</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0.41676726950938964</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9.7730851824493384E-2</v>
      </c>
      <c r="K116" s="210">
        <f t="shared" si="23"/>
        <v>0.41676726950938964</v>
      </c>
      <c r="L116" s="209" t="s">
        <v>1022</v>
      </c>
      <c r="M116" s="12" t="s">
        <v>1014</v>
      </c>
      <c r="N116" s="1" t="s">
        <v>975</v>
      </c>
      <c r="O116" s="7">
        <f t="shared" si="24"/>
        <v>380549922305.258</v>
      </c>
      <c r="P116" s="7">
        <f t="shared" si="25"/>
        <v>380549922305.258</v>
      </c>
      <c r="Q116" s="45">
        <f>SUMIFS('SEDS 2021'!$F$23:$F$40,'SEDS 2021'!E$23:E$40,Calculations!L116,'SEDS 2021'!D$23:D$40,Calculations!N116)*J116*K116</f>
        <v>380549922305.258</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377316877703.92218</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374682927944.11487</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372825763800.6217</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371879779647.51434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371929170154.04492</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372866438868.54254</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374498740627.14142</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376628158081.29126</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379223530447.90247</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382168672432.48645</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385255104655.4892</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388360167601.82489</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391527148484.66132</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394742375375.70386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397976932686.84241</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401195309383.12531</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404422677597.37952</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407649762064.98541</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410867417320.05884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410811765222.83441</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410734119594.14441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410640021476.43164</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410534169668.19586</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410419484962.65094</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410297643483.48309</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410172395215.31622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410044971833.65533</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409919609739.94501</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409799273794.76483</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0.41676726950938964</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0.3991000395747592</v>
      </c>
      <c r="K121" s="210">
        <f>$C$12</f>
        <v>0.41676726950938964</v>
      </c>
      <c r="L121" s="209" t="s">
        <v>1022</v>
      </c>
      <c r="M121" s="12" t="s">
        <v>1016</v>
      </c>
      <c r="N121" s="1" t="s">
        <v>635</v>
      </c>
      <c r="O121" s="7">
        <f>P121</f>
        <v>2742146611279.3535</v>
      </c>
      <c r="P121" s="7">
        <f>Q121</f>
        <v>2742146611279.3535</v>
      </c>
      <c r="Q121" s="45">
        <f>SUMIFS('SEDS 2021'!$F$23:$F$40,'SEDS 2021'!E$23:E$40,Calculations!L121,'SEDS 2021'!D$23:D$40,Calculations!N121)*J121*K121</f>
        <v>2742146611279.3535</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2719060018375.0366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2688760296011.8037</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2659781221127.0479</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2634287643840.3193</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2612188258152.7407</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2594364429224.8916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2575191814212.2891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2554993362521.8867</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2536768658473.3374</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2524224485576.2778</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2511200578336.5024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2499651480797.2681</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2489809680969.3604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2478956047087.6289</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2465239032187.4019</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2449051687701.0557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2430873925782.4087</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2411103865480.1426</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2390146471570.2056</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2356610009335.2085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2321490139271.4897</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2283954216459.3608</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2245609964395.1934</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2206334693421.2998</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2177920702206.3542</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2137811497182.2988</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2097236560439.5039</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2049288508702.2593</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2006273514712.8035</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0.41676726950938964</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0.41676726950938964</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0.41676726950938964</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0.41676726950938964</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0.41676726950938964</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0.41676726950938964</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0.41676726950938964</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0.41676726950938964</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0.41676726950938964</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2.5886963071402383E-2</v>
      </c>
      <c r="K134" s="12">
        <v>1</v>
      </c>
      <c r="L134" s="12" t="s">
        <v>1013</v>
      </c>
      <c r="M134" s="12" t="s">
        <v>1015</v>
      </c>
      <c r="N134" s="1" t="s">
        <v>635</v>
      </c>
      <c r="O134" s="7">
        <f>P134</f>
        <v>362728126556.49017</v>
      </c>
      <c r="P134" s="7">
        <f>Q134</f>
        <v>362728126556.49017</v>
      </c>
      <c r="Q134" s="45">
        <f>SUMIFS('SEDS 2021'!$F$23:$F$40,'SEDS 2021'!E$23:E$40,Calculations!L134,'SEDS 2021'!D$23:D$40,Calculations!N134)*J134*K134</f>
        <v>362728126556.49017</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359981376431.47888</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357193822991.45117</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354408087607.04962</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351740952787.61597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349245443859.02808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346975612425.28558</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344894872385.11151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343127249859.36804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341574176684.95703</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340270919424.45355</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339055336675.45886</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338071987924.06738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337101203718.28247</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336153975671.67914</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335230684848.18597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334340189618.44147</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333512793241.04761</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332752813818.26404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332099646906.56836</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331469760304.66418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330932243175.39142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330569496312.7984</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330251858859.64246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330038107472.21899</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329914193027.56042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329767686529.18542</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329673889704.72473</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329590278527.34546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329536117916.57684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0.50769909967002813</v>
      </c>
      <c r="K136" s="12">
        <v>1</v>
      </c>
      <c r="L136" s="12" t="s">
        <v>1013</v>
      </c>
      <c r="M136" s="12" t="s">
        <v>1015</v>
      </c>
      <c r="N136" s="1" t="s">
        <v>972</v>
      </c>
      <c r="O136" s="7">
        <f t="shared" si="29"/>
        <v>4894727019918.7412</v>
      </c>
      <c r="P136" s="7">
        <f t="shared" si="30"/>
        <v>4894727019918.7412</v>
      </c>
      <c r="Q136" s="45">
        <f>SUMIFS('SEDS 2021'!$F$23:$F$40,'SEDS 2021'!E$23:E$40,Calculations!L136,'SEDS 2021'!D$23:D$40,Calculations!N136)*J136*K136</f>
        <v>4894727019918.7412</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4853937627987.2285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4811974544529.5762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4769162847206.0938</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4726921694275.041</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4686078556359.7305</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4647739170309.6846</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4612037875261.9414</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4581411140725.5576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4555394346824.0996</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4535014895788.4512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4518776079542.9053</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4509468625510.4668</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4504300935119.6016</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4503584639885.0439</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4507067772872.3975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4513873290514.0322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4523817237169.959</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4536276780848.8691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4551040775731.8525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4565804292154.7686</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4580961321385.2871</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4597145631819.6289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4612011567821.0762</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4626196314285.3516</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4639432597579.0225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4650136393560.834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4659572068681.3936</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4667384620227.7588</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4674084475238.0732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0.89949587303375644</v>
      </c>
      <c r="K137" s="12">
        <v>1</v>
      </c>
      <c r="L137" s="12" t="s">
        <v>1013</v>
      </c>
      <c r="M137" s="12" t="s">
        <v>1015</v>
      </c>
      <c r="N137" s="1" t="s">
        <v>964</v>
      </c>
      <c r="O137" s="7">
        <f t="shared" si="29"/>
        <v>6830771659818.3467</v>
      </c>
      <c r="P137" s="7">
        <f t="shared" si="30"/>
        <v>6830771659818.3467</v>
      </c>
      <c r="Q137" s="45">
        <f>SUMIFS('SEDS 2021'!$F$23:$F$40,'SEDS 2021'!E$23:E$40,Calculations!L137,'SEDS 2021'!D$23:D$40,Calculations!N137)*J137*K137</f>
        <v>6830771659818.3467</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6867233796867.4434</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6901220162112.8359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6932560859606.9062</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6962530176444.3975</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6990871847056.6416</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7017315390401.8584</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7039861351157.2158</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7060552068184.083</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7077211951079.7568</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7090969552685.2305</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7099521616721.1367</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7107159247781.9043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7110519584786.3018</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7110593355558.8174</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7107748371106.9521</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7102729382559.1895</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7095891659558.373</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7087115001573.3252</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7077390490819.5488</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7064942859196.9971</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7051563805820.8213</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7039658936070.5371</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7027147378127.6445</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7015919150137.5918</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7006207800951.7549</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6996003723406.7666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6987197411427.875</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6978773897399.9912</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6971145483055.9258</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2413000000000</v>
      </c>
      <c r="P139" s="7">
        <f t="shared" si="30"/>
        <v>2413000000000</v>
      </c>
      <c r="Q139" s="45">
        <f>SUMIFS('SEDS 2021'!$F$23:$F$40,'SEDS 2021'!E$23:E$40,Calculations!L139,'SEDS 2021'!D$23:D$40,Calculations!N139)*J139*K139</f>
        <v>2413000000000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46000000000</v>
      </c>
      <c r="P140" s="7">
        <f t="shared" si="30"/>
        <v>46000000000</v>
      </c>
      <c r="Q140" s="45">
        <f>SUMIFS('SEDS 2021'!$F$23:$F$40,'SEDS 2021'!E$23:E$40,Calculations!L140,'SEDS 2021'!D$23:D$40,Calculations!N140)*J140*K140</f>
        <v>46000000000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1069000000000</v>
      </c>
      <c r="P141" s="7">
        <f t="shared" si="30"/>
        <v>1069000000000</v>
      </c>
      <c r="Q141" s="45">
        <f>SUMIFS('SEDS 2021'!$F$23:$F$40,'SEDS 2021'!E$23:E$40,Calculations!L141,'SEDS 2021'!D$23:D$40,Calculations!N141)*J141*K141</f>
        <v>1069000000000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5357000000000</v>
      </c>
      <c r="P142" s="7">
        <f t="shared" si="30"/>
        <v>5357000000000</v>
      </c>
      <c r="Q142" s="45">
        <f>SUMIFS('SEDS 2021'!$F$23:$F$40,'SEDS 2021'!E$23:E$40,Calculations!L142,'SEDS 2021'!D$23:D$40,Calculations!N142)*J142*K142</f>
        <v>5357000000000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0.11083015910872009</v>
      </c>
      <c r="K147" s="12">
        <v>1</v>
      </c>
      <c r="L147" s="12" t="s">
        <v>1013</v>
      </c>
      <c r="M147" s="12" t="s">
        <v>1018</v>
      </c>
      <c r="N147" s="1" t="s">
        <v>635</v>
      </c>
      <c r="O147" s="7">
        <f>P147</f>
        <v>1552952189431.3857</v>
      </c>
      <c r="P147" s="7">
        <f>Q147</f>
        <v>1552952189431.3857</v>
      </c>
      <c r="Q147" s="45">
        <f>SUMIFS('SEDS 2021'!$F$23:$F$40,'SEDS 2021'!E$23:E$40,Calculations!L147,'SEDS 2021'!D$23:D$40,Calculations!N147)*J147*K147</f>
        <v>1552952189431.3857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1555154491490.3081</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1555371125714.1948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1555371782673.6943</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1553740258470.8706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1550972937562.1379</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1546789992523.2231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1541512982732.6111</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1534592020498.9714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1527130185605.9739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1520266085150.866</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1513923491208.2329</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1507368274795.7139</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1502195534846.5278</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1496582607653.8474</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1492959966320.3599</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1488688356198.8694</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1485986497965.7092</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1485647615398.6531</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1485318702638.4729</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1487237570870.0757</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1489028815486.2856</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1491705153002.4243</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1496997366787.4016</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1502887885710.259</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1509979663061.5701</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1519366439322.1196</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1527082151665.3823</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1537048946256.8726</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1547244818624.4187</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1.788429534348877E-3</v>
      </c>
      <c r="K149" s="12">
        <v>1</v>
      </c>
      <c r="L149" s="12" t="s">
        <v>1013</v>
      </c>
      <c r="M149" s="12" t="s">
        <v>1018</v>
      </c>
      <c r="N149" s="1" t="s">
        <v>972</v>
      </c>
      <c r="O149" s="7">
        <f t="shared" si="31"/>
        <v>17242249140.657524</v>
      </c>
      <c r="P149" s="7">
        <f t="shared" si="32"/>
        <v>17242249140.657524</v>
      </c>
      <c r="Q149" s="45">
        <f>SUMIFS('SEDS 2021'!$F$23:$F$40,'SEDS 2021'!E$23:E$40,Calculations!L149,'SEDS 2021'!D$23:D$40,Calculations!N149)*J149*K149</f>
        <v>17242249140.657524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17411838055.458302</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17572785989.884705</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17726836937.315388</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17871945021.365749</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18000503430.144138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18121698001.864159</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18225825686.832558</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18319652188.734535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18412375885.670593</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18487667804.90963</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18568496269.494137</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18634736107.641712</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18704252397.669456</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18772025821.330292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18834481113.500038</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18885335860.349888</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18941938712.458981</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18988456532.751492</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19021707691.834824</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19053155603.165634</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19072766257.833435</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19087919767.969116</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19093052111.439808</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19088142187.627258</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19073413156.860733</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19057336014.830139</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19029227725.073166</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18996137496.692184</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18961399328.830231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1551825.8742827999</v>
      </c>
      <c r="S158">
        <f>SUMIFS('NREL Scaling Data'!$F:$F,'NREL Scaling Data'!$B:$B,UPPER(About!$B$1),'NREL Scaling Data'!$E:$E,Calculations!$M160,'NREL Scaling Data'!$A:$A,Q$3,'NREL Scaling Data'!$C:$C,Calculations!$L160,'NREL Scaling Data'!$D:$D,Calculations!$N160)</f>
        <v>1578703.63032579</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8.6469130125579441E-2</v>
      </c>
      <c r="K160" s="12">
        <v>1</v>
      </c>
      <c r="L160" s="12" t="s">
        <v>1013</v>
      </c>
      <c r="M160" s="12" t="s">
        <v>1019</v>
      </c>
      <c r="N160" s="1" t="s">
        <v>635</v>
      </c>
      <c r="O160" s="7">
        <f>P160</f>
        <v>1211605451319.6191</v>
      </c>
      <c r="P160" s="7">
        <f>Q160</f>
        <v>1211605451319.6191</v>
      </c>
      <c r="Q160" s="45">
        <f>SUMIFS('SEDS 2021'!$F$23:$F$40,'SEDS 2021'!E$23:E$40,Calculations!L160,'SEDS 2021'!D$23:D$40,Calculations!N160)*J160*K160</f>
        <v>1211605451319.6191</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1190977617750.7527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1160728220033.772</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1127604320726.4944</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1094976330501.687</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1063215585599.6198</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1031850181126.8379</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1002668066436.3385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975701946817.01013</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951429778466.85242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930390036013.13928</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912345128396.90442</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897162253249.82104</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883055626108.49329</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870268807850.8158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858213336407.36438</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847473502374.77576</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837937698169.28027</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829201845960.76929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821241843868.12915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814284019152.08044</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808638578379.26086</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804504085359.92847</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800983566730.49805</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798347543157.52258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796752418033.84717</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796159306322.96216</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796353632593.75134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797515267639.76709</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799545126808.8158</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0.18996380844235092</v>
      </c>
      <c r="K173" s="12">
        <v>1</v>
      </c>
      <c r="L173" s="12" t="s">
        <v>1013</v>
      </c>
      <c r="M173" s="12" t="s">
        <v>1014</v>
      </c>
      <c r="N173" s="1" t="s">
        <v>635</v>
      </c>
      <c r="O173" s="7">
        <f>P173</f>
        <v>2661772883894.2212</v>
      </c>
      <c r="P173" s="7">
        <f>Q173</f>
        <v>2661772883894.2212</v>
      </c>
      <c r="Q173" s="45">
        <f>SUMIFS('SEDS 2021'!$F$23:$F$40,'SEDS 2021'!E$23:E$40,Calculations!L173,'SEDS 2021'!D$23:D$40,Calculations!N173)*J173*K173</f>
        <v>2661772883894.2212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2682616510342.439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2699879838774.7354</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2710291896452.9214</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2713431191398.4927</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2708075761711.0547</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2696224187346.6743</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2680761611231.0254</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2664032499429.3901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2648110477522.3213</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2634595904869.1582</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2624142165152.02</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2616822765671.8696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2612150813550.0332</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2609038704285.4819</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2607727717951.2002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2608235700054.2295</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2609538855169.666</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2612321553318.1768</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2615473737122.6294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2620002844041.0659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2625358631089.4243</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2631310147422.3569</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2638686712697.9194</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2647056166364.3325</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2656090286554.5684</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2666676476063.8726</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2677417976759.5732</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2689246546049.541</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2701913815571.9258</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0.15010005043625166</v>
      </c>
      <c r="K175" s="12">
        <v>1</v>
      </c>
      <c r="L175" s="12" t="s">
        <v>1013</v>
      </c>
      <c r="M175" s="12" t="s">
        <v>1014</v>
      </c>
      <c r="N175" s="1" t="s">
        <v>972</v>
      </c>
      <c r="O175" s="7">
        <f t="shared" si="35"/>
        <v>1447114586255.9023</v>
      </c>
      <c r="P175" s="7">
        <f t="shared" si="36"/>
        <v>1447114586255.9023</v>
      </c>
      <c r="Q175" s="45">
        <f>SUMIFS('SEDS 2021'!$F$23:$F$40,'SEDS 2021'!E$23:E$40,Calculations!L175,'SEDS 2021'!D$23:D$40,Calculations!N175)*J175*K175</f>
        <v>1447114586255.9023</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1461734826561.8589</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1475719395732.0444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1488249922834.1262</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1499545209959.4062</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1511537343508.2751</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1522755206742.3665</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1534572362090.0637</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1547716876268.2117</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1560417637010.374</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1573144932666.261</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1585119341196.04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1598462431002.01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1611571809284.1086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1623210495273.4319</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1635245937710.5059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1648888563719.6682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1662018445836.8174</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1675573314007.1465</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1689046704475.7817</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1701941582524.1428</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1714512185603.3389</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1727989313229.1699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1741083766178.5242</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1754746845354.0913</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1766665272602.9109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1780014049734.895</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1793440561538.2385</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1807533462759.9744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1820512699294.0535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2.6980891294748829E-3</v>
      </c>
      <c r="K176" s="12">
        <v>1</v>
      </c>
      <c r="L176" s="12" t="s">
        <v>1013</v>
      </c>
      <c r="M176" s="12" t="s">
        <v>1014</v>
      </c>
      <c r="N176" s="1" t="s">
        <v>964</v>
      </c>
      <c r="O176" s="7">
        <f t="shared" si="35"/>
        <v>20489288849.232262</v>
      </c>
      <c r="P176" s="7">
        <f t="shared" si="36"/>
        <v>20489288849.232262</v>
      </c>
      <c r="Q176" s="45">
        <f>SUMIFS('SEDS 2021'!$F$23:$F$40,'SEDS 2021'!E$23:E$40,Calculations!L176,'SEDS 2021'!D$23:D$40,Calculations!N176)*J176*K176</f>
        <v>20489288849.232262</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19525336379.473095</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18550796324.766014</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17594866969.388996</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16680636752.063797</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15831864806.420736</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15063665430.160387</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14394279690.60121</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13845810182.387899</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13389969418.469084</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13030915426.125492</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12755155948.014935</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12539721960.239458</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12367801192.773396</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12214855205.284094</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12068409768.331141</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11942358917.143782</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11813987192.064064</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11690318960.472319</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11565601782.266726</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11432132912.279226</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11292816920.112133</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11155767262.35673</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11014212967.958773</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10872570744.934408</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10712833742.341686</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10556162367.320822</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10401371542.503763</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10244873966.793919</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10088023830.166004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0.58684993925194717</v>
      </c>
      <c r="K186" s="12">
        <v>1</v>
      </c>
      <c r="L186" s="12" t="s">
        <v>1013</v>
      </c>
      <c r="M186" s="12" t="s">
        <v>1016</v>
      </c>
      <c r="N186" s="1" t="s">
        <v>635</v>
      </c>
      <c r="O186" s="7">
        <f>P186</f>
        <v>8222941348798.2842</v>
      </c>
      <c r="P186" s="7">
        <f>Q186</f>
        <v>8222941348798.2842</v>
      </c>
      <c r="Q186" s="45">
        <f>SUMIFS('SEDS 2021'!$F$23:$F$40,'SEDS 2021'!E$23:E$40,Calculations!L186,'SEDS 2021'!D$23:D$40,Calculations!N186)*J186*K186</f>
        <v>8222941348798.2842</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8304244288598.709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8398607349369.5957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8508289345754.04</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8620899168761.9775</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8741339309410.3555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8867041624936.1133</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8996006273075.5664</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9130466890601.6523</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9268491975184.041</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9409398127488.166</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9556951237532.0684</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9707824229607.2637</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9864070898556.5449</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10024867568339.688</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10187365542782.393</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10357010435530.895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10527766751407.908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10703814016871.176</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10884724208126.75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11071144756123.434</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11261399534071.672</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11457621467263.684</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11657145298293.949</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11858679762103.812</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12067659681823.443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12276366241809.266</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12491680194310.309</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12711907428344.057</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12938274465874.518</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0.3404124203593713</v>
      </c>
      <c r="K188" s="12">
        <v>1</v>
      </c>
      <c r="L188" s="12" t="s">
        <v>1013</v>
      </c>
      <c r="M188" s="12" t="s">
        <v>1016</v>
      </c>
      <c r="N188" s="1" t="s">
        <v>972</v>
      </c>
      <c r="O188" s="7">
        <f t="shared" si="37"/>
        <v>3281916144684.6987</v>
      </c>
      <c r="P188" s="7">
        <f t="shared" si="38"/>
        <v>3281916144684.6987</v>
      </c>
      <c r="Q188" s="45">
        <f>SUMIFS('SEDS 2021'!$F$23:$F$40,'SEDS 2021'!E$23:E$40,Calculations!L188,'SEDS 2021'!D$23:D$40,Calculations!N188)*J188*K188</f>
        <v>3281916144684.6987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3270598932295.8525</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3266972708826.2529</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3262144031540.3457</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3255532893303.1919</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3248832160467.9604</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3233822707537.2402</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3221123852135.9204</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3211961625606.1123</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3207859136115.1523</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3205322194337.9785</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3204548851491.4141</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3205892770462.5835</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3205642848688.9961</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3200021966535.8672</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3195381909456.4395</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3192057478317.2104</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3191104946274.48</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3190265586355.6411</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3192066909327.5342</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3193566439969.0557</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3192896838236.0493</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3189817613365.2505</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3185804718472.3687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3181268402506.5088</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3177147050994.9019</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3174067826124.103</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3169852164509.251</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3166923835803.6382</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3163674852746.9971</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9.7806037836768681E-2</v>
      </c>
      <c r="K189" s="12">
        <v>1</v>
      </c>
      <c r="L189" s="12" t="s">
        <v>1013</v>
      </c>
      <c r="M189" s="12" t="s">
        <v>1016</v>
      </c>
      <c r="N189" s="1" t="s">
        <v>964</v>
      </c>
      <c r="O189" s="7">
        <f t="shared" si="37"/>
        <v>742739051332.42139</v>
      </c>
      <c r="P189" s="7">
        <f t="shared" si="38"/>
        <v>742739051332.42139</v>
      </c>
      <c r="Q189" s="45">
        <f>SUMIFS('SEDS 2021'!$F$23:$F$40,'SEDS 2021'!E$23:E$40,Calculations!L189,'SEDS 2021'!D$23:D$40,Calculations!N189)*J189*K189</f>
        <v>742739051332.42139</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743566341114.02454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743360590287.51172</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742503295177.04309</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740167166001.0155</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737955344616.00562</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736587958914.80811</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736759417936.90149</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736737985559.14026</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735507767075.61755</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733810322756.88867</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731902841136.09583</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731859976380.57239</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731799965722.83948</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732022862451.56152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730908378807.95239</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730844081674.66748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731337026363.18713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731487053007.51904</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731688517358.47888</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732447223531.24402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733878906365.72644</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735486334697.85608</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736978028190.07129</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738131090113.65186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738782634397.60852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738945520468.5968</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739438465157.11646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740051431161.10168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740282900840.92786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16485999999999.998</v>
      </c>
      <c r="Q199" s="7">
        <f t="shared" ref="Q199:AT199" si="40">SUM(Q4,Q17,Q30,Q43,Q56,Q69,Q82,Q95,Q108,Q121)</f>
        <v>16485999999999.998</v>
      </c>
      <c r="R199" s="7">
        <f t="shared" si="40"/>
        <v>16491658798245.641</v>
      </c>
      <c r="S199" s="7">
        <f t="shared" si="40"/>
        <v>16473352779977.754</v>
      </c>
      <c r="T199" s="7">
        <f t="shared" si="40"/>
        <v>16450761186396.414</v>
      </c>
      <c r="U199" s="7">
        <f t="shared" si="40"/>
        <v>16438612055969.355</v>
      </c>
      <c r="V199" s="7">
        <f t="shared" si="40"/>
        <v>16438982792242.549</v>
      </c>
      <c r="W199" s="7">
        <f t="shared" si="40"/>
        <v>16454775179654.895</v>
      </c>
      <c r="X199" s="7">
        <f t="shared" si="40"/>
        <v>16470665154146.113</v>
      </c>
      <c r="Y199" s="7">
        <f t="shared" si="40"/>
        <v>16489942937879.215</v>
      </c>
      <c r="Z199" s="7">
        <f t="shared" si="40"/>
        <v>16523305426846.385</v>
      </c>
      <c r="AA199" s="7">
        <f t="shared" si="40"/>
        <v>16581660131230.889</v>
      </c>
      <c r="AB199" s="7">
        <f t="shared" si="40"/>
        <v>16648694408878.23</v>
      </c>
      <c r="AC199" s="7">
        <f t="shared" si="40"/>
        <v>16727140859948.553</v>
      </c>
      <c r="AD199" s="7">
        <f t="shared" si="40"/>
        <v>16815862712544.562</v>
      </c>
      <c r="AE199" s="7">
        <f t="shared" si="40"/>
        <v>16908728094885.029</v>
      </c>
      <c r="AF199" s="7">
        <f t="shared" si="40"/>
        <v>16994999177463.98</v>
      </c>
      <c r="AG199" s="7">
        <f t="shared" si="40"/>
        <v>17077516822266.25</v>
      </c>
      <c r="AH199" s="7">
        <f t="shared" si="40"/>
        <v>17157235121895.57</v>
      </c>
      <c r="AI199" s="7">
        <f t="shared" si="40"/>
        <v>17231917774328.674</v>
      </c>
      <c r="AJ199" s="7">
        <f t="shared" si="40"/>
        <v>17304092988862.473</v>
      </c>
      <c r="AK199" s="7">
        <f t="shared" si="40"/>
        <v>17243791959854.211</v>
      </c>
      <c r="AL199" s="7">
        <f t="shared" si="40"/>
        <v>17180814353410.467</v>
      </c>
      <c r="AM199" s="7">
        <f t="shared" si="40"/>
        <v>17113483207806.82</v>
      </c>
      <c r="AN199" s="7">
        <f t="shared" si="40"/>
        <v>17046292028837.078</v>
      </c>
      <c r="AO199" s="7">
        <f t="shared" si="40"/>
        <v>16978165196307.699</v>
      </c>
      <c r="AP199" s="7">
        <f t="shared" si="40"/>
        <v>16936984266385.803</v>
      </c>
      <c r="AQ199" s="7">
        <f t="shared" si="40"/>
        <v>16868070503211.967</v>
      </c>
      <c r="AR199" s="7">
        <f t="shared" si="40"/>
        <v>16797390480468.242</v>
      </c>
      <c r="AS199" s="7">
        <f t="shared" si="40"/>
        <v>16708833765217.119</v>
      </c>
      <c r="AT199" s="7">
        <f t="shared" si="40"/>
        <v>16630912509840.154</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14012000000000</v>
      </c>
      <c r="Q202" s="7">
        <f t="shared" ref="Q202:AT202" si="41">SUM(Q134,Q147,Q160,Q173,Q186)</f>
        <v>14012000000000</v>
      </c>
      <c r="R202" s="7">
        <f t="shared" si="41"/>
        <v>14092974284613.688</v>
      </c>
      <c r="S202" s="7">
        <f t="shared" si="41"/>
        <v>14171780356883.75</v>
      </c>
      <c r="T202" s="7">
        <f t="shared" si="41"/>
        <v>14255965433214.199</v>
      </c>
      <c r="U202" s="7">
        <f t="shared" si="41"/>
        <v>14334787901920.645</v>
      </c>
      <c r="V202" s="7">
        <f t="shared" si="41"/>
        <v>14412849038142.195</v>
      </c>
      <c r="W202" s="7">
        <f t="shared" si="41"/>
        <v>14488881598358.135</v>
      </c>
      <c r="X202" s="7">
        <f t="shared" si="41"/>
        <v>14565843805860.652</v>
      </c>
      <c r="Y202" s="7">
        <f t="shared" si="41"/>
        <v>14647920607206.393</v>
      </c>
      <c r="Z202" s="7">
        <f t="shared" si="41"/>
        <v>14736736593464.145</v>
      </c>
      <c r="AA202" s="7">
        <f t="shared" si="41"/>
        <v>14834921072945.783</v>
      </c>
      <c r="AB202" s="7">
        <f t="shared" si="41"/>
        <v>14946417358964.684</v>
      </c>
      <c r="AC202" s="7">
        <f t="shared" si="41"/>
        <v>15067249511248.736</v>
      </c>
      <c r="AD202" s="7">
        <f t="shared" si="41"/>
        <v>15198574076779.883</v>
      </c>
      <c r="AE202" s="7">
        <f t="shared" si="41"/>
        <v>15336911663801.512</v>
      </c>
      <c r="AF202" s="7">
        <f t="shared" si="41"/>
        <v>15481497248309.504</v>
      </c>
      <c r="AG202" s="7">
        <f t="shared" si="41"/>
        <v>15635748183777.211</v>
      </c>
      <c r="AH202" s="7">
        <f t="shared" si="41"/>
        <v>15794742595953.611</v>
      </c>
      <c r="AI202" s="7">
        <f t="shared" si="41"/>
        <v>15963737845367.039</v>
      </c>
      <c r="AJ202" s="7">
        <f t="shared" si="41"/>
        <v>16138858138662.551</v>
      </c>
      <c r="AK202" s="7">
        <f t="shared" si="41"/>
        <v>16324138950491.32</v>
      </c>
      <c r="AL202" s="7">
        <f t="shared" si="41"/>
        <v>16515357802202.035</v>
      </c>
      <c r="AM202" s="7">
        <f t="shared" si="41"/>
        <v>16715710349361.191</v>
      </c>
      <c r="AN202" s="7">
        <f t="shared" si="41"/>
        <v>16924064803369.41</v>
      </c>
      <c r="AO202" s="7">
        <f t="shared" si="41"/>
        <v>17137009464808.145</v>
      </c>
      <c r="AP202" s="7">
        <f t="shared" si="41"/>
        <v>17360396242500.988</v>
      </c>
      <c r="AQ202" s="7">
        <f t="shared" si="41"/>
        <v>17588336150047.406</v>
      </c>
      <c r="AR202" s="7">
        <f t="shared" si="41"/>
        <v>17822207845033.742</v>
      </c>
      <c r="AS202" s="7">
        <f t="shared" si="41"/>
        <v>18065308466817.582</v>
      </c>
      <c r="AT202" s="7">
        <f t="shared" si="41"/>
        <v>18316514344796.254</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63525999117945.211</v>
      </c>
      <c r="D16" s="142" t="s">
        <v>1091</v>
      </c>
      <c r="E16" s="212">
        <f>'SEDS 2021'!H26</f>
        <v>3.2858316795550753E-3</v>
      </c>
      <c r="F16" s="207">
        <f>'SEDS 2021'!H28</f>
        <v>1.56262368566336E-3</v>
      </c>
      <c r="G16" s="142" t="s">
        <v>819</v>
      </c>
      <c r="H16" s="142"/>
      <c r="I16" s="142"/>
    </row>
    <row r="17" spans="1:12" x14ac:dyDescent="0.2">
      <c r="A17" s="139"/>
      <c r="B17" s="146" t="s">
        <v>715</v>
      </c>
      <c r="C17" s="147">
        <f>C16/C15</f>
        <v>5.5518722530961276E-3</v>
      </c>
      <c r="D17" s="142" t="s">
        <v>1092</v>
      </c>
      <c r="E17" s="212">
        <f>'SEDS 2021'!H35</f>
        <v>3.0913578765204178E-3</v>
      </c>
      <c r="F17" s="212">
        <f>'SEDS 2021'!H37</f>
        <v>2.8072564127799614E-3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0.96807666902680034</v>
      </c>
      <c r="D29" s="152">
        <f>D28*F16</f>
        <v>-1.5475131146229955</v>
      </c>
      <c r="E29" s="152">
        <f>E28*$E$17</f>
        <v>-0.12595045212992176</v>
      </c>
      <c r="F29" s="158">
        <f>F28*$F$17</f>
        <v>-5.2053664324228942E-2</v>
      </c>
      <c r="G29" s="177">
        <f>G28*C17</f>
        <v>2.9369404218878514E-2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0.5646139990007556</v>
      </c>
      <c r="D32" s="159">
        <f>D29*About!F6</f>
        <v>-0.90256029931159842</v>
      </c>
      <c r="E32" s="241">
        <f>E29</f>
        <v>-0.12595045212992176</v>
      </c>
      <c r="F32" s="243">
        <f>F29</f>
        <v>-5.2053664324228942E-2</v>
      </c>
      <c r="G32" s="173">
        <f>G29*About!F6</f>
        <v>1.7129197815458966E-2</v>
      </c>
      <c r="H32" s="142"/>
      <c r="I32" s="142"/>
      <c r="K32" s="100"/>
      <c r="L32" s="100"/>
    </row>
    <row r="33" spans="1:12" x14ac:dyDescent="0.2">
      <c r="A33" s="139"/>
      <c r="B33" s="146" t="s">
        <v>710</v>
      </c>
      <c r="C33" s="160">
        <f>C29*About!F5</f>
        <v>0.40346267002604469</v>
      </c>
      <c r="D33" s="160">
        <f>D29*About!F5</f>
        <v>-0.64495281531139692</v>
      </c>
      <c r="E33" s="242"/>
      <c r="F33" s="244"/>
      <c r="G33" s="174">
        <f>G29*About!F5</f>
        <v>1.2240206403419546E-2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564613999000.75562</v>
      </c>
      <c r="D38" s="156">
        <f>D32*Trillion</f>
        <v>-902560299311.59839</v>
      </c>
      <c r="E38" s="238">
        <f>E32*Trillion</f>
        <v>-125950452129.92175</v>
      </c>
      <c r="F38" s="240">
        <f>F32*Trillion</f>
        <v>-52053664324.228943</v>
      </c>
      <c r="G38" s="168">
        <f>G32*Trillion</f>
        <v>17129197815.458967</v>
      </c>
      <c r="H38" s="142"/>
      <c r="I38" s="142"/>
      <c r="K38" s="100"/>
      <c r="L38" s="100"/>
    </row>
    <row r="39" spans="1:12" ht="16" thickBot="1" x14ac:dyDescent="0.25">
      <c r="A39" s="139"/>
      <c r="B39" s="169" t="s">
        <v>710</v>
      </c>
      <c r="C39" s="170">
        <f>C33*Trillion</f>
        <v>403462670026.04468</v>
      </c>
      <c r="D39" s="171">
        <f>D33*Trillion</f>
        <v>-644952815311.39697</v>
      </c>
      <c r="E39" s="239"/>
      <c r="F39" s="239"/>
      <c r="G39" s="172">
        <f>G33*Trillion</f>
        <v>12240206403.419546</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New Hampshire</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15523635.806344813</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0.16040757356695201</v>
      </c>
      <c r="K4">
        <f>IF(ISBLANK(Calculations!K4),"",Calculations!K4)</f>
        <v>0.58323273049061042</v>
      </c>
      <c r="L4" t="str">
        <f>IF(ISBLANK(Calculations!L4),"",Calculations!L4)</f>
        <v>RESIDENTIAL</v>
      </c>
      <c r="M4" t="str">
        <f>IF(ISBLANK(Calculations!M4),"",Calculations!M4)</f>
        <v>heating</v>
      </c>
      <c r="N4" t="str">
        <f>IF(ISBLANK(Calculations!N4),"",Calculations!N4)</f>
        <v>electricity</v>
      </c>
      <c r="O4">
        <f>IF(ISBLANK(Calculations!O4),"",Calculations!O4)</f>
        <v>1542346858266.9241</v>
      </c>
      <c r="P4">
        <f>IF(ISBLANK(Calculations!P4),"",Calculations!P4)</f>
        <v>1542346858266.9241</v>
      </c>
      <c r="Q4">
        <f>IF(ISBLANK(Calculations!Q4),"",Calculations!Q4)-(SUMIFS(BDEQ!C:C,BDEQ!$AG:$AG,About!$B$2,BDEQ!$AH:$AH,$I4)*BDEQ!$C$2*$J4*$K4)</f>
        <v>1542331334631.1177</v>
      </c>
      <c r="R4">
        <f>IF(ISBLANK(Calculations!R4),"",Calculations!R4)-(SUMIFS(BDEQ!D:D,BDEQ!$AG:$AG,About!$B$2,BDEQ!$AH:$AH,$I4)*BDEQ!$C$2*$J4*$K4)</f>
        <v>1588045461951.7014</v>
      </c>
      <c r="S4" s="99">
        <f>IF(ISBLANK(Calculations!S4),"",Calculations!S4+ ('IRA Buildings Changes'!$G$38/($AB$3-$R$3)*(S3-$R$3)))-(SUMIFS(BDEQ!D:D,BDEQ!$AG:$AG,About!$B$2,BDEQ!$AH:$AH,$I4)*BDEQ!$C$2*$J4*$K4)</f>
        <v>1633277288098.9893</v>
      </c>
      <c r="T4" s="99">
        <f>IF(ISBLANK(Calculations!T4),"",Calculations!T4+ ('IRA Buildings Changes'!$G$38/($AB$3-$R$3)*(T3-$R$3)))-(SUMIFS(BDEQ!E:E,BDEQ!$AG:$AG,About!$B$2,BDEQ!$AH:$AH,$I4)*BDEQ!$C$2*$J4*$K4)</f>
        <v>1675993726068.3748</v>
      </c>
      <c r="U4" s="99">
        <f>IF(ISBLANK(Calculations!U4),"",Calculations!U4+ ('IRA Buildings Changes'!$G$38/($AB$3-$R$3)*(U3-$R$3)))-(SUMIFS(BDEQ!F:F,BDEQ!$AG:$AG,About!$B$2,BDEQ!$AH:$AH,$I4)*BDEQ!$C$2*$J4*$K4)</f>
        <v>1716706003635.3701</v>
      </c>
      <c r="V4" s="99">
        <f>IF(ISBLANK(Calculations!V4),"",Calculations!V4+ ('IRA Buildings Changes'!$G$38/($AB$3-$R$3)*(V3-$R$3)))-(SUMIFS(BDEQ!G:G,BDEQ!$AG:$AG,About!$B$2,BDEQ!$AH:$AH,$I4)*BDEQ!$C$2*$J4*$K4)</f>
        <v>1755967383481.594</v>
      </c>
      <c r="W4" s="99">
        <f>IF(ISBLANK(Calculations!W4),"",Calculations!W4+ ('IRA Buildings Changes'!$G$38/($AB$3-$R$3)*(W3-$R$3)))-(SUMIFS(BDEQ!H:H,BDEQ!$AG:$AG,About!$B$2,BDEQ!$AH:$AH,$I4)*BDEQ!$C$2*$J4*$K4)</f>
        <v>1794714067937.1243</v>
      </c>
      <c r="X4" s="99">
        <f>IF(ISBLANK(Calculations!X4),"",Calculations!X4+ ('IRA Buildings Changes'!$G$38/($AB$3-$R$3)*(X3-$R$3)))-(SUMIFS(BDEQ!I:I,BDEQ!$AG:$AG,About!$B$2,BDEQ!$AH:$AH,$I4)*BDEQ!$C$2*$J4*$K4)</f>
        <v>1832128850368.6455</v>
      </c>
      <c r="Y4" s="99">
        <f>IF(ISBLANK(Calculations!Y4),"",Calculations!Y4+ ('IRA Buildings Changes'!$G$38/($AB$3-$R$3)*(Y3-$R$3)))-(SUMIFS(BDEQ!J:J,BDEQ!$AG:$AG,About!$B$2,BDEQ!$AH:$AH,$I4)*BDEQ!$C$2*$J4*$K4)</f>
        <v>1869463784547.6538</v>
      </c>
      <c r="Z4" s="99">
        <f>IF(ISBLANK(Calculations!Z4),"",Calculations!Z4+ ('IRA Buildings Changes'!$G$38/($AB$3-$R$3)*(Z3-$R$3)))-(SUMIFS(BDEQ!K:K,BDEQ!$AG:$AG,About!$B$2,BDEQ!$AH:$AH,$I4)*BDEQ!$C$2*$J4*$K4)</f>
        <v>1907360154051.8723</v>
      </c>
      <c r="AA4" s="99">
        <f>IF(ISBLANK(Calculations!AA4),"",Calculations!AA4+ ('IRA Buildings Changes'!$G$38/($AB$3-$R$3)*(AA3-$R$3)))-(SUMIFS(BDEQ!L:L,BDEQ!$AG:$AG,About!$B$2,BDEQ!$AH:$AH,$I4)*BDEQ!$C$2*$J4*$K4)</f>
        <v>1946141932942.365</v>
      </c>
      <c r="AB4" s="98">
        <f>IF(ISBLANK(Calculations!AB4),"",Calculations!AB4 + 'IRA Buildings Changes'!G38)-(SUMIFS(BDEQ!D:D,BDEQ!$AG:$AG,About!$B$2,BDEQ!$AH:$AH,$I4)*BDEQ!$C$2*$J4*$K4)</f>
        <v>1985777230849.2244</v>
      </c>
      <c r="AC4" s="99">
        <f>IF(ISBLANK(Calculations!AC4),"",Calculations!AC4+ 'IRA Buildings Changes'!$G$38)-(SUMIFS(BDEQ!D:D,BDEQ!$AG:$AG,About!$B$2,BDEQ!$AH:$AH,$I4)*BDEQ!$C$2*$J4*$K4)</f>
        <v>2024449237372.3137</v>
      </c>
      <c r="AD4" s="99">
        <f>IF(ISBLANK(Calculations!AD4),"",Calculations!AD4+ 'IRA Buildings Changes'!$G$38)-(SUMIFS(BDEQ!E:E,BDEQ!$AG:$AG,About!$B$2,BDEQ!$AH:$AH,$I4)*BDEQ!$C$2*$J4*$K4)</f>
        <v>2063475706114.2214</v>
      </c>
      <c r="AE4" s="99">
        <f>IF(ISBLANK(Calculations!AE4),"",Calculations!AE4+ 'IRA Buildings Changes'!$G$38)-(SUMIFS(BDEQ!F:F,BDEQ!$AG:$AG,About!$B$2,BDEQ!$AH:$AH,$I4)*BDEQ!$C$2*$J4*$K4)</f>
        <v>2103930378415.2791</v>
      </c>
      <c r="AF4" s="99">
        <f>IF(ISBLANK(Calculations!AF4),"",Calculations!AF4+ 'IRA Buildings Changes'!$G$38)-(SUMIFS(BDEQ!G:G,BDEQ!$AG:$AG,About!$B$2,BDEQ!$AH:$AH,$I4)*BDEQ!$C$2*$J4*$K4)</f>
        <v>2144522618485.6904</v>
      </c>
      <c r="AG4" s="99">
        <f>IF(ISBLANK(Calculations!AG4),"",Calculations!AG4+ 'IRA Buildings Changes'!$G$38)-(SUMIFS(BDEQ!H:H,BDEQ!$AG:$AG,About!$B$2,BDEQ!$AH:$AH,$I4)*BDEQ!$C$2*$J4*$K4)</f>
        <v>2185687709401.1379</v>
      </c>
      <c r="AH4" s="99">
        <f>IF(ISBLANK(Calculations!AH4),"",Calculations!AH4+ 'IRA Buildings Changes'!$G$38)-(SUMIFS(BDEQ!I:I,BDEQ!$AG:$AG,About!$B$2,BDEQ!$AH:$AH,$I4)*BDEQ!$C$2*$J4*$K4)</f>
        <v>2227752742030.7432</v>
      </c>
      <c r="AI4" s="99">
        <f>IF(ISBLANK(Calculations!AI4),"",Calculations!AI4+ 'IRA Buildings Changes'!$G$38)-(SUMIFS(BDEQ!J:J,BDEQ!$AG:$AG,About!$B$2,BDEQ!$AH:$AH,$I4)*BDEQ!$C$2*$J4*$K4)</f>
        <v>2269083276979.2314</v>
      </c>
      <c r="AJ4" s="99">
        <f>IF(ISBLANK(Calculations!AJ4),"",Calculations!AJ4+ 'IRA Buildings Changes'!$G$38)-(SUMIFS(BDEQ!K:K,BDEQ!$AG:$AG,About!$B$2,BDEQ!$AH:$AH,$I4)*BDEQ!$C$2*$J4*$K4)</f>
        <v>2310800152690.5688</v>
      </c>
      <c r="AK4" s="99">
        <f>IF(ISBLANK(Calculations!AK4),"",Calculations!AK4+ 'IRA Buildings Changes'!$G$38)-(SUMIFS(BDEQ!L:L,BDEQ!$AG:$AG,About!$B$2,BDEQ!$AH:$AH,$I4)*BDEQ!$C$2*$J4*$K4)</f>
        <v>2329165289662.2124</v>
      </c>
      <c r="AL4" s="99">
        <f>IF(ISBLANK(Calculations!AL4),"",Calculations!AL4+ 'IRA Buildings Changes'!$G$38)-(SUMIFS(BDEQ!M:M,BDEQ!$AG:$AG,About!$B$2,BDEQ!$AH:$AH,$I4)*BDEQ!$C$2*$J4*$K4)</f>
        <v>2348140669685.8926</v>
      </c>
      <c r="AM4" s="99">
        <f>IF(ISBLANK(Calculations!AM4),"",Calculations!AM4+ 'IRA Buildings Changes'!$G$38)-(SUMIFS(BDEQ!N:N,BDEQ!$AG:$AG,About!$B$2,BDEQ!$AH:$AH,$I4)*BDEQ!$C$2*$J4*$K4)</f>
        <v>2368151892671.0068</v>
      </c>
      <c r="AN4" s="99">
        <f>IF(ISBLANK(Calculations!AN4),"",Calculations!AN4+ 'IRA Buildings Changes'!$G$38)-(SUMIFS(BDEQ!O:O,BDEQ!$AG:$AG,About!$B$2,BDEQ!$AH:$AH,$I4)*BDEQ!$C$2*$J4*$K4)</f>
        <v>2388814471419.1123</v>
      </c>
      <c r="AO4" s="99">
        <f>IF(ISBLANK(Calculations!AO4),"",Calculations!AO4+ 'IRA Buildings Changes'!$G$38)-(SUMIFS(BDEQ!P:P,BDEQ!$AG:$AG,About!$B$2,BDEQ!$AH:$AH,$I4)*BDEQ!$C$2*$J4*$K4)</f>
        <v>2409954275255.0723</v>
      </c>
      <c r="AP4" s="99">
        <f>IF(ISBLANK(Calculations!AP4),"",Calculations!AP4+ 'IRA Buildings Changes'!$G$38)-(SUMIFS(BDEQ!Q:Q,BDEQ!$AG:$AG,About!$B$2,BDEQ!$AH:$AH,$I4)*BDEQ!$C$2*$J4*$K4)</f>
        <v>2431322267836.7168</v>
      </c>
      <c r="AQ4" s="99">
        <f>IF(ISBLANK(Calculations!AQ4),"",Calculations!AQ4+ 'IRA Buildings Changes'!$G$38)-(SUMIFS(BDEQ!R:R,BDEQ!$AG:$AG,About!$B$2,BDEQ!$AH:$AH,$I4)*BDEQ!$C$2*$J4*$K4)</f>
        <v>2452642921661.9482</v>
      </c>
      <c r="AR4" s="99">
        <f>IF(ISBLANK(Calculations!AR4),"",Calculations!AR4+ 'IRA Buildings Changes'!$G$38)-(SUMIFS(BDEQ!S:S,BDEQ!$AG:$AG,About!$B$2,BDEQ!$AH:$AH,$I4)*BDEQ!$C$2*$J4*$K4)</f>
        <v>2473381038974.1641</v>
      </c>
      <c r="AS4" s="99">
        <f>IF(ISBLANK(Calculations!AS4),"",Calculations!AS4+ 'IRA Buildings Changes'!$G$38)-(SUMIFS(BDEQ!T:T,BDEQ!$AG:$AG,About!$B$2,BDEQ!$AH:$AH,$I4)*BDEQ!$C$2*$J4*$K4)</f>
        <v>2493860029630.7344</v>
      </c>
      <c r="AT4" s="99">
        <f>IF(ISBLANK(Calculations!AT4),"",Calculations!AT4+ 'IRA Buildings Changes'!$G$38)-(SUMIFS(BDEQ!U:U,BDEQ!$AG:$AG,About!$B$2,BDEQ!$AH:$AH,$I4)*BDEQ!$C$2*$J4*$K4)</f>
        <v>2513524550668.2109</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0.58323273049061042</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0.73237807773416386</v>
      </c>
      <c r="K6">
        <f>IF(ISBLANK(Calculations!K6),"",Calculations!K6)</f>
        <v>0.58323273049061042</v>
      </c>
      <c r="L6" t="str">
        <f>IF(ISBLANK(Calculations!L6),"",Calculations!L6)</f>
        <v>RESIDENTIAL</v>
      </c>
      <c r="M6" t="str">
        <f>IF(ISBLANK(Calculations!M6),"",Calculations!M6)</f>
        <v>heating</v>
      </c>
      <c r="N6" t="str">
        <f>IF(ISBLANK(Calculations!N6),"",Calculations!N6)</f>
        <v>natural gas</v>
      </c>
      <c r="O6">
        <f>IF(ISBLANK(Calculations!O6),"",Calculations!O6)</f>
        <v>3280060784231.7837</v>
      </c>
      <c r="P6">
        <f>IF(ISBLANK(Calculations!P6),"",Calculations!P6)</f>
        <v>3280060784231.7837</v>
      </c>
      <c r="Q6">
        <f>IF(ISBLANK(Calculations!Q6),"",Calculations!Q6)</f>
        <v>3280060784231.7837</v>
      </c>
      <c r="R6">
        <f>IF(ISBLANK(Calculations!R6),"",Calculations!R6)</f>
        <v>3296844683105.6655</v>
      </c>
      <c r="S6" s="99">
        <f>IF(ISBLANK(Calculations!S6),"",Calculations!S6 + ('IRA Buildings Changes'!$D$38/($AB$3-$R$3)*(S3-$R$3)))</f>
        <v>3223194537007.1494</v>
      </c>
      <c r="T6" s="99">
        <f>IF(ISBLANK(Calculations!T6),"",Calculations!T6 + ('IRA Buildings Changes'!$D$38/($AB$3-$R$3)*(T3-$R$3)))</f>
        <v>3151169963261.6367</v>
      </c>
      <c r="U6" s="99">
        <f>IF(ISBLANK(Calculations!U6),"",Calculations!U6 + ('IRA Buildings Changes'!$D$38/($AB$3-$R$3)*(U3-$R$3)))</f>
        <v>3080312811505.2261</v>
      </c>
      <c r="V6" s="99">
        <f>IF(ISBLANK(Calculations!V6),"",Calculations!V6 + ('IRA Buildings Changes'!$D$38/($AB$3-$R$3)*(V3-$R$3)))</f>
        <v>3014581934932.6343</v>
      </c>
      <c r="W6" s="99">
        <f>IF(ISBLANK(Calculations!W6),"",Calculations!W6 + ('IRA Buildings Changes'!$D$38/($AB$3-$R$3)*(W3-$R$3)))</f>
        <v>2959168663273.3555</v>
      </c>
      <c r="X6" s="99">
        <f>IF(ISBLANK(Calculations!X6),"",Calculations!X6 + ('IRA Buildings Changes'!$D$38/($AB$3-$R$3)*(X3-$R$3)))</f>
        <v>2910332526689.9912</v>
      </c>
      <c r="Y6" s="99">
        <f>IF(ISBLANK(Calculations!Y6),"",Calculations!Y6 + ('IRA Buildings Changes'!$D$38/($AB$3-$R$3)*(Y3-$R$3)))</f>
        <v>2873231024735.7344</v>
      </c>
      <c r="Z6" s="99">
        <f>IF(ISBLANK(Calculations!Z6),"",Calculations!Z6 + ('IRA Buildings Changes'!$D$38/($AB$3-$R$3)*(Z3-$R$3)))</f>
        <v>2850549940452.7407</v>
      </c>
      <c r="AA6" s="99">
        <f>IF(ISBLANK(Calculations!AA6),"",Calculations!AA6 + ('IRA Buildings Changes'!$D$38/($AB$3-$R$3)*(AA3-$R$3)))</f>
        <v>2841299142847.0952</v>
      </c>
      <c r="AB6" s="98">
        <f>IF(ISBLANK(Calculations!AB6),"",Calculations!AB6 + 'IRA Buildings Changes'!D38)</f>
        <v>2847057883388.2852</v>
      </c>
      <c r="AC6" s="99">
        <f>IF(ISBLANK(Calculations!AC6),"",Calculations!AC6  + 'IRA Buildings Changes'!$D$38)</f>
        <v>2955414527998.8848</v>
      </c>
      <c r="AD6" s="99">
        <f>IF(ISBLANK(Calculations!AD6),"",Calculations!AD6  + 'IRA Buildings Changes'!$D$38)</f>
        <v>3076027732226.54</v>
      </c>
      <c r="AE6" s="99">
        <f>IF(ISBLANK(Calculations!AE6),"",Calculations!AE6  + 'IRA Buildings Changes'!$D$38)</f>
        <v>3208944813289.0557</v>
      </c>
      <c r="AF6" s="99">
        <f>IF(ISBLANK(Calculations!AF6),"",Calculations!AF6  + 'IRA Buildings Changes'!$D$38)</f>
        <v>3345274954855.0586</v>
      </c>
      <c r="AG6" s="99">
        <f>IF(ISBLANK(Calculations!AG6),"",Calculations!AG6  + 'IRA Buildings Changes'!$D$38)</f>
        <v>3486318315014.7441</v>
      </c>
      <c r="AH6" s="99">
        <f>IF(ISBLANK(Calculations!AH6),"",Calculations!AH6  + 'IRA Buildings Changes'!$D$38)</f>
        <v>3634530832307.4541</v>
      </c>
      <c r="AI6" s="99">
        <f>IF(ISBLANK(Calculations!AI6),"",Calculations!AI6  + 'IRA Buildings Changes'!$D$38)</f>
        <v>3783551494476.7295</v>
      </c>
      <c r="AJ6" s="99">
        <f>IF(ISBLANK(Calculations!AJ6),"",Calculations!AJ6  + 'IRA Buildings Changes'!$D$38)</f>
        <v>3937344462556.6631</v>
      </c>
      <c r="AK6" s="99">
        <f>IF(ISBLANK(Calculations!AK6),"",Calculations!AK6  + 'IRA Buildings Changes'!$D$38)</f>
        <v>4029771561812.2139</v>
      </c>
      <c r="AL6" s="99">
        <f>IF(ISBLANK(Calculations!AL6),"",Calculations!AL6  + 'IRA Buildings Changes'!$D$38)</f>
        <v>4120487660497.7031</v>
      </c>
      <c r="AM6" s="99">
        <f>IF(ISBLANK(Calculations!AM6),"",Calculations!AM6  + 'IRA Buildings Changes'!$D$38)</f>
        <v>4211069552631.1387</v>
      </c>
      <c r="AN6" s="99">
        <f>IF(ISBLANK(Calculations!AN6),"",Calculations!AN6  + 'IRA Buildings Changes'!$D$38)</f>
        <v>4299758223213.1826</v>
      </c>
      <c r="AO6" s="99">
        <f>IF(ISBLANK(Calculations!AO6),"",Calculations!AO6  + 'IRA Buildings Changes'!$D$38)</f>
        <v>4384954348266.9551</v>
      </c>
      <c r="AP6" s="99">
        <f>IF(ISBLANK(Calculations!AP6),"",Calculations!AP6  + 'IRA Buildings Changes'!$D$38)</f>
        <v>4464760826901.2744</v>
      </c>
      <c r="AQ6" s="99">
        <f>IF(ISBLANK(Calculations!AQ6),"",Calculations!AQ6  + 'IRA Buildings Changes'!$D$38)</f>
        <v>4537424050028.4238</v>
      </c>
      <c r="AR6" s="99">
        <f>IF(ISBLANK(Calculations!AR6),"",Calculations!AR6  + 'IRA Buildings Changes'!$D$38)</f>
        <v>4600686769025.2256</v>
      </c>
      <c r="AS6" s="99">
        <f>IF(ISBLANK(Calculations!AS6),"",Calculations!AS6  + 'IRA Buildings Changes'!$D$38)</f>
        <v>4655833049429.5303</v>
      </c>
      <c r="AT6" s="99">
        <f>IF(ISBLANK(Calculations!AT6),"",Calculations!AT6  + 'IRA Buildings Changes'!$D$38)</f>
        <v>4701535452582.2686</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0.92889054505262203</v>
      </c>
      <c r="K7">
        <f>IF(ISBLANK(Calculations!K7),"",Calculations!K7)</f>
        <v>0.58323273049061042</v>
      </c>
      <c r="L7" t="str">
        <f>IF(ISBLANK(Calculations!L7),"",Calculations!L7)</f>
        <v>RESIDENTIAL</v>
      </c>
      <c r="M7" t="str">
        <f>IF(ISBLANK(Calculations!M7),"",Calculations!M7)</f>
        <v>heating</v>
      </c>
      <c r="N7" t="str">
        <f>IF(ISBLANK(Calculations!N7),"",Calculations!N7)</f>
        <v>petroleum diesel</v>
      </c>
      <c r="O7">
        <f>IF(ISBLANK(Calculations!O7),"",Calculations!O7)</f>
        <v>10447287670213.787</v>
      </c>
      <c r="P7">
        <f>IF(ISBLANK(Calculations!P7),"",Calculations!P7)</f>
        <v>10447287670213.787</v>
      </c>
      <c r="Q7">
        <f>IF(ISBLANK(Calculations!Q7),"",Calculations!Q7)</f>
        <v>10447287670213.787</v>
      </c>
      <c r="R7">
        <f>IF(ISBLANK(Calculations!R7),"",Calculations!R7)</f>
        <v>10464520887181.5</v>
      </c>
      <c r="S7">
        <f>IF(ISBLANK(Calculations!S7),"",Calculations!S7)</f>
        <v>10471971975912.059</v>
      </c>
      <c r="T7">
        <f>IF(ISBLANK(Calculations!T7),"",Calculations!T7)</f>
        <v>10461165188880.566</v>
      </c>
      <c r="U7">
        <f>IF(ISBLANK(Calculations!U7),"",Calculations!U7)</f>
        <v>10432802177919.758</v>
      </c>
      <c r="V7">
        <f>IF(ISBLANK(Calculations!V7),"",Calculations!V7)</f>
        <v>10383200462157.631</v>
      </c>
      <c r="W7">
        <f>IF(ISBLANK(Calculations!W7),"",Calculations!W7)</f>
        <v>10312687249906.902</v>
      </c>
      <c r="X7">
        <f>IF(ISBLANK(Calculations!X7),"",Calculations!X7)</f>
        <v>10201760801475.816</v>
      </c>
      <c r="Y7">
        <f>IF(ISBLANK(Calculations!Y7),"",Calculations!Y7)</f>
        <v>10051233145494.428</v>
      </c>
      <c r="Z7">
        <f>IF(ISBLANK(Calculations!Z7),"",Calculations!Z7)</f>
        <v>9854023823665.7207</v>
      </c>
      <c r="AA7">
        <f>IF(ISBLANK(Calculations!AA7),"",Calculations!AA7)</f>
        <v>9616262025881.4629</v>
      </c>
      <c r="AB7">
        <f>IF(ISBLANK(Calculations!AB7),"",Calculations!AB7)</f>
        <v>9336812585127.4629</v>
      </c>
      <c r="AC7">
        <f>IF(ISBLANK(Calculations!AC7),"",Calculations!AC7)</f>
        <v>9021930355823.5039</v>
      </c>
      <c r="AD7">
        <f>IF(ISBLANK(Calculations!AD7),"",Calculations!AD7)</f>
        <v>8674522531057.6855</v>
      </c>
      <c r="AE7">
        <f>IF(ISBLANK(Calculations!AE7),"",Calculations!AE7)</f>
        <v>8309079259772.2676</v>
      </c>
      <c r="AF7">
        <f>IF(ISBLANK(Calculations!AF7),"",Calculations!AF7)</f>
        <v>7925539343045.2705</v>
      </c>
      <c r="AG7">
        <f>IF(ISBLANK(Calculations!AG7),"",Calculations!AG7)</f>
        <v>7534220807226.3281</v>
      </c>
      <c r="AH7">
        <f>IF(ISBLANK(Calculations!AH7),"",Calculations!AH7)</f>
        <v>7139068382798.3682</v>
      </c>
      <c r="AI7">
        <f>IF(ISBLANK(Calculations!AI7),"",Calculations!AI7)</f>
        <v>6735331716343.0049</v>
      </c>
      <c r="AJ7">
        <f>IF(ISBLANK(Calculations!AJ7),"",Calculations!AJ7)</f>
        <v>6327633503464.127</v>
      </c>
      <c r="AK7">
        <f>IF(ISBLANK(Calculations!AK7),"",Calculations!AK7)</f>
        <v>5837587392386.4824</v>
      </c>
      <c r="AL7">
        <f>IF(ISBLANK(Calculations!AL7),"",Calculations!AL7)</f>
        <v>5353840403592.1143</v>
      </c>
      <c r="AM7">
        <f>IF(ISBLANK(Calculations!AM7),"",Calculations!AM7)</f>
        <v>4878851121309.2402</v>
      </c>
      <c r="AN7">
        <f>IF(ISBLANK(Calculations!AN7),"",Calculations!AN7)</f>
        <v>4414094846248.1836</v>
      </c>
      <c r="AO7">
        <f>IF(ISBLANK(Calculations!AO7),"",Calculations!AO7)</f>
        <v>3964132887877.147</v>
      </c>
      <c r="AP7">
        <f>IF(ISBLANK(Calculations!AP7),"",Calculations!AP7)</f>
        <v>3534366572611.3364</v>
      </c>
      <c r="AQ7">
        <f>IF(ISBLANK(Calculations!AQ7),"",Calculations!AQ7)</f>
        <v>3129613889415.001</v>
      </c>
      <c r="AR7">
        <f>IF(ISBLANK(Calculations!AR7),"",Calculations!AR7)</f>
        <v>2752843804794.0757</v>
      </c>
      <c r="AS7">
        <f>IF(ISBLANK(Calculations!AS7),"",Calculations!AS7)</f>
        <v>2407102806092.2852</v>
      </c>
      <c r="AT7">
        <f>IF(ISBLANK(Calculations!AT7),"",Calculations!AT7)</f>
        <v>2093299678178.6223</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0.58323273049061042</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0.58323273049061042</v>
      </c>
      <c r="L9" t="str">
        <f>IF(ISBLANK(Calculations!L9),"",Calculations!L9)</f>
        <v>RESIDENTIAL</v>
      </c>
      <c r="M9" t="str">
        <f>IF(ISBLANK(Calculations!M9),"",Calculations!M9)</f>
        <v>heating</v>
      </c>
      <c r="N9" t="str">
        <f>IF(ISBLANK(Calculations!N9),"",Calculations!N9)</f>
        <v>biomass</v>
      </c>
      <c r="O9">
        <f>IF(ISBLANK(Calculations!O9),"",Calculations!O9)</f>
        <v>6010213287705.7402</v>
      </c>
      <c r="P9">
        <f>IF(ISBLANK(Calculations!P9),"",Calculations!P9)</f>
        <v>6010213287705.7402</v>
      </c>
      <c r="Q9">
        <f>IF(ISBLANK(Calculations!Q9),"",Calculations!Q9)</f>
        <v>6010213287705.7402</v>
      </c>
      <c r="R9">
        <f>IF(ISBLANK(Calculations!R9),"",Calculations!R9)</f>
        <v>6022603259236.332</v>
      </c>
      <c r="S9">
        <f>IF(ISBLANK(Calculations!S9),"",Calculations!S9)</f>
        <v>6032924628015.584</v>
      </c>
      <c r="T9">
        <f>IF(ISBLANK(Calculations!T9),"",Calculations!T9)</f>
        <v>6038916401509.5801</v>
      </c>
      <c r="U9">
        <f>IF(ISBLANK(Calculations!U9),"",Calculations!U9)</f>
        <v>6045182251920.1123</v>
      </c>
      <c r="V9">
        <f>IF(ISBLANK(Calculations!V9),"",Calculations!V9)</f>
        <v>6053567788436.792</v>
      </c>
      <c r="W9">
        <f>IF(ISBLANK(Calculations!W9),"",Calculations!W9)</f>
        <v>6068155499453.9512</v>
      </c>
      <c r="X9">
        <f>IF(ISBLANK(Calculations!X9),"",Calculations!X9)</f>
        <v>6086047171031.9619</v>
      </c>
      <c r="Y9">
        <f>IF(ISBLANK(Calculations!Y9),"",Calculations!Y9)</f>
        <v>6110963049459.6719</v>
      </c>
      <c r="Z9">
        <f>IF(ISBLANK(Calculations!Z9),"",Calculations!Z9)</f>
        <v>6142304450588.0674</v>
      </c>
      <c r="AA9">
        <f>IF(ISBLANK(Calculations!AA9),"",Calculations!AA9)</f>
        <v>6185820741071.4668</v>
      </c>
      <c r="AB9">
        <f>IF(ISBLANK(Calculations!AB9),"",Calculations!AB9)</f>
        <v>6237043695764.8594</v>
      </c>
      <c r="AC9">
        <f>IF(ISBLANK(Calculations!AC9),"",Calculations!AC9)</f>
        <v>6297559708982.8115</v>
      </c>
      <c r="AD9">
        <f>IF(ISBLANK(Calculations!AD9),"",Calculations!AD9)</f>
        <v>6364814458130.8623</v>
      </c>
      <c r="AE9">
        <f>IF(ISBLANK(Calculations!AE9),"",Calculations!AE9)</f>
        <v>6441849728956.5762</v>
      </c>
      <c r="AF9">
        <f>IF(ISBLANK(Calculations!AF9),"",Calculations!AF9)</f>
        <v>6524490511218.29</v>
      </c>
      <c r="AG9">
        <f>IF(ISBLANK(Calculations!AG9),"",Calculations!AG9)</f>
        <v>6613984129446.2686</v>
      </c>
      <c r="AH9">
        <f>IF(ISBLANK(Calculations!AH9),"",Calculations!AH9)</f>
        <v>6710867133477.2734</v>
      </c>
      <c r="AI9">
        <f>IF(ISBLANK(Calculations!AI9),"",Calculations!AI9)</f>
        <v>6812077877702.1865</v>
      </c>
      <c r="AJ9">
        <f>IF(ISBLANK(Calculations!AJ9),"",Calculations!AJ9)</f>
        <v>6920763811310.8486</v>
      </c>
      <c r="AK9">
        <f>IF(ISBLANK(Calculations!AK9),"",Calculations!AK9)</f>
        <v>6958339364721.627</v>
      </c>
      <c r="AL9">
        <f>IF(ISBLANK(Calculations!AL9),"",Calculations!AL9)</f>
        <v>6997752374456.7334</v>
      </c>
      <c r="AM9">
        <f>IF(ISBLANK(Calculations!AM9),"",Calculations!AM9)</f>
        <v>7040328978223.0889</v>
      </c>
      <c r="AN9">
        <f>IF(ISBLANK(Calculations!AN9),"",Calculations!AN9)</f>
        <v>7084088484714.2256</v>
      </c>
      <c r="AO9">
        <f>IF(ISBLANK(Calculations!AO9),"",Calculations!AO9)</f>
        <v>7128596575936.0225</v>
      </c>
      <c r="AP9">
        <f>IF(ISBLANK(Calculations!AP9),"",Calculations!AP9)</f>
        <v>7173701240551.8193</v>
      </c>
      <c r="AQ9">
        <f>IF(ISBLANK(Calculations!AQ9),"",Calculations!AQ9)</f>
        <v>7219152525529.8906</v>
      </c>
      <c r="AR9">
        <f>IF(ISBLANK(Calculations!AR9),"",Calculations!AR9)</f>
        <v>7263088978160.334</v>
      </c>
      <c r="AS9">
        <f>IF(ISBLANK(Calculations!AS9),"",Calculations!AS9)</f>
        <v>7307046210600.0996</v>
      </c>
      <c r="AT9">
        <f>IF(ISBLANK(Calculations!AT9),"",Calculations!AT9)</f>
        <v>7348782712385.0664</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0.58323273049061042</v>
      </c>
      <c r="L10" t="str">
        <f>IF(ISBLANK(Calculations!L10),"",Calculations!L10)</f>
        <v>RESIDENTIAL</v>
      </c>
      <c r="M10" t="str">
        <f>IF(ISBLANK(Calculations!M10),"",Calculations!M10)</f>
        <v>heating</v>
      </c>
      <c r="N10" t="str">
        <f>IF(ISBLANK(Calculations!N10),"",Calculations!N10)</f>
        <v>kerosene</v>
      </c>
      <c r="O10">
        <f>IF(ISBLANK(Calculations!O10),"",Calculations!O10)</f>
        <v>250206841380.47186</v>
      </c>
      <c r="P10">
        <f>IF(ISBLANK(Calculations!P10),"",Calculations!P10)</f>
        <v>250206841380.47186</v>
      </c>
      <c r="Q10">
        <f>IF(ISBLANK(Calculations!Q10),"",Calculations!Q10)</f>
        <v>250206841380.47186</v>
      </c>
      <c r="R10">
        <f>IF(ISBLANK(Calculations!R10),"",Calculations!R10)</f>
        <v>250084477038.36884</v>
      </c>
      <c r="S10">
        <f>IF(ISBLANK(Calculations!S10),"",Calculations!S10)</f>
        <v>249627393688.40146</v>
      </c>
      <c r="T10">
        <f>IF(ISBLANK(Calculations!T10),"",Calculations!T10)</f>
        <v>248541522902.98874</v>
      </c>
      <c r="U10">
        <f>IF(ISBLANK(Calculations!U10),"",Calculations!U10)</f>
        <v>246865641728.98569</v>
      </c>
      <c r="V10">
        <f>IF(ISBLANK(Calculations!V10),"",Calculations!V10)</f>
        <v>244338702169.33176</v>
      </c>
      <c r="W10">
        <f>IF(ISBLANK(Calculations!W10),"",Calculations!W10)</f>
        <v>240905865129.23581</v>
      </c>
      <c r="X10">
        <f>IF(ISBLANK(Calculations!X10),"",Calculations!X10)</f>
        <v>236150538356.7753</v>
      </c>
      <c r="Y10">
        <f>IF(ISBLANK(Calculations!Y10),"",Calculations!Y10)</f>
        <v>230193783547.57498</v>
      </c>
      <c r="Z10">
        <f>IF(ISBLANK(Calculations!Z10),"",Calculations!Z10)</f>
        <v>222909562581.89075</v>
      </c>
      <c r="AA10">
        <f>IF(ISBLANK(Calculations!AA10),"",Calculations!AA10)</f>
        <v>214457286070.29437</v>
      </c>
      <c r="AB10">
        <f>IF(ISBLANK(Calculations!AB10),"",Calculations!AB10)</f>
        <v>205017024680.13062</v>
      </c>
      <c r="AC10">
        <f>IF(ISBLANK(Calculations!AC10),"",Calculations!AC10)</f>
        <v>194696627728.34723</v>
      </c>
      <c r="AD10">
        <f>IF(ISBLANK(Calculations!AD10),"",Calculations!AD10)</f>
        <v>183559914902.73303</v>
      </c>
      <c r="AE10">
        <f>IF(ISBLANK(Calculations!AE10),"",Calculations!AE10)</f>
        <v>171858464173.15533</v>
      </c>
      <c r="AF10">
        <f>IF(ISBLANK(Calculations!AF10),"",Calculations!AF10)</f>
        <v>159740723365.26035</v>
      </c>
      <c r="AG10">
        <f>IF(ISBLANK(Calculations!AG10),"",Calculations!AG10)</f>
        <v>147400320976.56116</v>
      </c>
      <c r="AH10">
        <f>IF(ISBLANK(Calculations!AH10),"",Calculations!AH10)</f>
        <v>134957117841.68353</v>
      </c>
      <c r="AI10">
        <f>IF(ISBLANK(Calculations!AI10),"",Calculations!AI10)</f>
        <v>122459181445.73358</v>
      </c>
      <c r="AJ10">
        <f>IF(ISBLANK(Calculations!AJ10),"",Calculations!AJ10)</f>
        <v>110190860796.09207</v>
      </c>
      <c r="AK10">
        <f>IF(ISBLANK(Calculations!AK10),"",Calculations!AK10)</f>
        <v>97199738015.143311</v>
      </c>
      <c r="AL10">
        <f>IF(ISBLANK(Calculations!AL10),"",Calculations!AL10)</f>
        <v>84885444207.354843</v>
      </c>
      <c r="AM10">
        <f>IF(ISBLANK(Calculations!AM10),"",Calculations!AM10)</f>
        <v>73394550149.99826</v>
      </c>
      <c r="AN10">
        <f>IF(ISBLANK(Calculations!AN10),"",Calculations!AN10)</f>
        <v>62818077741.701279</v>
      </c>
      <c r="AO10">
        <f>IF(ISBLANK(Calculations!AO10),"",Calculations!AO10)</f>
        <v>53250768045.938515</v>
      </c>
      <c r="AP10">
        <f>IF(ISBLANK(Calculations!AP10),"",Calculations!AP10)</f>
        <v>44750565902.479469</v>
      </c>
      <c r="AQ10">
        <f>IF(ISBLANK(Calculations!AQ10),"",Calculations!AQ10)</f>
        <v>37350970480.20507</v>
      </c>
      <c r="AR10">
        <f>IF(ISBLANK(Calculations!AR10),"",Calculations!AR10)</f>
        <v>31046962486.739937</v>
      </c>
      <c r="AS10">
        <f>IF(ISBLANK(Calculations!AS10),"",Calculations!AS10)</f>
        <v>25809108181.076435</v>
      </c>
      <c r="AT10">
        <f>IF(ISBLANK(Calculations!AT10),"",Calculations!AT10)</f>
        <v>21558268342.311375</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0.58323273049061042</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0.58323273049061042</v>
      </c>
      <c r="C12">
        <f>IF(ISBLANK(Calculations!C12),"",Calculations!C12)</f>
        <v>0.41676726950938964</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0.90226914817550663</v>
      </c>
      <c r="K12">
        <f>IF(ISBLANK(Calculations!K12),"",Calculations!K12)</f>
        <v>0.58323273049061042</v>
      </c>
      <c r="L12" t="str">
        <f>IF(ISBLANK(Calculations!L12),"",Calculations!L12)</f>
        <v>RESIDENTIAL</v>
      </c>
      <c r="M12" t="str">
        <f>IF(ISBLANK(Calculations!M12),"",Calculations!M12)</f>
        <v>heating</v>
      </c>
      <c r="N12" t="str">
        <f>IF(ISBLANK(Calculations!N12),"",Calculations!N12)</f>
        <v>LPG propane or butane</v>
      </c>
      <c r="O12">
        <f>IF(ISBLANK(Calculations!O12),"",Calculations!O12)</f>
        <v>4916593974682.79</v>
      </c>
      <c r="P12">
        <f>IF(ISBLANK(Calculations!P12),"",Calculations!P12)</f>
        <v>4916593974682.79</v>
      </c>
      <c r="Q12">
        <f>IF(ISBLANK(Calculations!Q12),"",Calculations!Q12)</f>
        <v>4916593974682.79</v>
      </c>
      <c r="R12">
        <f>IF(ISBLANK(Calculations!R12),"",Calculations!R12)</f>
        <v>4994762765168.2305</v>
      </c>
      <c r="S12">
        <f>IF(ISBLANK(Calculations!S12),"",Calculations!S12)</f>
        <v>5067219409013.793</v>
      </c>
      <c r="T12">
        <f>IF(ISBLANK(Calculations!T12),"",Calculations!T12)</f>
        <v>5129879608184.4658</v>
      </c>
      <c r="U12">
        <f>IF(ISBLANK(Calculations!U12),"",Calculations!U12)</f>
        <v>5184645168465.5762</v>
      </c>
      <c r="V12">
        <f>IF(ISBLANK(Calculations!V12),"",Calculations!V12)</f>
        <v>5232087314064.9502</v>
      </c>
      <c r="W12">
        <f>IF(ISBLANK(Calculations!W12),"",Calculations!W12)</f>
        <v>5276331614113.791</v>
      </c>
      <c r="X12">
        <f>IF(ISBLANK(Calculations!X12),"",Calculations!X12)</f>
        <v>5313099362563.6416</v>
      </c>
      <c r="Y12">
        <f>IF(ISBLANK(Calculations!Y12),"",Calculations!Y12)</f>
        <v>5348630769268.7764</v>
      </c>
      <c r="Z12">
        <f>IF(ISBLANK(Calculations!Z12),"",Calculations!Z12)</f>
        <v>5384808045682.3672</v>
      </c>
      <c r="AA12">
        <f>IF(ISBLANK(Calculations!AA12),"",Calculations!AA12)</f>
        <v>5429660525168.4355</v>
      </c>
      <c r="AB12">
        <f>IF(ISBLANK(Calculations!AB12),"",Calculations!AB12)</f>
        <v>5483373424612.4775</v>
      </c>
      <c r="AC12">
        <f>IF(ISBLANK(Calculations!AC12),"",Calculations!AC12)</f>
        <v>5550713558227.292</v>
      </c>
      <c r="AD12">
        <f>IF(ISBLANK(Calculations!AD12),"",Calculations!AD12)</f>
        <v>5632343514554.5625</v>
      </c>
      <c r="AE12">
        <f>IF(ISBLANK(Calculations!AE12),"",Calculations!AE12)</f>
        <v>5733486623312.2031</v>
      </c>
      <c r="AF12">
        <f>IF(ISBLANK(Calculations!AF12),"",Calculations!AF12)</f>
        <v>5847378948697.6445</v>
      </c>
      <c r="AG12">
        <f>IF(ISBLANK(Calculations!AG12),"",Calculations!AG12)</f>
        <v>5974401894667.752</v>
      </c>
      <c r="AH12">
        <f>IF(ISBLANK(Calculations!AH12),"",Calculations!AH12)</f>
        <v>6113266440170.1016</v>
      </c>
      <c r="AI12">
        <f>IF(ISBLANK(Calculations!AI12),"",Calculations!AI12)</f>
        <v>6257759962019.915</v>
      </c>
      <c r="AJ12">
        <f>IF(ISBLANK(Calculations!AJ12),"",Calculations!AJ12)</f>
        <v>6411205764582.8291</v>
      </c>
      <c r="AK12">
        <f>IF(ISBLANK(Calculations!AK12),"",Calculations!AK12)</f>
        <v>6488534592348.7168</v>
      </c>
      <c r="AL12">
        <f>IF(ISBLANK(Calculations!AL12),"",Calculations!AL12)</f>
        <v>6567379288378.3818</v>
      </c>
      <c r="AM12">
        <f>IF(ISBLANK(Calculations!AM12),"",Calculations!AM12)</f>
        <v>6649579686686.1279</v>
      </c>
      <c r="AN12">
        <f>IF(ISBLANK(Calculations!AN12),"",Calculations!AN12)</f>
        <v>6733660852908.6367</v>
      </c>
      <c r="AO12">
        <f>IF(ISBLANK(Calculations!AO12),"",Calculations!AO12)</f>
        <v>6818515471828.6475</v>
      </c>
      <c r="AP12">
        <f>IF(ISBLANK(Calculations!AP12),"",Calculations!AP12)</f>
        <v>6902185823911.1309</v>
      </c>
      <c r="AQ12">
        <f>IF(ISBLANK(Calculations!AQ12),"",Calculations!AQ12)</f>
        <v>6982469881809.9902</v>
      </c>
      <c r="AR12">
        <f>IF(ISBLANK(Calculations!AR12),"",Calculations!AR12)</f>
        <v>7056248587392.6113</v>
      </c>
      <c r="AS12">
        <f>IF(ISBLANK(Calculations!AS12),"",Calculations!AS12)</f>
        <v>7124394722244.4316</v>
      </c>
      <c r="AT12">
        <f>IF(ISBLANK(Calculations!AT12),"",Calculations!AT12)</f>
        <v>7184611004634.0059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0.58323273049061042</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2.2588966663935724E-2</v>
      </c>
      <c r="K17">
        <f>IF(ISBLANK(Calculations!K17),"",Calculations!K17)</f>
        <v>0.58323273049061042</v>
      </c>
      <c r="L17" t="str">
        <f>IF(ISBLANK(Calculations!L17),"",Calculations!L17)</f>
        <v>RESIDENTIAL</v>
      </c>
      <c r="M17" t="str">
        <f>IF(ISBLANK(Calculations!M17),"",Calculations!M17)</f>
        <v>cooling</v>
      </c>
      <c r="N17" t="str">
        <f>IF(ISBLANK(Calculations!N17),"",Calculations!N17)</f>
        <v>electricity</v>
      </c>
      <c r="O17">
        <f>P17</f>
        <v>217196862909.19287</v>
      </c>
      <c r="P17">
        <f>IF(ISBLANK(Calculations!P17),"",Calculations!P17)</f>
        <v>217196862909.19287</v>
      </c>
      <c r="Q17">
        <f>IF(ISBLANK(Calculations!Q17),"",Calculations!Q17)</f>
        <v>217196862909.19287</v>
      </c>
      <c r="R17">
        <f>IF(ISBLANK(Calculations!R17),"",Calculations!R17)</f>
        <v>215785448937.74786</v>
      </c>
      <c r="S17" s="99">
        <f>IF(ISBLANK(Calculations!S17),"",Calculations!S17 + ('IRA Buildings Changes'!$C$38/($AB$16-$R$16)*(S16-$R$16)))</f>
        <v>271006990408.47452</v>
      </c>
      <c r="T17" s="99">
        <f>IF(ISBLANK(Calculations!T17),"",Calculations!T17 + ('IRA Buildings Changes'!$C$38/($AB$16-$R$16)*(T16-$R$16)))</f>
        <v>326427583561.60449</v>
      </c>
      <c r="U17" s="99">
        <f>IF(ISBLANK(Calculations!U17),"",Calculations!U17 + ('IRA Buildings Changes'!$C$38/($AB$16-$R$16)*(U16-$R$16)))</f>
        <v>382067779509.48682</v>
      </c>
      <c r="V17" s="99">
        <f>IF(ISBLANK(Calculations!V17),"",Calculations!V17 + ('IRA Buildings Changes'!$C$38/($AB$16-$R$16)*(V16-$R$16)))</f>
        <v>437582839652.77338</v>
      </c>
      <c r="W17" s="99">
        <f>IF(ISBLANK(Calculations!W17),"",Calculations!W17 + ('IRA Buildings Changes'!$C$38/($AB$16-$R$16)*(W16-$R$16)))</f>
        <v>493702428673.76288</v>
      </c>
      <c r="X17" s="99">
        <f>IF(ISBLANK(Calculations!X17),"",Calculations!X17 + ('IRA Buildings Changes'!$C$38/($AB$16-$R$16)*(X16-$R$16)))</f>
        <v>550077943121.26038</v>
      </c>
      <c r="Y17" s="99">
        <f>IF(ISBLANK(Calculations!Y17),"",Calculations!Y17 + ('IRA Buildings Changes'!$C$38/($AB$16-$R$16)*(Y16-$R$16)))</f>
        <v>606719280352.2207</v>
      </c>
      <c r="Z17" s="99">
        <f>IF(ISBLANK(Calculations!Z17),"",Calculations!Z17 + ('IRA Buildings Changes'!$C$38/($AB$16-$R$16)*(Z16-$R$16)))</f>
        <v>663623884968.62317</v>
      </c>
      <c r="AA17" s="99">
        <f>IF(ISBLANK(Calculations!AA17),"",Calculations!AA17 + ('IRA Buildings Changes'!$C$38/($AB$16-$R$16)*(AA16-$R$16)))</f>
        <v>720474644354.90063</v>
      </c>
      <c r="AB17" s="98">
        <f>IF(ISBLANK(Calculations!AB17),"",Calculations!AB17 + 'IRA Buildings Changes'!$C$38)</f>
        <v>777899683549.58252</v>
      </c>
      <c r="AC17" s="99">
        <f>IF(ISBLANK(Calculations!AC17),"",Calculations!AC17 + 'IRA Buildings Changes'!$C$38)</f>
        <v>779024209276.99524</v>
      </c>
      <c r="AD17" s="99">
        <f>IF(ISBLANK(Calculations!AD17),"",Calculations!AD17 + 'IRA Buildings Changes'!$C$38)</f>
        <v>780249658665.58093</v>
      </c>
      <c r="AE17" s="99">
        <f>IF(ISBLANK(Calculations!AE17),"",Calculations!AE17 + 'IRA Buildings Changes'!$C$38)</f>
        <v>781536558241.1499</v>
      </c>
      <c r="AF17" s="99">
        <f>IF(ISBLANK(Calculations!AF17),"",Calculations!AF17 + 'IRA Buildings Changes'!$C$38)</f>
        <v>782530596172.02588</v>
      </c>
      <c r="AG17" s="99">
        <f>IF(ISBLANK(Calculations!AG17),"",Calculations!AG17 + 'IRA Buildings Changes'!$C$38)</f>
        <v>783891395379.0625</v>
      </c>
      <c r="AH17" s="99">
        <f>IF(ISBLANK(Calculations!AH17),"",Calculations!AH17 + 'IRA Buildings Changes'!$C$38)</f>
        <v>785278594732.23608</v>
      </c>
      <c r="AI17" s="99">
        <f>IF(ISBLANK(Calculations!AI17),"",Calculations!AI17 + 'IRA Buildings Changes'!$C$38)</f>
        <v>786686030616.62939</v>
      </c>
      <c r="AJ17" s="99">
        <f>IF(ISBLANK(Calculations!AJ17),"",Calculations!AJ17 + 'IRA Buildings Changes'!$C$38)</f>
        <v>788105907950.35571</v>
      </c>
      <c r="AK17" s="99">
        <f>IF(ISBLANK(Calculations!AK17),"",Calculations!AK17 + 'IRA Buildings Changes'!$C$38)</f>
        <v>789473354159.15552</v>
      </c>
      <c r="AL17" s="99">
        <f>IF(ISBLANK(Calculations!AL17),"",Calculations!AL17 + 'IRA Buildings Changes'!$C$38)</f>
        <v>790836404503.89478</v>
      </c>
      <c r="AM17" s="99">
        <f>IF(ISBLANK(Calculations!AM17),"",Calculations!AM17 + 'IRA Buildings Changes'!$C$38)</f>
        <v>791870169747.38208</v>
      </c>
      <c r="AN17" s="99">
        <f>IF(ISBLANK(Calculations!AN17),"",Calculations!AN17 + 'IRA Buildings Changes'!$C$38)</f>
        <v>793229703077.23547</v>
      </c>
      <c r="AO17" s="99">
        <f>IF(ISBLANK(Calculations!AO17),"",Calculations!AO17 + 'IRA Buildings Changes'!$C$38)</f>
        <v>794587859853.14062</v>
      </c>
      <c r="AP17" s="99">
        <f>IF(ISBLANK(Calculations!AP17),"",Calculations!AP17 + 'IRA Buildings Changes'!$C$38)</f>
        <v>795944899136.20789</v>
      </c>
      <c r="AQ17" s="99">
        <f>IF(ISBLANK(Calculations!AQ17),"",Calculations!AQ17 + 'IRA Buildings Changes'!$C$38)</f>
        <v>797300727023.50671</v>
      </c>
      <c r="AR17" s="99">
        <f>IF(ISBLANK(Calculations!AR17),"",Calculations!AR17 + 'IRA Buildings Changes'!$C$38)</f>
        <v>798655436176.93433</v>
      </c>
      <c r="AS17" s="99">
        <f>IF(ISBLANK(Calculations!AS17),"",Calculations!AS17 + 'IRA Buildings Changes'!$C$38)</f>
        <v>800008975072.42847</v>
      </c>
      <c r="AT17" s="99">
        <f>IF(ISBLANK(Calculations!AT17),"",Calculations!AT17 + 'IRA Buildings Changes'!$C$38)</f>
        <v>801362414364.50061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0.58323273049061042</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0.58323273049061042</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0.58323273049061042</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0.58323273049061042</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0.58323273049061042</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0.58323273049061042</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0.58323273049061042</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0.58323273049061042</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0.58323273049061042</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8.2421927853468524E-2</v>
      </c>
      <c r="K30">
        <f>IF(ISBLANK(Calculations!K30),"",Calculations!K30)</f>
        <v>0.58323273049061042</v>
      </c>
      <c r="L30" t="str">
        <f>IF(ISBLANK(Calculations!L30),"",Calculations!L30)</f>
        <v>RESIDENTIAL</v>
      </c>
      <c r="M30" t="str">
        <f>IF(ISBLANK(Calculations!M30),"",Calculations!M30)</f>
        <v>lighting</v>
      </c>
      <c r="N30" t="str">
        <f>IF(ISBLANK(Calculations!N30),"",Calculations!N30)</f>
        <v>electricity</v>
      </c>
      <c r="O30">
        <f t="shared" si="0"/>
        <v>792501243241.11597</v>
      </c>
      <c r="P30">
        <f>IF(ISBLANK(Calculations!P30),"",Calculations!P30)</f>
        <v>792501243241.11597</v>
      </c>
      <c r="Q30">
        <f>IF(ISBLANK(Calculations!Q30),"",Calculations!Q30)</f>
        <v>792501243241.11597</v>
      </c>
      <c r="R30">
        <f>IF(ISBLANK(Calculations!R30),"",Calculations!R30)</f>
        <v>784936322361.5697</v>
      </c>
      <c r="S30">
        <f>IF(ISBLANK(Calculations!S30),"",Calculations!S30)</f>
        <v>778049326424.99646</v>
      </c>
      <c r="T30">
        <f>IF(ISBLANK(Calculations!T30),"",Calculations!T30)</f>
        <v>770725244374.08081</v>
      </c>
      <c r="U30">
        <f>IF(ISBLANK(Calculations!U30),"",Calculations!U30)</f>
        <v>766425713161.90515</v>
      </c>
      <c r="V30">
        <f>IF(ISBLANK(Calculations!V30),"",Calculations!V30)</f>
        <v>764593698282.05945</v>
      </c>
      <c r="W30">
        <f>IF(ISBLANK(Calculations!W30),"",Calculations!W30)</f>
        <v>763115437228.16028</v>
      </c>
      <c r="X30">
        <f>IF(ISBLANK(Calculations!X30),"",Calculations!X30)</f>
        <v>761751605670.52185</v>
      </c>
      <c r="Y30">
        <f>IF(ISBLANK(Calculations!Y30),"",Calculations!Y30)</f>
        <v>760524387494.59778</v>
      </c>
      <c r="Z30">
        <f>IF(ISBLANK(Calculations!Z30),"",Calculations!Z30)</f>
        <v>759803357583.66321</v>
      </c>
      <c r="AA30">
        <f>IF(ISBLANK(Calculations!AA30),"",Calculations!AA30)</f>
        <v>760196147843.73108</v>
      </c>
      <c r="AB30">
        <f>IF(ISBLANK(Calculations!AB30),"",Calculations!AB30)</f>
        <v>761104407211.80029</v>
      </c>
      <c r="AC30">
        <f>IF(ISBLANK(Calculations!AC30),"",Calculations!AC30)</f>
        <v>762671249749.7229</v>
      </c>
      <c r="AD30">
        <f>IF(ISBLANK(Calculations!AD30),"",Calculations!AD30)</f>
        <v>764308576977.03955</v>
      </c>
      <c r="AE30">
        <f>IF(ISBLANK(Calculations!AE30),"",Calculations!AE30)</f>
        <v>765816368727.90161</v>
      </c>
      <c r="AF30">
        <f>IF(ISBLANK(Calculations!AF30),"",Calculations!AF30)</f>
        <v>766007595414.23535</v>
      </c>
      <c r="AG30">
        <f>IF(ISBLANK(Calculations!AG30),"",Calculations!AG30)</f>
        <v>765667181519.66064</v>
      </c>
      <c r="AH30">
        <f>IF(ISBLANK(Calculations!AH30),"",Calculations!AH30)</f>
        <v>764984856298.10461</v>
      </c>
      <c r="AI30">
        <f>IF(ISBLANK(Calculations!AI30),"",Calculations!AI30)</f>
        <v>764048295529.5437</v>
      </c>
      <c r="AJ30">
        <f>IF(ISBLANK(Calculations!AJ30),"",Calculations!AJ30)</f>
        <v>762904811299.61584</v>
      </c>
      <c r="AK30">
        <f>IF(ISBLANK(Calculations!AK30),"",Calculations!AK30)</f>
        <v>755453236069.46436</v>
      </c>
      <c r="AL30">
        <f>IF(ISBLANK(Calculations!AL30),"",Calculations!AL30)</f>
        <v>748177313895.65442</v>
      </c>
      <c r="AM30">
        <f>IF(ISBLANK(Calculations!AM30),"",Calculations!AM30)</f>
        <v>741145005835.41223</v>
      </c>
      <c r="AN30">
        <f>IF(ISBLANK(Calculations!AN30),"",Calculations!AN30)</f>
        <v>734403155776.59338</v>
      </c>
      <c r="AO30">
        <f>IF(ISBLANK(Calculations!AO30),"",Calculations!AO30)</f>
        <v>727940839630.05115</v>
      </c>
      <c r="AP30">
        <f>IF(ISBLANK(Calculations!AP30),"",Calculations!AP30)</f>
        <v>721725357218.38062</v>
      </c>
      <c r="AQ30">
        <f>IF(ISBLANK(Calculations!AQ30),"",Calculations!AQ30)</f>
        <v>715708255570.89453</v>
      </c>
      <c r="AR30">
        <f>IF(ISBLANK(Calculations!AR30),"",Calculations!AR30)</f>
        <v>709842024958.30383</v>
      </c>
      <c r="AS30">
        <f>IF(ISBLANK(Calculations!AS30),"",Calculations!AS30)</f>
        <v>704096878100.33862</v>
      </c>
      <c r="AT30">
        <f>IF(ISBLANK(Calculations!AT30),"",Calculations!AT30)</f>
        <v>698457175430.36902</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0.58323273049061042</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0.58323273049061042</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0.58323273049061042</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0.58323273049061042</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0.58323273049061042</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0.58323273049061042</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0.58323273049061042</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0.58323273049061042</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0.58323273049061042</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0.33548149234088437</v>
      </c>
      <c r="K43">
        <f>IF(ISBLANK(Calculations!K43),"",Calculations!K43)</f>
        <v>0.58323273049061042</v>
      </c>
      <c r="L43" t="str">
        <f>IF(ISBLANK(Calculations!L43),"",Calculations!L43)</f>
        <v>RESIDENTIAL</v>
      </c>
      <c r="M43" t="str">
        <f>IF(ISBLANK(Calculations!M43),"",Calculations!M43)</f>
        <v>appl</v>
      </c>
      <c r="N43" t="str">
        <f>IF(ISBLANK(Calculations!N43),"",Calculations!N43)</f>
        <v>electricity</v>
      </c>
      <c r="O43">
        <f t="shared" si="0"/>
        <v>3225713189300.8413</v>
      </c>
      <c r="P43">
        <f>IF(ISBLANK(Calculations!P43),"",Calculations!P43)</f>
        <v>3225713189300.8413</v>
      </c>
      <c r="Q43">
        <f>IF(ISBLANK(Calculations!Q43),"",Calculations!Q43)</f>
        <v>3225713189300.8413</v>
      </c>
      <c r="R43">
        <f>IF(ISBLANK(Calculations!R43),"",Calculations!R43)</f>
        <v>3224574542762.0483</v>
      </c>
      <c r="S43">
        <f>IF(ISBLANK(Calculations!S43),"",Calculations!S43)</f>
        <v>3220907879438.1777</v>
      </c>
      <c r="T43">
        <f>IF(ISBLANK(Calculations!T43),"",Calculations!T43)</f>
        <v>3215651805752.3398</v>
      </c>
      <c r="U43">
        <f>IF(ISBLANK(Calculations!U43),"",Calculations!U43)</f>
        <v>3210361480504.2671</v>
      </c>
      <c r="V43">
        <f>IF(ISBLANK(Calculations!V43),"",Calculations!V43)</f>
        <v>3206732437818.6582</v>
      </c>
      <c r="W43">
        <f>IF(ISBLANK(Calculations!W43),"",Calculations!W43)</f>
        <v>3205670724292.5054</v>
      </c>
      <c r="X43">
        <f>IF(ISBLANK(Calculations!X43),"",Calculations!X43)</f>
        <v>3207515263061.8315</v>
      </c>
      <c r="Y43">
        <f>IF(ISBLANK(Calculations!Y43),"",Calculations!Y43)</f>
        <v>3212438431172.8589</v>
      </c>
      <c r="Z43">
        <f>IF(ISBLANK(Calculations!Z43),"",Calculations!Z43)</f>
        <v>3221492531656.4673</v>
      </c>
      <c r="AA43">
        <f>IF(ISBLANK(Calculations!AA43),"",Calculations!AA43)</f>
        <v>3235241271104.9478</v>
      </c>
      <c r="AB43">
        <f>IF(ISBLANK(Calculations!AB43),"",Calculations!AB43)</f>
        <v>3252774755517.8955</v>
      </c>
      <c r="AC43">
        <f>IF(ISBLANK(Calculations!AC43),"",Calculations!AC43)</f>
        <v>3273325964371.9346</v>
      </c>
      <c r="AD43">
        <f>IF(ISBLANK(Calculations!AD43),"",Calculations!AD43)</f>
        <v>3296959821638.3408</v>
      </c>
      <c r="AE43">
        <f>IF(ISBLANK(Calculations!AE43),"",Calculations!AE43)</f>
        <v>3323059217034.3667</v>
      </c>
      <c r="AF43">
        <f>IF(ISBLANK(Calculations!AF43),"",Calculations!AF43)</f>
        <v>3350792205692.6729</v>
      </c>
      <c r="AG43">
        <f>IF(ISBLANK(Calculations!AG43),"",Calculations!AG43)</f>
        <v>3379384932590.3364</v>
      </c>
      <c r="AH43">
        <f>IF(ISBLANK(Calculations!AH43),"",Calculations!AH43)</f>
        <v>3408546260610.3237</v>
      </c>
      <c r="AI43">
        <f>IF(ISBLANK(Calculations!AI43),"",Calculations!AI43)</f>
        <v>3437957185301.4912</v>
      </c>
      <c r="AJ43">
        <f>IF(ISBLANK(Calculations!AJ43),"",Calculations!AJ43)</f>
        <v>3467384676077.9419</v>
      </c>
      <c r="AK43">
        <f>IF(ISBLANK(Calculations!AK43),"",Calculations!AK43)</f>
        <v>3466876552614.0488</v>
      </c>
      <c r="AL43">
        <f>IF(ISBLANK(Calculations!AL43),"",Calculations!AL43)</f>
        <v>3466229619143.6411</v>
      </c>
      <c r="AM43">
        <f>IF(ISBLANK(Calculations!AM43),"",Calculations!AM43)</f>
        <v>3465474858277.1953</v>
      </c>
      <c r="AN43">
        <f>IF(ISBLANK(Calculations!AN43),"",Calculations!AN43)</f>
        <v>3464664967009.7251</v>
      </c>
      <c r="AO43">
        <f>IF(ISBLANK(Calculations!AO43),"",Calculations!AO43)</f>
        <v>3463857037076.8257</v>
      </c>
      <c r="AP43">
        <f>IF(ISBLANK(Calculations!AP43),"",Calculations!AP43)</f>
        <v>3463092061026.0874</v>
      </c>
      <c r="AQ43">
        <f>IF(ISBLANK(Calculations!AQ43),"",Calculations!AQ43)</f>
        <v>3462368280911.7485</v>
      </c>
      <c r="AR43">
        <f>IF(ISBLANK(Calculations!AR43),"",Calculations!AR43)</f>
        <v>3461698910526.3936</v>
      </c>
      <c r="AS43">
        <f>IF(ISBLANK(Calculations!AS43),"",Calculations!AS43)</f>
        <v>3461060681619.3936</v>
      </c>
      <c r="AT43">
        <f>IF(ISBLANK(Calculations!AT43),"",Calculations!AT43)</f>
        <v>3460430517592.2646</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0.58323273049061042</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0.26762180739999647</v>
      </c>
      <c r="K45">
        <f>IF(ISBLANK(Calculations!K45),"",Calculations!K45)</f>
        <v>0.58323273049061042</v>
      </c>
      <c r="L45" t="str">
        <f>IF(ISBLANK(Calculations!L45),"",Calculations!L45)</f>
        <v>RESIDENTIAL</v>
      </c>
      <c r="M45" t="str">
        <f>IF(ISBLANK(Calculations!M45),"",Calculations!M45)</f>
        <v>appl</v>
      </c>
      <c r="N45" t="str">
        <f>IF(ISBLANK(Calculations!N45),"",Calculations!N45)</f>
        <v>natural gas</v>
      </c>
      <c r="O45">
        <f t="shared" si="0"/>
        <v>1198582838762.3945</v>
      </c>
      <c r="P45">
        <f>IF(ISBLANK(Calculations!P45),"",Calculations!P45)</f>
        <v>1198582838762.3945</v>
      </c>
      <c r="Q45">
        <f>IF(ISBLANK(Calculations!Q45),"",Calculations!Q45)</f>
        <v>1198582838762.3945</v>
      </c>
      <c r="R45">
        <f>IF(ISBLANK(Calculations!R45),"",Calculations!R45)</f>
        <v>1208324430629.9084</v>
      </c>
      <c r="S45">
        <f>IF(ISBLANK(Calculations!S45),"",Calculations!S45)</f>
        <v>1217690650849.0366</v>
      </c>
      <c r="T45">
        <f>IF(ISBLANK(Calculations!T45),"",Calculations!T45)</f>
        <v>1226982506515.7637</v>
      </c>
      <c r="U45">
        <f>IF(ISBLANK(Calculations!U45),"",Calculations!U45)</f>
        <v>1236688338523.8596</v>
      </c>
      <c r="V45">
        <f>IF(ISBLANK(Calculations!V45),"",Calculations!V45)</f>
        <v>1247072600285.7793</v>
      </c>
      <c r="W45">
        <f>IF(ISBLANK(Calculations!W45),"",Calculations!W45)</f>
        <v>1258145274735.7449</v>
      </c>
      <c r="X45">
        <f>IF(ISBLANK(Calculations!X45),"",Calculations!X45)</f>
        <v>1269657556250.7837</v>
      </c>
      <c r="Y45">
        <f>IF(ISBLANK(Calculations!Y45),"",Calculations!Y45)</f>
        <v>1281419369295.8777</v>
      </c>
      <c r="Z45">
        <f>IF(ISBLANK(Calculations!Z45),"",Calculations!Z45)</f>
        <v>1293595497909.3325</v>
      </c>
      <c r="AA45">
        <f>IF(ISBLANK(Calculations!AA45),"",Calculations!AA45)</f>
        <v>1306088881010.1516</v>
      </c>
      <c r="AB45">
        <f>IF(ISBLANK(Calculations!AB45),"",Calculations!AB45)</f>
        <v>1318537738153.9194</v>
      </c>
      <c r="AC45">
        <f>IF(ISBLANK(Calculations!AC45),"",Calculations!AC45)</f>
        <v>1330844283940.4292</v>
      </c>
      <c r="AD45">
        <f>IF(ISBLANK(Calculations!AD45),"",Calculations!AD45)</f>
        <v>1343230904696.8345</v>
      </c>
      <c r="AE45">
        <f>IF(ISBLANK(Calculations!AE45),"",Calculations!AE45)</f>
        <v>1355703650804.9553</v>
      </c>
      <c r="AF45">
        <f>IF(ISBLANK(Calculations!AF45),"",Calculations!AF45)</f>
        <v>1368164017794.6758</v>
      </c>
      <c r="AG45">
        <f>IF(ISBLANK(Calculations!AG45),"",Calculations!AG45)</f>
        <v>1380595403071.9656</v>
      </c>
      <c r="AH45">
        <f>IF(ISBLANK(Calculations!AH45),"",Calculations!AH45)</f>
        <v>1393069879336.6255</v>
      </c>
      <c r="AI45">
        <f>IF(ISBLANK(Calculations!AI45),"",Calculations!AI45)</f>
        <v>1405543800420.6555</v>
      </c>
      <c r="AJ45">
        <f>IF(ISBLANK(Calculations!AJ45),"",Calculations!AJ45)</f>
        <v>1417993643626.7224</v>
      </c>
      <c r="AK45">
        <f>IF(ISBLANK(Calculations!AK45),"",Calculations!AK45)</f>
        <v>1417074027484.4319</v>
      </c>
      <c r="AL45">
        <f>IF(ISBLANK(Calculations!AL45),"",Calculations!AL45)</f>
        <v>1416141223104.7231</v>
      </c>
      <c r="AM45">
        <f>IF(ISBLANK(Calculations!AM45),"",Calculations!AM45)</f>
        <v>1415221936463.9915</v>
      </c>
      <c r="AN45">
        <f>IF(ISBLANK(Calculations!AN45),"",Calculations!AN45)</f>
        <v>1414336063846.9133</v>
      </c>
      <c r="AO45">
        <f>IF(ISBLANK(Calculations!AO45),"",Calculations!AO45)</f>
        <v>1413493127457.4053</v>
      </c>
      <c r="AP45">
        <f>IF(ISBLANK(Calculations!AP45),"",Calculations!AP45)</f>
        <v>1412690175653.1387</v>
      </c>
      <c r="AQ45">
        <f>IF(ISBLANK(Calculations!AQ45),"",Calculations!AQ45)</f>
        <v>1411941444870.5305</v>
      </c>
      <c r="AR45">
        <f>IF(ISBLANK(Calculations!AR45),"",Calculations!AR45)</f>
        <v>1411242678667.4746</v>
      </c>
      <c r="AS45">
        <f>IF(ISBLANK(Calculations!AS45),"",Calculations!AS45)</f>
        <v>1410602144961.1709</v>
      </c>
      <c r="AT45">
        <f>IF(ISBLANK(Calculations!AT45),"",Calculations!AT45)</f>
        <v>1410022191262.667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7.1109454947378012E-2</v>
      </c>
      <c r="K46">
        <f>IF(ISBLANK(Calculations!K46),"",Calculations!K46)</f>
        <v>0.58323273049061042</v>
      </c>
      <c r="L46" t="str">
        <f>IF(ISBLANK(Calculations!L46),"",Calculations!L46)</f>
        <v>RESIDENTIAL</v>
      </c>
      <c r="M46" t="str">
        <f>IF(ISBLANK(Calculations!M46),"",Calculations!M46)</f>
        <v>appl</v>
      </c>
      <c r="N46" t="str">
        <f>IF(ISBLANK(Calculations!N46),"",Calculations!N46)</f>
        <v>petroleum diesel</v>
      </c>
      <c r="O46">
        <f t="shared" si="0"/>
        <v>799772304567.14307</v>
      </c>
      <c r="P46">
        <f>IF(ISBLANK(Calculations!P46),"",Calculations!P46)</f>
        <v>799772304567.14307</v>
      </c>
      <c r="Q46">
        <f>IF(ISBLANK(Calculations!Q46),"",Calculations!Q46)</f>
        <v>799772304567.14307</v>
      </c>
      <c r="R46">
        <f>IF(ISBLANK(Calculations!R46),"",Calculations!R46)</f>
        <v>774424978520.07666</v>
      </c>
      <c r="S46">
        <f>IF(ISBLANK(Calculations!S46),"",Calculations!S46)</f>
        <v>755871214981.33435</v>
      </c>
      <c r="T46">
        <f>IF(ISBLANK(Calculations!T46),"",Calculations!T46)</f>
        <v>743217533050.87305</v>
      </c>
      <c r="U46">
        <f>IF(ISBLANK(Calculations!U46),"",Calculations!U46)</f>
        <v>735584577970.43896</v>
      </c>
      <c r="V46">
        <f>IF(ISBLANK(Calculations!V46),"",Calculations!V46)</f>
        <v>732164416883.36353</v>
      </c>
      <c r="W46">
        <f>IF(ISBLANK(Calculations!W46),"",Calculations!W46)</f>
        <v>731957669440.71094</v>
      </c>
      <c r="X46">
        <f>IF(ISBLANK(Calculations!X46),"",Calculations!X46)</f>
        <v>733957935491.1543</v>
      </c>
      <c r="Y46">
        <f>IF(ISBLANK(Calculations!Y46),"",Calculations!Y46)</f>
        <v>737333304811.0144</v>
      </c>
      <c r="Z46">
        <f>IF(ISBLANK(Calculations!Z46),"",Calculations!Z46)</f>
        <v>741727833312.34753</v>
      </c>
      <c r="AA46">
        <f>IF(ISBLANK(Calculations!AA46),"",Calculations!AA46)</f>
        <v>746781357452.08582</v>
      </c>
      <c r="AB46">
        <f>IF(ISBLANK(Calculations!AB46),"",Calculations!AB46)</f>
        <v>752072869757.20642</v>
      </c>
      <c r="AC46">
        <f>IF(ISBLANK(Calculations!AC46),"",Calculations!AC46)</f>
        <v>757425024950.92517</v>
      </c>
      <c r="AD46">
        <f>IF(ISBLANK(Calculations!AD46),"",Calculations!AD46)</f>
        <v>762982835595.81433</v>
      </c>
      <c r="AE46">
        <f>IF(ISBLANK(Calculations!AE46),"",Calculations!AE46)</f>
        <v>768723397140.95056</v>
      </c>
      <c r="AF46">
        <f>IF(ISBLANK(Calculations!AF46),"",Calculations!AF46)</f>
        <v>774561534022.9303</v>
      </c>
      <c r="AG46">
        <f>IF(ISBLANK(Calculations!AG46),"",Calculations!AG46)</f>
        <v>780405053493.71375</v>
      </c>
      <c r="AH46">
        <f>IF(ISBLANK(Calculations!AH46),"",Calculations!AH46)</f>
        <v>786293399038.1842</v>
      </c>
      <c r="AI46">
        <f>IF(ISBLANK(Calculations!AI46),"",Calculations!AI46)</f>
        <v>792210421217.8158</v>
      </c>
      <c r="AJ46">
        <f>IF(ISBLANK(Calculations!AJ46),"",Calculations!AJ46)</f>
        <v>798147429550.56238</v>
      </c>
      <c r="AK46">
        <f>IF(ISBLANK(Calculations!AK46),"",Calculations!AK46)</f>
        <v>797459029108.7948</v>
      </c>
      <c r="AL46">
        <f>IF(ISBLANK(Calculations!AL46),"",Calculations!AL46)</f>
        <v>796790806578.13281</v>
      </c>
      <c r="AM46">
        <f>IF(ISBLANK(Calculations!AM46),"",Calculations!AM46)</f>
        <v>796156492091.15369</v>
      </c>
      <c r="AN46">
        <f>IF(ISBLANK(Calculations!AN46),"",Calculations!AN46)</f>
        <v>795563495746.53809</v>
      </c>
      <c r="AO46">
        <f>IF(ISBLANK(Calculations!AO46),"",Calculations!AO46)</f>
        <v>795012194255.72571</v>
      </c>
      <c r="AP46">
        <f>IF(ISBLANK(Calculations!AP46),"",Calculations!AP46)</f>
        <v>794493062106.16675</v>
      </c>
      <c r="AQ46">
        <f>IF(ISBLANK(Calculations!AQ46),"",Calculations!AQ46)</f>
        <v>794011444312.58606</v>
      </c>
      <c r="AR46">
        <f>IF(ISBLANK(Calculations!AR46),"",Calculations!AR46)</f>
        <v>793561878629.81738</v>
      </c>
      <c r="AS46">
        <f>IF(ISBLANK(Calculations!AS46),"",Calculations!AS46)</f>
        <v>793149404578.43567</v>
      </c>
      <c r="AT46">
        <f>IF(ISBLANK(Calculations!AT46),"",Calculations!AT46)</f>
        <v>792778119482.13818</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0.58323273049061042</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0.58323273049061042</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0.58323273049061042</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0.58323273049061042</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9.7730851824493384E-2</v>
      </c>
      <c r="K51">
        <f>IF(ISBLANK(Calculations!K51),"",Calculations!K51)</f>
        <v>0.58323273049061042</v>
      </c>
      <c r="L51" t="str">
        <f>IF(ISBLANK(Calculations!L51),"",Calculations!L51)</f>
        <v>RESIDENTIAL</v>
      </c>
      <c r="M51" t="str">
        <f>IF(ISBLANK(Calculations!M51),"",Calculations!M51)</f>
        <v>appl</v>
      </c>
      <c r="N51" t="str">
        <f>IF(ISBLANK(Calculations!N51),"",Calculations!N51)</f>
        <v>LPG propane or butane</v>
      </c>
      <c r="O51">
        <f t="shared" si="0"/>
        <v>532549426290.98376</v>
      </c>
      <c r="P51">
        <f>IF(ISBLANK(Calculations!P51),"",Calculations!P51)</f>
        <v>532549426290.98376</v>
      </c>
      <c r="Q51">
        <f>IF(ISBLANK(Calculations!Q51),"",Calculations!Q51)</f>
        <v>532549426290.98376</v>
      </c>
      <c r="R51">
        <f>IF(ISBLANK(Calculations!R51),"",Calculations!R51)</f>
        <v>528025036856.91248</v>
      </c>
      <c r="S51">
        <f>IF(ISBLANK(Calculations!S51),"",Calculations!S51)</f>
        <v>524339033125.87115</v>
      </c>
      <c r="T51">
        <f>IF(ISBLANK(Calculations!T51),"",Calculations!T51)</f>
        <v>521740079240.51965</v>
      </c>
      <c r="U51">
        <f>IF(ISBLANK(Calculations!U51),"",Calculations!U51)</f>
        <v>520416249465.52997</v>
      </c>
      <c r="V51">
        <f>IF(ISBLANK(Calculations!V51),"",Calculations!V51)</f>
        <v>520485367561.1474</v>
      </c>
      <c r="W51">
        <f>IF(ISBLANK(Calculations!W51),"",Calculations!W51)</f>
        <v>521797000771.22021</v>
      </c>
      <c r="X51">
        <f>IF(ISBLANK(Calculations!X51),"",Calculations!X51)</f>
        <v>524081277587.80646</v>
      </c>
      <c r="Y51">
        <f>IF(ISBLANK(Calculations!Y51),"",Calculations!Y51)</f>
        <v>527061228382.88727</v>
      </c>
      <c r="Z51">
        <f>IF(ISBLANK(Calculations!Z51),"",Calculations!Z51)</f>
        <v>530693246112.59149</v>
      </c>
      <c r="AA51">
        <f>IF(ISBLANK(Calculations!AA51),"",Calculations!AA51)</f>
        <v>534814738674.55182</v>
      </c>
      <c r="AB51">
        <f>IF(ISBLANK(Calculations!AB51),"",Calculations!AB51)</f>
        <v>539133955716.27185</v>
      </c>
      <c r="AC51">
        <f>IF(ISBLANK(Calculations!AC51),"",Calculations!AC51)</f>
        <v>543479244977.2746</v>
      </c>
      <c r="AD51">
        <f>IF(ISBLANK(Calculations!AD51),"",Calculations!AD51)</f>
        <v>547911183478.30566</v>
      </c>
      <c r="AE51">
        <f>IF(ISBLANK(Calculations!AE51),"",Calculations!AE51)</f>
        <v>552410638440.34497</v>
      </c>
      <c r="AF51">
        <f>IF(ISBLANK(Calculations!AF51),"",Calculations!AF51)</f>
        <v>556937144791.77808</v>
      </c>
      <c r="AG51">
        <f>IF(ISBLANK(Calculations!AG51),"",Calculations!AG51)</f>
        <v>561441007656.36926</v>
      </c>
      <c r="AH51">
        <f>IF(ISBLANK(Calculations!AH51),"",Calculations!AH51)</f>
        <v>565957453437.04175</v>
      </c>
      <c r="AI51">
        <f>IF(ISBLANK(Calculations!AI51),"",Calculations!AI51)</f>
        <v>570473502136.79028</v>
      </c>
      <c r="AJ51">
        <f>IF(ISBLANK(Calculations!AJ51),"",Calculations!AJ51)</f>
        <v>574976355401.64258</v>
      </c>
      <c r="AK51">
        <f>IF(ISBLANK(Calculations!AK51),"",Calculations!AK51)</f>
        <v>574898474706.5968</v>
      </c>
      <c r="AL51">
        <f>IF(ISBLANK(Calculations!AL51),"",Calculations!AL51)</f>
        <v>574789815809.06665</v>
      </c>
      <c r="AM51">
        <f>IF(ISBLANK(Calculations!AM51),"",Calculations!AM51)</f>
        <v>574658132958.36621</v>
      </c>
      <c r="AN51">
        <f>IF(ISBLANK(Calculations!AN51),"",Calculations!AN51)</f>
        <v>574510001750.22839</v>
      </c>
      <c r="AO51">
        <f>IF(ISBLANK(Calculations!AO51),"",Calculations!AO51)</f>
        <v>574349509603.04224</v>
      </c>
      <c r="AP51">
        <f>IF(ISBLANK(Calculations!AP51),"",Calculations!AP51)</f>
        <v>574179002118.93542</v>
      </c>
      <c r="AQ51">
        <f>IF(ISBLANK(Calculations!AQ51),"",Calculations!AQ51)</f>
        <v>574003727103.89368</v>
      </c>
      <c r="AR51">
        <f>IF(ISBLANK(Calculations!AR51),"",Calculations!AR51)</f>
        <v>573825408190.07422</v>
      </c>
      <c r="AS51">
        <f>IF(ISBLANK(Calculations!AS51),"",Calculations!AS51)</f>
        <v>573649973885.21436</v>
      </c>
      <c r="AT51">
        <f>IF(ISBLANK(Calculations!AT51),"",Calculations!AT51)</f>
        <v>573481573276.4856</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0.58323273049061042</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0.3991000395747592</v>
      </c>
      <c r="K56">
        <f>IF(ISBLANK(Calculations!K56),"",Calculations!K56)</f>
        <v>0.58323273049061042</v>
      </c>
      <c r="L56" t="str">
        <f>IF(ISBLANK(Calculations!L56),"",Calculations!L56)</f>
        <v>RESIDENTIAL</v>
      </c>
      <c r="M56" t="str">
        <f>IF(ISBLANK(Calculations!M56),"",Calculations!M56)</f>
        <v>other</v>
      </c>
      <c r="N56" t="str">
        <f>IF(ISBLANK(Calculations!N56),"",Calculations!N56)</f>
        <v>electricity</v>
      </c>
      <c r="O56">
        <f t="shared" si="0"/>
        <v>3837416641150.1274</v>
      </c>
      <c r="P56">
        <f>IF(ISBLANK(Calculations!P56),"",Calculations!P56)</f>
        <v>3837416641150.1274</v>
      </c>
      <c r="Q56">
        <f>IF(ISBLANK(Calculations!Q56),"",Calculations!Q56)</f>
        <v>3837416641150.1274</v>
      </c>
      <c r="R56">
        <f>IF(ISBLANK(Calculations!R56),"",Calculations!R56)</f>
        <v>3805108785897.5776</v>
      </c>
      <c r="S56">
        <f>IF(ISBLANK(Calculations!S56),"",Calculations!S56)</f>
        <v>3762706728202.8389</v>
      </c>
      <c r="T56">
        <f>IF(ISBLANK(Calculations!T56),"",Calculations!T56)</f>
        <v>3722152811883.9683</v>
      </c>
      <c r="U56">
        <f>IF(ISBLANK(Calculations!U56),"",Calculations!U56)</f>
        <v>3686476572940.3125</v>
      </c>
      <c r="V56">
        <f>IF(ISBLANK(Calculations!V56),"",Calculations!V56)</f>
        <v>3655550235869.9746</v>
      </c>
      <c r="W56">
        <f>IF(ISBLANK(Calculations!W56),"",Calculations!W56)</f>
        <v>3630607201294.2886</v>
      </c>
      <c r="X56">
        <f>IF(ISBLANK(Calculations!X56),"",Calculations!X56)</f>
        <v>3603776647595.5571</v>
      </c>
      <c r="Y56">
        <f>IF(ISBLANK(Calculations!Y56),"",Calculations!Y56)</f>
        <v>3575510516848.4287</v>
      </c>
      <c r="Z56">
        <f>IF(ISBLANK(Calculations!Z56),"",Calculations!Z56)</f>
        <v>3550006489343.7471</v>
      </c>
      <c r="AA56">
        <f>IF(ISBLANK(Calculations!AA56),"",Calculations!AA56)</f>
        <v>3532451914534.8599</v>
      </c>
      <c r="AB56">
        <f>IF(ISBLANK(Calculations!AB56),"",Calculations!AB56)</f>
        <v>3514225989571.8647</v>
      </c>
      <c r="AC56">
        <f>IF(ISBLANK(Calculations!AC56),"",Calculations!AC56)</f>
        <v>3498063943784.4414</v>
      </c>
      <c r="AD56">
        <f>IF(ISBLANK(Calculations!AD56),"",Calculations!AD56)</f>
        <v>3484291125699.8311</v>
      </c>
      <c r="AE56">
        <f>IF(ISBLANK(Calculations!AE56),"",Calculations!AE56)</f>
        <v>3469102326128.2158</v>
      </c>
      <c r="AF56">
        <f>IF(ISBLANK(Calculations!AF56),"",Calculations!AF56)</f>
        <v>3449906451980.3794</v>
      </c>
      <c r="AG56">
        <f>IF(ISBLANK(Calculations!AG56),"",Calculations!AG56)</f>
        <v>3427253547554.1812</v>
      </c>
      <c r="AH56">
        <f>IF(ISBLANK(Calculations!AH56),"",Calculations!AH56)</f>
        <v>3401815211836.2612</v>
      </c>
      <c r="AI56">
        <f>IF(ISBLANK(Calculations!AI56),"",Calculations!AI56)</f>
        <v>3374148580851.4712</v>
      </c>
      <c r="AJ56">
        <f>IF(ISBLANK(Calculations!AJ56),"",Calculations!AJ56)</f>
        <v>3344820370676.8848</v>
      </c>
      <c r="AK56">
        <f>IF(ISBLANK(Calculations!AK56),"",Calculations!AK56)</f>
        <v>3297888752310.2656</v>
      </c>
      <c r="AL56">
        <f>IF(ISBLANK(Calculations!AL56),"",Calculations!AL56)</f>
        <v>3248741280303.0459</v>
      </c>
      <c r="AM56">
        <f>IF(ISBLANK(Calculations!AM56),"",Calculations!AM56)</f>
        <v>3196212734145.9214</v>
      </c>
      <c r="AN56">
        <f>IF(ISBLANK(Calculations!AN56),"",Calculations!AN56)</f>
        <v>3142552995327.3457</v>
      </c>
      <c r="AO56">
        <f>IF(ISBLANK(Calculations!AO56),"",Calculations!AO56)</f>
        <v>3087590369404.6626</v>
      </c>
      <c r="AP56">
        <f>IF(ISBLANK(Calculations!AP56),"",Calculations!AP56)</f>
        <v>3047827242852.1934</v>
      </c>
      <c r="AQ56">
        <f>IF(ISBLANK(Calculations!AQ56),"",Calculations!AQ56)</f>
        <v>2991697592384.3789</v>
      </c>
      <c r="AR56">
        <f>IF(ISBLANK(Calculations!AR56),"",Calculations!AR56)</f>
        <v>2934916187323.8481</v>
      </c>
      <c r="AS56">
        <f>IF(ISBLANK(Calculations!AS56),"",Calculations!AS56)</f>
        <v>2867816692756.2017</v>
      </c>
      <c r="AT56">
        <f>IF(ISBLANK(Calculations!AT56),"",Calculations!AT56)</f>
        <v>2807620621154.8008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0.58323273049061042</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0.58323273049061042</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0.58323273049061042</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0.58323273049061042</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0.58323273049061042</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0.58323273049061042</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0.58323273049061042</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0.58323273049061042</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0.58323273049061042</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0.16040757356695201</v>
      </c>
      <c r="K69">
        <f>IF(ISBLANK(Calculations!K69),"",Calculations!K69)</f>
        <v>0.41676726950938964</v>
      </c>
      <c r="L69" t="str">
        <f>IF(ISBLANK(Calculations!L69),"",Calculations!L69)</f>
        <v>RESIDENTIAL</v>
      </c>
      <c r="M69" t="str">
        <f>IF(ISBLANK(Calculations!M69),"",Calculations!M69)</f>
        <v>heating</v>
      </c>
      <c r="N69" t="str">
        <f>IF(ISBLANK(Calculations!N69),"",Calculations!N69)</f>
        <v>electricity</v>
      </c>
      <c r="O69">
        <f t="shared" si="0"/>
        <v>1094489267067.5627</v>
      </c>
      <c r="P69">
        <f>IF(ISBLANK(Calculations!P69),"",Calculations!P69)-(SUMIFS(BDEQ!B:B,BDEQ!$AG:$AG,About!$B$2,BDEQ!$AH:$AH,$I69)*BDEQ!$C$2*$J69*$K69)</f>
        <v>1094489267067.5627</v>
      </c>
      <c r="Q69">
        <f>IF(ISBLANK(Calculations!Q69),"",Calculations!Q69)-(SUMIFS(BDEQ!C:C,BDEQ!$AG:$AG,About!$B$2,BDEQ!$AH:$AH,$I69)*BDEQ!$C$2*$J69*$K69)</f>
        <v>1094489267067.5627</v>
      </c>
      <c r="R69">
        <f>IF(ISBLANK(Calculations!R69),"",Calculations!R69)-(SUMIFS(BDEQ!D:D,BDEQ!$AG:$AG,About!$B$2,BDEQ!$AH:$AH,$I69)*BDEQ!$C$2*$J69*$K69)</f>
        <v>1126093980977.7461</v>
      </c>
      <c r="S69" s="99">
        <f>IF(ISBLANK(Calculations!S69),"",Calculations!S69+('IRA Buildings Changes'!$G$39/($AB$68-$R$68)*(S68-$R$68)))-(SUMIFS(BDEQ!E:E,BDEQ!$AG:$AG,About!$B$2,BDEQ!$AH:$AH,$I69)*BDEQ!$C$2*$J69*$K69)</f>
        <v>1157325814630.8794</v>
      </c>
      <c r="T69" s="99">
        <f>IF(ISBLANK(Calculations!T69),"",Calculations!T69+('IRA Buildings Changes'!$G$39/($AB$68-$R$68)*(T68-$R$68)))-(SUMIFS(BDEQ!F:F,BDEQ!$AG:$AG,About!$B$2,BDEQ!$AH:$AH,$I69)*BDEQ!$C$2*$J69*$K69)</f>
        <v>1186775621056.4517</v>
      </c>
      <c r="U69" s="99">
        <f>IF(ISBLANK(Calculations!U69),"",Calculations!U69+('IRA Buildings Changes'!$G$39/($AB$68-$R$68)*(U68-$R$68)))-(SUMIFS(BDEQ!G:G,BDEQ!$AG:$AG,About!$B$2,BDEQ!$AH:$AH,$I69)*BDEQ!$C$2*$J69*$K69)</f>
        <v>1215128048749.2515</v>
      </c>
      <c r="V69" s="99">
        <f>IF(ISBLANK(Calculations!V69),"",Calculations!V69+('IRA Buildings Changes'!$G$39/($AB$68-$R$68)*(V68-$R$68)))-(SUMIFS(BDEQ!H:H,BDEQ!$AG:$AG,About!$B$2,BDEQ!$AH:$AH,$I69)*BDEQ!$C$2*$J69*$K69)</f>
        <v>1242349395332.5835</v>
      </c>
      <c r="W69" s="99">
        <f>IF(ISBLANK(Calculations!W69),"",Calculations!W69+('IRA Buildings Changes'!$G$39/($AB$68-$R$68)*(W68-$R$68)))-(SUMIFS(BDEQ!I:I,BDEQ!$AG:$AG,About!$B$2,BDEQ!$AH:$AH,$I69)*BDEQ!$C$2*$J69*$K69)</f>
        <v>1269330554915.6479</v>
      </c>
      <c r="X69" s="99">
        <f>IF(ISBLANK(Calculations!X69),"",Calculations!X69+('IRA Buildings Changes'!$G$39/($AB$68-$R$68)*(X68-$R$68)))-(SUMIFS(BDEQ!J:J,BDEQ!$AG:$AG,About!$B$2,BDEQ!$AH:$AH,$I69)*BDEQ!$C$2*$J69*$K69)</f>
        <v>1295547130125.4973</v>
      </c>
      <c r="Y69" s="99">
        <f>IF(ISBLANK(Calculations!Y69),"",Calculations!Y69+('IRA Buildings Changes'!$G$39/($AB$68-$R$68)*(Y68-$R$68)))-(SUMIFS(BDEQ!K:K,BDEQ!$AG:$AG,About!$B$2,BDEQ!$AH:$AH,$I69)*BDEQ!$C$2*$J69*$K69)</f>
        <v>1321556417887.5056</v>
      </c>
      <c r="Z69" s="99">
        <f>IF(ISBLANK(Calculations!Z69),"",Calculations!Z69+('IRA Buildings Changes'!$G$39/($AB$68-$R$68)*(Z68-$R$68)))-(SUMIFS(BDEQ!L:L,BDEQ!$AG:$AG,About!$B$2,BDEQ!$AH:$AH,$I69)*BDEQ!$C$2*$J69*$K69)</f>
        <v>1348231898648.4121</v>
      </c>
      <c r="AA69" s="99">
        <f>IF(ISBLANK(Calculations!AA69),"",Calculations!AA69+('IRA Buildings Changes'!$G$39/($AB$68-$R$68)*(AA68-$R$68)))-(SUMIFS(BDEQ!M:M,BDEQ!$AG:$AG,About!$B$2,BDEQ!$AH:$AH,$I69)*BDEQ!$C$2*$J69*$K69)</f>
        <v>1375298229797.0042</v>
      </c>
      <c r="AB69" s="98">
        <f>IF(ISBLANK(Calculations!AB69),"",Calculations!AB69 + 'IRA Buildings Changes'!$G$39)-(SUMIFS(BDEQ!N:N,BDEQ!$AG:$AG,About!$B$2,BDEQ!$AH:$AH,$I69)*BDEQ!$C$2*$J69*$K69)</f>
        <v>1403187327892.6887</v>
      </c>
      <c r="AC69" s="99">
        <f>IF(ISBLANK(Calculations!AC69),"",Calculations!AC69 + 'IRA Buildings Changes'!$G$39)-(SUMIFS(BDEQ!O:O,BDEQ!$AG:$AG,About!$B$2,BDEQ!$AH:$AH,$I69)*BDEQ!$C$2*$J69*$K69)</f>
        <v>1430173583774.6968</v>
      </c>
      <c r="AD69" s="99">
        <f>IF(ISBLANK(Calculations!AD69),"",Calculations!AD69 + 'IRA Buildings Changes'!$G$39)-(SUMIFS(BDEQ!P:P,BDEQ!$AG:$AG,About!$B$2,BDEQ!$AH:$AH,$I69)*BDEQ!$C$2*$J69*$K69)</f>
        <v>1457489991795.6953</v>
      </c>
      <c r="AE69" s="99">
        <f>IF(ISBLANK(Calculations!AE69),"",Calculations!AE69 + 'IRA Buildings Changes'!$G$39)-(SUMIFS(BDEQ!Q:Q,BDEQ!$AG:$AG,About!$B$2,BDEQ!$AH:$AH,$I69)*BDEQ!$C$2*$J69*$K69)</f>
        <v>1486168786065.8015</v>
      </c>
      <c r="AF69" s="99">
        <f>IF(ISBLANK(Calculations!AF69),"",Calculations!AF69 + 'IRA Buildings Changes'!$G$39)-(SUMIFS(BDEQ!R:R,BDEQ!$AG:$AG,About!$B$2,BDEQ!$AH:$AH,$I69)*BDEQ!$C$2*$J69*$K69)</f>
        <v>1514541323920.6006</v>
      </c>
      <c r="AG69" s="99">
        <f>IF(ISBLANK(Calculations!AG69),"",Calculations!AG69 + 'IRA Buildings Changes'!$G$39)-(SUMIFS(BDEQ!S:S,BDEQ!$AG:$AG,About!$B$2,BDEQ!$AH:$AH,$I69)*BDEQ!$C$2*$J69*$K69)</f>
        <v>1543326174492.0176</v>
      </c>
      <c r="AH69" s="99">
        <f>IF(ISBLANK(Calculations!AH69),"",Calculations!AH69 + 'IRA Buildings Changes'!$G$39)-(SUMIFS(BDEQ!T:T,BDEQ!$AG:$AG,About!$B$2,BDEQ!$AH:$AH,$I69)*BDEQ!$C$2*$J69*$K69)</f>
        <v>1572817593231.9055</v>
      </c>
      <c r="AI69" s="99">
        <f>IF(ISBLANK(Calculations!AI69),"",Calculations!AI69 + 'IRA Buildings Changes'!$G$39)-(SUMIFS(BDEQ!U:U,BDEQ!$AG:$AG,About!$B$2,BDEQ!$AH:$AH,$I69)*BDEQ!$C$2*$J69*$K69)</f>
        <v>1601469549060.7471</v>
      </c>
      <c r="AJ69" s="99">
        <f>IF(ISBLANK(Calculations!AJ69),"",Calculations!AJ69 + 'IRA Buildings Changes'!$G$39)-(SUMIFS(BDEQ!V:V,BDEQ!$AG:$AG,About!$B$2,BDEQ!$AH:$AH,$I69)*BDEQ!$C$2*$J69*$K69)</f>
        <v>1630466462595.8545</v>
      </c>
      <c r="AK69" s="99">
        <f>IF(ISBLANK(Calculations!AK69),"",Calculations!AK69 + 'IRA Buildings Changes'!$G$39)-(SUMIFS(BDEQ!W:W,BDEQ!$AG:$AG,About!$B$2,BDEQ!$AH:$AH,$I69)*BDEQ!$C$2*$J69*$K69)</f>
        <v>1642921749786.2251</v>
      </c>
      <c r="AL69" s="99">
        <f>IF(ISBLANK(Calculations!AL69),"",Calculations!AL69 + 'IRA Buildings Changes'!$G$39)-(SUMIFS(BDEQ!X:X,BDEQ!$AG:$AG,About!$B$2,BDEQ!$AH:$AH,$I69)*BDEQ!$C$2*$J69*$K69)</f>
        <v>1655684747527.2087</v>
      </c>
      <c r="AM69" s="99">
        <f>IF(ISBLANK(Calculations!AM69),"",Calculations!AM69 + 'IRA Buildings Changes'!$G$39)-(SUMIFS(BDEQ!Y:Y,BDEQ!$AG:$AG,About!$B$2,BDEQ!$AH:$AH,$I69)*BDEQ!$C$2*$J69*$K69)</f>
        <v>1669098193822.7688</v>
      </c>
      <c r="AN69" s="99">
        <f>IF(ISBLANK(Calculations!AN69),"",Calculations!AN69 + 'IRA Buildings Changes'!$G$39)-(SUMIFS(BDEQ!Z:Z,BDEQ!$AG:$AG,About!$B$2,BDEQ!$AH:$AH,$I69)*BDEQ!$C$2*$J69*$K69)</f>
        <v>1683336571714.1548</v>
      </c>
      <c r="AO69" s="99">
        <f>IF(ISBLANK(Calculations!AO69),"",Calculations!AO69 + 'IRA Buildings Changes'!$G$39)-(SUMIFS(BDEQ!AA:AA,BDEQ!$AG:$AG,About!$B$2,BDEQ!$AH:$AH,$I69)*BDEQ!$C$2*$J69*$K69)</f>
        <v>1697524695040.9641</v>
      </c>
      <c r="AP69" s="99">
        <f>IF(ISBLANK(Calculations!AP69),"",Calculations!AP69 + 'IRA Buildings Changes'!$G$39)-(SUMIFS(BDEQ!AB:AB,BDEQ!$AG:$AG,About!$B$2,BDEQ!$AH:$AH,$I69)*BDEQ!$C$2*$J69*$K69)</f>
        <v>1711608867206.1902</v>
      </c>
      <c r="AQ69" s="99">
        <f>IF(ISBLANK(Calculations!AQ69),"",Calculations!AQ69 + 'IRA Buildings Changes'!$G$39)-(SUMIFS(BDEQ!AC:AC,BDEQ!$AG:$AG,About!$B$2,BDEQ!$AH:$AH,$I69)*BDEQ!$C$2*$J69*$K69)</f>
        <v>1726178404726.4521</v>
      </c>
      <c r="AR69" s="99">
        <f>IF(ISBLANK(Calculations!AR69),"",Calculations!AR69 + 'IRA Buildings Changes'!$G$39)-(SUMIFS(BDEQ!AD:AD,BDEQ!$AG:$AG,About!$B$2,BDEQ!$AH:$AH,$I69)*BDEQ!$C$2*$J69*$K69)</f>
        <v>1739978816077.0811</v>
      </c>
      <c r="AS69" s="99">
        <f>IF(ISBLANK(Calculations!AS69),"",Calculations!AS69 + 'IRA Buildings Changes'!$G$39)-(SUMIFS(BDEQ!AE:AE,BDEQ!$AG:$AG,About!$B$2,BDEQ!$AH:$AH,$I69)*BDEQ!$C$2*$J69*$K69)</f>
        <v>1753779420877.6689</v>
      </c>
      <c r="AT69" s="99">
        <f>IF(ISBLANK(Calculations!AT69),"",Calculations!AT69 + 'IRA Buildings Changes'!$G$39)-(SUMIFS(BDEQ!AF:AF,BDEQ!$AG:$AG,About!$B$2,BDEQ!$AH:$AH,$I69)*BDEQ!$C$2*$J69*$K69)</f>
        <v>1767832573676.0645</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0.41676726950938964</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0.73237807773416386</v>
      </c>
      <c r="K71">
        <f>IF(ISBLANK(Calculations!K71),"",Calculations!K71)</f>
        <v>0.41676726950938964</v>
      </c>
      <c r="L71" t="str">
        <f>IF(ISBLANK(Calculations!L71),"",Calculations!L71)</f>
        <v>RESIDENTIAL</v>
      </c>
      <c r="M71" t="str">
        <f>IF(ISBLANK(Calculations!M71),"",Calculations!M71)</f>
        <v>heating</v>
      </c>
      <c r="N71" t="str">
        <f>IF(ISBLANK(Calculations!N71),"",Calculations!N71)</f>
        <v>natural gas</v>
      </c>
      <c r="O71">
        <f t="shared" si="0"/>
        <v>2343870474688.8613</v>
      </c>
      <c r="P71">
        <f>IF(ISBLANK(Calculations!P71),"",Calculations!P71)</f>
        <v>2343870474688.8613</v>
      </c>
      <c r="Q71">
        <f>IF(ISBLANK(Calculations!Q71),"",Calculations!Q71)</f>
        <v>2343870474688.8613</v>
      </c>
      <c r="R71">
        <f>IF(ISBLANK(Calculations!R71),"",Calculations!R71)</f>
        <v>2355863936886.1997</v>
      </c>
      <c r="S71" s="99">
        <f>IF(ISBLANK(Calculations!S71),"",Calculations!S71 + ('IRA Buildings Changes'!$D$39/($AB$68-$R$68)*(S68-$R$68)))</f>
        <v>2303234911312.436</v>
      </c>
      <c r="T71" s="99">
        <f>IF(ISBLANK(Calculations!T71),"",Calculations!T71 + ('IRA Buildings Changes'!$D$39/($AB$68-$R$68)*(T68-$R$68)))</f>
        <v>2251767489529.978</v>
      </c>
      <c r="U71" s="99">
        <f>IF(ISBLANK(Calculations!U71),"",Calculations!U71 + ('IRA Buildings Changes'!$D$39/($AB$68-$R$68)*(U68-$R$68)))</f>
        <v>2201134285803.7559</v>
      </c>
      <c r="V71" s="99">
        <f>IF(ISBLANK(Calculations!V71),"",Calculations!V71 + ('IRA Buildings Changes'!$D$39/($AB$68-$R$68)*(V68-$R$68)))</f>
        <v>2154164223049.2634</v>
      </c>
      <c r="W71" s="99">
        <f>IF(ISBLANK(Calculations!W71),"",Calculations!W71 + ('IRA Buildings Changes'!$D$39/($AB$68-$R$68)*(W68-$R$68)))</f>
        <v>2114566929007.4963</v>
      </c>
      <c r="X71" s="99">
        <f>IF(ISBLANK(Calculations!X71),"",Calculations!X71 + ('IRA Buildings Changes'!$D$39/($AB$68-$R$68)*(X68-$R$68)))</f>
        <v>2079669533451.3254</v>
      </c>
      <c r="Y71" s="99">
        <f>IF(ISBLANK(Calculations!Y71),"",Calculations!Y71 + ('IRA Buildings Changes'!$D$39/($AB$68-$R$68)*(Y68-$R$68)))</f>
        <v>2053157489706.5144</v>
      </c>
      <c r="Z71" s="99">
        <f>IF(ISBLANK(Calculations!Z71),"",Calculations!Z71 + ('IRA Buildings Changes'!$D$39/($AB$68-$R$68)*(Z68-$R$68)))</f>
        <v>2036950008418.2397</v>
      </c>
      <c r="AA71" s="99">
        <f>IF(ISBLANK(Calculations!AA71),"",Calculations!AA71 + ('IRA Buildings Changes'!$D$39/($AB$68-$R$68)*(AA68-$R$68)))</f>
        <v>2030339560380.377</v>
      </c>
      <c r="AB71" s="98">
        <f>IF(ISBLANK(Calculations!AB71),"",Calculations!AB71 + 'IRA Buildings Changes'!D39)</f>
        <v>2034454649341.7695</v>
      </c>
      <c r="AC71" s="99">
        <f>IF(ISBLANK(Calculations!AC71),"",Calculations!AC71 + 'IRA Buildings Changes'!$D$39)</f>
        <v>2111884293713.0156</v>
      </c>
      <c r="AD71" s="99">
        <f>IF(ISBLANK(Calculations!AD71),"",Calculations!AD71 + 'IRA Buildings Changes'!$D$39)</f>
        <v>2198072247791.7476</v>
      </c>
      <c r="AE71" s="99">
        <f>IF(ISBLANK(Calculations!AE71),"",Calculations!AE71 + 'IRA Buildings Changes'!$D$39)</f>
        <v>2293052323582.3926</v>
      </c>
      <c r="AF71" s="99">
        <f>IF(ISBLANK(Calculations!AF71),"",Calculations!AF71 + 'IRA Buildings Changes'!$D$39)</f>
        <v>2390471308975.2334</v>
      </c>
      <c r="AG71" s="99">
        <f>IF(ISBLANK(Calculations!AG71),"",Calculations!AG71 + 'IRA Buildings Changes'!$D$39)</f>
        <v>2491258272777.376</v>
      </c>
      <c r="AH71" s="99">
        <f>IF(ISBLANK(Calculations!AH71),"",Calculations!AH71 + 'IRA Buildings Changes'!$D$39)</f>
        <v>2597168183024.0723</v>
      </c>
      <c r="AI71" s="99">
        <f>IF(ISBLANK(Calculations!AI71),"",Calculations!AI71 + 'IRA Buildings Changes'!$D$39)</f>
        <v>2703655578579.7476</v>
      </c>
      <c r="AJ71" s="99">
        <f>IF(ISBLANK(Calculations!AJ71),"",Calculations!AJ71 + 'IRA Buildings Changes'!$D$39)</f>
        <v>2813553175243.2646</v>
      </c>
      <c r="AK71" s="99">
        <f>IF(ISBLANK(Calculations!AK71),"",Calculations!AK71 + 'IRA Buildings Changes'!$D$39)</f>
        <v>2879599862563.1035</v>
      </c>
      <c r="AL71" s="99">
        <f>IF(ISBLANK(Calculations!AL71),"",Calculations!AL71 + 'IRA Buildings Changes'!$D$39)</f>
        <v>2944423900675.458</v>
      </c>
      <c r="AM71" s="99">
        <f>IF(ISBLANK(Calculations!AM71),"",Calculations!AM71 + 'IRA Buildings Changes'!$D$39)</f>
        <v>3009152037280.0166</v>
      </c>
      <c r="AN71" s="99">
        <f>IF(ISBLANK(Calculations!AN71),"",Calculations!AN71 + 'IRA Buildings Changes'!$D$39)</f>
        <v>3072527312950.5088</v>
      </c>
      <c r="AO71" s="99">
        <f>IF(ISBLANK(Calculations!AO71),"",Calculations!AO71 + 'IRA Buildings Changes'!$D$39)</f>
        <v>3133406880497.3662</v>
      </c>
      <c r="AP71" s="99">
        <f>IF(ISBLANK(Calculations!AP71),"",Calculations!AP71 + 'IRA Buildings Changes'!$D$39)</f>
        <v>3190435106882.4082</v>
      </c>
      <c r="AQ71" s="99">
        <f>IF(ISBLANK(Calculations!AQ71),"",Calculations!AQ71 + 'IRA Buildings Changes'!$D$39)</f>
        <v>3242358895643.3359</v>
      </c>
      <c r="AR71" s="99">
        <f>IF(ISBLANK(Calculations!AR71),"",Calculations!AR71 + 'IRA Buildings Changes'!$D$39)</f>
        <v>3287565258866.2266</v>
      </c>
      <c r="AS71" s="99">
        <f>IF(ISBLANK(Calculations!AS71),"",Calculations!AS71 + 'IRA Buildings Changes'!$D$39)</f>
        <v>3326971765919.3682</v>
      </c>
      <c r="AT71" s="99">
        <f>IF(ISBLANK(Calculations!AT71),"",Calculations!AT71 + 'IRA Buildings Changes'!$D$39)</f>
        <v>3359629853808.1631</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0.92889054505262203</v>
      </c>
      <c r="K72">
        <f>IF(ISBLANK(Calculations!K72),"",Calculations!K72)</f>
        <v>0.41676726950938964</v>
      </c>
      <c r="L72" t="str">
        <f>IF(ISBLANK(Calculations!L72),"",Calculations!L72)</f>
        <v>RESIDENTIAL</v>
      </c>
      <c r="M72" t="str">
        <f>IF(ISBLANK(Calculations!M72),"",Calculations!M72)</f>
        <v>heating</v>
      </c>
      <c r="N72" t="str">
        <f>IF(ISBLANK(Calculations!N72),"",Calculations!N72)</f>
        <v>petroleum diesel</v>
      </c>
      <c r="O72">
        <f t="shared" si="0"/>
        <v>7465437600580.9746</v>
      </c>
      <c r="P72">
        <f>IF(ISBLANK(Calculations!P72),"",Calculations!P72)</f>
        <v>7465437600580.9746</v>
      </c>
      <c r="Q72">
        <f>IF(ISBLANK(Calculations!Q72),"",Calculations!Q72)</f>
        <v>7465437600580.9746</v>
      </c>
      <c r="R72">
        <f>IF(ISBLANK(Calculations!R72),"",Calculations!R72)</f>
        <v>7477752137137.3418</v>
      </c>
      <c r="S72">
        <f>IF(ISBLANK(Calculations!S72),"",Calculations!S72)</f>
        <v>7483076546661.6416</v>
      </c>
      <c r="T72">
        <f>IF(ISBLANK(Calculations!T72),"",Calculations!T72)</f>
        <v>7475354217498.9834</v>
      </c>
      <c r="U72">
        <f>IF(ISBLANK(Calculations!U72),"",Calculations!U72)</f>
        <v>7455086537008.457</v>
      </c>
      <c r="V72">
        <f>IF(ISBLANK(Calculations!V72),"",Calculations!V72)</f>
        <v>7419642072799.8496</v>
      </c>
      <c r="W72">
        <f>IF(ISBLANK(Calculations!W72),"",Calculations!W72)</f>
        <v>7369254641852.085</v>
      </c>
      <c r="X72">
        <f>IF(ISBLANK(Calculations!X72),"",Calculations!X72)</f>
        <v>7289988663431.9277</v>
      </c>
      <c r="Y72">
        <f>IF(ISBLANK(Calculations!Y72),"",Calculations!Y72)</f>
        <v>7182424398106.4199</v>
      </c>
      <c r="Z72">
        <f>IF(ISBLANK(Calculations!Z72),"",Calculations!Z72)</f>
        <v>7041502281970.7041</v>
      </c>
      <c r="AA72">
        <f>IF(ISBLANK(Calculations!AA72),"",Calculations!AA72)</f>
        <v>6871602120207.0908</v>
      </c>
      <c r="AB72">
        <f>IF(ISBLANK(Calculations!AB72),"",Calculations!AB72)</f>
        <v>6671912743564.9395</v>
      </c>
      <c r="AC72">
        <f>IF(ISBLANK(Calculations!AC72),"",Calculations!AC72)</f>
        <v>6446903754762.7354</v>
      </c>
      <c r="AD72">
        <f>IF(ISBLANK(Calculations!AD72),"",Calculations!AD72)</f>
        <v>6198652579949.4629</v>
      </c>
      <c r="AE72">
        <f>IF(ISBLANK(Calculations!AE72),"",Calculations!AE72)</f>
        <v>5937513610251.9199</v>
      </c>
      <c r="AF72">
        <f>IF(ISBLANK(Calculations!AF72),"",Calculations!AF72)</f>
        <v>5663443114057.875</v>
      </c>
      <c r="AG72">
        <f>IF(ISBLANK(Calculations!AG72),"",Calculations!AG72)</f>
        <v>5383814161230.6152</v>
      </c>
      <c r="AH72">
        <f>IF(ISBLANK(Calculations!AH72),"",Calculations!AH72)</f>
        <v>5101445582858.2676</v>
      </c>
      <c r="AI72">
        <f>IF(ISBLANK(Calculations!AI72),"",Calculations!AI72)</f>
        <v>4812942864675.9688</v>
      </c>
      <c r="AJ72">
        <f>IF(ISBLANK(Calculations!AJ72),"",Calculations!AJ72)</f>
        <v>4521609299046.9336</v>
      </c>
      <c r="AK72">
        <f>IF(ISBLANK(Calculations!AK72),"",Calculations!AK72)</f>
        <v>4171431455845.7739</v>
      </c>
      <c r="AL72">
        <f>IF(ISBLANK(Calculations!AL72),"",Calculations!AL72)</f>
        <v>3825754848355.6118</v>
      </c>
      <c r="AM72">
        <f>IF(ISBLANK(Calculations!AM72),"",Calculations!AM72)</f>
        <v>3486336335171.7993</v>
      </c>
      <c r="AN72">
        <f>IF(ISBLANK(Calculations!AN72),"",Calculations!AN72)</f>
        <v>3154230138762.6636</v>
      </c>
      <c r="AO72">
        <f>IF(ISBLANK(Calculations!AO72),"",Calculations!AO72)</f>
        <v>2832695686099.751</v>
      </c>
      <c r="AP72">
        <f>IF(ISBLANK(Calculations!AP72),"",Calculations!AP72)</f>
        <v>2525592664652.7627</v>
      </c>
      <c r="AQ72">
        <f>IF(ISBLANK(Calculations!AQ72),"",Calculations!AQ72)</f>
        <v>2236363919790.5923</v>
      </c>
      <c r="AR72">
        <f>IF(ISBLANK(Calculations!AR72),"",Calculations!AR72)</f>
        <v>1967131019798.5146</v>
      </c>
      <c r="AS72">
        <f>IF(ISBLANK(Calculations!AS72),"",Calculations!AS72)</f>
        <v>1720070927911.7227</v>
      </c>
      <c r="AT72">
        <f>IF(ISBLANK(Calculations!AT72),"",Calculations!AT72)</f>
        <v>1495833044907.335</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0.41676726950938964</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0.41676726950938964</v>
      </c>
      <c r="L74" t="str">
        <f>IF(ISBLANK(Calculations!L74),"",Calculations!L74)</f>
        <v>RESIDENTIAL</v>
      </c>
      <c r="M74" t="str">
        <f>IF(ISBLANK(Calculations!M74),"",Calculations!M74)</f>
        <v>heating</v>
      </c>
      <c r="N74" t="str">
        <f>IF(ISBLANK(Calculations!N74),"",Calculations!N74)</f>
        <v>biomass</v>
      </c>
      <c r="O74">
        <f t="shared" si="0"/>
        <v>4294786712294.2603</v>
      </c>
      <c r="P74">
        <f>IF(ISBLANK(Calculations!P74),"",Calculations!P74)</f>
        <v>4294786712294.2603</v>
      </c>
      <c r="Q74">
        <f>IF(ISBLANK(Calculations!Q74),"",Calculations!Q74)</f>
        <v>4294786712294.2603</v>
      </c>
      <c r="R74">
        <f>IF(ISBLANK(Calculations!R74),"",Calculations!R74)</f>
        <v>4303640355675.6255</v>
      </c>
      <c r="S74">
        <f>IF(ISBLANK(Calculations!S74),"",Calculations!S74)</f>
        <v>4311015813976.9971</v>
      </c>
      <c r="T74">
        <f>IF(ISBLANK(Calculations!T74),"",Calculations!T74)</f>
        <v>4315297423955.4199</v>
      </c>
      <c r="U74">
        <f>IF(ISBLANK(Calculations!U74),"",Calculations!U74)</f>
        <v>4319774884204.5303</v>
      </c>
      <c r="V74">
        <f>IF(ISBLANK(Calculations!V74),"",Calculations!V74)</f>
        <v>4325767032749.5684</v>
      </c>
      <c r="W74">
        <f>IF(ISBLANK(Calculations!W74),"",Calculations!W74)</f>
        <v>4336191139921.8447</v>
      </c>
      <c r="X74">
        <f>IF(ISBLANK(Calculations!X74),"",Calculations!X74)</f>
        <v>4348976195904.9922</v>
      </c>
      <c r="Y74">
        <f>IF(ISBLANK(Calculations!Y74),"",Calculations!Y74)</f>
        <v>4366780619554.2095</v>
      </c>
      <c r="Z74">
        <f>IF(ISBLANK(Calculations!Z74),"",Calculations!Z74)</f>
        <v>4389176602303.4834</v>
      </c>
      <c r="AA74">
        <f>IF(ISBLANK(Calculations!AA74),"",Calculations!AA74)</f>
        <v>4420272534708.8682</v>
      </c>
      <c r="AB74">
        <f>IF(ISBLANK(Calculations!AB74),"",Calculations!AB74)</f>
        <v>4456875506126.1455</v>
      </c>
      <c r="AC74">
        <f>IF(ISBLANK(Calculations!AC74),"",Calculations!AC74)</f>
        <v>4500119124448.499</v>
      </c>
      <c r="AD74">
        <f>IF(ISBLANK(Calculations!AD74),"",Calculations!AD74)</f>
        <v>4548178118223.4092</v>
      </c>
      <c r="AE74">
        <f>IF(ISBLANK(Calculations!AE74),"",Calculations!AE74)</f>
        <v>4603226091012.834</v>
      </c>
      <c r="AF74">
        <f>IF(ISBLANK(Calculations!AF74),"",Calculations!AF74)</f>
        <v>4662279658092.9287</v>
      </c>
      <c r="AG74">
        <f>IF(ISBLANK(Calculations!AG74),"",Calculations!AG74)</f>
        <v>4726230134390.8135</v>
      </c>
      <c r="AH74">
        <f>IF(ISBLANK(Calculations!AH74),"",Calculations!AH74)</f>
        <v>4795460928447.7646</v>
      </c>
      <c r="AI74">
        <f>IF(ISBLANK(Calculations!AI74),"",Calculations!AI74)</f>
        <v>4867784245213.8652</v>
      </c>
      <c r="AJ74">
        <f>IF(ISBLANK(Calculations!AJ74),"",Calculations!AJ74)</f>
        <v>4945449193383.1113</v>
      </c>
      <c r="AK74">
        <f>IF(ISBLANK(Calculations!AK74),"",Calculations!AK74)</f>
        <v>4972299985488.2471</v>
      </c>
      <c r="AL74">
        <f>IF(ISBLANK(Calculations!AL74),"",Calculations!AL74)</f>
        <v>5000463789732.6182</v>
      </c>
      <c r="AM74">
        <f>IF(ISBLANK(Calculations!AM74),"",Calculations!AM74)</f>
        <v>5030888239474.5938</v>
      </c>
      <c r="AN74">
        <f>IF(ISBLANK(Calculations!AN74),"",Calculations!AN74)</f>
        <v>5062157969518.8047</v>
      </c>
      <c r="AO74">
        <f>IF(ISBLANK(Calculations!AO74),"",Calculations!AO74)</f>
        <v>5093962624298.6895</v>
      </c>
      <c r="AP74">
        <f>IF(ISBLANK(Calculations!AP74),"",Calculations!AP74)</f>
        <v>5126193579338.2832</v>
      </c>
      <c r="AQ74">
        <f>IF(ISBLANK(Calculations!AQ74),"",Calculations!AQ74)</f>
        <v>5158672222846.6299</v>
      </c>
      <c r="AR74">
        <f>IF(ISBLANK(Calculations!AR74),"",Calculations!AR74)</f>
        <v>5190068395313.3486</v>
      </c>
      <c r="AS74">
        <f>IF(ISBLANK(Calculations!AS74),"",Calculations!AS74)</f>
        <v>5221479416645.6045</v>
      </c>
      <c r="AT74">
        <f>IF(ISBLANK(Calculations!AT74),"",Calculations!AT74)</f>
        <v>5251303545125.4346</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0.41676726950938964</v>
      </c>
      <c r="L75" t="str">
        <f>IF(ISBLANK(Calculations!L75),"",Calculations!L75)</f>
        <v>RESIDENTIAL</v>
      </c>
      <c r="M75" t="str">
        <f>IF(ISBLANK(Calculations!M75),"",Calculations!M75)</f>
        <v>heating</v>
      </c>
      <c r="N75" t="str">
        <f>IF(ISBLANK(Calculations!N75),"",Calculations!N75)</f>
        <v>kerosene</v>
      </c>
      <c r="O75">
        <f t="shared" si="0"/>
        <v>178793158619.52817</v>
      </c>
      <c r="P75">
        <f>IF(ISBLANK(Calculations!P75),"",Calculations!P75)</f>
        <v>178793158619.52817</v>
      </c>
      <c r="Q75">
        <f>IF(ISBLANK(Calculations!Q75),"",Calculations!Q75)</f>
        <v>178793158619.52817</v>
      </c>
      <c r="R75">
        <f>IF(ISBLANK(Calculations!R75),"",Calculations!R75)</f>
        <v>178705719334.86954</v>
      </c>
      <c r="S75">
        <f>IF(ISBLANK(Calculations!S75),"",Calculations!S75)</f>
        <v>178379096068.12683</v>
      </c>
      <c r="T75">
        <f>IF(ISBLANK(Calculations!T75),"",Calculations!T75)</f>
        <v>177603152986.3732</v>
      </c>
      <c r="U75">
        <f>IF(ISBLANK(Calculations!U75),"",Calculations!U75)</f>
        <v>176405599446.5986</v>
      </c>
      <c r="V75">
        <f>IF(ISBLANK(Calculations!V75),"",Calculations!V75)</f>
        <v>174599895401.82333</v>
      </c>
      <c r="W75">
        <f>IF(ISBLANK(Calculations!W75),"",Calculations!W75)</f>
        <v>172146853854.12418</v>
      </c>
      <c r="X75">
        <f>IF(ISBLANK(Calculations!X75),"",Calculations!X75)</f>
        <v>168748785722.87213</v>
      </c>
      <c r="Y75">
        <f>IF(ISBLANK(Calculations!Y75),"",Calculations!Y75)</f>
        <v>164492199445.76279</v>
      </c>
      <c r="Z75">
        <f>IF(ISBLANK(Calculations!Z75),"",Calculations!Z75)</f>
        <v>159287030524.9144</v>
      </c>
      <c r="AA75">
        <f>IF(ISBLANK(Calculations!AA75),"",Calculations!AA75)</f>
        <v>153247190819.9082</v>
      </c>
      <c r="AB75">
        <f>IF(ISBLANK(Calculations!AB75),"",Calculations!AB75)</f>
        <v>146501355482.91693</v>
      </c>
      <c r="AC75">
        <f>IF(ISBLANK(Calculations!AC75),"",Calculations!AC75)</f>
        <v>139126591631.39294</v>
      </c>
      <c r="AD75">
        <f>IF(ISBLANK(Calculations!AD75),"",Calculations!AD75)</f>
        <v>131168503628.10632</v>
      </c>
      <c r="AE75">
        <f>IF(ISBLANK(Calculations!AE75),"",Calculations!AE75)</f>
        <v>122806864414.61011</v>
      </c>
      <c r="AF75">
        <f>IF(ISBLANK(Calculations!AF75),"",Calculations!AF75)</f>
        <v>114147752048.12709</v>
      </c>
      <c r="AG75">
        <f>IF(ISBLANK(Calculations!AG75),"",Calculations!AG75)</f>
        <v>105329529854.28862</v>
      </c>
      <c r="AH75">
        <f>IF(ISBLANK(Calculations!AH75),"",Calculations!AH75)</f>
        <v>96437848157.839127</v>
      </c>
      <c r="AI75">
        <f>IF(ISBLANK(Calculations!AI75),"",Calculations!AI75)</f>
        <v>87507055090.274933</v>
      </c>
      <c r="AJ75">
        <f>IF(ISBLANK(Calculations!AJ75),"",Calculations!AJ75)</f>
        <v>78740341167.488541</v>
      </c>
      <c r="AK75">
        <f>IF(ISBLANK(Calculations!AK75),"",Calculations!AK75)</f>
        <v>69457126275.342819</v>
      </c>
      <c r="AL75">
        <f>IF(ISBLANK(Calculations!AL75),"",Calculations!AL75)</f>
        <v>60657560788.180893</v>
      </c>
      <c r="AM75">
        <f>IF(ISBLANK(Calculations!AM75),"",Calculations!AM75)</f>
        <v>52446381459.34301</v>
      </c>
      <c r="AN75">
        <f>IF(ISBLANK(Calculations!AN75),"",Calculations!AN75)</f>
        <v>44888630845.896774</v>
      </c>
      <c r="AO75">
        <f>IF(ISBLANK(Calculations!AO75),"",Calculations!AO75)</f>
        <v>38052009150.986679</v>
      </c>
      <c r="AP75">
        <f>IF(ISBLANK(Calculations!AP75),"",Calculations!AP75)</f>
        <v>31977922680.175484</v>
      </c>
      <c r="AQ75">
        <f>IF(ISBLANK(Calculations!AQ75),"",Calculations!AQ75)</f>
        <v>26690309316.945126</v>
      </c>
      <c r="AR75">
        <f>IF(ISBLANK(Calculations!AR75),"",Calculations!AR75)</f>
        <v>22185582368.25045</v>
      </c>
      <c r="AS75">
        <f>IF(ISBLANK(Calculations!AS75),"",Calculations!AS75)</f>
        <v>18442709029.809578</v>
      </c>
      <c r="AT75">
        <f>IF(ISBLANK(Calculations!AT75),"",Calculations!AT75)</f>
        <v>15405137885.210777</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0.41676726950938964</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0.90226914817550663</v>
      </c>
      <c r="K77">
        <f>IF(ISBLANK(Calculations!K77),"",Calculations!K77)</f>
        <v>0.41676726950938964</v>
      </c>
      <c r="L77" t="str">
        <f>IF(ISBLANK(Calculations!L77),"",Calculations!L77)</f>
        <v>RESIDENTIAL</v>
      </c>
      <c r="M77" t="str">
        <f>IF(ISBLANK(Calculations!M77),"",Calculations!M77)</f>
        <v>heating</v>
      </c>
      <c r="N77" t="str">
        <f>IF(ISBLANK(Calculations!N77),"",Calculations!N77)</f>
        <v>LPG propane or butane</v>
      </c>
      <c r="O77">
        <f t="shared" si="0"/>
        <v>3513306676720.9697</v>
      </c>
      <c r="P77">
        <f>IF(ISBLANK(Calculations!P77),"",Calculations!P77)</f>
        <v>3513306676720.9697</v>
      </c>
      <c r="Q77">
        <f>IF(ISBLANK(Calculations!Q77),"",Calculations!Q77)</f>
        <v>3513306676720.9697</v>
      </c>
      <c r="R77">
        <f>IF(ISBLANK(Calculations!R77),"",Calculations!R77)</f>
        <v>3569164641592.1523</v>
      </c>
      <c r="S77">
        <f>IF(ISBLANK(Calculations!S77),"",Calculations!S77)</f>
        <v>3620940812637.8467</v>
      </c>
      <c r="T77">
        <f>IF(ISBLANK(Calculations!T77),"",Calculations!T77)</f>
        <v>3665716626391.1465</v>
      </c>
      <c r="U77">
        <f>IF(ISBLANK(Calculations!U77),"",Calculations!U77)</f>
        <v>3704851077920.145</v>
      </c>
      <c r="V77">
        <f>IF(ISBLANK(Calculations!V77),"",Calculations!V77)</f>
        <v>3738752353427.2412</v>
      </c>
      <c r="W77">
        <f>IF(ISBLANK(Calculations!W77),"",Calculations!W77)</f>
        <v>3770368507937.6338</v>
      </c>
      <c r="X77">
        <f>IF(ISBLANK(Calculations!X77),"",Calculations!X77)</f>
        <v>3796642057631.1875</v>
      </c>
      <c r="Y77">
        <f>IF(ISBLANK(Calculations!Y77),"",Calculations!Y77)</f>
        <v>3822032140492.0552</v>
      </c>
      <c r="Z77">
        <f>IF(ISBLANK(Calculations!Z77),"",Calculations!Z77)</f>
        <v>3847883749842.7437</v>
      </c>
      <c r="AA77">
        <f>IF(ISBLANK(Calculations!AA77),"",Calculations!AA77)</f>
        <v>3879934498075.6318</v>
      </c>
      <c r="AB77">
        <f>IF(ISBLANK(Calculations!AB77),"",Calculations!AB77)</f>
        <v>3918316737734.7383</v>
      </c>
      <c r="AC77">
        <f>IF(ISBLANK(Calculations!AC77),"",Calculations!AC77)</f>
        <v>3966436745662.6807</v>
      </c>
      <c r="AD77">
        <f>IF(ISBLANK(Calculations!AD77),"",Calculations!AD77)</f>
        <v>4024767995316.7759</v>
      </c>
      <c r="AE77">
        <f>IF(ISBLANK(Calculations!AE77),"",Calculations!AE77)</f>
        <v>4097042981035.0059</v>
      </c>
      <c r="AF77">
        <f>IF(ISBLANK(Calculations!AF77),"",Calculations!AF77)</f>
        <v>4178428320004.2998</v>
      </c>
      <c r="AG77">
        <f>IF(ISBLANK(Calculations!AG77),"",Calculations!AG77)</f>
        <v>4269196556403.6333</v>
      </c>
      <c r="AH77">
        <f>IF(ISBLANK(Calculations!AH77),"",Calculations!AH77)</f>
        <v>4368426579746.1045</v>
      </c>
      <c r="AI77">
        <f>IF(ISBLANK(Calculations!AI77),"",Calculations!AI77)</f>
        <v>4471678964968.8701</v>
      </c>
      <c r="AJ77">
        <f>IF(ISBLANK(Calculations!AJ77),"",Calculations!AJ77)</f>
        <v>4581328483606.1855</v>
      </c>
      <c r="AK77">
        <f>IF(ISBLANK(Calculations!AK77),"",Calculations!AK77)</f>
        <v>4636586226729.1426</v>
      </c>
      <c r="AL77">
        <f>IF(ISBLANK(Calculations!AL77),"",Calculations!AL77)</f>
        <v>4692927181140.1543</v>
      </c>
      <c r="AM77">
        <f>IF(ISBLANK(Calculations!AM77),"",Calculations!AM77)</f>
        <v>4751666058031.5205</v>
      </c>
      <c r="AN77">
        <f>IF(ISBLANK(Calculations!AN77),"",Calculations!AN77)</f>
        <v>4811748896719.6768</v>
      </c>
      <c r="AO77">
        <f>IF(ISBLANK(Calculations!AO77),"",Calculations!AO77)</f>
        <v>4872384430330.4268</v>
      </c>
      <c r="AP77">
        <f>IF(ISBLANK(Calculations!AP77),"",Calculations!AP77)</f>
        <v>4932173708869.3262</v>
      </c>
      <c r="AQ77">
        <f>IF(ISBLANK(Calculations!AQ77),"",Calculations!AQ77)</f>
        <v>4989543204520.7373</v>
      </c>
      <c r="AR77">
        <f>IF(ISBLANK(Calculations!AR77),"",Calculations!AR77)</f>
        <v>5042264096312.4932</v>
      </c>
      <c r="AS77">
        <f>IF(ISBLANK(Calculations!AS77),"",Calculations!AS77)</f>
        <v>5090960057744.4268</v>
      </c>
      <c r="AT77">
        <f>IF(ISBLANK(Calculations!AT77),"",Calculations!AT77)</f>
        <v>5133989493987.4824</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0.41676726950938964</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2.2588966663935724E-2</v>
      </c>
      <c r="K82">
        <f>IF(ISBLANK(Calculations!K82),"",Calculations!K82)</f>
        <v>0.41676726950938964</v>
      </c>
      <c r="L82" t="str">
        <f>IF(ISBLANK(Calculations!L82),"",Calculations!L82)</f>
        <v>RESIDENTIAL</v>
      </c>
      <c r="M82" t="str">
        <f>IF(ISBLANK(Calculations!M82),"",Calculations!M82)</f>
        <v>cooling</v>
      </c>
      <c r="N82" t="str">
        <f>IF(ISBLANK(Calculations!N82),"",Calculations!N82)</f>
        <v>electricity</v>
      </c>
      <c r="O82">
        <f t="shared" ref="O82:O145" si="1">P82</f>
        <v>154128517862.68933</v>
      </c>
      <c r="P82">
        <f>IF(ISBLANK(Calculations!P82),"",Calculations!P82)-(SUMIFS(BDEQ!B:B,BDEQ!$AG:$AG,About!$B$2,BDEQ!$AH:$AH,$I82)*BDEQ!$C$2*$J82*$K82)</f>
        <v>154128517862.68933</v>
      </c>
      <c r="Q82">
        <f>IF(ISBLANK(Calculations!Q82),"",Calculations!Q82)-(SUMIFS(BDEQ!C:C,BDEQ!$AG:$AG,About!$B$2,BDEQ!$AH:$AH,$I82)*BDEQ!$C$2*$J82*$K82)</f>
        <v>154128517862.68933</v>
      </c>
      <c r="R82">
        <f>IF(ISBLANK(Calculations!R82),"",Calculations!R82)-(SUMIFS(BDEQ!D:D,BDEQ!$AG:$AG,About!$B$2,BDEQ!$AH:$AH,$I82)*BDEQ!$C$2*$J82*$K82)</f>
        <v>152969513016.63889</v>
      </c>
      <c r="S82" s="99">
        <f>IF(ISBLANK(Calculations!S82),"",Calculations!S82 + ('IRA Buildings Changes'!$C$39/($AB$81-$R$81)*(S81-$R$81)))-(SUMIFS(BDEQ!E:E,BDEQ!$AG:$AG,About!$B$2,BDEQ!$AH:$AH,$I82)*BDEQ!$C$2*$J82*$K82)</f>
        <v>192276305498.05936</v>
      </c>
      <c r="T82" s="99">
        <f>IF(ISBLANK(Calculations!T82),"",Calculations!T82 + ('IRA Buildings Changes'!$C$39/($AB$81-$R$81)*(T81-$R$81)))-(SUMIFS(BDEQ!F:F,BDEQ!$AG:$AG,About!$B$2,BDEQ!$AH:$AH,$I82)*BDEQ!$C$2*$J82*$K82)</f>
        <v>231727991068.88486</v>
      </c>
      <c r="U82" s="99">
        <f>IF(ISBLANK(Calculations!U82),"",Calculations!U82 + ('IRA Buildings Changes'!$C$39/($AB$81-$R$81)*(U81-$R$81)))-(SUMIFS(BDEQ!G:G,BDEQ!$AG:$AG,About!$B$2,BDEQ!$AH:$AH,$I82)*BDEQ!$C$2*$J82*$K82)</f>
        <v>271383040870.82709</v>
      </c>
      <c r="V82" s="99">
        <f>IF(ISBLANK(Calculations!V82),"",Calculations!V82 + ('IRA Buildings Changes'!$C$39/($AB$81-$R$81)*(V81-$R$81)))-(SUMIFS(BDEQ!H:H,BDEQ!$AG:$AG,About!$B$2,BDEQ!$AH:$AH,$I82)*BDEQ!$C$2*$J82*$K82)</f>
        <v>310935459433.98828</v>
      </c>
      <c r="W82" s="99">
        <f>IF(ISBLANK(Calculations!W82),"",Calculations!W82 + ('IRA Buildings Changes'!$C$39/($AB$81-$R$81)*(W81-$R$81)))-(SUMIFS(BDEQ!I:I,BDEQ!$AG:$AG,About!$B$2,BDEQ!$AH:$AH,$I82)*BDEQ!$C$2*$J82*$K82)</f>
        <v>350937813301.23077</v>
      </c>
      <c r="X82" s="99">
        <f>IF(ISBLANK(Calculations!X82),"",Calculations!X82 + ('IRA Buildings Changes'!$C$39/($AB$81-$R$81)*(X81-$R$81)))-(SUMIFS(BDEQ!J:J,BDEQ!$AG:$AG,About!$B$2,BDEQ!$AH:$AH,$I82)*BDEQ!$C$2*$J82*$K82)</f>
        <v>391149431341.21582</v>
      </c>
      <c r="Y82" s="99">
        <f>IF(ISBLANK(Calculations!Y82),"",Calculations!Y82 + ('IRA Buildings Changes'!$C$39/($AB$81-$R$81)*(Y81-$R$81)))-(SUMIFS(BDEQ!K:K,BDEQ!$AG:$AG,About!$B$2,BDEQ!$AH:$AH,$I82)*BDEQ!$C$2*$J82*$K82)</f>
        <v>431528815208.69897</v>
      </c>
      <c r="Z82" s="99">
        <f>IF(ISBLANK(Calculations!Z82),"",Calculations!Z82 + ('IRA Buildings Changes'!$C$39/($AB$81-$R$81)*(Z81-$R$81)))-(SUMIFS(BDEQ!L:L,BDEQ!$AG:$AG,About!$B$2,BDEQ!$AH:$AH,$I82)*BDEQ!$C$2*$J82*$K82)</f>
        <v>472134575596.117</v>
      </c>
      <c r="AA82" s="99">
        <f>IF(ISBLANK(Calculations!AA82),"",Calculations!AA82 + ('IRA Buildings Changes'!$C$39/($AB$81-$R$81)*(AA81-$R$81)))-(SUMIFS(BDEQ!M:M,BDEQ!$AG:$AG,About!$B$2,BDEQ!$AH:$AH,$I82)*BDEQ!$C$2*$J82*$K82)</f>
        <v>512669129865.45844</v>
      </c>
      <c r="AB82" s="98">
        <f>IF(ISBLANK(Calculations!AB82),"",Calculations!AB82 + 'IRA Buildings Changes'!C39)-(SUMIFS(BDEQ!N:N,BDEQ!$AG:$AG,About!$B$2,BDEQ!$AH:$AH,$I82)*BDEQ!$C$2*$J82*$K82)</f>
        <v>553643470649.93665</v>
      </c>
      <c r="AC82" s="99">
        <f>IF(ISBLANK(Calculations!AC82),"",Calculations!AC82  + 'IRA Buildings Changes'!$C$39)-(SUMIFS(BDEQ!O:O,BDEQ!$AG:$AG,About!$B$2,BDEQ!$AH:$AH,$I82)*BDEQ!$C$2*$J82*$K82)</f>
        <v>554355777164.05286</v>
      </c>
      <c r="AD82" s="99">
        <f>IF(ISBLANK(Calculations!AD82),"",Calculations!AD82  + 'IRA Buildings Changes'!$C$39)-(SUMIFS(BDEQ!P:P,BDEQ!$AG:$AG,About!$B$2,BDEQ!$AH:$AH,$I82)*BDEQ!$C$2*$J82*$K82)</f>
        <v>555151508094.25635</v>
      </c>
      <c r="AE82" s="99">
        <f>IF(ISBLANK(Calculations!AE82),"",Calculations!AE82  + 'IRA Buildings Changes'!$C$39)-(SUMIFS(BDEQ!Q:Q,BDEQ!$AG:$AG,About!$B$2,BDEQ!$AH:$AH,$I82)*BDEQ!$C$2*$J82*$K82)</f>
        <v>556038584756.44556</v>
      </c>
      <c r="AF82" s="99">
        <f>IF(ISBLANK(Calculations!AF82),"",Calculations!AF82  + 'IRA Buildings Changes'!$C$39)-(SUMIFS(BDEQ!R:R,BDEQ!$AG:$AG,About!$B$2,BDEQ!$AH:$AH,$I82)*BDEQ!$C$2*$J82*$K82)</f>
        <v>556659484424.96509</v>
      </c>
      <c r="AG82" s="99">
        <f>IF(ISBLANK(Calculations!AG82),"",Calculations!AG82  + 'IRA Buildings Changes'!$C$39)-(SUMIFS(BDEQ!S:S,BDEQ!$AG:$AG,About!$B$2,BDEQ!$AH:$AH,$I82)*BDEQ!$C$2*$J82*$K82)</f>
        <v>557542862908.59741</v>
      </c>
      <c r="AH82" s="99">
        <f>IF(ISBLANK(Calculations!AH82),"",Calculations!AH82  + 'IRA Buildings Changes'!$C$39)-(SUMIFS(BDEQ!T:T,BDEQ!$AG:$AG,About!$B$2,BDEQ!$AH:$AH,$I82)*BDEQ!$C$2*$J82*$K82)</f>
        <v>558454073947.7832</v>
      </c>
      <c r="AI82" s="99">
        <f>IF(ISBLANK(Calculations!AI82),"",Calculations!AI82  + 'IRA Buildings Changes'!$C$39)-(SUMIFS(BDEQ!U:U,BDEQ!$AG:$AG,About!$B$2,BDEQ!$AH:$AH,$I82)*BDEQ!$C$2*$J82*$K82)</f>
        <v>559334411753.19226</v>
      </c>
      <c r="AJ82" s="99">
        <f>IF(ISBLANK(Calculations!AJ82),"",Calculations!AJ82  + 'IRA Buildings Changes'!$C$39)-(SUMIFS(BDEQ!V:V,BDEQ!$AG:$AG,About!$B$2,BDEQ!$AH:$AH,$I82)*BDEQ!$C$2*$J82*$K82)</f>
        <v>560234273020.06836</v>
      </c>
      <c r="AK82" s="99">
        <f>IF(ISBLANK(Calculations!AK82),"",Calculations!AK82  + 'IRA Buildings Changes'!$C$39)-(SUMIFS(BDEQ!W:W,BDEQ!$AG:$AG,About!$B$2,BDEQ!$AH:$AH,$I82)*BDEQ!$C$2*$J82*$K82)</f>
        <v>561118428289.82776</v>
      </c>
      <c r="AL82" s="99">
        <f>IF(ISBLANK(Calculations!AL82),"",Calculations!AL82  + 'IRA Buildings Changes'!$C$39)-(SUMIFS(BDEQ!X:X,BDEQ!$AG:$AG,About!$B$2,BDEQ!$AH:$AH,$I82)*BDEQ!$C$2*$J82*$K82)</f>
        <v>561980149522.56055</v>
      </c>
      <c r="AM82" s="99">
        <f>IF(ISBLANK(Calculations!AM82),"",Calculations!AM82  + 'IRA Buildings Changes'!$C$39)-(SUMIFS(BDEQ!Y:Y,BDEQ!$AG:$AG,About!$B$2,BDEQ!$AH:$AH,$I82)*BDEQ!$C$2*$J82*$K82)</f>
        <v>562593971507.56897</v>
      </c>
      <c r="AN82" s="99">
        <f>IF(ISBLANK(Calculations!AN82),"",Calculations!AN82  + 'IRA Buildings Changes'!$C$39)-(SUMIFS(BDEQ!Z:Z,BDEQ!$AG:$AG,About!$B$2,BDEQ!$AH:$AH,$I82)*BDEQ!$C$2*$J82*$K82)</f>
        <v>563491167137.57507</v>
      </c>
      <c r="AO82" s="99">
        <f>IF(ISBLANK(Calculations!AO82),"",Calculations!AO82  + 'IRA Buildings Changes'!$C$39)-(SUMIFS(BDEQ!AA:AA,BDEQ!$AG:$AG,About!$B$2,BDEQ!$AH:$AH,$I82)*BDEQ!$C$2*$J82*$K82)</f>
        <v>564332295600.56641</v>
      </c>
      <c r="AP82" s="99">
        <f>IF(ISBLANK(Calculations!AP82),"",Calculations!AP82  + 'IRA Buildings Changes'!$C$39)-(SUMIFS(BDEQ!AB:AB,BDEQ!$AG:$AG,About!$B$2,BDEQ!$AH:$AH,$I82)*BDEQ!$C$2*$J82*$K82)</f>
        <v>565135087454.39246</v>
      </c>
      <c r="AQ82" s="99">
        <f>IF(ISBLANK(Calculations!AQ82),"",Calculations!AQ82  + 'IRA Buildings Changes'!$C$39)-(SUMIFS(BDEQ!AC:AC,BDEQ!$AG:$AG,About!$B$2,BDEQ!$AH:$AH,$I82)*BDEQ!$C$2*$J82*$K82)</f>
        <v>566010046960.4563</v>
      </c>
      <c r="AR82" s="99">
        <f>IF(ISBLANK(Calculations!AR82),"",Calculations!AR82  + 'IRA Buildings Changes'!$C$39)-(SUMIFS(BDEQ!AD:AD,BDEQ!$AG:$AG,About!$B$2,BDEQ!$AH:$AH,$I82)*BDEQ!$C$2*$J82*$K82)</f>
        <v>566834518121.31958</v>
      </c>
      <c r="AS82" s="99">
        <f>IF(ISBLANK(Calculations!AS82),"",Calculations!AS82  + 'IRA Buildings Changes'!$C$39)-(SUMIFS(BDEQ!AE:AE,BDEQ!$AG:$AG,About!$B$2,BDEQ!$AH:$AH,$I82)*BDEQ!$C$2*$J82*$K82)</f>
        <v>567684267108.56421</v>
      </c>
      <c r="AT82" s="99">
        <f>IF(ISBLANK(Calculations!AT82),"",Calculations!AT82  + 'IRA Buildings Changes'!$C$39)-(SUMIFS(BDEQ!AF:AF,BDEQ!$AG:$AG,About!$B$2,BDEQ!$AH:$AH,$I82)*BDEQ!$C$2*$J82*$K82)</f>
        <v>568651409672.26965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0.41676726950938964</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0.41676726950938964</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0.41676726950938964</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0.41676726950938964</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0.41676726950938964</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0.41676726950938964</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0.41676726950938964</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0.41676726950938964</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0.41676726950938964</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8.2421927853468524E-2</v>
      </c>
      <c r="K95">
        <f>IF(ISBLANK(Calculations!K95),"",Calculations!K95)</f>
        <v>0.41676726950938964</v>
      </c>
      <c r="L95" t="str">
        <f>IF(ISBLANK(Calculations!L95),"",Calculations!L95)</f>
        <v>RESIDENTIAL</v>
      </c>
      <c r="M95" t="str">
        <f>IF(ISBLANK(Calculations!M95),"",Calculations!M95)</f>
        <v>lighting</v>
      </c>
      <c r="N95" t="str">
        <f>IF(ISBLANK(Calculations!N95),"",Calculations!N95)</f>
        <v>electricity</v>
      </c>
      <c r="O95">
        <f t="shared" si="1"/>
        <v>562379402671.94336</v>
      </c>
      <c r="P95">
        <f>IF(ISBLANK(Calculations!P95),"",Calculations!P95)-(SUMIFS(BDEQ!B:B,BDEQ!$AG:$AG,About!$B$2,BDEQ!$AH:$AH,$I95)*BDEQ!$C$2*$J95*$K95)</f>
        <v>562379402671.94336</v>
      </c>
      <c r="Q95">
        <f>IF(ISBLANK(Calculations!Q95),"",Calculations!Q95)-(SUMIFS(BDEQ!C:C,BDEQ!$AG:$AG,About!$B$2,BDEQ!$AH:$AH,$I95)*BDEQ!$C$2*$J95*$K95)</f>
        <v>562379402671.94336</v>
      </c>
      <c r="R95">
        <f>IF(ISBLANK(Calculations!R95),"",Calculations!R95)-(SUMIFS(BDEQ!D:D,BDEQ!$AG:$AG,About!$B$2,BDEQ!$AH:$AH,$I95)*BDEQ!$C$2*$J95*$K95)</f>
        <v>556424749464.12146</v>
      </c>
      <c r="S95">
        <f>IF(ISBLANK(Calculations!S95),"",Calculations!S95)-(SUMIFS(BDEQ!E:E,BDEQ!$AG:$AG,About!$B$2,BDEQ!$AH:$AH,$I95)*BDEQ!$C$2*$J95*$K95)</f>
        <v>550943363305.73438</v>
      </c>
      <c r="T95">
        <f>IF(ISBLANK(Calculations!T95),"",Calculations!T95)-(SUMIFS(BDEQ!F:F,BDEQ!$AG:$AG,About!$B$2,BDEQ!$AH:$AH,$I95)*BDEQ!$C$2*$J95*$K95)</f>
        <v>545159329033.40656</v>
      </c>
      <c r="U95">
        <f>IF(ISBLANK(Calculations!U95),"",Calculations!U95)-(SUMIFS(BDEQ!G:G,BDEQ!$AG:$AG,About!$B$2,BDEQ!$AH:$AH,$I95)*BDEQ!$C$2*$J95*$K95)</f>
        <v>541706031990.44183</v>
      </c>
      <c r="V95">
        <f>IF(ISBLANK(Calculations!V95),"",Calculations!V95)-(SUMIFS(BDEQ!H:H,BDEQ!$AG:$AG,About!$B$2,BDEQ!$AH:$AH,$I95)*BDEQ!$C$2*$J95*$K95)</f>
        <v>539967770475.31915</v>
      </c>
      <c r="W95">
        <f>IF(ISBLANK(Calculations!W95),"",Calculations!W95)-(SUMIFS(BDEQ!I:I,BDEQ!$AG:$AG,About!$B$2,BDEQ!$AH:$AH,$I95)*BDEQ!$C$2*$J95*$K95)</f>
        <v>538547791021.06</v>
      </c>
      <c r="X95">
        <f>IF(ISBLANK(Calculations!X95),"",Calculations!X95)-(SUMIFS(BDEQ!J:J,BDEQ!$AG:$AG,About!$B$2,BDEQ!$AH:$AH,$I95)*BDEQ!$C$2*$J95*$K95)</f>
        <v>537305852147.35529</v>
      </c>
      <c r="Y95">
        <f>IF(ISBLANK(Calculations!Y95),"",Calculations!Y95)-(SUMIFS(BDEQ!K:K,BDEQ!$AG:$AG,About!$B$2,BDEQ!$AH:$AH,$I95)*BDEQ!$C$2*$J95*$K95)</f>
        <v>536080582357.13727</v>
      </c>
      <c r="Z95">
        <f>IF(ISBLANK(Calculations!Z95),"",Calculations!Z95)-(SUMIFS(BDEQ!L:L,BDEQ!$AG:$AG,About!$B$2,BDEQ!$AH:$AH,$I95)*BDEQ!$C$2*$J95*$K95)</f>
        <v>535356592686.29041</v>
      </c>
      <c r="AA95">
        <f>IF(ISBLANK(Calculations!AA95),"",Calculations!AA95)-(SUMIFS(BDEQ!M:M,BDEQ!$AG:$AG,About!$B$2,BDEQ!$AH:$AH,$I95)*BDEQ!$C$2*$J95*$K95)</f>
        <v>535309096480.57867</v>
      </c>
      <c r="AB95">
        <f>IF(ISBLANK(Calculations!AB95),"",Calculations!AB95)-(SUMIFS(BDEQ!N:N,BDEQ!$AG:$AG,About!$B$2,BDEQ!$AH:$AH,$I95)*BDEQ!$C$2*$J95*$K95)</f>
        <v>535737280171.9162</v>
      </c>
      <c r="AC95">
        <f>IF(ISBLANK(Calculations!AC95),"",Calculations!AC95)-(SUMIFS(BDEQ!O:O,BDEQ!$AG:$AG,About!$B$2,BDEQ!$AH:$AH,$I95)*BDEQ!$C$2*$J95*$K95)</f>
        <v>536523934893.55933</v>
      </c>
      <c r="AD95">
        <f>IF(ISBLANK(Calculations!AD95),"",Calculations!AD95)-(SUMIFS(BDEQ!P:P,BDEQ!$AG:$AG,About!$B$2,BDEQ!$AH:$AH,$I95)*BDEQ!$C$2*$J95*$K95)</f>
        <v>537402210538.43933</v>
      </c>
      <c r="AE95">
        <f>IF(ISBLANK(Calculations!AE95),"",Calculations!AE95)-(SUMIFS(BDEQ!Q:Q,BDEQ!$AG:$AG,About!$B$2,BDEQ!$AH:$AH,$I95)*BDEQ!$C$2*$J95*$K95)</f>
        <v>538361000343.27936</v>
      </c>
      <c r="AF95">
        <f>IF(ISBLANK(Calculations!AF95),"",Calculations!AF95)-(SUMIFS(BDEQ!R:R,BDEQ!$AG:$AG,About!$B$2,BDEQ!$AH:$AH,$I95)*BDEQ!$C$2*$J95*$K95)</f>
        <v>538171369459.22321</v>
      </c>
      <c r="AG95">
        <f>IF(ISBLANK(Calculations!AG95),"",Calculations!AG95)-(SUMIFS(BDEQ!S:S,BDEQ!$AG:$AG,About!$B$2,BDEQ!$AH:$AH,$I95)*BDEQ!$C$2*$J95*$K95)</f>
        <v>537603290393.26971</v>
      </c>
      <c r="AH95">
        <f>IF(ISBLANK(Calculations!AH95),"",Calculations!AH95)-(SUMIFS(BDEQ!T:T,BDEQ!$AG:$AG,About!$B$2,BDEQ!$AH:$AH,$I95)*BDEQ!$C$2*$J95*$K95)</f>
        <v>536823608192.78394</v>
      </c>
      <c r="AI95">
        <f>IF(ISBLANK(Calculations!AI95),"",Calculations!AI95)-(SUMIFS(BDEQ!U:U,BDEQ!$AG:$AG,About!$B$2,BDEQ!$AH:$AH,$I95)*BDEQ!$C$2*$J95*$K95)</f>
        <v>535696841115.87335</v>
      </c>
      <c r="AJ95">
        <f>IF(ISBLANK(Calculations!AJ95),"",Calculations!AJ95)-(SUMIFS(BDEQ!V:V,BDEQ!$AG:$AG,About!$B$2,BDEQ!$AH:$AH,$I95)*BDEQ!$C$2*$J95*$K95)</f>
        <v>534461007863.54327</v>
      </c>
      <c r="AK95">
        <f>IF(ISBLANK(Calculations!AK95),"",Calculations!AK95)-(SUMIFS(BDEQ!W:W,BDEQ!$AG:$AG,About!$B$2,BDEQ!$AH:$AH,$I95)*BDEQ!$C$2*$J95*$K95)</f>
        <v>528796928373.71442</v>
      </c>
      <c r="AL95">
        <f>IF(ISBLANK(Calculations!AL95),"",Calculations!AL95)-(SUMIFS(BDEQ!X:X,BDEQ!$AG:$AG,About!$B$2,BDEQ!$AH:$AH,$I95)*BDEQ!$C$2*$J95*$K95)</f>
        <v>523187972192.14551</v>
      </c>
      <c r="AM95">
        <f>IF(ISBLANK(Calculations!AM95),"",Calculations!AM95)-(SUMIFS(BDEQ!Y:Y,BDEQ!$AG:$AG,About!$B$2,BDEQ!$AH:$AH,$I95)*BDEQ!$C$2*$J95*$K95)</f>
        <v>517707130077.96112</v>
      </c>
      <c r="AN95">
        <f>IF(ISBLANK(Calculations!AN95),"",Calculations!AN95)-(SUMIFS(BDEQ!Z:Z,BDEQ!$AG:$AG,About!$B$2,BDEQ!$AH:$AH,$I95)*BDEQ!$C$2*$J95*$K95)</f>
        <v>512618419858.25067</v>
      </c>
      <c r="AO95">
        <f>IF(ISBLANK(Calculations!AO95),"",Calculations!AO95)-(SUMIFS(BDEQ!AA:AA,BDEQ!$AG:$AG,About!$B$2,BDEQ!$AH:$AH,$I95)*BDEQ!$C$2*$J95*$K95)</f>
        <v>507528472367.70355</v>
      </c>
      <c r="AP95">
        <f>IF(ISBLANK(Calculations!AP95),"",Calculations!AP95)-(SUMIFS(BDEQ!AB:AB,BDEQ!$AG:$AG,About!$B$2,BDEQ!$AH:$AH,$I95)*BDEQ!$C$2*$J95*$K95)</f>
        <v>502477939921.17108</v>
      </c>
      <c r="AQ95">
        <f>IF(ISBLANK(Calculations!AQ95),"",Calculations!AQ95)-(SUMIFS(BDEQ!AC:AC,BDEQ!$AG:$AG,About!$B$2,BDEQ!$AH:$AH,$I95)*BDEQ!$C$2*$J95*$K95)</f>
        <v>497835648318.85669</v>
      </c>
      <c r="AR95">
        <f>IF(ISBLANK(Calculations!AR95),"",Calculations!AR95)-(SUMIFS(BDEQ!AD:AD,BDEQ!$AG:$AG,About!$B$2,BDEQ!$AH:$AH,$I95)*BDEQ!$C$2*$J95*$K95)</f>
        <v>493119862953.20752</v>
      </c>
      <c r="AS95">
        <f>IF(ISBLANK(Calculations!AS95),"",Calculations!AS95)-(SUMIFS(BDEQ!AE:AE,BDEQ!$AG:$AG,About!$B$2,BDEQ!$AH:$AH,$I95)*BDEQ!$C$2*$J95*$K95)</f>
        <v>488585886008.32452</v>
      </c>
      <c r="AT95">
        <f>IF(ISBLANK(Calculations!AT95),"",Calculations!AT95)-(SUMIFS(BDEQ!AF:AF,BDEQ!$AG:$AG,About!$B$2,BDEQ!$AH:$AH,$I95)*BDEQ!$C$2*$J95*$K95)</f>
        <v>484555859297.32202</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0.41676726950938964</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0.41676726950938964</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0.41676726950938964</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0.41676726950938964</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0.41676726950938964</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0.41676726950938964</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0.41676726950938964</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0.41676726950938964</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0.41676726950938964</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0.33548149234088437</v>
      </c>
      <c r="K108">
        <f>IF(ISBLANK(Calculations!K108),"",Calculations!K108)</f>
        <v>0.41676726950938964</v>
      </c>
      <c r="L108" t="str">
        <f>IF(ISBLANK(Calculations!L108),"",Calculations!L108)</f>
        <v>RESIDENTIAL</v>
      </c>
      <c r="M108" t="str">
        <f>IF(ISBLANK(Calculations!M108),"",Calculations!M108)</f>
        <v>appl</v>
      </c>
      <c r="N108" t="str">
        <f>IF(ISBLANK(Calculations!N108),"",Calculations!N108)</f>
        <v>electricity</v>
      </c>
      <c r="O108">
        <f t="shared" si="1"/>
        <v>2289049603469.3159</v>
      </c>
      <c r="P108">
        <f>IF(ISBLANK(Calculations!P108),"",Calculations!P108)-(SUMIFS(BDEQ!B:B,BDEQ!$AG:$AG,About!$B$2,BDEQ!$AH:$AH,$I108)*BDEQ!$C$2*$J108*$K108)</f>
        <v>2289049603469.3159</v>
      </c>
      <c r="Q108">
        <f>IF(ISBLANK(Calculations!Q108),"",Calculations!Q108)-(SUMIFS(BDEQ!C:C,BDEQ!$AG:$AG,About!$B$2,BDEQ!$AH:$AH,$I108)*BDEQ!$C$2*$J108*$K108)</f>
        <v>2289049603469.3159</v>
      </c>
      <c r="R108">
        <f>IF(ISBLANK(Calculations!R108),"",Calculations!R108)-(SUMIFS(BDEQ!D:D,BDEQ!$AG:$AG,About!$B$2,BDEQ!$AH:$AH,$I108)*BDEQ!$C$2*$J108*$K108)</f>
        <v>2286001757869.1543</v>
      </c>
      <c r="S108">
        <f>IF(ISBLANK(Calculations!S108),"",Calculations!S108)-(SUMIFS(BDEQ!E:E,BDEQ!$AG:$AG,About!$B$2,BDEQ!$AH:$AH,$I108)*BDEQ!$C$2*$J108*$K108)</f>
        <v>2281101991527.5059</v>
      </c>
      <c r="T108">
        <f>IF(ISBLANK(Calculations!T108),"",Calculations!T108)-(SUMIFS(BDEQ!F:F,BDEQ!$AG:$AG,About!$B$2,BDEQ!$AH:$AH,$I108)*BDEQ!$C$2*$J108*$K108)</f>
        <v>2275105884914.9575</v>
      </c>
      <c r="U108">
        <f>IF(ISBLANK(Calculations!U108),"",Calculations!U108)-(SUMIFS(BDEQ!G:G,BDEQ!$AG:$AG,About!$B$2,BDEQ!$AH:$AH,$I108)*BDEQ!$C$2*$J108*$K108)</f>
        <v>2269775011730.0146</v>
      </c>
      <c r="V108">
        <f>IF(ISBLANK(Calculations!V108),"",Calculations!V108)-(SUMIFS(BDEQ!H:H,BDEQ!$AG:$AG,About!$B$2,BDEQ!$AH:$AH,$I108)*BDEQ!$C$2*$J108*$K108)</f>
        <v>2265435048470.4961</v>
      </c>
      <c r="W108">
        <f>IF(ISBLANK(Calculations!W108),"",Calculations!W108)-(SUMIFS(BDEQ!I:I,BDEQ!$AG:$AG,About!$B$2,BDEQ!$AH:$AH,$I108)*BDEQ!$C$2*$J108*$K108)</f>
        <v>2263196239516.8574</v>
      </c>
      <c r="X108">
        <f>IF(ISBLANK(Calculations!X108),"",Calculations!X108)-(SUMIFS(BDEQ!J:J,BDEQ!$AG:$AG,About!$B$2,BDEQ!$AH:$AH,$I108)*BDEQ!$C$2*$J108*$K108)</f>
        <v>2263426037313.6328</v>
      </c>
      <c r="Y108">
        <f>IF(ISBLANK(Calculations!Y108),"",Calculations!Y108)-(SUMIFS(BDEQ!K:K,BDEQ!$AG:$AG,About!$B$2,BDEQ!$AH:$AH,$I108)*BDEQ!$C$2*$J108*$K108)</f>
        <v>2265526266745.1084</v>
      </c>
      <c r="Z108">
        <f>IF(ISBLANK(Calculations!Z108),"",Calculations!Z108)-(SUMIFS(BDEQ!L:L,BDEQ!$AG:$AG,About!$B$2,BDEQ!$AH:$AH,$I108)*BDEQ!$C$2*$J108*$K108)</f>
        <v>2271146464020.2876</v>
      </c>
      <c r="AA108">
        <f>IF(ISBLANK(Calculations!AA108),"",Calculations!AA108)-(SUMIFS(BDEQ!M:M,BDEQ!$AG:$AG,About!$B$2,BDEQ!$AH:$AH,$I108)*BDEQ!$C$2*$J108*$K108)</f>
        <v>2279635281483.7666</v>
      </c>
      <c r="AB108">
        <f>IF(ISBLANK(Calculations!AB108),"",Calculations!AB108)-(SUMIFS(BDEQ!N:N,BDEQ!$AG:$AG,About!$B$2,BDEQ!$AH:$AH,$I108)*BDEQ!$C$2*$J108*$K108)</f>
        <v>2291265493410.6846</v>
      </c>
      <c r="AC108">
        <f>IF(ISBLANK(Calculations!AC108),"",Calculations!AC108)-(SUMIFS(BDEQ!O:O,BDEQ!$AG:$AG,About!$B$2,BDEQ!$AH:$AH,$I108)*BDEQ!$C$2*$J108*$K108)</f>
        <v>2304595671279.5913</v>
      </c>
      <c r="AD108">
        <f>IF(ISBLANK(Calculations!AD108),"",Calculations!AD108)-(SUMIFS(BDEQ!P:P,BDEQ!$AG:$AG,About!$B$2,BDEQ!$AH:$AH,$I108)*BDEQ!$C$2*$J108*$K108)</f>
        <v>2320296567814.8438</v>
      </c>
      <c r="AE108">
        <f>IF(ISBLANK(Calculations!AE108),"",Calculations!AE108)-(SUMIFS(BDEQ!Q:Q,BDEQ!$AG:$AG,About!$B$2,BDEQ!$AH:$AH,$I108)*BDEQ!$C$2*$J108*$K108)</f>
        <v>2338463769650.3389</v>
      </c>
      <c r="AF108">
        <f>IF(ISBLANK(Calculations!AF108),"",Calculations!AF108)-(SUMIFS(BDEQ!R:R,BDEQ!$AG:$AG,About!$B$2,BDEQ!$AH:$AH,$I108)*BDEQ!$C$2*$J108*$K108)</f>
        <v>2356953200797.3169</v>
      </c>
      <c r="AG108">
        <f>IF(ISBLANK(Calculations!AG108),"",Calculations!AG108)-(SUMIFS(BDEQ!S:S,BDEQ!$AG:$AG,About!$B$2,BDEQ!$AH:$AH,$I108)*BDEQ!$C$2*$J108*$K108)</f>
        <v>2376062896184.9585</v>
      </c>
      <c r="AH108">
        <f>IF(ISBLANK(Calculations!AH108),"",Calculations!AH108)-(SUMIFS(BDEQ!T:T,BDEQ!$AG:$AG,About!$B$2,BDEQ!$AH:$AH,$I108)*BDEQ!$C$2*$J108*$K108)</f>
        <v>2395712084796.7979</v>
      </c>
      <c r="AI108">
        <f>IF(ISBLANK(Calculations!AI108),"",Calculations!AI108)-(SUMIFS(BDEQ!U:U,BDEQ!$AG:$AG,About!$B$2,BDEQ!$AH:$AH,$I108)*BDEQ!$C$2*$J108*$K108)</f>
        <v>2414866351471.4868</v>
      </c>
      <c r="AJ108">
        <f>IF(ISBLANK(Calculations!AJ108),"",Calculations!AJ108)-(SUMIFS(BDEQ!V:V,BDEQ!$AG:$AG,About!$B$2,BDEQ!$AH:$AH,$I108)*BDEQ!$C$2*$J108*$K108)</f>
        <v>2434190373136.897</v>
      </c>
      <c r="AK108">
        <f>IF(ISBLANK(Calculations!AK108),"",Calculations!AK108)-(SUMIFS(BDEQ!W:W,BDEQ!$AG:$AG,About!$B$2,BDEQ!$AH:$AH,$I108)*BDEQ!$C$2*$J108*$K108)</f>
        <v>2432446135884.8506</v>
      </c>
      <c r="AL108">
        <f>IF(ISBLANK(Calculations!AL108),"",Calculations!AL108)-(SUMIFS(BDEQ!X:X,BDEQ!$AG:$AG,About!$B$2,BDEQ!$AH:$AH,$I108)*BDEQ!$C$2*$J108*$K108)</f>
        <v>2430316178812.0933</v>
      </c>
      <c r="AM108">
        <f>IF(ISBLANK(Calculations!AM108),"",Calculations!AM108)-(SUMIFS(BDEQ!Y:Y,BDEQ!$AG:$AG,About!$B$2,BDEQ!$AH:$AH,$I108)*BDEQ!$C$2*$J108*$K108)</f>
        <v>2427922066798.3711</v>
      </c>
      <c r="AN108">
        <f>IF(ISBLANK(Calculations!AN108),"",Calculations!AN108)-(SUMIFS(BDEQ!Z:Z,BDEQ!$AG:$AG,About!$B$2,BDEQ!$AH:$AH,$I108)*BDEQ!$C$2*$J108*$K108)</f>
        <v>2426239838261.5054</v>
      </c>
      <c r="AO108">
        <f>IF(ISBLANK(Calculations!AO108),"",Calculations!AO108)-(SUMIFS(BDEQ!AA:AA,BDEQ!$AG:$AG,About!$B$2,BDEQ!$AH:$AH,$I108)*BDEQ!$C$2*$J108*$K108)</f>
        <v>2423740935006.0376</v>
      </c>
      <c r="AP108">
        <f>IF(ISBLANK(Calculations!AP108),"",Calculations!AP108)-(SUMIFS(BDEQ!AB:AB,BDEQ!$AG:$AG,About!$B$2,BDEQ!$AH:$AH,$I108)*BDEQ!$C$2*$J108*$K108)</f>
        <v>2420715226740.355</v>
      </c>
      <c r="AQ108">
        <f>IF(ISBLANK(Calculations!AQ108),"",Calculations!AQ108)-(SUMIFS(BDEQ!AC:AC,BDEQ!$AG:$AG,About!$B$2,BDEQ!$AH:$AH,$I108)*BDEQ!$C$2*$J108*$K108)</f>
        <v>2418803614979.0024</v>
      </c>
      <c r="AR108">
        <f>IF(ISBLANK(Calculations!AR108),"",Calculations!AR108)-(SUMIFS(BDEQ!AD:AD,BDEQ!$AG:$AG,About!$B$2,BDEQ!$AH:$AH,$I108)*BDEQ!$C$2*$J108*$K108)</f>
        <v>2416192925223.4443</v>
      </c>
      <c r="AS108">
        <f>IF(ISBLANK(Calculations!AS108),"",Calculations!AS108)-(SUMIFS(BDEQ!AE:AE,BDEQ!$AG:$AG,About!$B$2,BDEQ!$AH:$AH,$I108)*BDEQ!$C$2*$J108*$K108)</f>
        <v>2413992323395.0845</v>
      </c>
      <c r="AT108">
        <f>IF(ISBLANK(Calculations!AT108),"",Calculations!AT108)-(SUMIFS(BDEQ!AF:AF,BDEQ!$AG:$AG,About!$B$2,BDEQ!$AH:$AH,$I108)*BDEQ!$C$2*$J108*$K108)</f>
        <v>2413542019893.2412</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0.41676726950938964</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0.26762180739999647</v>
      </c>
      <c r="K110">
        <f>IF(ISBLANK(Calculations!K110),"",Calculations!K110)</f>
        <v>0.41676726950938964</v>
      </c>
      <c r="L110" t="str">
        <f>IF(ISBLANK(Calculations!L110),"",Calculations!L110)</f>
        <v>RESIDENTIAL</v>
      </c>
      <c r="M110" t="str">
        <f>IF(ISBLANK(Calculations!M110),"",Calculations!M110)</f>
        <v>appl</v>
      </c>
      <c r="N110" t="str">
        <f>IF(ISBLANK(Calculations!N110),"",Calculations!N110)</f>
        <v>natural gas</v>
      </c>
      <c r="O110">
        <f t="shared" si="1"/>
        <v>856485020262.17859</v>
      </c>
      <c r="P110">
        <f>IF(ISBLANK(Calculations!P110),"",Calculations!P110)</f>
        <v>856485020262.17859</v>
      </c>
      <c r="Q110">
        <f>IF(ISBLANK(Calculations!Q110),"",Calculations!Q110)</f>
        <v>856485020262.17859</v>
      </c>
      <c r="R110">
        <f>IF(ISBLANK(Calculations!R110),"",Calculations!R110)</f>
        <v>863446180757.8927</v>
      </c>
      <c r="S110">
        <f>IF(ISBLANK(Calculations!S110),"",Calculations!S110)</f>
        <v>870139107650.15771</v>
      </c>
      <c r="T110">
        <f>IF(ISBLANK(Calculations!T110),"",Calculations!T110)</f>
        <v>876778895015.38257</v>
      </c>
      <c r="U110">
        <f>IF(ISBLANK(Calculations!U110),"",Calculations!U110)</f>
        <v>883714502180.17297</v>
      </c>
      <c r="V110">
        <f>IF(ISBLANK(Calculations!V110),"",Calculations!V110)</f>
        <v>891134902638.05798</v>
      </c>
      <c r="W110">
        <f>IF(ISBLANK(Calculations!W110),"",Calculations!W110)</f>
        <v>899047230008.29431</v>
      </c>
      <c r="X110">
        <f>IF(ISBLANK(Calculations!X110),"",Calculations!X110)</f>
        <v>907273692416.89441</v>
      </c>
      <c r="Y110">
        <f>IF(ISBLANK(Calculations!Y110),"",Calculations!Y110)</f>
        <v>915678465419.19202</v>
      </c>
      <c r="Z110">
        <f>IF(ISBLANK(Calculations!Z110),"",Calculations!Z110)</f>
        <v>924379300626.35889</v>
      </c>
      <c r="AA110">
        <f>IF(ISBLANK(Calculations!AA110),"",Calculations!AA110)</f>
        <v>933306839993.84802</v>
      </c>
      <c r="AB110">
        <f>IF(ISBLANK(Calculations!AB110),"",Calculations!AB110)</f>
        <v>942202561939.96765</v>
      </c>
      <c r="AC110">
        <f>IF(ISBLANK(Calculations!AC110),"",Calculations!AC110)</f>
        <v>950996590835.125</v>
      </c>
      <c r="AD110">
        <f>IF(ISBLANK(Calculations!AD110),"",Calculations!AD110)</f>
        <v>959847839815.53247</v>
      </c>
      <c r="AE110">
        <f>IF(ISBLANK(Calculations!AE110),"",Calculations!AE110)</f>
        <v>968760632371.58923</v>
      </c>
      <c r="AF110">
        <f>IF(ISBLANK(Calculations!AF110),"",Calculations!AF110)</f>
        <v>977664579039.70984</v>
      </c>
      <c r="AG110">
        <f>IF(ISBLANK(Calculations!AG110),"",Calculations!AG110)</f>
        <v>986547815914.76831</v>
      </c>
      <c r="AH110">
        <f>IF(ISBLANK(Calculations!AH110),"",Calculations!AH110)</f>
        <v>995461844808.53198</v>
      </c>
      <c r="AI110">
        <f>IF(ISBLANK(Calculations!AI110),"",Calculations!AI110)</f>
        <v>1004375476980.536</v>
      </c>
      <c r="AJ110">
        <f>IF(ISBLANK(Calculations!AJ110),"",Calculations!AJ110)</f>
        <v>1013271903548.4481</v>
      </c>
      <c r="AK110">
        <f>IF(ISBLANK(Calculations!AK110),"",Calculations!AK110)</f>
        <v>1012614762944.7361</v>
      </c>
      <c r="AL110">
        <f>IF(ISBLANK(Calculations!AL110),"",Calculations!AL110)</f>
        <v>1011948198271.6757</v>
      </c>
      <c r="AM110">
        <f>IF(ISBLANK(Calculations!AM110),"",Calculations!AM110)</f>
        <v>1011291293123.6537</v>
      </c>
      <c r="AN110">
        <f>IF(ISBLANK(Calculations!AN110),"",Calculations!AN110)</f>
        <v>1010658265015.9166</v>
      </c>
      <c r="AO110">
        <f>IF(ISBLANK(Calculations!AO110),"",Calculations!AO110)</f>
        <v>1010055918338.408</v>
      </c>
      <c r="AP110">
        <f>IF(ISBLANK(Calculations!AP110),"",Calculations!AP110)</f>
        <v>1009482143902.3774</v>
      </c>
      <c r="AQ110">
        <f>IF(ISBLANK(Calculations!AQ110),"",Calculations!AQ110)</f>
        <v>1008947114800.6967</v>
      </c>
      <c r="AR110">
        <f>IF(ISBLANK(Calculations!AR110),"",Calculations!AR110)</f>
        <v>1008447789458.9449</v>
      </c>
      <c r="AS110">
        <f>IF(ISBLANK(Calculations!AS110),"",Calculations!AS110)</f>
        <v>1007990075977.0895</v>
      </c>
      <c r="AT110">
        <f>IF(ISBLANK(Calculations!AT110),"",Calculations!AT110)</f>
        <v>1007575651842.8953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7.1109454947378012E-2</v>
      </c>
      <c r="K111">
        <f>IF(ISBLANK(Calculations!K111),"",Calculations!K111)</f>
        <v>0.41676726950938964</v>
      </c>
      <c r="L111" t="str">
        <f>IF(ISBLANK(Calculations!L111),"",Calculations!L111)</f>
        <v>RESIDENTIAL</v>
      </c>
      <c r="M111" t="str">
        <f>IF(ISBLANK(Calculations!M111),"",Calculations!M111)</f>
        <v>appl</v>
      </c>
      <c r="N111" t="str">
        <f>IF(ISBLANK(Calculations!N111),"",Calculations!N111)</f>
        <v>petroleum diesel</v>
      </c>
      <c r="O111">
        <f t="shared" si="1"/>
        <v>571502424638.09448</v>
      </c>
      <c r="P111">
        <f>IF(ISBLANK(Calculations!P111),"",Calculations!P111)</f>
        <v>571502424638.09448</v>
      </c>
      <c r="Q111">
        <f>IF(ISBLANK(Calculations!Q111),"",Calculations!Q111)</f>
        <v>571502424638.09448</v>
      </c>
      <c r="R111">
        <f>IF(ISBLANK(Calculations!R111),"",Calculations!R111)</f>
        <v>553389696538.77502</v>
      </c>
      <c r="S111">
        <f>IF(ISBLANK(Calculations!S111),"",Calculations!S111)</f>
        <v>540131521945.83008</v>
      </c>
      <c r="T111">
        <f>IF(ISBLANK(Calculations!T111),"",Calculations!T111)</f>
        <v>531089436013.91998</v>
      </c>
      <c r="U111">
        <f>IF(ISBLANK(Calculations!U111),"",Calculations!U111)</f>
        <v>525635068176.08563</v>
      </c>
      <c r="V111">
        <f>IF(ISBLANK(Calculations!V111),"",Calculations!V111)</f>
        <v>523191084628.82544</v>
      </c>
      <c r="W111">
        <f>IF(ISBLANK(Calculations!W111),"",Calculations!W111)</f>
        <v>523043346748.82019</v>
      </c>
      <c r="X111">
        <f>IF(ISBLANK(Calculations!X111),"",Calculations!X111)</f>
        <v>524472699692.42871</v>
      </c>
      <c r="Y111">
        <f>IF(ISBLANK(Calculations!Y111),"",Calculations!Y111)</f>
        <v>526884675875.31635</v>
      </c>
      <c r="Z111">
        <f>IF(ISBLANK(Calculations!Z111),"",Calculations!Z111)</f>
        <v>530024924267.65387</v>
      </c>
      <c r="AA111">
        <f>IF(ISBLANK(Calculations!AA111),"",Calculations!AA111)</f>
        <v>533636078695.40149</v>
      </c>
      <c r="AB111">
        <f>IF(ISBLANK(Calculations!AB111),"",Calculations!AB111)</f>
        <v>537417295042.99115</v>
      </c>
      <c r="AC111">
        <f>IF(ISBLANK(Calculations!AC111),"",Calculations!AC111)</f>
        <v>541241845671.69183</v>
      </c>
      <c r="AD111">
        <f>IF(ISBLANK(Calculations!AD111),"",Calculations!AD111)</f>
        <v>545213353863.57983</v>
      </c>
      <c r="AE111">
        <f>IF(ISBLANK(Calculations!AE111),"",Calculations!AE111)</f>
        <v>549315452452.25897</v>
      </c>
      <c r="AF111">
        <f>IF(ISBLANK(Calculations!AF111),"",Calculations!AF111)</f>
        <v>553487276563.15552</v>
      </c>
      <c r="AG111">
        <f>IF(ISBLANK(Calculations!AG111),"",Calculations!AG111)</f>
        <v>557662946971.97278</v>
      </c>
      <c r="AH111">
        <f>IF(ISBLANK(Calculations!AH111),"",Calculations!AH111)</f>
        <v>561870649259.92981</v>
      </c>
      <c r="AI111">
        <f>IF(ISBLANK(Calculations!AI111),"",Calculations!AI111)</f>
        <v>566098843338.40198</v>
      </c>
      <c r="AJ111">
        <f>IF(ISBLANK(Calculations!AJ111),"",Calculations!AJ111)</f>
        <v>570341319150.43652</v>
      </c>
      <c r="AK111">
        <f>IF(ISBLANK(Calculations!AK111),"",Calculations!AK111)</f>
        <v>569849400989.04797</v>
      </c>
      <c r="AL111">
        <f>IF(ISBLANK(Calculations!AL111),"",Calculations!AL111)</f>
        <v>569371901587.91809</v>
      </c>
      <c r="AM111">
        <f>IF(ISBLANK(Calculations!AM111),"",Calculations!AM111)</f>
        <v>568918632244.60437</v>
      </c>
      <c r="AN111">
        <f>IF(ISBLANK(Calculations!AN111),"",Calculations!AN111)</f>
        <v>568494888077.90332</v>
      </c>
      <c r="AO111">
        <f>IF(ISBLANK(Calculations!AO111),"",Calculations!AO111)</f>
        <v>568100938278.80847</v>
      </c>
      <c r="AP111">
        <f>IF(ISBLANK(Calculations!AP111),"",Calculations!AP111)</f>
        <v>567729976093.0885</v>
      </c>
      <c r="AQ111">
        <f>IF(ISBLANK(Calculations!AQ111),"",Calculations!AQ111)</f>
        <v>567385820968.92578</v>
      </c>
      <c r="AR111">
        <f>IF(ISBLANK(Calculations!AR111),"",Calculations!AR111)</f>
        <v>567064569687.44324</v>
      </c>
      <c r="AS111">
        <f>IF(ISBLANK(Calculations!AS111),"",Calculations!AS111)</f>
        <v>566769823396.38159</v>
      </c>
      <c r="AT111">
        <f>IF(ISBLANK(Calculations!AT111),"",Calculations!AT111)</f>
        <v>566504509967.10388</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0.41676726950938964</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0.41676726950938964</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0.41676726950938964</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0.41676726950938964</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9.7730851824493384E-2</v>
      </c>
      <c r="K116">
        <f>IF(ISBLANK(Calculations!K116),"",Calculations!K116)</f>
        <v>0.41676726950938964</v>
      </c>
      <c r="L116" t="str">
        <f>IF(ISBLANK(Calculations!L116),"",Calculations!L116)</f>
        <v>RESIDENTIAL</v>
      </c>
      <c r="M116" t="str">
        <f>IF(ISBLANK(Calculations!M116),"",Calculations!M116)</f>
        <v>appl</v>
      </c>
      <c r="N116" t="str">
        <f>IF(ISBLANK(Calculations!N116),"",Calculations!N116)</f>
        <v>LPG propane or butane</v>
      </c>
      <c r="O116">
        <f t="shared" si="1"/>
        <v>380549922305.258</v>
      </c>
      <c r="P116">
        <f>IF(ISBLANK(Calculations!P116),"",Calculations!P116)</f>
        <v>380549922305.258</v>
      </c>
      <c r="Q116">
        <f>IF(ISBLANK(Calculations!Q116),"",Calculations!Q116)</f>
        <v>380549922305.258</v>
      </c>
      <c r="R116">
        <f>IF(ISBLANK(Calculations!R116),"",Calculations!R116)</f>
        <v>377316877703.92218</v>
      </c>
      <c r="S116">
        <f>IF(ISBLANK(Calculations!S116),"",Calculations!S116)</f>
        <v>374682927944.11487</v>
      </c>
      <c r="T116">
        <f>IF(ISBLANK(Calculations!T116),"",Calculations!T116)</f>
        <v>372825763800.6217</v>
      </c>
      <c r="U116">
        <f>IF(ISBLANK(Calculations!U116),"",Calculations!U116)</f>
        <v>371879779647.51434</v>
      </c>
      <c r="V116">
        <f>IF(ISBLANK(Calculations!V116),"",Calculations!V116)</f>
        <v>371929170154.04492</v>
      </c>
      <c r="W116">
        <f>IF(ISBLANK(Calculations!W116),"",Calculations!W116)</f>
        <v>372866438868.54254</v>
      </c>
      <c r="X116">
        <f>IF(ISBLANK(Calculations!X116),"",Calculations!X116)</f>
        <v>374498740627.14142</v>
      </c>
      <c r="Y116">
        <f>IF(ISBLANK(Calculations!Y116),"",Calculations!Y116)</f>
        <v>376628158081.29126</v>
      </c>
      <c r="Z116">
        <f>IF(ISBLANK(Calculations!Z116),"",Calculations!Z116)</f>
        <v>379223530447.90247</v>
      </c>
      <c r="AA116">
        <f>IF(ISBLANK(Calculations!AA116),"",Calculations!AA116)</f>
        <v>382168672432.48645</v>
      </c>
      <c r="AB116">
        <f>IF(ISBLANK(Calculations!AB116),"",Calculations!AB116)</f>
        <v>385255104655.4892</v>
      </c>
      <c r="AC116">
        <f>IF(ISBLANK(Calculations!AC116),"",Calculations!AC116)</f>
        <v>388360167601.82489</v>
      </c>
      <c r="AD116">
        <f>IF(ISBLANK(Calculations!AD116),"",Calculations!AD116)</f>
        <v>391527148484.66132</v>
      </c>
      <c r="AE116">
        <f>IF(ISBLANK(Calculations!AE116),"",Calculations!AE116)</f>
        <v>394742375375.70386</v>
      </c>
      <c r="AF116">
        <f>IF(ISBLANK(Calculations!AF116),"",Calculations!AF116)</f>
        <v>397976932686.84241</v>
      </c>
      <c r="AG116">
        <f>IF(ISBLANK(Calculations!AG116),"",Calculations!AG116)</f>
        <v>401195309383.12531</v>
      </c>
      <c r="AH116">
        <f>IF(ISBLANK(Calculations!AH116),"",Calculations!AH116)</f>
        <v>404422677597.37952</v>
      </c>
      <c r="AI116">
        <f>IF(ISBLANK(Calculations!AI116),"",Calculations!AI116)</f>
        <v>407649762064.98541</v>
      </c>
      <c r="AJ116">
        <f>IF(ISBLANK(Calculations!AJ116),"",Calculations!AJ116)</f>
        <v>410867417320.05884</v>
      </c>
      <c r="AK116">
        <f>IF(ISBLANK(Calculations!AK116),"",Calculations!AK116)</f>
        <v>410811765222.83441</v>
      </c>
      <c r="AL116">
        <f>IF(ISBLANK(Calculations!AL116),"",Calculations!AL116)</f>
        <v>410734119594.14441</v>
      </c>
      <c r="AM116">
        <f>IF(ISBLANK(Calculations!AM116),"",Calculations!AM116)</f>
        <v>410640021476.43164</v>
      </c>
      <c r="AN116">
        <f>IF(ISBLANK(Calculations!AN116),"",Calculations!AN116)</f>
        <v>410534169668.19586</v>
      </c>
      <c r="AO116">
        <f>IF(ISBLANK(Calculations!AO116),"",Calculations!AO116)</f>
        <v>410419484962.65094</v>
      </c>
      <c r="AP116">
        <f>IF(ISBLANK(Calculations!AP116),"",Calculations!AP116)</f>
        <v>410297643483.48309</v>
      </c>
      <c r="AQ116">
        <f>IF(ISBLANK(Calculations!AQ116),"",Calculations!AQ116)</f>
        <v>410172395215.31622</v>
      </c>
      <c r="AR116">
        <f>IF(ISBLANK(Calculations!AR116),"",Calculations!AR116)</f>
        <v>410044971833.65533</v>
      </c>
      <c r="AS116">
        <f>IF(ISBLANK(Calculations!AS116),"",Calculations!AS116)</f>
        <v>409919609739.94501</v>
      </c>
      <c r="AT116">
        <f>IF(ISBLANK(Calculations!AT116),"",Calculations!AT116)</f>
        <v>409799273794.76483</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0.41676726950938964</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0.3991000395747592</v>
      </c>
      <c r="K121">
        <f>IF(ISBLANK(Calculations!K121),"",Calculations!K121)</f>
        <v>0.41676726950938964</v>
      </c>
      <c r="L121" t="str">
        <f>IF(ISBLANK(Calculations!L121),"",Calculations!L121)</f>
        <v>RESIDENTIAL</v>
      </c>
      <c r="M121" t="str">
        <f>IF(ISBLANK(Calculations!M121),"",Calculations!M121)</f>
        <v>other</v>
      </c>
      <c r="N121" t="str">
        <f>IF(ISBLANK(Calculations!N121),"",Calculations!N121)</f>
        <v>electricity</v>
      </c>
      <c r="O121">
        <f t="shared" si="1"/>
        <v>2723130211919.1675</v>
      </c>
      <c r="P121">
        <f>IF(ISBLANK(Calculations!P121),"",Calculations!P121)-(SUMIFS(BDEQ!B:B,BDEQ!$AG:$AG,About!$B$2,BDEQ!$AH:$AH,$I121)*BDEQ!$C$2*$J121*$K121)</f>
        <v>2723130211919.1675</v>
      </c>
      <c r="Q121">
        <f>IF(ISBLANK(Calculations!Q121),"",Calculations!Q121)-(SUMIFS(BDEQ!C:C,BDEQ!$AG:$AG,About!$B$2,BDEQ!$AH:$AH,$I121)*BDEQ!$C$2*$J121*$K121)</f>
        <v>2723130211919.1675</v>
      </c>
      <c r="R121">
        <f>IF(ISBLANK(Calculations!R121),"",Calculations!R121)-(SUMIFS(BDEQ!D:D,BDEQ!$AG:$AG,About!$B$2,BDEQ!$AH:$AH,$I121)*BDEQ!$C$2*$J121*$K121)</f>
        <v>2697385751692.2515</v>
      </c>
      <c r="S121">
        <f>IF(ISBLANK(Calculations!S121),"",Calculations!S121)-(SUMIFS(BDEQ!E:E,BDEQ!$AG:$AG,About!$B$2,BDEQ!$AH:$AH,$I121)*BDEQ!$C$2*$J121*$K121)</f>
        <v>2664374096811.9087</v>
      </c>
      <c r="T121">
        <f>IF(ISBLANK(Calculations!T121),"",Calculations!T121)-(SUMIFS(BDEQ!F:F,BDEQ!$AG:$AG,About!$B$2,BDEQ!$AH:$AH,$I121)*BDEQ!$C$2*$J121*$K121)</f>
        <v>2632729988135.7539</v>
      </c>
      <c r="U121">
        <f>IF(ISBLANK(Calculations!U121),"",Calculations!U121)-(SUMIFS(BDEQ!G:G,BDEQ!$AG:$AG,About!$B$2,BDEQ!$AH:$AH,$I121)*BDEQ!$C$2*$J121*$K121)</f>
        <v>2605391877974.8916</v>
      </c>
      <c r="V121">
        <f>IF(ISBLANK(Calculations!V121),"",Calculations!V121)-(SUMIFS(BDEQ!H:H,BDEQ!$AG:$AG,About!$B$2,BDEQ!$AH:$AH,$I121)*BDEQ!$C$2*$J121*$K121)</f>
        <v>2581214539370.1855</v>
      </c>
      <c r="W121">
        <f>IF(ISBLANK(Calculations!W121),"",Calculations!W121)-(SUMIFS(BDEQ!I:I,BDEQ!$AG:$AG,About!$B$2,BDEQ!$AH:$AH,$I121)*BDEQ!$C$2*$J121*$K121)</f>
        <v>2561629900272.9761</v>
      </c>
      <c r="X121">
        <f>IF(ISBLANK(Calculations!X121),"",Calculations!X121)-(SUMIFS(BDEQ!J:J,BDEQ!$AG:$AG,About!$B$2,BDEQ!$AH:$AH,$I121)*BDEQ!$C$2*$J121*$K121)</f>
        <v>2541162636418.0381</v>
      </c>
      <c r="Y121">
        <f>IF(ISBLANK(Calculations!Y121),"",Calculations!Y121)-(SUMIFS(BDEQ!K:K,BDEQ!$AG:$AG,About!$B$2,BDEQ!$AH:$AH,$I121)*BDEQ!$C$2*$J121*$K121)</f>
        <v>2519277552016.4946</v>
      </c>
      <c r="Z121">
        <f>IF(ISBLANK(Calculations!Z121),"",Calculations!Z121)-(SUMIFS(BDEQ!L:L,BDEQ!$AG:$AG,About!$B$2,BDEQ!$AH:$AH,$I121)*BDEQ!$C$2*$J121*$K121)</f>
        <v>2500042022696.8682</v>
      </c>
      <c r="AA121">
        <f>IF(ISBLANK(Calculations!AA121),"",Calculations!AA121)-(SUMIFS(BDEQ!M:M,BDEQ!$AG:$AG,About!$B$2,BDEQ!$AH:$AH,$I121)*BDEQ!$C$2*$J121*$K121)</f>
        <v>2485908765591.3999</v>
      </c>
      <c r="AB121">
        <f>IF(ISBLANK(Calculations!AB121),"",Calculations!AB121)-(SUMIFS(BDEQ!N:N,BDEQ!$AG:$AG,About!$B$2,BDEQ!$AH:$AH,$I121)*BDEQ!$C$2*$J121*$K121)</f>
        <v>2471815508450.9985</v>
      </c>
      <c r="AC121">
        <f>IF(ISBLANK(Calculations!AC121),"",Calculations!AC121)-(SUMIFS(BDEQ!O:O,BDEQ!$AG:$AG,About!$B$2,BDEQ!$AH:$AH,$I121)*BDEQ!$C$2*$J121*$K121)</f>
        <v>2458654060083.2983</v>
      </c>
      <c r="AD121">
        <f>IF(ISBLANK(Calculations!AD121),"",Calculations!AD121)-(SUMIFS(BDEQ!P:P,BDEQ!$AG:$AG,About!$B$2,BDEQ!$AH:$AH,$I121)*BDEQ!$C$2*$J121*$K121)</f>
        <v>2447399667225.02</v>
      </c>
      <c r="AE121">
        <f>IF(ISBLANK(Calculations!AE121),"",Calculations!AE121)-(SUMIFS(BDEQ!Q:Q,BDEQ!$AG:$AG,About!$B$2,BDEQ!$AH:$AH,$I121)*BDEQ!$C$2*$J121*$K121)</f>
        <v>2435971510474.6289</v>
      </c>
      <c r="AF121">
        <f>IF(ISBLANK(Calculations!AF121),"",Calculations!AF121)-(SUMIFS(BDEQ!R:R,BDEQ!$AG:$AG,About!$B$2,BDEQ!$AH:$AH,$I121)*BDEQ!$C$2*$J121*$K121)</f>
        <v>2420674606166.3438</v>
      </c>
      <c r="AG121">
        <f>IF(ISBLANK(Calculations!AG121),"",Calculations!AG121)-(SUMIFS(BDEQ!S:S,BDEQ!$AG:$AG,About!$B$2,BDEQ!$AH:$AH,$I121)*BDEQ!$C$2*$J121*$K121)</f>
        <v>2402914404521.2622</v>
      </c>
      <c r="AH121">
        <f>IF(ISBLANK(Calculations!AH121),"",Calculations!AH121)-(SUMIFS(BDEQ!T:T,BDEQ!$AG:$AG,About!$B$2,BDEQ!$AH:$AH,$I121)*BDEQ!$C$2*$J121*$K121)</f>
        <v>2383322222541.5337</v>
      </c>
      <c r="AI121">
        <f>IF(ISBLANK(Calculations!AI121),"",Calculations!AI121)-(SUMIFS(BDEQ!U:U,BDEQ!$AG:$AG,About!$B$2,BDEQ!$AH:$AH,$I121)*BDEQ!$C$2*$J121*$K121)</f>
        <v>2361336786794.9463</v>
      </c>
      <c r="AJ121">
        <f>IF(ISBLANK(Calculations!AJ121),"",Calculations!AJ121)-(SUMIFS(BDEQ!V:V,BDEQ!$AG:$AG,About!$B$2,BDEQ!$AH:$AH,$I121)*BDEQ!$C$2*$J121*$K121)</f>
        <v>2338351881009.4966</v>
      </c>
      <c r="AK121">
        <f>IF(ISBLANK(Calculations!AK121),"",Calculations!AK121)-(SUMIFS(BDEQ!W:W,BDEQ!$AG:$AG,About!$B$2,BDEQ!$AH:$AH,$I121)*BDEQ!$C$2*$J121*$K121)</f>
        <v>2303172366304.7168</v>
      </c>
      <c r="AL121">
        <f>IF(ISBLANK(Calculations!AL121),"",Calculations!AL121)-(SUMIFS(BDEQ!X:X,BDEQ!$AG:$AG,About!$B$2,BDEQ!$AH:$AH,$I121)*BDEQ!$C$2*$J121*$K121)</f>
        <v>2266068579532.73</v>
      </c>
      <c r="AM121">
        <f>IF(ISBLANK(Calculations!AM121),"",Calculations!AM121)-(SUMIFS(BDEQ!Y:Y,BDEQ!$AG:$AG,About!$B$2,BDEQ!$AH:$AH,$I121)*BDEQ!$C$2*$J121*$K121)</f>
        <v>2226326155425.4482</v>
      </c>
      <c r="AN121">
        <f>IF(ISBLANK(Calculations!AN121),"",Calculations!AN121)-(SUMIFS(BDEQ!Z:Z,BDEQ!$AG:$AG,About!$B$2,BDEQ!$AH:$AH,$I121)*BDEQ!$C$2*$J121*$K121)</f>
        <v>2186669148339.8381</v>
      </c>
      <c r="AO121">
        <f>IF(ISBLANK(Calculations!AO121),"",Calculations!AO121)-(SUMIFS(BDEQ!AA:AA,BDEQ!$AG:$AG,About!$B$2,BDEQ!$AH:$AH,$I121)*BDEQ!$C$2*$J121*$K121)</f>
        <v>2145107911386.7117</v>
      </c>
      <c r="AP121">
        <f>IF(ISBLANK(Calculations!AP121),"",Calculations!AP121)-(SUMIFS(BDEQ!AB:AB,BDEQ!$AG:$AG,About!$B$2,BDEQ!$AH:$AH,$I121)*BDEQ!$C$2*$J121*$K121)</f>
        <v>2113744734609.8545</v>
      </c>
      <c r="AQ121">
        <f>IF(ISBLANK(Calculations!AQ121),"",Calculations!AQ121)-(SUMIFS(BDEQ!AC:AC,BDEQ!$AG:$AG,About!$B$2,BDEQ!$AH:$AH,$I121)*BDEQ!$C$2*$J121*$K121)</f>
        <v>2071976690351.6306</v>
      </c>
      <c r="AR121">
        <f>IF(ISBLANK(Calculations!AR121),"",Calculations!AR121)-(SUMIFS(BDEQ!AD:AD,BDEQ!$AG:$AG,About!$B$2,BDEQ!$AH:$AH,$I121)*BDEQ!$C$2*$J121*$K121)</f>
        <v>2028865014568.8899</v>
      </c>
      <c r="AS121">
        <f>IF(ISBLANK(Calculations!AS121),"",Calculations!AS121)-(SUMIFS(BDEQ!AE:AE,BDEQ!$AG:$AG,About!$B$2,BDEQ!$AH:$AH,$I121)*BDEQ!$C$2*$J121*$K121)</f>
        <v>1978841605089.2559</v>
      </c>
      <c r="AT121">
        <f>IF(ISBLANK(Calculations!AT121),"",Calculations!AT121)-(SUMIFS(BDEQ!AF:AF,BDEQ!$AG:$AG,About!$B$2,BDEQ!$AH:$AH,$I121)*BDEQ!$C$2*$J121*$K121)</f>
        <v>1935826611099.8</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0.41676726950938964</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0.41676726950938964</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0.41676726950938964</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0.41676726950938964</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0.41676726950938964</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0.41676726950938964</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0.41676726950938964</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0.41676726950938964</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0.41676726950938964</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2.5886963071402383E-2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362728126556.49017</v>
      </c>
      <c r="P134">
        <f>IF(ISBLANK(Calculations!P134),"",Calculations!P134)</f>
        <v>362728126556.49017</v>
      </c>
      <c r="Q134">
        <f>IF(ISBLANK(Calculations!Q134),"",Calculations!Q134)</f>
        <v>362728126556.49017</v>
      </c>
      <c r="R134">
        <f>IF(ISBLANK(Calculations!R134),"",Calculations!R134)</f>
        <v>359981376431.47888</v>
      </c>
      <c r="S134">
        <f>IF(ISBLANK(Calculations!S134),"",Calculations!S134)</f>
        <v>357193822991.45117</v>
      </c>
      <c r="T134">
        <f>IF(ISBLANK(Calculations!T134),"",Calculations!T134)</f>
        <v>354408087607.04962</v>
      </c>
      <c r="U134">
        <f>IF(ISBLANK(Calculations!U134),"",Calculations!U134)</f>
        <v>351740952787.61597</v>
      </c>
      <c r="V134">
        <f>IF(ISBLANK(Calculations!V134),"",Calculations!V134)</f>
        <v>349245443859.02808</v>
      </c>
      <c r="W134">
        <f>IF(ISBLANK(Calculations!W134),"",Calculations!W134)</f>
        <v>346975612425.28558</v>
      </c>
      <c r="X134">
        <f>IF(ISBLANK(Calculations!X134),"",Calculations!X134)</f>
        <v>344894872385.11151</v>
      </c>
      <c r="Y134">
        <f>IF(ISBLANK(Calculations!Y134),"",Calculations!Y134)</f>
        <v>343127249859.36804</v>
      </c>
      <c r="Z134">
        <f>IF(ISBLANK(Calculations!Z134),"",Calculations!Z134)</f>
        <v>341574176684.95703</v>
      </c>
      <c r="AA134">
        <f>IF(ISBLANK(Calculations!AA134),"",Calculations!AA134)</f>
        <v>340270919424.45355</v>
      </c>
      <c r="AB134">
        <f>IF(ISBLANK(Calculations!AB134),"",Calculations!AB134)</f>
        <v>339055336675.45886</v>
      </c>
      <c r="AC134">
        <f>IF(ISBLANK(Calculations!AC134),"",Calculations!AC134)</f>
        <v>338071987924.06738</v>
      </c>
      <c r="AD134">
        <f>IF(ISBLANK(Calculations!AD134),"",Calculations!AD134)</f>
        <v>337101203718.28247</v>
      </c>
      <c r="AE134">
        <f>IF(ISBLANK(Calculations!AE134),"",Calculations!AE134)</f>
        <v>336153975671.67914</v>
      </c>
      <c r="AF134">
        <f>IF(ISBLANK(Calculations!AF134),"",Calculations!AF134)</f>
        <v>335230684848.18597</v>
      </c>
      <c r="AG134">
        <f>IF(ISBLANK(Calculations!AG134),"",Calculations!AG134)</f>
        <v>334340189618.44147</v>
      </c>
      <c r="AH134">
        <f>IF(ISBLANK(Calculations!AH134),"",Calculations!AH134)</f>
        <v>333512793241.04761</v>
      </c>
      <c r="AI134">
        <f>IF(ISBLANK(Calculations!AI134),"",Calculations!AI134)</f>
        <v>332752813818.26404</v>
      </c>
      <c r="AJ134">
        <f>IF(ISBLANK(Calculations!AJ134),"",Calculations!AJ134)</f>
        <v>332099646906.56836</v>
      </c>
      <c r="AK134">
        <f>IF(ISBLANK(Calculations!AK134),"",Calculations!AK134)</f>
        <v>331469760304.66418</v>
      </c>
      <c r="AL134">
        <f>IF(ISBLANK(Calculations!AL134),"",Calculations!AL134)</f>
        <v>330932243175.39142</v>
      </c>
      <c r="AM134">
        <f>IF(ISBLANK(Calculations!AM134),"",Calculations!AM134)</f>
        <v>330569496312.7984</v>
      </c>
      <c r="AN134">
        <f>IF(ISBLANK(Calculations!AN134),"",Calculations!AN134)</f>
        <v>330251858859.64246</v>
      </c>
      <c r="AO134">
        <f>IF(ISBLANK(Calculations!AO134),"",Calculations!AO134)</f>
        <v>330038107472.21899</v>
      </c>
      <c r="AP134">
        <f>IF(ISBLANK(Calculations!AP134),"",Calculations!AP134)</f>
        <v>329914193027.56042</v>
      </c>
      <c r="AQ134">
        <f>IF(ISBLANK(Calculations!AQ134),"",Calculations!AQ134)</f>
        <v>329767686529.18542</v>
      </c>
      <c r="AR134">
        <f>IF(ISBLANK(Calculations!AR134),"",Calculations!AR134)</f>
        <v>329673889704.72473</v>
      </c>
      <c r="AS134">
        <f>IF(ISBLANK(Calculations!AS134),"",Calculations!AS134)</f>
        <v>329590278527.34546</v>
      </c>
      <c r="AT134">
        <f>IF(ISBLANK(Calculations!AT134),"",Calculations!AT134)</f>
        <v>329536117916.57684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0.50769909967002813</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4894727019918.7412</v>
      </c>
      <c r="P136">
        <f>IF(ISBLANK(Calculations!P136),"",Calculations!P136)</f>
        <v>4894727019918.7412</v>
      </c>
      <c r="Q136">
        <f>IF(ISBLANK(Calculations!Q136),"",Calculations!Q136)</f>
        <v>4894727019918.7412</v>
      </c>
      <c r="R136">
        <f>IF(ISBLANK(Calculations!R136),"",Calculations!R136)</f>
        <v>4853937627987.2285</v>
      </c>
      <c r="S136" s="99">
        <f>IF(ISBLANK(Calculations!S136),"",Calculations!S136 + ('IRA Buildings Changes'!$F$38/($AB$133-$R$133)*(S133-$R$133)))</f>
        <v>4806769178097.1533</v>
      </c>
      <c r="T136" s="99">
        <f>IF(ISBLANK(Calculations!T136),"",Calculations!T136 + ('IRA Buildings Changes'!$F$38/($AB$133-$R$133)*(T133-$R$133)))</f>
        <v>4758752114341.248</v>
      </c>
      <c r="U136" s="99">
        <f>IF(ISBLANK(Calculations!U136),"",Calculations!U136 + ('IRA Buildings Changes'!$F$38/($AB$133-$R$133)*(U133-$R$133)))</f>
        <v>4711305594977.7725</v>
      </c>
      <c r="V136" s="99">
        <f>IF(ISBLANK(Calculations!V136),"",Calculations!V136 + ('IRA Buildings Changes'!$F$38/($AB$133-$R$133)*(V133-$R$133)))</f>
        <v>4665257090630.0391</v>
      </c>
      <c r="W136" s="99">
        <f>IF(ISBLANK(Calculations!W136),"",Calculations!W136 + ('IRA Buildings Changes'!$F$38/($AB$133-$R$133)*(W133-$R$133)))</f>
        <v>4621712338147.5703</v>
      </c>
      <c r="X136" s="99">
        <f>IF(ISBLANK(Calculations!X136),"",Calculations!X136 + ('IRA Buildings Changes'!$F$38/($AB$133-$R$133)*(X133-$R$133)))</f>
        <v>4580805676667.4043</v>
      </c>
      <c r="Y136" s="99">
        <f>IF(ISBLANK(Calculations!Y136),"",Calculations!Y136 + ('IRA Buildings Changes'!$F$38/($AB$133-$R$133)*(Y133-$R$133)))</f>
        <v>4544973575698.5977</v>
      </c>
      <c r="Z136" s="99">
        <f>IF(ISBLANK(Calculations!Z136),"",Calculations!Z136 + ('IRA Buildings Changes'!$F$38/($AB$133-$R$133)*(Z133-$R$133)))</f>
        <v>4513751415364.7168</v>
      </c>
      <c r="AA136" s="99">
        <f>IF(ISBLANK(Calculations!AA136),"",Calculations!AA136 + ('IRA Buildings Changes'!$F$38/($AB$133-$R$133)*(AA133-$R$133)))</f>
        <v>4488166597896.6455</v>
      </c>
      <c r="AB136" s="98">
        <f>IF(ISBLANK(Calculations!AB136),"",Calculations!AB136 + 'IRA Buildings Changes'!F38)</f>
        <v>4466722415218.6768</v>
      </c>
      <c r="AC136" s="99">
        <f>IF(ISBLANK(Calculations!AC136),"",Calculations!AC136 + 'IRA Buildings Changes'!$F$38)</f>
        <v>4457414961186.2383</v>
      </c>
      <c r="AD136" s="99">
        <f>IF(ISBLANK(Calculations!AD136),"",Calculations!AD136 + 'IRA Buildings Changes'!$F$38)</f>
        <v>4452247270795.373</v>
      </c>
      <c r="AE136" s="99">
        <f>IF(ISBLANK(Calculations!AE136),"",Calculations!AE136 + 'IRA Buildings Changes'!$F$38)</f>
        <v>4451530975560.8154</v>
      </c>
      <c r="AF136" s="99">
        <f>IF(ISBLANK(Calculations!AF136),"",Calculations!AF136 + 'IRA Buildings Changes'!$F$38)</f>
        <v>4455014108548.1689</v>
      </c>
      <c r="AG136" s="99">
        <f>IF(ISBLANK(Calculations!AG136),"",Calculations!AG136 + 'IRA Buildings Changes'!$F$38)</f>
        <v>4461819626189.8037</v>
      </c>
      <c r="AH136" s="99">
        <f>IF(ISBLANK(Calculations!AH136),"",Calculations!AH136 + 'IRA Buildings Changes'!$F$38)</f>
        <v>4471763572845.7305</v>
      </c>
      <c r="AI136" s="99">
        <f>IF(ISBLANK(Calculations!AI136),"",Calculations!AI136 + 'IRA Buildings Changes'!$F$38)</f>
        <v>4484223116524.6406</v>
      </c>
      <c r="AJ136" s="99">
        <f>IF(ISBLANK(Calculations!AJ136),"",Calculations!AJ136 + 'IRA Buildings Changes'!$F$38)</f>
        <v>4498987111407.624</v>
      </c>
      <c r="AK136" s="99">
        <f>IF(ISBLANK(Calculations!AK136),"",Calculations!AK136 + 'IRA Buildings Changes'!$F$38)</f>
        <v>4513750627830.54</v>
      </c>
      <c r="AL136" s="99">
        <f>IF(ISBLANK(Calculations!AL136),"",Calculations!AL136 + 'IRA Buildings Changes'!$F$38)</f>
        <v>4528907657061.0586</v>
      </c>
      <c r="AM136" s="99">
        <f>IF(ISBLANK(Calculations!AM136),"",Calculations!AM136 + 'IRA Buildings Changes'!$F$38)</f>
        <v>4545091967495.4004</v>
      </c>
      <c r="AN136" s="99">
        <f>IF(ISBLANK(Calculations!AN136),"",Calculations!AN136 + 'IRA Buildings Changes'!$F$38)</f>
        <v>4559957903496.8477</v>
      </c>
      <c r="AO136" s="99">
        <f>IF(ISBLANK(Calculations!AO136),"",Calculations!AO136 + 'IRA Buildings Changes'!$F$38)</f>
        <v>4574142649961.123</v>
      </c>
      <c r="AP136" s="99">
        <f>IF(ISBLANK(Calculations!AP136),"",Calculations!AP136 + 'IRA Buildings Changes'!$F$38)</f>
        <v>4587378933254.7939</v>
      </c>
      <c r="AQ136" s="99">
        <f>IF(ISBLANK(Calculations!AQ136),"",Calculations!AQ136 + 'IRA Buildings Changes'!$F$38)</f>
        <v>4598082729236.6055</v>
      </c>
      <c r="AR136" s="99">
        <f>IF(ISBLANK(Calculations!AR136),"",Calculations!AR136 + 'IRA Buildings Changes'!$F$38)</f>
        <v>4607518404357.165</v>
      </c>
      <c r="AS136" s="99">
        <f>IF(ISBLANK(Calculations!AS136),"",Calculations!AS136 + 'IRA Buildings Changes'!$F$38)</f>
        <v>4615330955903.5303</v>
      </c>
      <c r="AT136" s="99">
        <f>IF(ISBLANK(Calculations!AT136),"",Calculations!AT136 + 'IRA Buildings Changes'!$F$38)</f>
        <v>4622030810913.8447</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0.89949587303375644</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6830771659818.3467</v>
      </c>
      <c r="P137">
        <f>IF(ISBLANK(Calculations!P137),"",Calculations!P137)</f>
        <v>6830771659818.3467</v>
      </c>
      <c r="Q137">
        <f>IF(ISBLANK(Calculations!Q137),"",Calculations!Q137)</f>
        <v>6830771659818.3467</v>
      </c>
      <c r="R137">
        <f>IF(ISBLANK(Calculations!R137),"",Calculations!R137)</f>
        <v>6867233796867.4434</v>
      </c>
      <c r="S137">
        <f>IF(ISBLANK(Calculations!S137),"",Calculations!S137)</f>
        <v>6901220162112.8359</v>
      </c>
      <c r="T137">
        <f>IF(ISBLANK(Calculations!T137),"",Calculations!T137)</f>
        <v>6932560859606.9062</v>
      </c>
      <c r="U137">
        <f>IF(ISBLANK(Calculations!U137),"",Calculations!U137)</f>
        <v>6962530176444.3975</v>
      </c>
      <c r="V137">
        <f>IF(ISBLANK(Calculations!V137),"",Calculations!V137)</f>
        <v>6990871847056.6416</v>
      </c>
      <c r="W137">
        <f>IF(ISBLANK(Calculations!W137),"",Calculations!W137)</f>
        <v>7017315390401.8584</v>
      </c>
      <c r="X137">
        <f>IF(ISBLANK(Calculations!X137),"",Calculations!X137)</f>
        <v>7039861351157.2158</v>
      </c>
      <c r="Y137">
        <f>IF(ISBLANK(Calculations!Y137),"",Calculations!Y137)</f>
        <v>7060552068184.083</v>
      </c>
      <c r="Z137">
        <f>IF(ISBLANK(Calculations!Z137),"",Calculations!Z137)</f>
        <v>7077211951079.7568</v>
      </c>
      <c r="AA137">
        <f>IF(ISBLANK(Calculations!AA137),"",Calculations!AA137)</f>
        <v>7090969552685.2305</v>
      </c>
      <c r="AB137">
        <f>IF(ISBLANK(Calculations!AB137),"",Calculations!AB137)</f>
        <v>7099521616721.1367</v>
      </c>
      <c r="AC137">
        <f>IF(ISBLANK(Calculations!AC137),"",Calculations!AC137)</f>
        <v>7107159247781.9043</v>
      </c>
      <c r="AD137">
        <f>IF(ISBLANK(Calculations!AD137),"",Calculations!AD137)</f>
        <v>7110519584786.3018</v>
      </c>
      <c r="AE137">
        <f>IF(ISBLANK(Calculations!AE137),"",Calculations!AE137)</f>
        <v>7110593355558.8174</v>
      </c>
      <c r="AF137">
        <f>IF(ISBLANK(Calculations!AF137),"",Calculations!AF137)</f>
        <v>7107748371106.9521</v>
      </c>
      <c r="AG137">
        <f>IF(ISBLANK(Calculations!AG137),"",Calculations!AG137)</f>
        <v>7102729382559.1895</v>
      </c>
      <c r="AH137">
        <f>IF(ISBLANK(Calculations!AH137),"",Calculations!AH137)</f>
        <v>7095891659558.373</v>
      </c>
      <c r="AI137">
        <f>IF(ISBLANK(Calculations!AI137),"",Calculations!AI137)</f>
        <v>7087115001573.3252</v>
      </c>
      <c r="AJ137">
        <f>IF(ISBLANK(Calculations!AJ137),"",Calculations!AJ137)</f>
        <v>7077390490819.5488</v>
      </c>
      <c r="AK137">
        <f>IF(ISBLANK(Calculations!AK137),"",Calculations!AK137)</f>
        <v>7064942859196.9971</v>
      </c>
      <c r="AL137">
        <f>IF(ISBLANK(Calculations!AL137),"",Calculations!AL137)</f>
        <v>7051563805820.8213</v>
      </c>
      <c r="AM137">
        <f>IF(ISBLANK(Calculations!AM137),"",Calculations!AM137)</f>
        <v>7039658936070.5371</v>
      </c>
      <c r="AN137">
        <f>IF(ISBLANK(Calculations!AN137),"",Calculations!AN137)</f>
        <v>7027147378127.6445</v>
      </c>
      <c r="AO137">
        <f>IF(ISBLANK(Calculations!AO137),"",Calculations!AO137)</f>
        <v>7015919150137.5918</v>
      </c>
      <c r="AP137">
        <f>IF(ISBLANK(Calculations!AP137),"",Calculations!AP137)</f>
        <v>7006207800951.7549</v>
      </c>
      <c r="AQ137">
        <f>IF(ISBLANK(Calculations!AQ137),"",Calculations!AQ137)</f>
        <v>6996003723406.7666</v>
      </c>
      <c r="AR137">
        <f>IF(ISBLANK(Calculations!AR137),"",Calculations!AR137)</f>
        <v>6987197411427.875</v>
      </c>
      <c r="AS137">
        <f>IF(ISBLANK(Calculations!AS137),"",Calculations!AS137)</f>
        <v>6978773897399.9912</v>
      </c>
      <c r="AT137">
        <f>IF(ISBLANK(Calculations!AT137),"",Calculations!AT137)</f>
        <v>6971145483055.9258</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2413000000000</v>
      </c>
      <c r="P139">
        <f>IF(ISBLANK(Calculations!P139),"",Calculations!P139)</f>
        <v>2413000000000</v>
      </c>
      <c r="Q139">
        <f>IF(ISBLANK(Calculations!Q139),"",Calculations!Q139)</f>
        <v>2413000000000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46000000000</v>
      </c>
      <c r="P140">
        <f>IF(ISBLANK(Calculations!P140),"",Calculations!P140)</f>
        <v>46000000000</v>
      </c>
      <c r="Q140">
        <f>IF(ISBLANK(Calculations!Q140),"",Calculations!Q140)</f>
        <v>46000000000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1069000000000</v>
      </c>
      <c r="P141">
        <f>IF(ISBLANK(Calculations!P141),"",Calculations!P141)</f>
        <v>1069000000000</v>
      </c>
      <c r="Q141">
        <f>IF(ISBLANK(Calculations!Q141),"",Calculations!Q141)</f>
        <v>1069000000000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5357000000000</v>
      </c>
      <c r="P142">
        <f>IF(ISBLANK(Calculations!P142),"",Calculations!P142)</f>
        <v>5357000000000</v>
      </c>
      <c r="Q142">
        <f>IF(ISBLANK(Calculations!Q142),"",Calculations!Q142)</f>
        <v>5357000000000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0.11083015910872009</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1552952189431.3857</v>
      </c>
      <c r="P147">
        <f>IF(ISBLANK(Calculations!P147),"",Calculations!P147)</f>
        <v>1552952189431.3857</v>
      </c>
      <c r="Q147">
        <f>IF(ISBLANK(Calculations!Q147),"",Calculations!Q147)</f>
        <v>1552952189431.3857</v>
      </c>
      <c r="R147">
        <f>IF(ISBLANK(Calculations!R147),"",Calculations!R147)</f>
        <v>1555154491490.3081</v>
      </c>
      <c r="S147" s="99">
        <f>IF(ISBLANK(Calculations!S147),"",Calculations!S147+('IRA Buildings Changes'!$E$38/($AB$146-$R$146)*(S146-$R$146)))</f>
        <v>1542776080501.2026</v>
      </c>
      <c r="T147" s="99">
        <f>IF(ISBLANK(Calculations!T147),"",Calculations!T147+('IRA Buildings Changes'!$E$38/($AB$146-$R$146)*(T146-$R$146)))</f>
        <v>1530181692247.71</v>
      </c>
      <c r="U147" s="99">
        <f>IF(ISBLANK(Calculations!U147),"",Calculations!U147+('IRA Buildings Changes'!$E$38/($AB$146-$R$146)*(U146-$R$146)))</f>
        <v>1515955122831.894</v>
      </c>
      <c r="V147" s="99">
        <f>IF(ISBLANK(Calculations!V147),"",Calculations!V147+('IRA Buildings Changes'!$E$38/($AB$146-$R$146)*(V146-$R$146)))</f>
        <v>1500592756710.1692</v>
      </c>
      <c r="W147" s="99">
        <f>IF(ISBLANK(Calculations!W147),"",Calculations!W147+('IRA Buildings Changes'!$E$38/($AB$146-$R$146)*(W146-$R$146)))</f>
        <v>1483814766458.2622</v>
      </c>
      <c r="X147" s="99">
        <f>IF(ISBLANK(Calculations!X147),"",Calculations!X147+('IRA Buildings Changes'!$E$38/($AB$146-$R$146)*(X146-$R$146)))</f>
        <v>1465942711454.658</v>
      </c>
      <c r="Y147" s="99">
        <f>IF(ISBLANK(Calculations!Y147),"",Calculations!Y147+('IRA Buildings Changes'!$E$38/($AB$146-$R$146)*(Y146-$R$146)))</f>
        <v>1446426704008.0261</v>
      </c>
      <c r="Z147" s="99">
        <f>IF(ISBLANK(Calculations!Z147),"",Calculations!Z147+('IRA Buildings Changes'!$E$38/($AB$146-$R$146)*(Z146-$R$146)))</f>
        <v>1426369823902.0364</v>
      </c>
      <c r="AA147" s="99">
        <f>IF(ISBLANK(Calculations!AA147),"",Calculations!AA147+('IRA Buildings Changes'!$E$38/($AB$146-$R$146)*(AA146-$R$146)))</f>
        <v>1406910678233.9363</v>
      </c>
      <c r="AB147" s="98">
        <f>IF(ISBLANK(Calculations!AB147),"",Calculations!AB147 + 'IRA Buildings Changes'!E38)</f>
        <v>1387973039078.311</v>
      </c>
      <c r="AC147" s="99">
        <f>IF(ISBLANK(Calculations!AC147),"",Calculations!AC147  + 'IRA Buildings Changes'!$E$38)</f>
        <v>1381417822665.792</v>
      </c>
      <c r="AD147" s="99">
        <f>IF(ISBLANK(Calculations!AD147),"",Calculations!AD147  + 'IRA Buildings Changes'!$E$38)</f>
        <v>1376245082716.606</v>
      </c>
      <c r="AE147" s="99">
        <f>IF(ISBLANK(Calculations!AE147),"",Calculations!AE147  + 'IRA Buildings Changes'!$E$38)</f>
        <v>1370632155523.9258</v>
      </c>
      <c r="AF147" s="99">
        <f>IF(ISBLANK(Calculations!AF147),"",Calculations!AF147  + 'IRA Buildings Changes'!$E$38)</f>
        <v>1367009514190.438</v>
      </c>
      <c r="AG147" s="99">
        <f>IF(ISBLANK(Calculations!AG147),"",Calculations!AG147  + 'IRA Buildings Changes'!$E$38)</f>
        <v>1362737904068.9478</v>
      </c>
      <c r="AH147" s="99">
        <f>IF(ISBLANK(Calculations!AH147),"",Calculations!AH147  + 'IRA Buildings Changes'!$E$38)</f>
        <v>1360036045835.7876</v>
      </c>
      <c r="AI147" s="99">
        <f>IF(ISBLANK(Calculations!AI147),"",Calculations!AI147  + 'IRA Buildings Changes'!$E$38)</f>
        <v>1359697163268.7314</v>
      </c>
      <c r="AJ147" s="99">
        <f>IF(ISBLANK(Calculations!AJ147),"",Calculations!AJ147  + 'IRA Buildings Changes'!$E$38)</f>
        <v>1359368250508.5513</v>
      </c>
      <c r="AK147" s="99">
        <f>IF(ISBLANK(Calculations!AK147),"",Calculations!AK147  + 'IRA Buildings Changes'!$E$38)</f>
        <v>1361287118740.1538</v>
      </c>
      <c r="AL147" s="99">
        <f>IF(ISBLANK(Calculations!AL147),"",Calculations!AL147  + 'IRA Buildings Changes'!$E$38)</f>
        <v>1363078363356.3638</v>
      </c>
      <c r="AM147" s="99">
        <f>IF(ISBLANK(Calculations!AM147),"",Calculations!AM147  + 'IRA Buildings Changes'!$E$38)</f>
        <v>1365754700872.5024</v>
      </c>
      <c r="AN147" s="99">
        <f>IF(ISBLANK(Calculations!AN147),"",Calculations!AN147  + 'IRA Buildings Changes'!$E$38)</f>
        <v>1371046914657.48</v>
      </c>
      <c r="AO147" s="99">
        <f>IF(ISBLANK(Calculations!AO147),"",Calculations!AO147  + 'IRA Buildings Changes'!$E$38)</f>
        <v>1376937433580.3374</v>
      </c>
      <c r="AP147" s="99">
        <f>IF(ISBLANK(Calculations!AP147),"",Calculations!AP147  + 'IRA Buildings Changes'!$E$38)</f>
        <v>1384029210931.6484</v>
      </c>
      <c r="AQ147" s="99">
        <f>IF(ISBLANK(Calculations!AQ147),"",Calculations!AQ147  + 'IRA Buildings Changes'!$E$38)</f>
        <v>1393415987192.1978</v>
      </c>
      <c r="AR147" s="99">
        <f>IF(ISBLANK(Calculations!AR147),"",Calculations!AR147  + 'IRA Buildings Changes'!$E$38)</f>
        <v>1401131699535.4604</v>
      </c>
      <c r="AS147" s="99">
        <f>IF(ISBLANK(Calculations!AS147),"",Calculations!AS147  + 'IRA Buildings Changes'!$E$38)</f>
        <v>1411098494126.9507</v>
      </c>
      <c r="AT147" s="99">
        <f>IF(ISBLANK(Calculations!AT147),"",Calculations!AT147  + 'IRA Buildings Changes'!$E$38)</f>
        <v>1421294366494.4971</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1.788429534348877E-3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17242249140.657524</v>
      </c>
      <c r="P149">
        <f>IF(ISBLANK(Calculations!P149),"",Calculations!P149)</f>
        <v>17242249140.657524</v>
      </c>
      <c r="Q149">
        <f>IF(ISBLANK(Calculations!Q149),"",Calculations!Q149)</f>
        <v>17242249140.657524</v>
      </c>
      <c r="R149">
        <f>IF(ISBLANK(Calculations!R149),"",Calculations!R149)</f>
        <v>17411838055.458302</v>
      </c>
      <c r="S149">
        <f>IF(ISBLANK(Calculations!S149),"",Calculations!S149)</f>
        <v>17572785989.884705</v>
      </c>
      <c r="T149">
        <f>IF(ISBLANK(Calculations!T149),"",Calculations!T149)</f>
        <v>17726836937.315388</v>
      </c>
      <c r="U149">
        <f>IF(ISBLANK(Calculations!U149),"",Calculations!U149)</f>
        <v>17871945021.365749</v>
      </c>
      <c r="V149">
        <f>IF(ISBLANK(Calculations!V149),"",Calculations!V149)</f>
        <v>18000503430.144138</v>
      </c>
      <c r="W149">
        <f>IF(ISBLANK(Calculations!W149),"",Calculations!W149)</f>
        <v>18121698001.864159</v>
      </c>
      <c r="X149">
        <f>IF(ISBLANK(Calculations!X149),"",Calculations!X149)</f>
        <v>18225825686.832558</v>
      </c>
      <c r="Y149">
        <f>IF(ISBLANK(Calculations!Y149),"",Calculations!Y149)</f>
        <v>18319652188.734535</v>
      </c>
      <c r="Z149">
        <f>IF(ISBLANK(Calculations!Z149),"",Calculations!Z149)</f>
        <v>18412375885.670593</v>
      </c>
      <c r="AA149">
        <f>IF(ISBLANK(Calculations!AA149),"",Calculations!AA149)</f>
        <v>18487667804.90963</v>
      </c>
      <c r="AB149">
        <f>IF(ISBLANK(Calculations!AB149),"",Calculations!AB149)</f>
        <v>18568496269.494137</v>
      </c>
      <c r="AC149">
        <f>IF(ISBLANK(Calculations!AC149),"",Calculations!AC149)</f>
        <v>18634736107.641712</v>
      </c>
      <c r="AD149">
        <f>IF(ISBLANK(Calculations!AD149),"",Calculations!AD149)</f>
        <v>18704252397.669456</v>
      </c>
      <c r="AE149">
        <f>IF(ISBLANK(Calculations!AE149),"",Calculations!AE149)</f>
        <v>18772025821.330292</v>
      </c>
      <c r="AF149">
        <f>IF(ISBLANK(Calculations!AF149),"",Calculations!AF149)</f>
        <v>18834481113.500038</v>
      </c>
      <c r="AG149">
        <f>IF(ISBLANK(Calculations!AG149),"",Calculations!AG149)</f>
        <v>18885335860.349888</v>
      </c>
      <c r="AH149">
        <f>IF(ISBLANK(Calculations!AH149),"",Calculations!AH149)</f>
        <v>18941938712.458981</v>
      </c>
      <c r="AI149">
        <f>IF(ISBLANK(Calculations!AI149),"",Calculations!AI149)</f>
        <v>18988456532.751492</v>
      </c>
      <c r="AJ149">
        <f>IF(ISBLANK(Calculations!AJ149),"",Calculations!AJ149)</f>
        <v>19021707691.834824</v>
      </c>
      <c r="AK149">
        <f>IF(ISBLANK(Calculations!AK149),"",Calculations!AK149)</f>
        <v>19053155603.165634</v>
      </c>
      <c r="AL149">
        <f>IF(ISBLANK(Calculations!AL149),"",Calculations!AL149)</f>
        <v>19072766257.833435</v>
      </c>
      <c r="AM149">
        <f>IF(ISBLANK(Calculations!AM149),"",Calculations!AM149)</f>
        <v>19087919767.969116</v>
      </c>
      <c r="AN149">
        <f>IF(ISBLANK(Calculations!AN149),"",Calculations!AN149)</f>
        <v>19093052111.439808</v>
      </c>
      <c r="AO149">
        <f>IF(ISBLANK(Calculations!AO149),"",Calculations!AO149)</f>
        <v>19088142187.627258</v>
      </c>
      <c r="AP149">
        <f>IF(ISBLANK(Calculations!AP149),"",Calculations!AP149)</f>
        <v>19073413156.860733</v>
      </c>
      <c r="AQ149">
        <f>IF(ISBLANK(Calculations!AQ149),"",Calculations!AQ149)</f>
        <v>19057336014.830139</v>
      </c>
      <c r="AR149">
        <f>IF(ISBLANK(Calculations!AR149),"",Calculations!AR149)</f>
        <v>19029227725.073166</v>
      </c>
      <c r="AS149">
        <f>IF(ISBLANK(Calculations!AS149),"",Calculations!AS149)</f>
        <v>18996137496.692184</v>
      </c>
      <c r="AT149">
        <f>IF(ISBLANK(Calculations!AT149),"",Calculations!AT149)</f>
        <v>18961399328.830231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1551825.8742827999</v>
      </c>
      <c r="S158">
        <f>IF(ISBLANK(Calculations!S158),"",Calculations!S158)</f>
        <v>1578703.63032579</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8.6469130125579441E-2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1211605451319.6191</v>
      </c>
      <c r="P160">
        <f>IF(ISBLANK(Calculations!P160),"",Calculations!P160)</f>
        <v>1211605451319.6191</v>
      </c>
      <c r="Q160">
        <f>IF(ISBLANK(Calculations!Q160),"",Calculations!Q160)</f>
        <v>1211605451319.6191</v>
      </c>
      <c r="R160">
        <f>IF(ISBLANK(Calculations!R160),"",Calculations!R160)</f>
        <v>1190977617750.7527</v>
      </c>
      <c r="S160">
        <f>IF(ISBLANK(Calculations!S160),"",Calculations!S160)</f>
        <v>1160728220033.772</v>
      </c>
      <c r="T160">
        <f>IF(ISBLANK(Calculations!T160),"",Calculations!T160)</f>
        <v>1127604320726.4944</v>
      </c>
      <c r="U160">
        <f>IF(ISBLANK(Calculations!U160),"",Calculations!U160)</f>
        <v>1094976330501.687</v>
      </c>
      <c r="V160">
        <f>IF(ISBLANK(Calculations!V160),"",Calculations!V160)</f>
        <v>1063215585599.6198</v>
      </c>
      <c r="W160">
        <f>IF(ISBLANK(Calculations!W160),"",Calculations!W160)</f>
        <v>1031850181126.8379</v>
      </c>
      <c r="X160">
        <f>IF(ISBLANK(Calculations!X160),"",Calculations!X160)</f>
        <v>1002668066436.3385</v>
      </c>
      <c r="Y160">
        <f>IF(ISBLANK(Calculations!Y160),"",Calculations!Y160)</f>
        <v>975701946817.01013</v>
      </c>
      <c r="Z160">
        <f>IF(ISBLANK(Calculations!Z160),"",Calculations!Z160)</f>
        <v>951429778466.85242</v>
      </c>
      <c r="AA160">
        <f>IF(ISBLANK(Calculations!AA160),"",Calculations!AA160)</f>
        <v>930390036013.13928</v>
      </c>
      <c r="AB160">
        <f>IF(ISBLANK(Calculations!AB160),"",Calculations!AB160)</f>
        <v>912345128396.90442</v>
      </c>
      <c r="AC160">
        <f>IF(ISBLANK(Calculations!AC160),"",Calculations!AC160)</f>
        <v>897162253249.82104</v>
      </c>
      <c r="AD160">
        <f>IF(ISBLANK(Calculations!AD160),"",Calculations!AD160)</f>
        <v>883055626108.49329</v>
      </c>
      <c r="AE160">
        <f>IF(ISBLANK(Calculations!AE160),"",Calculations!AE160)</f>
        <v>870268807850.8158</v>
      </c>
      <c r="AF160">
        <f>IF(ISBLANK(Calculations!AF160),"",Calculations!AF160)</f>
        <v>858213336407.36438</v>
      </c>
      <c r="AG160">
        <f>IF(ISBLANK(Calculations!AG160),"",Calculations!AG160)</f>
        <v>847473502374.77576</v>
      </c>
      <c r="AH160">
        <f>IF(ISBLANK(Calculations!AH160),"",Calculations!AH160)</f>
        <v>837937698169.28027</v>
      </c>
      <c r="AI160">
        <f>IF(ISBLANK(Calculations!AI160),"",Calculations!AI160)</f>
        <v>829201845960.76929</v>
      </c>
      <c r="AJ160">
        <f>IF(ISBLANK(Calculations!AJ160),"",Calculations!AJ160)</f>
        <v>821241843868.12915</v>
      </c>
      <c r="AK160">
        <f>IF(ISBLANK(Calculations!AK160),"",Calculations!AK160)</f>
        <v>814284019152.08044</v>
      </c>
      <c r="AL160">
        <f>IF(ISBLANK(Calculations!AL160),"",Calculations!AL160)</f>
        <v>808638578379.26086</v>
      </c>
      <c r="AM160">
        <f>IF(ISBLANK(Calculations!AM160),"",Calculations!AM160)</f>
        <v>804504085359.92847</v>
      </c>
      <c r="AN160">
        <f>IF(ISBLANK(Calculations!AN160),"",Calculations!AN160)</f>
        <v>800983566730.49805</v>
      </c>
      <c r="AO160">
        <f>IF(ISBLANK(Calculations!AO160),"",Calculations!AO160)</f>
        <v>798347543157.52258</v>
      </c>
      <c r="AP160">
        <f>IF(ISBLANK(Calculations!AP160),"",Calculations!AP160)</f>
        <v>796752418033.84717</v>
      </c>
      <c r="AQ160">
        <f>IF(ISBLANK(Calculations!AQ160),"",Calculations!AQ160)</f>
        <v>796159306322.96216</v>
      </c>
      <c r="AR160">
        <f>IF(ISBLANK(Calculations!AR160),"",Calculations!AR160)</f>
        <v>796353632593.75134</v>
      </c>
      <c r="AS160">
        <f>IF(ISBLANK(Calculations!AS160),"",Calculations!AS160)</f>
        <v>797515267639.76709</v>
      </c>
      <c r="AT160">
        <f>IF(ISBLANK(Calculations!AT160),"",Calculations!AT160)</f>
        <v>799545126808.8158</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0.18996380844235092</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2661772883894.2212</v>
      </c>
      <c r="P173">
        <f>IF(ISBLANK(Calculations!P173),"",Calculations!P173)</f>
        <v>2661772883894.2212</v>
      </c>
      <c r="Q173">
        <f>IF(ISBLANK(Calculations!Q173),"",Calculations!Q173)</f>
        <v>2661772883894.2212</v>
      </c>
      <c r="R173">
        <f>IF(ISBLANK(Calculations!R173),"",Calculations!R173)</f>
        <v>2682616510342.439</v>
      </c>
      <c r="S173">
        <f>IF(ISBLANK(Calculations!S173),"",Calculations!S173)</f>
        <v>2699879838774.7354</v>
      </c>
      <c r="T173">
        <f>IF(ISBLANK(Calculations!T173),"",Calculations!T173)</f>
        <v>2710291896452.9214</v>
      </c>
      <c r="U173">
        <f>IF(ISBLANK(Calculations!U173),"",Calculations!U173)</f>
        <v>2713431191398.4927</v>
      </c>
      <c r="V173">
        <f>IF(ISBLANK(Calculations!V173),"",Calculations!V173)</f>
        <v>2708075761711.0547</v>
      </c>
      <c r="W173">
        <f>IF(ISBLANK(Calculations!W173),"",Calculations!W173)</f>
        <v>2696224187346.6743</v>
      </c>
      <c r="X173">
        <f>IF(ISBLANK(Calculations!X173),"",Calculations!X173)</f>
        <v>2680761611231.0254</v>
      </c>
      <c r="Y173">
        <f>IF(ISBLANK(Calculations!Y173),"",Calculations!Y173)</f>
        <v>2664032499429.3901</v>
      </c>
      <c r="Z173">
        <f>IF(ISBLANK(Calculations!Z173),"",Calculations!Z173)</f>
        <v>2648110477522.3213</v>
      </c>
      <c r="AA173">
        <f>IF(ISBLANK(Calculations!AA173),"",Calculations!AA173)</f>
        <v>2634595904869.1582</v>
      </c>
      <c r="AB173">
        <f>IF(ISBLANK(Calculations!AB173),"",Calculations!AB173)</f>
        <v>2624142165152.02</v>
      </c>
      <c r="AC173">
        <f>IF(ISBLANK(Calculations!AC173),"",Calculations!AC173)</f>
        <v>2616822765671.8696</v>
      </c>
      <c r="AD173">
        <f>IF(ISBLANK(Calculations!AD173),"",Calculations!AD173)</f>
        <v>2612150813550.0332</v>
      </c>
      <c r="AE173">
        <f>IF(ISBLANK(Calculations!AE173),"",Calculations!AE173)</f>
        <v>2609038704285.4819</v>
      </c>
      <c r="AF173">
        <f>IF(ISBLANK(Calculations!AF173),"",Calculations!AF173)</f>
        <v>2607727717951.2002</v>
      </c>
      <c r="AG173">
        <f>IF(ISBLANK(Calculations!AG173),"",Calculations!AG173)</f>
        <v>2608235700054.2295</v>
      </c>
      <c r="AH173">
        <f>IF(ISBLANK(Calculations!AH173),"",Calculations!AH173)</f>
        <v>2609538855169.666</v>
      </c>
      <c r="AI173">
        <f>IF(ISBLANK(Calculations!AI173),"",Calculations!AI173)</f>
        <v>2612321553318.1768</v>
      </c>
      <c r="AJ173">
        <f>IF(ISBLANK(Calculations!AJ173),"",Calculations!AJ173)</f>
        <v>2615473737122.6294</v>
      </c>
      <c r="AK173">
        <f>IF(ISBLANK(Calculations!AK173),"",Calculations!AK173)</f>
        <v>2620002844041.0659</v>
      </c>
      <c r="AL173">
        <f>IF(ISBLANK(Calculations!AL173),"",Calculations!AL173)</f>
        <v>2625358631089.4243</v>
      </c>
      <c r="AM173">
        <f>IF(ISBLANK(Calculations!AM173),"",Calculations!AM173)</f>
        <v>2631310147422.3569</v>
      </c>
      <c r="AN173">
        <f>IF(ISBLANK(Calculations!AN173),"",Calculations!AN173)</f>
        <v>2638686712697.9194</v>
      </c>
      <c r="AO173">
        <f>IF(ISBLANK(Calculations!AO173),"",Calculations!AO173)</f>
        <v>2647056166364.3325</v>
      </c>
      <c r="AP173">
        <f>IF(ISBLANK(Calculations!AP173),"",Calculations!AP173)</f>
        <v>2656090286554.5684</v>
      </c>
      <c r="AQ173">
        <f>IF(ISBLANK(Calculations!AQ173),"",Calculations!AQ173)</f>
        <v>2666676476063.8726</v>
      </c>
      <c r="AR173">
        <f>IF(ISBLANK(Calculations!AR173),"",Calculations!AR173)</f>
        <v>2677417976759.5732</v>
      </c>
      <c r="AS173">
        <f>IF(ISBLANK(Calculations!AS173),"",Calculations!AS173)</f>
        <v>2689246546049.541</v>
      </c>
      <c r="AT173">
        <f>IF(ISBLANK(Calculations!AT173),"",Calculations!AT173)</f>
        <v>2701913815571.9258</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0.15010005043625166</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1447114586255.9023</v>
      </c>
      <c r="P175">
        <f>IF(ISBLANK(Calculations!P175),"",Calculations!P175)</f>
        <v>1447114586255.9023</v>
      </c>
      <c r="Q175">
        <f>IF(ISBLANK(Calculations!Q175),"",Calculations!Q175)</f>
        <v>1447114586255.9023</v>
      </c>
      <c r="R175">
        <f>IF(ISBLANK(Calculations!R175),"",Calculations!R175)</f>
        <v>1461734826561.8589</v>
      </c>
      <c r="S175">
        <f>IF(ISBLANK(Calculations!S175),"",Calculations!S175)</f>
        <v>1475719395732.0444</v>
      </c>
      <c r="T175">
        <f>IF(ISBLANK(Calculations!T175),"",Calculations!T175)</f>
        <v>1488249922834.1262</v>
      </c>
      <c r="U175">
        <f>IF(ISBLANK(Calculations!U175),"",Calculations!U175)</f>
        <v>1499545209959.4062</v>
      </c>
      <c r="V175">
        <f>IF(ISBLANK(Calculations!V175),"",Calculations!V175)</f>
        <v>1511537343508.2751</v>
      </c>
      <c r="W175">
        <f>IF(ISBLANK(Calculations!W175),"",Calculations!W175)</f>
        <v>1522755206742.3665</v>
      </c>
      <c r="X175">
        <f>IF(ISBLANK(Calculations!X175),"",Calculations!X175)</f>
        <v>1534572362090.0637</v>
      </c>
      <c r="Y175">
        <f>IF(ISBLANK(Calculations!Y175),"",Calculations!Y175)</f>
        <v>1547716876268.2117</v>
      </c>
      <c r="Z175">
        <f>IF(ISBLANK(Calculations!Z175),"",Calculations!Z175)</f>
        <v>1560417637010.374</v>
      </c>
      <c r="AA175">
        <f>IF(ISBLANK(Calculations!AA175),"",Calculations!AA175)</f>
        <v>1573144932666.261</v>
      </c>
      <c r="AB175">
        <f>IF(ISBLANK(Calculations!AB175),"",Calculations!AB175)</f>
        <v>1585119341196.04</v>
      </c>
      <c r="AC175">
        <f>IF(ISBLANK(Calculations!AC175),"",Calculations!AC175)</f>
        <v>1598462431002.01</v>
      </c>
      <c r="AD175">
        <f>IF(ISBLANK(Calculations!AD175),"",Calculations!AD175)</f>
        <v>1611571809284.1086</v>
      </c>
      <c r="AE175">
        <f>IF(ISBLANK(Calculations!AE175),"",Calculations!AE175)</f>
        <v>1623210495273.4319</v>
      </c>
      <c r="AF175">
        <f>IF(ISBLANK(Calculations!AF175),"",Calculations!AF175)</f>
        <v>1635245937710.5059</v>
      </c>
      <c r="AG175">
        <f>IF(ISBLANK(Calculations!AG175),"",Calculations!AG175)</f>
        <v>1648888563719.6682</v>
      </c>
      <c r="AH175">
        <f>IF(ISBLANK(Calculations!AH175),"",Calculations!AH175)</f>
        <v>1662018445836.8174</v>
      </c>
      <c r="AI175">
        <f>IF(ISBLANK(Calculations!AI175),"",Calculations!AI175)</f>
        <v>1675573314007.1465</v>
      </c>
      <c r="AJ175">
        <f>IF(ISBLANK(Calculations!AJ175),"",Calculations!AJ175)</f>
        <v>1689046704475.7817</v>
      </c>
      <c r="AK175">
        <f>IF(ISBLANK(Calculations!AK175),"",Calculations!AK175)</f>
        <v>1701941582524.1428</v>
      </c>
      <c r="AL175">
        <f>IF(ISBLANK(Calculations!AL175),"",Calculations!AL175)</f>
        <v>1714512185603.3389</v>
      </c>
      <c r="AM175">
        <f>IF(ISBLANK(Calculations!AM175),"",Calculations!AM175)</f>
        <v>1727989313229.1699</v>
      </c>
      <c r="AN175">
        <f>IF(ISBLANK(Calculations!AN175),"",Calculations!AN175)</f>
        <v>1741083766178.5242</v>
      </c>
      <c r="AO175">
        <f>IF(ISBLANK(Calculations!AO175),"",Calculations!AO175)</f>
        <v>1754746845354.0913</v>
      </c>
      <c r="AP175">
        <f>IF(ISBLANK(Calculations!AP175),"",Calculations!AP175)</f>
        <v>1766665272602.9109</v>
      </c>
      <c r="AQ175">
        <f>IF(ISBLANK(Calculations!AQ175),"",Calculations!AQ175)</f>
        <v>1780014049734.895</v>
      </c>
      <c r="AR175">
        <f>IF(ISBLANK(Calculations!AR175),"",Calculations!AR175)</f>
        <v>1793440561538.2385</v>
      </c>
      <c r="AS175">
        <f>IF(ISBLANK(Calculations!AS175),"",Calculations!AS175)</f>
        <v>1807533462759.9744</v>
      </c>
      <c r="AT175">
        <f>IF(ISBLANK(Calculations!AT175),"",Calculations!AT175)</f>
        <v>1820512699294.0535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2.6980891294748829E-3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20489288849.232262</v>
      </c>
      <c r="P176">
        <f>IF(ISBLANK(Calculations!P176),"",Calculations!P176)</f>
        <v>20489288849.232262</v>
      </c>
      <c r="Q176">
        <f>IF(ISBLANK(Calculations!Q176),"",Calculations!Q176)</f>
        <v>20489288849.232262</v>
      </c>
      <c r="R176">
        <f>IF(ISBLANK(Calculations!R176),"",Calculations!R176)</f>
        <v>19525336379.473095</v>
      </c>
      <c r="S176">
        <f>IF(ISBLANK(Calculations!S176),"",Calculations!S176)</f>
        <v>18550796324.766014</v>
      </c>
      <c r="T176">
        <f>IF(ISBLANK(Calculations!T176),"",Calculations!T176)</f>
        <v>17594866969.388996</v>
      </c>
      <c r="U176">
        <f>IF(ISBLANK(Calculations!U176),"",Calculations!U176)</f>
        <v>16680636752.063797</v>
      </c>
      <c r="V176">
        <f>IF(ISBLANK(Calculations!V176),"",Calculations!V176)</f>
        <v>15831864806.420736</v>
      </c>
      <c r="W176">
        <f>IF(ISBLANK(Calculations!W176),"",Calculations!W176)</f>
        <v>15063665430.160387</v>
      </c>
      <c r="X176">
        <f>IF(ISBLANK(Calculations!X176),"",Calculations!X176)</f>
        <v>14394279690.60121</v>
      </c>
      <c r="Y176">
        <f>IF(ISBLANK(Calculations!Y176),"",Calculations!Y176)</f>
        <v>13845810182.387899</v>
      </c>
      <c r="Z176">
        <f>IF(ISBLANK(Calculations!Z176),"",Calculations!Z176)</f>
        <v>13389969418.469084</v>
      </c>
      <c r="AA176">
        <f>IF(ISBLANK(Calculations!AA176),"",Calculations!AA176)</f>
        <v>13030915426.125492</v>
      </c>
      <c r="AB176">
        <f>IF(ISBLANK(Calculations!AB176),"",Calculations!AB176)</f>
        <v>12755155948.014935</v>
      </c>
      <c r="AC176">
        <f>IF(ISBLANK(Calculations!AC176),"",Calculations!AC176)</f>
        <v>12539721960.239458</v>
      </c>
      <c r="AD176">
        <f>IF(ISBLANK(Calculations!AD176),"",Calculations!AD176)</f>
        <v>12367801192.773396</v>
      </c>
      <c r="AE176">
        <f>IF(ISBLANK(Calculations!AE176),"",Calculations!AE176)</f>
        <v>12214855205.284094</v>
      </c>
      <c r="AF176">
        <f>IF(ISBLANK(Calculations!AF176),"",Calculations!AF176)</f>
        <v>12068409768.331141</v>
      </c>
      <c r="AG176">
        <f>IF(ISBLANK(Calculations!AG176),"",Calculations!AG176)</f>
        <v>11942358917.143782</v>
      </c>
      <c r="AH176">
        <f>IF(ISBLANK(Calculations!AH176),"",Calculations!AH176)</f>
        <v>11813987192.064064</v>
      </c>
      <c r="AI176">
        <f>IF(ISBLANK(Calculations!AI176),"",Calculations!AI176)</f>
        <v>11690318960.472319</v>
      </c>
      <c r="AJ176">
        <f>IF(ISBLANK(Calculations!AJ176),"",Calculations!AJ176)</f>
        <v>11565601782.266726</v>
      </c>
      <c r="AK176">
        <f>IF(ISBLANK(Calculations!AK176),"",Calculations!AK176)</f>
        <v>11432132912.279226</v>
      </c>
      <c r="AL176">
        <f>IF(ISBLANK(Calculations!AL176),"",Calculations!AL176)</f>
        <v>11292816920.112133</v>
      </c>
      <c r="AM176">
        <f>IF(ISBLANK(Calculations!AM176),"",Calculations!AM176)</f>
        <v>11155767262.35673</v>
      </c>
      <c r="AN176">
        <f>IF(ISBLANK(Calculations!AN176),"",Calculations!AN176)</f>
        <v>11014212967.958773</v>
      </c>
      <c r="AO176">
        <f>IF(ISBLANK(Calculations!AO176),"",Calculations!AO176)</f>
        <v>10872570744.934408</v>
      </c>
      <c r="AP176">
        <f>IF(ISBLANK(Calculations!AP176),"",Calculations!AP176)</f>
        <v>10712833742.341686</v>
      </c>
      <c r="AQ176">
        <f>IF(ISBLANK(Calculations!AQ176),"",Calculations!AQ176)</f>
        <v>10556162367.320822</v>
      </c>
      <c r="AR176">
        <f>IF(ISBLANK(Calculations!AR176),"",Calculations!AR176)</f>
        <v>10401371542.503763</v>
      </c>
      <c r="AS176">
        <f>IF(ISBLANK(Calculations!AS176),"",Calculations!AS176)</f>
        <v>10244873966.793919</v>
      </c>
      <c r="AT176">
        <f>IF(ISBLANK(Calculations!AT176),"",Calculations!AT176)</f>
        <v>10088023830.166004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0.58684993925194717</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8222941348798.2842</v>
      </c>
      <c r="P186">
        <f>IF(ISBLANK(Calculations!P186),"",Calculations!P186)</f>
        <v>8222941348798.2842</v>
      </c>
      <c r="Q186">
        <f>IF(ISBLANK(Calculations!Q186),"",Calculations!Q186)</f>
        <v>8222941348798.2842</v>
      </c>
      <c r="R186">
        <f>IF(ISBLANK(Calculations!R186),"",Calculations!R186)</f>
        <v>8304244288598.709</v>
      </c>
      <c r="S186">
        <f>IF(ISBLANK(Calculations!S186),"",Calculations!S186)</f>
        <v>8398607349369.5957</v>
      </c>
      <c r="T186">
        <f>IF(ISBLANK(Calculations!T186),"",Calculations!T186)</f>
        <v>8508289345754.04</v>
      </c>
      <c r="U186">
        <f>IF(ISBLANK(Calculations!U186),"",Calculations!U186)</f>
        <v>8620899168761.9775</v>
      </c>
      <c r="V186">
        <f>IF(ISBLANK(Calculations!V186),"",Calculations!V186)</f>
        <v>8741339309410.3555</v>
      </c>
      <c r="W186">
        <f>IF(ISBLANK(Calculations!W186),"",Calculations!W186)</f>
        <v>8867041624936.1133</v>
      </c>
      <c r="X186">
        <f>IF(ISBLANK(Calculations!X186),"",Calculations!X186)</f>
        <v>8996006273075.5664</v>
      </c>
      <c r="Y186">
        <f>IF(ISBLANK(Calculations!Y186),"",Calculations!Y186)</f>
        <v>9130466890601.6523</v>
      </c>
      <c r="Z186">
        <f>IF(ISBLANK(Calculations!Z186),"",Calculations!Z186)</f>
        <v>9268491975184.041</v>
      </c>
      <c r="AA186">
        <f>IF(ISBLANK(Calculations!AA186),"",Calculations!AA186)</f>
        <v>9409398127488.166</v>
      </c>
      <c r="AB186">
        <f>IF(ISBLANK(Calculations!AB186),"",Calculations!AB186)</f>
        <v>9556951237532.0684</v>
      </c>
      <c r="AC186">
        <f>IF(ISBLANK(Calculations!AC186),"",Calculations!AC186)</f>
        <v>9707824229607.2637</v>
      </c>
      <c r="AD186">
        <f>IF(ISBLANK(Calculations!AD186),"",Calculations!AD186)</f>
        <v>9864070898556.5449</v>
      </c>
      <c r="AE186">
        <f>IF(ISBLANK(Calculations!AE186),"",Calculations!AE186)</f>
        <v>10024867568339.688</v>
      </c>
      <c r="AF186">
        <f>IF(ISBLANK(Calculations!AF186),"",Calculations!AF186)</f>
        <v>10187365542782.393</v>
      </c>
      <c r="AG186">
        <f>IF(ISBLANK(Calculations!AG186),"",Calculations!AG186)</f>
        <v>10357010435530.895</v>
      </c>
      <c r="AH186">
        <f>IF(ISBLANK(Calculations!AH186),"",Calculations!AH186)</f>
        <v>10527766751407.908</v>
      </c>
      <c r="AI186">
        <f>IF(ISBLANK(Calculations!AI186),"",Calculations!AI186)</f>
        <v>10703814016871.176</v>
      </c>
      <c r="AJ186">
        <f>IF(ISBLANK(Calculations!AJ186),"",Calculations!AJ186)</f>
        <v>10884724208126.75</v>
      </c>
      <c r="AK186">
        <f>IF(ISBLANK(Calculations!AK186),"",Calculations!AK186)</f>
        <v>11071144756123.434</v>
      </c>
      <c r="AL186">
        <f>IF(ISBLANK(Calculations!AL186),"",Calculations!AL186)</f>
        <v>11261399534071.672</v>
      </c>
      <c r="AM186">
        <f>IF(ISBLANK(Calculations!AM186),"",Calculations!AM186)</f>
        <v>11457621467263.684</v>
      </c>
      <c r="AN186">
        <f>IF(ISBLANK(Calculations!AN186),"",Calculations!AN186)</f>
        <v>11657145298293.949</v>
      </c>
      <c r="AO186">
        <f>IF(ISBLANK(Calculations!AO186),"",Calculations!AO186)</f>
        <v>11858679762103.812</v>
      </c>
      <c r="AP186">
        <f>IF(ISBLANK(Calculations!AP186),"",Calculations!AP186)</f>
        <v>12067659681823.443</v>
      </c>
      <c r="AQ186">
        <f>IF(ISBLANK(Calculations!AQ186),"",Calculations!AQ186)</f>
        <v>12276366241809.266</v>
      </c>
      <c r="AR186">
        <f>IF(ISBLANK(Calculations!AR186),"",Calculations!AR186)</f>
        <v>12491680194310.309</v>
      </c>
      <c r="AS186">
        <f>IF(ISBLANK(Calculations!AS186),"",Calculations!AS186)</f>
        <v>12711907428344.057</v>
      </c>
      <c r="AT186">
        <f>IF(ISBLANK(Calculations!AT186),"",Calculations!AT186)</f>
        <v>12938274465874.518</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0.3404124203593713</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3281916144684.6987</v>
      </c>
      <c r="P188">
        <f>IF(ISBLANK(Calculations!P188),"",Calculations!P188)</f>
        <v>3281916144684.6987</v>
      </c>
      <c r="Q188">
        <f>IF(ISBLANK(Calculations!Q188),"",Calculations!Q188)</f>
        <v>3281916144684.6987</v>
      </c>
      <c r="R188">
        <f>IF(ISBLANK(Calculations!R188),"",Calculations!R188)</f>
        <v>3270598932295.8525</v>
      </c>
      <c r="S188">
        <f>IF(ISBLANK(Calculations!S188),"",Calculations!S188)</f>
        <v>3266972708826.2529</v>
      </c>
      <c r="T188">
        <f>IF(ISBLANK(Calculations!T188),"",Calculations!T188)</f>
        <v>3262144031540.3457</v>
      </c>
      <c r="U188">
        <f>IF(ISBLANK(Calculations!U188),"",Calculations!U188)</f>
        <v>3255532893303.1919</v>
      </c>
      <c r="V188">
        <f>IF(ISBLANK(Calculations!V188),"",Calculations!V188)</f>
        <v>3248832160467.9604</v>
      </c>
      <c r="W188">
        <f>IF(ISBLANK(Calculations!W188),"",Calculations!W188)</f>
        <v>3233822707537.2402</v>
      </c>
      <c r="X188">
        <f>IF(ISBLANK(Calculations!X188),"",Calculations!X188)</f>
        <v>3221123852135.9204</v>
      </c>
      <c r="Y188">
        <f>IF(ISBLANK(Calculations!Y188),"",Calculations!Y188)</f>
        <v>3211961625606.1123</v>
      </c>
      <c r="Z188">
        <f>IF(ISBLANK(Calculations!Z188),"",Calculations!Z188)</f>
        <v>3207859136115.1523</v>
      </c>
      <c r="AA188">
        <f>IF(ISBLANK(Calculations!AA188),"",Calculations!AA188)</f>
        <v>3205322194337.9785</v>
      </c>
      <c r="AB188">
        <f>IF(ISBLANK(Calculations!AB188),"",Calculations!AB188)</f>
        <v>3204548851491.4141</v>
      </c>
      <c r="AC188">
        <f>IF(ISBLANK(Calculations!AC188),"",Calculations!AC188)</f>
        <v>3205892770462.5835</v>
      </c>
      <c r="AD188">
        <f>IF(ISBLANK(Calculations!AD188),"",Calculations!AD188)</f>
        <v>3205642848688.9961</v>
      </c>
      <c r="AE188">
        <f>IF(ISBLANK(Calculations!AE188),"",Calculations!AE188)</f>
        <v>3200021966535.8672</v>
      </c>
      <c r="AF188">
        <f>IF(ISBLANK(Calculations!AF188),"",Calculations!AF188)</f>
        <v>3195381909456.4395</v>
      </c>
      <c r="AG188">
        <f>IF(ISBLANK(Calculations!AG188),"",Calculations!AG188)</f>
        <v>3192057478317.2104</v>
      </c>
      <c r="AH188">
        <f>IF(ISBLANK(Calculations!AH188),"",Calculations!AH188)</f>
        <v>3191104946274.48</v>
      </c>
      <c r="AI188">
        <f>IF(ISBLANK(Calculations!AI188),"",Calculations!AI188)</f>
        <v>3190265586355.6411</v>
      </c>
      <c r="AJ188">
        <f>IF(ISBLANK(Calculations!AJ188),"",Calculations!AJ188)</f>
        <v>3192066909327.5342</v>
      </c>
      <c r="AK188">
        <f>IF(ISBLANK(Calculations!AK188),"",Calculations!AK188)</f>
        <v>3193566439969.0557</v>
      </c>
      <c r="AL188">
        <f>IF(ISBLANK(Calculations!AL188),"",Calculations!AL188)</f>
        <v>3192896838236.0493</v>
      </c>
      <c r="AM188">
        <f>IF(ISBLANK(Calculations!AM188),"",Calculations!AM188)</f>
        <v>3189817613365.2505</v>
      </c>
      <c r="AN188">
        <f>IF(ISBLANK(Calculations!AN188),"",Calculations!AN188)</f>
        <v>3185804718472.3687</v>
      </c>
      <c r="AO188">
        <f>IF(ISBLANK(Calculations!AO188),"",Calculations!AO188)</f>
        <v>3181268402506.5088</v>
      </c>
      <c r="AP188">
        <f>IF(ISBLANK(Calculations!AP188),"",Calculations!AP188)</f>
        <v>3177147050994.9019</v>
      </c>
      <c r="AQ188">
        <f>IF(ISBLANK(Calculations!AQ188),"",Calculations!AQ188)</f>
        <v>3174067826124.103</v>
      </c>
      <c r="AR188">
        <f>IF(ISBLANK(Calculations!AR188),"",Calculations!AR188)</f>
        <v>3169852164509.251</v>
      </c>
      <c r="AS188">
        <f>IF(ISBLANK(Calculations!AS188),"",Calculations!AS188)</f>
        <v>3166923835803.6382</v>
      </c>
      <c r="AT188">
        <f>IF(ISBLANK(Calculations!AT188),"",Calculations!AT188)</f>
        <v>3163674852746.9971</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9.7806037836768681E-2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742739051332.42139</v>
      </c>
      <c r="P189">
        <f>IF(ISBLANK(Calculations!P189),"",Calculations!P189)</f>
        <v>742739051332.42139</v>
      </c>
      <c r="Q189">
        <f>IF(ISBLANK(Calculations!Q189),"",Calculations!Q189)</f>
        <v>742739051332.42139</v>
      </c>
      <c r="R189">
        <f>IF(ISBLANK(Calculations!R189),"",Calculations!R189)</f>
        <v>743566341114.02454</v>
      </c>
      <c r="S189">
        <f>IF(ISBLANK(Calculations!S189),"",Calculations!S189)</f>
        <v>743360590287.51172</v>
      </c>
      <c r="T189">
        <f>IF(ISBLANK(Calculations!T189),"",Calculations!T189)</f>
        <v>742503295177.04309</v>
      </c>
      <c r="U189">
        <f>IF(ISBLANK(Calculations!U189),"",Calculations!U189)</f>
        <v>740167166001.0155</v>
      </c>
      <c r="V189">
        <f>IF(ISBLANK(Calculations!V189),"",Calculations!V189)</f>
        <v>737955344616.00562</v>
      </c>
      <c r="W189">
        <f>IF(ISBLANK(Calculations!W189),"",Calculations!W189)</f>
        <v>736587958914.80811</v>
      </c>
      <c r="X189">
        <f>IF(ISBLANK(Calculations!X189),"",Calculations!X189)</f>
        <v>736759417936.90149</v>
      </c>
      <c r="Y189">
        <f>IF(ISBLANK(Calculations!Y189),"",Calculations!Y189)</f>
        <v>736737985559.14026</v>
      </c>
      <c r="Z189">
        <f>IF(ISBLANK(Calculations!Z189),"",Calculations!Z189)</f>
        <v>735507767075.61755</v>
      </c>
      <c r="AA189">
        <f>IF(ISBLANK(Calculations!AA189),"",Calculations!AA189)</f>
        <v>733810322756.88867</v>
      </c>
      <c r="AB189">
        <f>IF(ISBLANK(Calculations!AB189),"",Calculations!AB189)</f>
        <v>731902841136.09583</v>
      </c>
      <c r="AC189">
        <f>IF(ISBLANK(Calculations!AC189),"",Calculations!AC189)</f>
        <v>731859976380.57239</v>
      </c>
      <c r="AD189">
        <f>IF(ISBLANK(Calculations!AD189),"",Calculations!AD189)</f>
        <v>731799965722.83948</v>
      </c>
      <c r="AE189">
        <f>IF(ISBLANK(Calculations!AE189),"",Calculations!AE189)</f>
        <v>732022862451.56152</v>
      </c>
      <c r="AF189">
        <f>IF(ISBLANK(Calculations!AF189),"",Calculations!AF189)</f>
        <v>730908378807.95239</v>
      </c>
      <c r="AG189">
        <f>IF(ISBLANK(Calculations!AG189),"",Calculations!AG189)</f>
        <v>730844081674.66748</v>
      </c>
      <c r="AH189">
        <f>IF(ISBLANK(Calculations!AH189),"",Calculations!AH189)</f>
        <v>731337026363.18713</v>
      </c>
      <c r="AI189">
        <f>IF(ISBLANK(Calculations!AI189),"",Calculations!AI189)</f>
        <v>731487053007.51904</v>
      </c>
      <c r="AJ189">
        <f>IF(ISBLANK(Calculations!AJ189),"",Calculations!AJ189)</f>
        <v>731688517358.47888</v>
      </c>
      <c r="AK189">
        <f>IF(ISBLANK(Calculations!AK189),"",Calculations!AK189)</f>
        <v>732447223531.24402</v>
      </c>
      <c r="AL189">
        <f>IF(ISBLANK(Calculations!AL189),"",Calculations!AL189)</f>
        <v>733878906365.72644</v>
      </c>
      <c r="AM189">
        <f>IF(ISBLANK(Calculations!AM189),"",Calculations!AM189)</f>
        <v>735486334697.85608</v>
      </c>
      <c r="AN189">
        <f>IF(ISBLANK(Calculations!AN189),"",Calculations!AN189)</f>
        <v>736978028190.07129</v>
      </c>
      <c r="AO189">
        <f>IF(ISBLANK(Calculations!AO189),"",Calculations!AO189)</f>
        <v>738131090113.65186</v>
      </c>
      <c r="AP189">
        <f>IF(ISBLANK(Calculations!AP189),"",Calculations!AP189)</f>
        <v>738782634397.60852</v>
      </c>
      <c r="AQ189">
        <f>IF(ISBLANK(Calculations!AQ189),"",Calculations!AQ189)</f>
        <v>738945520468.5968</v>
      </c>
      <c r="AR189">
        <f>IF(ISBLANK(Calculations!AR189),"",Calculations!AR189)</f>
        <v>739438465157.11646</v>
      </c>
      <c r="AS189">
        <f>IF(ISBLANK(Calculations!AS189),"",Calculations!AS189)</f>
        <v>740051431161.10168</v>
      </c>
      <c r="AT189">
        <f>IF(ISBLANK(Calculations!AT189),"",Calculations!AT189)</f>
        <v>740282900840.92786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16485999999999.998</v>
      </c>
      <c r="P199">
        <f>IF(ISBLANK(Calculations!P199),"",Calculations!P199)</f>
        <v>16485999999999.998</v>
      </c>
      <c r="Q199">
        <f>IF(ISBLANK(Calculations!Q199),"",Calculations!Q199)</f>
        <v>16485999999999.998</v>
      </c>
      <c r="R199">
        <f>IF(ISBLANK(Calculations!R199),"",Calculations!R199)</f>
        <v>16491658798245.641</v>
      </c>
      <c r="S199">
        <f>IF(ISBLANK(Calculations!S199),"",Calculations!S199)</f>
        <v>16473352779977.754</v>
      </c>
      <c r="T199">
        <f>IF(ISBLANK(Calculations!T199),"",Calculations!T199)</f>
        <v>16450761186396.414</v>
      </c>
      <c r="U199">
        <f>IF(ISBLANK(Calculations!U199),"",Calculations!U199)</f>
        <v>16438612055969.355</v>
      </c>
      <c r="V199">
        <f>IF(ISBLANK(Calculations!V199),"",Calculations!V199)</f>
        <v>16438982792242.549</v>
      </c>
      <c r="W199">
        <f>IF(ISBLANK(Calculations!W199),"",Calculations!W199)</f>
        <v>16454775179654.895</v>
      </c>
      <c r="X199">
        <f>IF(ISBLANK(Calculations!X199),"",Calculations!X199)</f>
        <v>16470665154146.113</v>
      </c>
      <c r="Y199">
        <f>IF(ISBLANK(Calculations!Y199),"",Calculations!Y199)</f>
        <v>16489942937879.215</v>
      </c>
      <c r="Z199">
        <f>IF(ISBLANK(Calculations!Z199),"",Calculations!Z199)</f>
        <v>16523305426846.385</v>
      </c>
      <c r="AA199">
        <f>IF(ISBLANK(Calculations!AA199),"",Calculations!AA199)</f>
        <v>16581660131230.889</v>
      </c>
      <c r="AB199">
        <f>IF(ISBLANK(Calculations!AB199),"",Calculations!AB199)</f>
        <v>16648694408878.23</v>
      </c>
      <c r="AC199">
        <f>IF(ISBLANK(Calculations!AC199),"",Calculations!AC199)</f>
        <v>16727140859948.553</v>
      </c>
      <c r="AD199">
        <f>IF(ISBLANK(Calculations!AD199),"",Calculations!AD199)</f>
        <v>16815862712544.562</v>
      </c>
      <c r="AE199">
        <f>IF(ISBLANK(Calculations!AE199),"",Calculations!AE199)</f>
        <v>16908728094885.029</v>
      </c>
      <c r="AF199">
        <f>IF(ISBLANK(Calculations!AF199),"",Calculations!AF199)</f>
        <v>16994999177463.98</v>
      </c>
      <c r="AG199">
        <f>IF(ISBLANK(Calculations!AG199),"",Calculations!AG199)</f>
        <v>17077516822266.25</v>
      </c>
      <c r="AH199">
        <f>IF(ISBLANK(Calculations!AH199),"",Calculations!AH199)</f>
        <v>17157235121895.57</v>
      </c>
      <c r="AI199">
        <f>IF(ISBLANK(Calculations!AI199),"",Calculations!AI199)</f>
        <v>17231917774328.674</v>
      </c>
      <c r="AJ199">
        <f>IF(ISBLANK(Calculations!AJ199),"",Calculations!AJ199)</f>
        <v>17304092988862.473</v>
      </c>
      <c r="AK199">
        <f>IF(ISBLANK(Calculations!AK199),"",Calculations!AK199)</f>
        <v>17243791959854.211</v>
      </c>
      <c r="AL199">
        <f>IF(ISBLANK(Calculations!AL199),"",Calculations!AL199)</f>
        <v>17180814353410.467</v>
      </c>
      <c r="AM199">
        <f>IF(ISBLANK(Calculations!AM199),"",Calculations!AM199)</f>
        <v>17113483207806.82</v>
      </c>
      <c r="AN199">
        <f>IF(ISBLANK(Calculations!AN199),"",Calculations!AN199)</f>
        <v>17046292028837.078</v>
      </c>
      <c r="AO199">
        <f>IF(ISBLANK(Calculations!AO199),"",Calculations!AO199)</f>
        <v>16978165196307.699</v>
      </c>
      <c r="AP199">
        <f>IF(ISBLANK(Calculations!AP199),"",Calculations!AP199)</f>
        <v>16936984266385.803</v>
      </c>
      <c r="AQ199">
        <f>IF(ISBLANK(Calculations!AQ199),"",Calculations!AQ199)</f>
        <v>16868070503211.967</v>
      </c>
      <c r="AR199">
        <f>IF(ISBLANK(Calculations!AR199),"",Calculations!AR199)</f>
        <v>16797390480468.242</v>
      </c>
      <c r="AS199">
        <f>IF(ISBLANK(Calculations!AS199),"",Calculations!AS199)</f>
        <v>16708833765217.119</v>
      </c>
      <c r="AT199">
        <f>IF(ISBLANK(Calculations!AT199),"",Calculations!AT199)</f>
        <v>16630912509840.154</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14012000000000</v>
      </c>
      <c r="P202">
        <f>IF(ISBLANK(Calculations!P202),"",Calculations!P202)</f>
        <v>14012000000000</v>
      </c>
      <c r="Q202">
        <f>IF(ISBLANK(Calculations!Q202),"",Calculations!Q202)</f>
        <v>14012000000000</v>
      </c>
      <c r="R202">
        <f>IF(ISBLANK(Calculations!R202),"",Calculations!R202)</f>
        <v>14092974284613.688</v>
      </c>
      <c r="S202">
        <f>IF(ISBLANK(Calculations!S202),"",Calculations!S202)</f>
        <v>14171780356883.75</v>
      </c>
      <c r="T202">
        <f>IF(ISBLANK(Calculations!T202),"",Calculations!T202)</f>
        <v>14255965433214.199</v>
      </c>
      <c r="U202">
        <f>IF(ISBLANK(Calculations!U202),"",Calculations!U202)</f>
        <v>14334787901920.645</v>
      </c>
      <c r="V202">
        <f>IF(ISBLANK(Calculations!V202),"",Calculations!V202)</f>
        <v>14412849038142.195</v>
      </c>
      <c r="W202">
        <f>IF(ISBLANK(Calculations!W202),"",Calculations!W202)</f>
        <v>14488881598358.135</v>
      </c>
      <c r="X202">
        <f>IF(ISBLANK(Calculations!X202),"",Calculations!X202)</f>
        <v>14565843805860.652</v>
      </c>
      <c r="Y202">
        <f>IF(ISBLANK(Calculations!Y202),"",Calculations!Y202)</f>
        <v>14647920607206.393</v>
      </c>
      <c r="Z202">
        <f>IF(ISBLANK(Calculations!Z202),"",Calculations!Z202)</f>
        <v>14736736593464.145</v>
      </c>
      <c r="AA202">
        <f>IF(ISBLANK(Calculations!AA202),"",Calculations!AA202)</f>
        <v>14834921072945.783</v>
      </c>
      <c r="AB202">
        <f>IF(ISBLANK(Calculations!AB202),"",Calculations!AB202)</f>
        <v>14946417358964.684</v>
      </c>
      <c r="AC202">
        <f>IF(ISBLANK(Calculations!AC202),"",Calculations!AC202)</f>
        <v>15067249511248.736</v>
      </c>
      <c r="AD202">
        <f>IF(ISBLANK(Calculations!AD202),"",Calculations!AD202)</f>
        <v>15198574076779.883</v>
      </c>
      <c r="AE202">
        <f>IF(ISBLANK(Calculations!AE202),"",Calculations!AE202)</f>
        <v>15336911663801.512</v>
      </c>
      <c r="AF202">
        <f>IF(ISBLANK(Calculations!AF202),"",Calculations!AF202)</f>
        <v>15481497248309.504</v>
      </c>
      <c r="AG202">
        <f>IF(ISBLANK(Calculations!AG202),"",Calculations!AG202)</f>
        <v>15635748183777.211</v>
      </c>
      <c r="AH202">
        <f>IF(ISBLANK(Calculations!AH202),"",Calculations!AH202)</f>
        <v>15794742595953.611</v>
      </c>
      <c r="AI202">
        <f>IF(ISBLANK(Calculations!AI202),"",Calculations!AI202)</f>
        <v>15963737845367.039</v>
      </c>
      <c r="AJ202">
        <f>IF(ISBLANK(Calculations!AJ202),"",Calculations!AJ202)</f>
        <v>16138858138662.551</v>
      </c>
      <c r="AK202">
        <f>IF(ISBLANK(Calculations!AK202),"",Calculations!AK202)</f>
        <v>16324138950491.32</v>
      </c>
      <c r="AL202">
        <f>IF(ISBLANK(Calculations!AL202),"",Calculations!AL202)</f>
        <v>16515357802202.035</v>
      </c>
      <c r="AM202">
        <f>IF(ISBLANK(Calculations!AM202),"",Calculations!AM202)</f>
        <v>16715710349361.191</v>
      </c>
      <c r="AN202">
        <f>IF(ISBLANK(Calculations!AN202),"",Calculations!AN202)</f>
        <v>16924064803369.41</v>
      </c>
      <c r="AO202">
        <f>IF(ISBLANK(Calculations!AO202),"",Calculations!AO202)</f>
        <v>17137009464808.145</v>
      </c>
      <c r="AP202">
        <f>IF(ISBLANK(Calculations!AP202),"",Calculations!AP202)</f>
        <v>17360396242500.988</v>
      </c>
      <c r="AQ202">
        <f>IF(ISBLANK(Calculations!AQ202),"",Calculations!AQ202)</f>
        <v>17588336150047.406</v>
      </c>
      <c r="AR202">
        <f>IF(ISBLANK(Calculations!AR202),"",Calculations!AR202)</f>
        <v>17822207845033.742</v>
      </c>
      <c r="AS202">
        <f>IF(ISBLANK(Calculations!AS202),"",Calculations!AS202)</f>
        <v>18065308466817.582</v>
      </c>
      <c r="AT202">
        <f>IF(ISBLANK(Calculations!AT202),"",Calculations!AT202)</f>
        <v>18316514344796.254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1542346858266.9241</v>
      </c>
      <c r="C2" s="7">
        <f>'IRA Calculations'!Q4</f>
        <v>1542331334631.1177</v>
      </c>
      <c r="D2" s="7">
        <f>'IRA Calculations'!R4</f>
        <v>1588045461951.7014</v>
      </c>
      <c r="E2" s="7">
        <f>'IRA Calculations'!S4</f>
        <v>1633277288098.9893</v>
      </c>
      <c r="F2" s="7">
        <f>'IRA Calculations'!T4</f>
        <v>1675993726068.3748</v>
      </c>
      <c r="G2" s="7">
        <f>'IRA Calculations'!U4</f>
        <v>1716706003635.3701</v>
      </c>
      <c r="H2" s="7">
        <f>'IRA Calculations'!V4</f>
        <v>1755967383481.594</v>
      </c>
      <c r="I2" s="7">
        <f>'IRA Calculations'!W4</f>
        <v>1794714067937.1243</v>
      </c>
      <c r="J2" s="7">
        <f>'IRA Calculations'!X4</f>
        <v>1832128850368.6455</v>
      </c>
      <c r="K2" s="7">
        <f>'IRA Calculations'!Y4</f>
        <v>1869463784547.6538</v>
      </c>
      <c r="L2" s="7">
        <f>'IRA Calculations'!Z4</f>
        <v>1907360154051.8723</v>
      </c>
      <c r="M2" s="7">
        <f>'IRA Calculations'!AA4</f>
        <v>1946141932942.365</v>
      </c>
      <c r="N2" s="7">
        <f>'IRA Calculations'!AB4</f>
        <v>1985777230849.2244</v>
      </c>
      <c r="O2" s="7">
        <f>'IRA Calculations'!AC4</f>
        <v>2024449237372.3137</v>
      </c>
      <c r="P2" s="7">
        <f>'IRA Calculations'!AD4</f>
        <v>2063475706114.2214</v>
      </c>
      <c r="Q2" s="7">
        <f>'IRA Calculations'!AE4</f>
        <v>2103930378415.2791</v>
      </c>
      <c r="R2" s="7">
        <f>'IRA Calculations'!AF4</f>
        <v>2144522618485.6904</v>
      </c>
      <c r="S2" s="7">
        <f>'IRA Calculations'!AG4</f>
        <v>2185687709401.1379</v>
      </c>
      <c r="T2" s="7">
        <f>'IRA Calculations'!AH4</f>
        <v>2227752742030.7432</v>
      </c>
      <c r="U2" s="7">
        <f>'IRA Calculations'!AI4</f>
        <v>2269083276979.2314</v>
      </c>
      <c r="V2" s="7">
        <f>'IRA Calculations'!AJ4</f>
        <v>2310800152690.5688</v>
      </c>
      <c r="W2" s="7">
        <f>'IRA Calculations'!AK4</f>
        <v>2329165289662.2124</v>
      </c>
      <c r="X2" s="7">
        <f>'IRA Calculations'!AL4</f>
        <v>2348140669685.8926</v>
      </c>
      <c r="Y2" s="7">
        <f>'IRA Calculations'!AM4</f>
        <v>2368151892671.0068</v>
      </c>
      <c r="Z2" s="7">
        <f>'IRA Calculations'!AN4</f>
        <v>2388814471419.1123</v>
      </c>
      <c r="AA2" s="7">
        <f>'IRA Calculations'!AO4</f>
        <v>2409954275255.0723</v>
      </c>
      <c r="AB2" s="7">
        <f>'IRA Calculations'!AP4</f>
        <v>2431322267836.7168</v>
      </c>
      <c r="AC2" s="7">
        <f>'IRA Calculations'!AQ4</f>
        <v>2452642921661.9482</v>
      </c>
      <c r="AD2" s="7">
        <f>'IRA Calculations'!AR4</f>
        <v>2473381038974.1641</v>
      </c>
      <c r="AE2" s="7">
        <f>'IRA Calculations'!AS4</f>
        <v>2493860029630.7344</v>
      </c>
      <c r="AF2" s="7">
        <f>'IRA Calculations'!AT4</f>
        <v>2513524550668.2109</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3280060784231.7837</v>
      </c>
      <c r="C4" s="7">
        <f>'IRA Calculations'!Q6</f>
        <v>3280060784231.7837</v>
      </c>
      <c r="D4" s="7">
        <f>'IRA Calculations'!R6</f>
        <v>3296844683105.6655</v>
      </c>
      <c r="E4" s="7">
        <f>'IRA Calculations'!S6</f>
        <v>3223194537007.1494</v>
      </c>
      <c r="F4" s="7">
        <f>'IRA Calculations'!T6</f>
        <v>3151169963261.6367</v>
      </c>
      <c r="G4" s="7">
        <f>'IRA Calculations'!U6</f>
        <v>3080312811505.2261</v>
      </c>
      <c r="H4" s="7">
        <f>'IRA Calculations'!V6</f>
        <v>3014581934932.6343</v>
      </c>
      <c r="I4" s="7">
        <f>'IRA Calculations'!W6</f>
        <v>2959168663273.3555</v>
      </c>
      <c r="J4" s="7">
        <f>'IRA Calculations'!X6</f>
        <v>2910332526689.9912</v>
      </c>
      <c r="K4" s="7">
        <f>'IRA Calculations'!Y6</f>
        <v>2873231024735.7344</v>
      </c>
      <c r="L4" s="7">
        <f>'IRA Calculations'!Z6</f>
        <v>2850549940452.7407</v>
      </c>
      <c r="M4" s="7">
        <f>'IRA Calculations'!AA6</f>
        <v>2841299142847.0952</v>
      </c>
      <c r="N4" s="7">
        <f>'IRA Calculations'!AB6</f>
        <v>2847057883388.2852</v>
      </c>
      <c r="O4" s="7">
        <f>'IRA Calculations'!AC6</f>
        <v>2955414527998.8848</v>
      </c>
      <c r="P4" s="7">
        <f>'IRA Calculations'!AD6</f>
        <v>3076027732226.54</v>
      </c>
      <c r="Q4" s="7">
        <f>'IRA Calculations'!AE6</f>
        <v>3208944813289.0557</v>
      </c>
      <c r="R4" s="7">
        <f>'IRA Calculations'!AF6</f>
        <v>3345274954855.0586</v>
      </c>
      <c r="S4" s="7">
        <f>'IRA Calculations'!AG6</f>
        <v>3486318315014.7441</v>
      </c>
      <c r="T4" s="7">
        <f>'IRA Calculations'!AH6</f>
        <v>3634530832307.4541</v>
      </c>
      <c r="U4" s="7">
        <f>'IRA Calculations'!AI6</f>
        <v>3783551494476.7295</v>
      </c>
      <c r="V4" s="7">
        <f>'IRA Calculations'!AJ6</f>
        <v>3937344462556.6631</v>
      </c>
      <c r="W4" s="7">
        <f>'IRA Calculations'!AK6</f>
        <v>4029771561812.2139</v>
      </c>
      <c r="X4" s="7">
        <f>'IRA Calculations'!AL6</f>
        <v>4120487660497.7031</v>
      </c>
      <c r="Y4" s="7">
        <f>'IRA Calculations'!AM6</f>
        <v>4211069552631.1387</v>
      </c>
      <c r="Z4" s="7">
        <f>'IRA Calculations'!AN6</f>
        <v>4299758223213.1826</v>
      </c>
      <c r="AA4" s="7">
        <f>'IRA Calculations'!AO6</f>
        <v>4384954348266.9551</v>
      </c>
      <c r="AB4" s="7">
        <f>'IRA Calculations'!AP6</f>
        <v>4464760826901.2744</v>
      </c>
      <c r="AC4" s="7">
        <f>'IRA Calculations'!AQ6</f>
        <v>4537424050028.4238</v>
      </c>
      <c r="AD4" s="7">
        <f>'IRA Calculations'!AR6</f>
        <v>4600686769025.2256</v>
      </c>
      <c r="AE4" s="7">
        <f>'IRA Calculations'!AS6</f>
        <v>4655833049429.5303</v>
      </c>
      <c r="AF4" s="7">
        <f>'IRA Calculations'!AT6</f>
        <v>4701535452582.2686</v>
      </c>
    </row>
    <row r="5" spans="1:34" x14ac:dyDescent="0.2">
      <c r="A5" s="1" t="s">
        <v>79</v>
      </c>
      <c r="B5" s="7">
        <f>'IRA Calculations'!P7</f>
        <v>10447287670213.787</v>
      </c>
      <c r="C5" s="7">
        <f>'IRA Calculations'!Q7</f>
        <v>10447287670213.787</v>
      </c>
      <c r="D5" s="7">
        <f>'IRA Calculations'!R7</f>
        <v>10464520887181.5</v>
      </c>
      <c r="E5" s="7">
        <f>'IRA Calculations'!S7</f>
        <v>10471971975912.059</v>
      </c>
      <c r="F5" s="7">
        <f>'IRA Calculations'!T7</f>
        <v>10461165188880.566</v>
      </c>
      <c r="G5" s="7">
        <f>'IRA Calculations'!U7</f>
        <v>10432802177919.758</v>
      </c>
      <c r="H5" s="7">
        <f>'IRA Calculations'!V7</f>
        <v>10383200462157.631</v>
      </c>
      <c r="I5" s="7">
        <f>'IRA Calculations'!W7</f>
        <v>10312687249906.902</v>
      </c>
      <c r="J5" s="7">
        <f>'IRA Calculations'!X7</f>
        <v>10201760801475.816</v>
      </c>
      <c r="K5" s="7">
        <f>'IRA Calculations'!Y7</f>
        <v>10051233145494.428</v>
      </c>
      <c r="L5" s="7">
        <f>'IRA Calculations'!Z7</f>
        <v>9854023823665.7207</v>
      </c>
      <c r="M5" s="7">
        <f>'IRA Calculations'!AA7</f>
        <v>9616262025881.4629</v>
      </c>
      <c r="N5" s="7">
        <f>'IRA Calculations'!AB7</f>
        <v>9336812585127.4629</v>
      </c>
      <c r="O5" s="7">
        <f>'IRA Calculations'!AC7</f>
        <v>9021930355823.5039</v>
      </c>
      <c r="P5" s="7">
        <f>'IRA Calculations'!AD7</f>
        <v>8674522531057.6855</v>
      </c>
      <c r="Q5" s="7">
        <f>'IRA Calculations'!AE7</f>
        <v>8309079259772.2676</v>
      </c>
      <c r="R5" s="7">
        <f>'IRA Calculations'!AF7</f>
        <v>7925539343045.2705</v>
      </c>
      <c r="S5" s="7">
        <f>'IRA Calculations'!AG7</f>
        <v>7534220807226.3281</v>
      </c>
      <c r="T5" s="7">
        <f>'IRA Calculations'!AH7</f>
        <v>7139068382798.3682</v>
      </c>
      <c r="U5" s="7">
        <f>'IRA Calculations'!AI7</f>
        <v>6735331716343.0049</v>
      </c>
      <c r="V5" s="7">
        <f>'IRA Calculations'!AJ7</f>
        <v>6327633503464.127</v>
      </c>
      <c r="W5" s="7">
        <f>'IRA Calculations'!AK7</f>
        <v>5837587392386.4824</v>
      </c>
      <c r="X5" s="7">
        <f>'IRA Calculations'!AL7</f>
        <v>5353840403592.1143</v>
      </c>
      <c r="Y5" s="7">
        <f>'IRA Calculations'!AM7</f>
        <v>4878851121309.2402</v>
      </c>
      <c r="Z5" s="7">
        <f>'IRA Calculations'!AN7</f>
        <v>4414094846248.1836</v>
      </c>
      <c r="AA5" s="7">
        <f>'IRA Calculations'!AO7</f>
        <v>3964132887877.147</v>
      </c>
      <c r="AB5" s="7">
        <f>'IRA Calculations'!AP7</f>
        <v>3534366572611.3364</v>
      </c>
      <c r="AC5" s="7">
        <f>'IRA Calculations'!AQ7</f>
        <v>3129613889415.001</v>
      </c>
      <c r="AD5" s="7">
        <f>'IRA Calculations'!AR7</f>
        <v>2752843804794.0757</v>
      </c>
      <c r="AE5" s="7">
        <f>'IRA Calculations'!AS7</f>
        <v>2407102806092.2852</v>
      </c>
      <c r="AF5" s="7">
        <f>'IRA Calculations'!AT7</f>
        <v>2093299678178.6223</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6010213287705.7402</v>
      </c>
      <c r="C7" s="7">
        <f>'IRA Calculations'!Q9</f>
        <v>6010213287705.7402</v>
      </c>
      <c r="D7" s="7">
        <f>'IRA Calculations'!R9</f>
        <v>6022603259236.332</v>
      </c>
      <c r="E7" s="7">
        <f>'IRA Calculations'!S9</f>
        <v>6032924628015.584</v>
      </c>
      <c r="F7" s="7">
        <f>'IRA Calculations'!T9</f>
        <v>6038916401509.5801</v>
      </c>
      <c r="G7" s="7">
        <f>'IRA Calculations'!U9</f>
        <v>6045182251920.1123</v>
      </c>
      <c r="H7" s="7">
        <f>'IRA Calculations'!V9</f>
        <v>6053567788436.792</v>
      </c>
      <c r="I7" s="7">
        <f>'IRA Calculations'!W9</f>
        <v>6068155499453.9512</v>
      </c>
      <c r="J7" s="7">
        <f>'IRA Calculations'!X9</f>
        <v>6086047171031.9619</v>
      </c>
      <c r="K7" s="7">
        <f>'IRA Calculations'!Y9</f>
        <v>6110963049459.6719</v>
      </c>
      <c r="L7" s="7">
        <f>'IRA Calculations'!Z9</f>
        <v>6142304450588.0674</v>
      </c>
      <c r="M7" s="7">
        <f>'IRA Calculations'!AA9</f>
        <v>6185820741071.4668</v>
      </c>
      <c r="N7" s="7">
        <f>'IRA Calculations'!AB9</f>
        <v>6237043695764.8594</v>
      </c>
      <c r="O7" s="7">
        <f>'IRA Calculations'!AC9</f>
        <v>6297559708982.8115</v>
      </c>
      <c r="P7" s="7">
        <f>'IRA Calculations'!AD9</f>
        <v>6364814458130.8623</v>
      </c>
      <c r="Q7" s="7">
        <f>'IRA Calculations'!AE9</f>
        <v>6441849728956.5762</v>
      </c>
      <c r="R7" s="7">
        <f>'IRA Calculations'!AF9</f>
        <v>6524490511218.29</v>
      </c>
      <c r="S7" s="7">
        <f>'IRA Calculations'!AG9</f>
        <v>6613984129446.2686</v>
      </c>
      <c r="T7" s="7">
        <f>'IRA Calculations'!AH9</f>
        <v>6710867133477.2734</v>
      </c>
      <c r="U7" s="7">
        <f>'IRA Calculations'!AI9</f>
        <v>6812077877702.1865</v>
      </c>
      <c r="V7" s="7">
        <f>'IRA Calculations'!AJ9</f>
        <v>6920763811310.8486</v>
      </c>
      <c r="W7" s="7">
        <f>'IRA Calculations'!AK9</f>
        <v>6958339364721.627</v>
      </c>
      <c r="X7" s="7">
        <f>'IRA Calculations'!AL9</f>
        <v>6997752374456.7334</v>
      </c>
      <c r="Y7" s="7">
        <f>'IRA Calculations'!AM9</f>
        <v>7040328978223.0889</v>
      </c>
      <c r="Z7" s="7">
        <f>'IRA Calculations'!AN9</f>
        <v>7084088484714.2256</v>
      </c>
      <c r="AA7" s="7">
        <f>'IRA Calculations'!AO9</f>
        <v>7128596575936.0225</v>
      </c>
      <c r="AB7" s="7">
        <f>'IRA Calculations'!AP9</f>
        <v>7173701240551.8193</v>
      </c>
      <c r="AC7" s="7">
        <f>'IRA Calculations'!AQ9</f>
        <v>7219152525529.8906</v>
      </c>
      <c r="AD7" s="7">
        <f>'IRA Calculations'!AR9</f>
        <v>7263088978160.334</v>
      </c>
      <c r="AE7" s="7">
        <f>'IRA Calculations'!AS9</f>
        <v>7307046210600.0996</v>
      </c>
      <c r="AF7" s="7">
        <f>'IRA Calculations'!AT9</f>
        <v>7348782712385.0664</v>
      </c>
    </row>
    <row r="8" spans="1:34" x14ac:dyDescent="0.2">
      <c r="A8" s="1" t="s">
        <v>344</v>
      </c>
      <c r="B8" s="7">
        <f>'IRA Calculations'!P10</f>
        <v>250206841380.47186</v>
      </c>
      <c r="C8" s="7">
        <f>'IRA Calculations'!Q10</f>
        <v>250206841380.47186</v>
      </c>
      <c r="D8" s="7">
        <f>'IRA Calculations'!R10</f>
        <v>250084477038.36884</v>
      </c>
      <c r="E8" s="7">
        <f>'IRA Calculations'!S10</f>
        <v>249627393688.40146</v>
      </c>
      <c r="F8" s="7">
        <f>'IRA Calculations'!T10</f>
        <v>248541522902.98874</v>
      </c>
      <c r="G8" s="7">
        <f>'IRA Calculations'!U10</f>
        <v>246865641728.98569</v>
      </c>
      <c r="H8" s="7">
        <f>'IRA Calculations'!V10</f>
        <v>244338702169.33176</v>
      </c>
      <c r="I8" s="7">
        <f>'IRA Calculations'!W10</f>
        <v>240905865129.23581</v>
      </c>
      <c r="J8" s="7">
        <f>'IRA Calculations'!X10</f>
        <v>236150538356.7753</v>
      </c>
      <c r="K8" s="7">
        <f>'IRA Calculations'!Y10</f>
        <v>230193783547.57498</v>
      </c>
      <c r="L8" s="7">
        <f>'IRA Calculations'!Z10</f>
        <v>222909562581.89075</v>
      </c>
      <c r="M8" s="7">
        <f>'IRA Calculations'!AA10</f>
        <v>214457286070.29437</v>
      </c>
      <c r="N8" s="7">
        <f>'IRA Calculations'!AB10</f>
        <v>205017024680.13062</v>
      </c>
      <c r="O8" s="7">
        <f>'IRA Calculations'!AC10</f>
        <v>194696627728.34723</v>
      </c>
      <c r="P8" s="7">
        <f>'IRA Calculations'!AD10</f>
        <v>183559914902.73303</v>
      </c>
      <c r="Q8" s="7">
        <f>'IRA Calculations'!AE10</f>
        <v>171858464173.15533</v>
      </c>
      <c r="R8" s="7">
        <f>'IRA Calculations'!AF10</f>
        <v>159740723365.26035</v>
      </c>
      <c r="S8" s="7">
        <f>'IRA Calculations'!AG10</f>
        <v>147400320976.56116</v>
      </c>
      <c r="T8" s="7">
        <f>'IRA Calculations'!AH10</f>
        <v>134957117841.68353</v>
      </c>
      <c r="U8" s="7">
        <f>'IRA Calculations'!AI10</f>
        <v>122459181445.73358</v>
      </c>
      <c r="V8" s="7">
        <f>'IRA Calculations'!AJ10</f>
        <v>110190860796.09207</v>
      </c>
      <c r="W8" s="7">
        <f>'IRA Calculations'!AK10</f>
        <v>97199738015.143311</v>
      </c>
      <c r="X8" s="7">
        <f>'IRA Calculations'!AL10</f>
        <v>84885444207.354843</v>
      </c>
      <c r="Y8" s="7">
        <f>'IRA Calculations'!AM10</f>
        <v>73394550149.99826</v>
      </c>
      <c r="Z8" s="7">
        <f>'IRA Calculations'!AN10</f>
        <v>62818077741.701279</v>
      </c>
      <c r="AA8" s="7">
        <f>'IRA Calculations'!AO10</f>
        <v>53250768045.938515</v>
      </c>
      <c r="AB8" s="7">
        <f>'IRA Calculations'!AP10</f>
        <v>44750565902.479469</v>
      </c>
      <c r="AC8" s="7">
        <f>'IRA Calculations'!AQ10</f>
        <v>37350970480.20507</v>
      </c>
      <c r="AD8" s="7">
        <f>'IRA Calculations'!AR10</f>
        <v>31046962486.739937</v>
      </c>
      <c r="AE8" s="7">
        <f>'IRA Calculations'!AS10</f>
        <v>25809108181.076435</v>
      </c>
      <c r="AF8" s="7">
        <f>'IRA Calculations'!AT10</f>
        <v>21558268342.311375</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4916593974682.79</v>
      </c>
      <c r="C10" s="7">
        <f>'IRA Calculations'!Q12</f>
        <v>4916593974682.79</v>
      </c>
      <c r="D10" s="7">
        <f>'IRA Calculations'!R12</f>
        <v>4994762765168.2305</v>
      </c>
      <c r="E10" s="7">
        <f>'IRA Calculations'!S12</f>
        <v>5067219409013.793</v>
      </c>
      <c r="F10" s="7">
        <f>'IRA Calculations'!T12</f>
        <v>5129879608184.4658</v>
      </c>
      <c r="G10" s="7">
        <f>'IRA Calculations'!U12</f>
        <v>5184645168465.5762</v>
      </c>
      <c r="H10" s="7">
        <f>'IRA Calculations'!V12</f>
        <v>5232087314064.9502</v>
      </c>
      <c r="I10" s="7">
        <f>'IRA Calculations'!W12</f>
        <v>5276331614113.791</v>
      </c>
      <c r="J10" s="7">
        <f>'IRA Calculations'!X12</f>
        <v>5313099362563.6416</v>
      </c>
      <c r="K10" s="7">
        <f>'IRA Calculations'!Y12</f>
        <v>5348630769268.7764</v>
      </c>
      <c r="L10" s="7">
        <f>'IRA Calculations'!Z12</f>
        <v>5384808045682.3672</v>
      </c>
      <c r="M10" s="7">
        <f>'IRA Calculations'!AA12</f>
        <v>5429660525168.4355</v>
      </c>
      <c r="N10" s="7">
        <f>'IRA Calculations'!AB12</f>
        <v>5483373424612.4775</v>
      </c>
      <c r="O10" s="7">
        <f>'IRA Calculations'!AC12</f>
        <v>5550713558227.292</v>
      </c>
      <c r="P10" s="7">
        <f>'IRA Calculations'!AD12</f>
        <v>5632343514554.5625</v>
      </c>
      <c r="Q10" s="7">
        <f>'IRA Calculations'!AE12</f>
        <v>5733486623312.2031</v>
      </c>
      <c r="R10" s="7">
        <f>'IRA Calculations'!AF12</f>
        <v>5847378948697.6445</v>
      </c>
      <c r="S10" s="7">
        <f>'IRA Calculations'!AG12</f>
        <v>5974401894667.752</v>
      </c>
      <c r="T10" s="7">
        <f>'IRA Calculations'!AH12</f>
        <v>6113266440170.1016</v>
      </c>
      <c r="U10" s="7">
        <f>'IRA Calculations'!AI12</f>
        <v>6257759962019.915</v>
      </c>
      <c r="V10" s="7">
        <f>'IRA Calculations'!AJ12</f>
        <v>6411205764582.8291</v>
      </c>
      <c r="W10" s="7">
        <f>'IRA Calculations'!AK12</f>
        <v>6488534592348.7168</v>
      </c>
      <c r="X10" s="7">
        <f>'IRA Calculations'!AL12</f>
        <v>6567379288378.3818</v>
      </c>
      <c r="Y10" s="7">
        <f>'IRA Calculations'!AM12</f>
        <v>6649579686686.1279</v>
      </c>
      <c r="Z10" s="7">
        <f>'IRA Calculations'!AN12</f>
        <v>6733660852908.6367</v>
      </c>
      <c r="AA10" s="7">
        <f>'IRA Calculations'!AO12</f>
        <v>6818515471828.6475</v>
      </c>
      <c r="AB10" s="7">
        <f>'IRA Calculations'!AP12</f>
        <v>6902185823911.1309</v>
      </c>
      <c r="AC10" s="7">
        <f>'IRA Calculations'!AQ12</f>
        <v>6982469881809.9902</v>
      </c>
      <c r="AD10" s="7">
        <f>'IRA Calculations'!AR12</f>
        <v>7056248587392.6113</v>
      </c>
      <c r="AE10" s="7">
        <f>'IRA Calculations'!AS12</f>
        <v>7124394722244.4316</v>
      </c>
      <c r="AF10" s="7">
        <f>'IRA Calculations'!AT12</f>
        <v>7184611004634.0059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217196862909.19287</v>
      </c>
      <c r="C2" s="7">
        <f>'IRA Calculations'!P17</f>
        <v>217196862909.19287</v>
      </c>
      <c r="D2" s="7">
        <f>'IRA Calculations'!Q17</f>
        <v>217196862909.19287</v>
      </c>
      <c r="E2" s="7">
        <f>'IRA Calculations'!R17</f>
        <v>215785448937.74786</v>
      </c>
      <c r="F2" s="7">
        <f>'IRA Calculations'!S17</f>
        <v>271006990408.47452</v>
      </c>
      <c r="G2" s="7">
        <f>'IRA Calculations'!T17</f>
        <v>326427583561.60449</v>
      </c>
      <c r="H2" s="7">
        <f>'IRA Calculations'!U17</f>
        <v>382067779509.48682</v>
      </c>
      <c r="I2" s="7">
        <f>'IRA Calculations'!V17</f>
        <v>437582839652.77338</v>
      </c>
      <c r="J2" s="7">
        <f>'IRA Calculations'!W17</f>
        <v>493702428673.76288</v>
      </c>
      <c r="K2" s="7">
        <f>'IRA Calculations'!X17</f>
        <v>550077943121.26038</v>
      </c>
      <c r="L2" s="7">
        <f>'IRA Calculations'!Y17</f>
        <v>606719280352.2207</v>
      </c>
      <c r="M2" s="7">
        <f>'IRA Calculations'!Z17</f>
        <v>663623884968.62317</v>
      </c>
      <c r="N2" s="7">
        <f>'IRA Calculations'!AA17</f>
        <v>720474644354.90063</v>
      </c>
      <c r="O2" s="7">
        <f>'IRA Calculations'!AB17</f>
        <v>777899683549.58252</v>
      </c>
      <c r="P2" s="7">
        <f>'IRA Calculations'!AC17</f>
        <v>779024209276.99524</v>
      </c>
      <c r="Q2" s="7">
        <f>'IRA Calculations'!AD17</f>
        <v>780249658665.58093</v>
      </c>
      <c r="R2" s="7">
        <f>'IRA Calculations'!AE17</f>
        <v>781536558241.1499</v>
      </c>
      <c r="S2" s="7">
        <f>'IRA Calculations'!AF17</f>
        <v>782530596172.02588</v>
      </c>
      <c r="T2" s="7">
        <f>'IRA Calculations'!AG17</f>
        <v>783891395379.0625</v>
      </c>
      <c r="U2" s="7">
        <f>'IRA Calculations'!AH17</f>
        <v>785278594732.23608</v>
      </c>
      <c r="V2" s="7">
        <f>'IRA Calculations'!AI17</f>
        <v>786686030616.62939</v>
      </c>
      <c r="W2" s="7">
        <f>'IRA Calculations'!AJ17</f>
        <v>788105907950.35571</v>
      </c>
      <c r="X2" s="7">
        <f>'IRA Calculations'!AK17</f>
        <v>789473354159.15552</v>
      </c>
      <c r="Y2" s="7">
        <f>'IRA Calculations'!AL17</f>
        <v>790836404503.89478</v>
      </c>
      <c r="Z2" s="7">
        <f>'IRA Calculations'!AM17</f>
        <v>791870169747.38208</v>
      </c>
      <c r="AA2" s="7">
        <f>'IRA Calculations'!AN17</f>
        <v>793229703077.23547</v>
      </c>
      <c r="AB2" s="7">
        <f>'IRA Calculations'!AO17</f>
        <v>794587859853.14062</v>
      </c>
      <c r="AC2" s="7">
        <f>'IRA Calculations'!AP17</f>
        <v>795944899136.20789</v>
      </c>
      <c r="AD2" s="7">
        <f>'IRA Calculations'!AQ17</f>
        <v>797300727023.50671</v>
      </c>
      <c r="AE2" s="7">
        <f>'IRA Calculations'!AR17</f>
        <v>798655436176.93433</v>
      </c>
      <c r="AF2" s="7">
        <f>'IRA Calculations'!AS17</f>
        <v>800008975072.42847</v>
      </c>
      <c r="AG2" s="7">
        <f>'IRA Calculations'!AT17</f>
        <v>801362414364.50061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792501243241.11597</v>
      </c>
      <c r="C2" s="7">
        <f>'IRA Calculations'!P30</f>
        <v>792501243241.11597</v>
      </c>
      <c r="D2" s="7">
        <f>'IRA Calculations'!Q30</f>
        <v>792501243241.11597</v>
      </c>
      <c r="E2" s="7">
        <f>'IRA Calculations'!R30</f>
        <v>784936322361.5697</v>
      </c>
      <c r="F2" s="7">
        <f>'IRA Calculations'!S30</f>
        <v>778049326424.99646</v>
      </c>
      <c r="G2" s="7">
        <f>'IRA Calculations'!T30</f>
        <v>770725244374.08081</v>
      </c>
      <c r="H2" s="7">
        <f>'IRA Calculations'!U30</f>
        <v>766425713161.90515</v>
      </c>
      <c r="I2" s="7">
        <f>'IRA Calculations'!V30</f>
        <v>764593698282.05945</v>
      </c>
      <c r="J2" s="7">
        <f>'IRA Calculations'!W30</f>
        <v>763115437228.16028</v>
      </c>
      <c r="K2" s="7">
        <f>'IRA Calculations'!X30</f>
        <v>761751605670.52185</v>
      </c>
      <c r="L2" s="7">
        <f>'IRA Calculations'!Y30</f>
        <v>760524387494.59778</v>
      </c>
      <c r="M2" s="7">
        <f>'IRA Calculations'!Z30</f>
        <v>759803357583.66321</v>
      </c>
      <c r="N2" s="7">
        <f>'IRA Calculations'!AA30</f>
        <v>760196147843.73108</v>
      </c>
      <c r="O2" s="7">
        <f>'IRA Calculations'!AB30</f>
        <v>761104407211.80029</v>
      </c>
      <c r="P2" s="7">
        <f>'IRA Calculations'!AC30</f>
        <v>762671249749.7229</v>
      </c>
      <c r="Q2" s="7">
        <f>'IRA Calculations'!AD30</f>
        <v>764308576977.03955</v>
      </c>
      <c r="R2" s="7">
        <f>'IRA Calculations'!AE30</f>
        <v>765816368727.90161</v>
      </c>
      <c r="S2" s="7">
        <f>'IRA Calculations'!AF30</f>
        <v>766007595414.23535</v>
      </c>
      <c r="T2" s="7">
        <f>'IRA Calculations'!AG30</f>
        <v>765667181519.66064</v>
      </c>
      <c r="U2" s="7">
        <f>'IRA Calculations'!AH30</f>
        <v>764984856298.10461</v>
      </c>
      <c r="V2" s="7">
        <f>'IRA Calculations'!AI30</f>
        <v>764048295529.5437</v>
      </c>
      <c r="W2" s="7">
        <f>'IRA Calculations'!AJ30</f>
        <v>762904811299.61584</v>
      </c>
      <c r="X2" s="7">
        <f>'IRA Calculations'!AK30</f>
        <v>755453236069.46436</v>
      </c>
      <c r="Y2" s="7">
        <f>'IRA Calculations'!AL30</f>
        <v>748177313895.65442</v>
      </c>
      <c r="Z2" s="7">
        <f>'IRA Calculations'!AM30</f>
        <v>741145005835.41223</v>
      </c>
      <c r="AA2" s="7">
        <f>'IRA Calculations'!AN30</f>
        <v>734403155776.59338</v>
      </c>
      <c r="AB2" s="7">
        <f>'IRA Calculations'!AO30</f>
        <v>727940839630.05115</v>
      </c>
      <c r="AC2" s="7">
        <f>'IRA Calculations'!AP30</f>
        <v>721725357218.38062</v>
      </c>
      <c r="AD2" s="7">
        <f>'IRA Calculations'!AQ30</f>
        <v>715708255570.89453</v>
      </c>
      <c r="AE2" s="7">
        <f>'IRA Calculations'!AR30</f>
        <v>709842024958.30383</v>
      </c>
      <c r="AF2" s="7">
        <f>'IRA Calculations'!AS30</f>
        <v>704096878100.33862</v>
      </c>
      <c r="AG2" s="7">
        <f>'IRA Calculations'!AT30</f>
        <v>698457175430.36902</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3225713189300.8413</v>
      </c>
      <c r="C2" s="7">
        <f>'IRA Calculations'!P43</f>
        <v>3225713189300.8413</v>
      </c>
      <c r="D2" s="7">
        <f>'IRA Calculations'!Q43</f>
        <v>3225713189300.8413</v>
      </c>
      <c r="E2" s="7">
        <f>'IRA Calculations'!R43</f>
        <v>3224574542762.0483</v>
      </c>
      <c r="F2" s="7">
        <f>'IRA Calculations'!S43</f>
        <v>3220907879438.1777</v>
      </c>
      <c r="G2" s="7">
        <f>'IRA Calculations'!T43</f>
        <v>3215651805752.3398</v>
      </c>
      <c r="H2" s="7">
        <f>'IRA Calculations'!U43</f>
        <v>3210361480504.2671</v>
      </c>
      <c r="I2" s="7">
        <f>'IRA Calculations'!V43</f>
        <v>3206732437818.6582</v>
      </c>
      <c r="J2" s="7">
        <f>'IRA Calculations'!W43</f>
        <v>3205670724292.5054</v>
      </c>
      <c r="K2" s="7">
        <f>'IRA Calculations'!X43</f>
        <v>3207515263061.8315</v>
      </c>
      <c r="L2" s="7">
        <f>'IRA Calculations'!Y43</f>
        <v>3212438431172.8589</v>
      </c>
      <c r="M2" s="7">
        <f>'IRA Calculations'!Z43</f>
        <v>3221492531656.4673</v>
      </c>
      <c r="N2" s="7">
        <f>'IRA Calculations'!AA43</f>
        <v>3235241271104.9478</v>
      </c>
      <c r="O2" s="7">
        <f>'IRA Calculations'!AB43</f>
        <v>3252774755517.8955</v>
      </c>
      <c r="P2" s="7">
        <f>'IRA Calculations'!AC43</f>
        <v>3273325964371.9346</v>
      </c>
      <c r="Q2" s="7">
        <f>'IRA Calculations'!AD43</f>
        <v>3296959821638.3408</v>
      </c>
      <c r="R2" s="7">
        <f>'IRA Calculations'!AE43</f>
        <v>3323059217034.3667</v>
      </c>
      <c r="S2" s="7">
        <f>'IRA Calculations'!AF43</f>
        <v>3350792205692.6729</v>
      </c>
      <c r="T2" s="7">
        <f>'IRA Calculations'!AG43</f>
        <v>3379384932590.3364</v>
      </c>
      <c r="U2" s="7">
        <f>'IRA Calculations'!AH43</f>
        <v>3408546260610.3237</v>
      </c>
      <c r="V2" s="7">
        <f>'IRA Calculations'!AI43</f>
        <v>3437957185301.4912</v>
      </c>
      <c r="W2" s="7">
        <f>'IRA Calculations'!AJ43</f>
        <v>3467384676077.9419</v>
      </c>
      <c r="X2" s="7">
        <f>'IRA Calculations'!AK43</f>
        <v>3466876552614.0488</v>
      </c>
      <c r="Y2" s="7">
        <f>'IRA Calculations'!AL43</f>
        <v>3466229619143.6411</v>
      </c>
      <c r="Z2" s="7">
        <f>'IRA Calculations'!AM43</f>
        <v>3465474858277.1953</v>
      </c>
      <c r="AA2" s="7">
        <f>'IRA Calculations'!AN43</f>
        <v>3464664967009.7251</v>
      </c>
      <c r="AB2" s="7">
        <f>'IRA Calculations'!AO43</f>
        <v>3463857037076.8257</v>
      </c>
      <c r="AC2" s="7">
        <f>'IRA Calculations'!AP43</f>
        <v>3463092061026.0874</v>
      </c>
      <c r="AD2" s="7">
        <f>'IRA Calculations'!AQ43</f>
        <v>3462368280911.7485</v>
      </c>
      <c r="AE2" s="7">
        <f>'IRA Calculations'!AR43</f>
        <v>3461698910526.3936</v>
      </c>
      <c r="AF2" s="7">
        <f>'IRA Calculations'!AS43</f>
        <v>3461060681619.3936</v>
      </c>
      <c r="AG2" s="7">
        <f>'IRA Calculations'!AT43</f>
        <v>3460430517592.2646</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1198582838762.3945</v>
      </c>
      <c r="C4" s="7">
        <f>'IRA Calculations'!P45</f>
        <v>1198582838762.3945</v>
      </c>
      <c r="D4" s="7">
        <f>'IRA Calculations'!Q45</f>
        <v>1198582838762.3945</v>
      </c>
      <c r="E4" s="7">
        <f>'IRA Calculations'!R45</f>
        <v>1208324430629.9084</v>
      </c>
      <c r="F4" s="7">
        <f>'IRA Calculations'!S45</f>
        <v>1217690650849.0366</v>
      </c>
      <c r="G4" s="7">
        <f>'IRA Calculations'!T45</f>
        <v>1226982506515.7637</v>
      </c>
      <c r="H4" s="7">
        <f>'IRA Calculations'!U45</f>
        <v>1236688338523.8596</v>
      </c>
      <c r="I4" s="7">
        <f>'IRA Calculations'!V45</f>
        <v>1247072600285.7793</v>
      </c>
      <c r="J4" s="7">
        <f>'IRA Calculations'!W45</f>
        <v>1258145274735.7449</v>
      </c>
      <c r="K4" s="7">
        <f>'IRA Calculations'!X45</f>
        <v>1269657556250.7837</v>
      </c>
      <c r="L4" s="7">
        <f>'IRA Calculations'!Y45</f>
        <v>1281419369295.8777</v>
      </c>
      <c r="M4" s="7">
        <f>'IRA Calculations'!Z45</f>
        <v>1293595497909.3325</v>
      </c>
      <c r="N4" s="7">
        <f>'IRA Calculations'!AA45</f>
        <v>1306088881010.1516</v>
      </c>
      <c r="O4" s="7">
        <f>'IRA Calculations'!AB45</f>
        <v>1318537738153.9194</v>
      </c>
      <c r="P4" s="7">
        <f>'IRA Calculations'!AC45</f>
        <v>1330844283940.4292</v>
      </c>
      <c r="Q4" s="7">
        <f>'IRA Calculations'!AD45</f>
        <v>1343230904696.8345</v>
      </c>
      <c r="R4" s="7">
        <f>'IRA Calculations'!AE45</f>
        <v>1355703650804.9553</v>
      </c>
      <c r="S4" s="7">
        <f>'IRA Calculations'!AF45</f>
        <v>1368164017794.6758</v>
      </c>
      <c r="T4" s="7">
        <f>'IRA Calculations'!AG45</f>
        <v>1380595403071.9656</v>
      </c>
      <c r="U4" s="7">
        <f>'IRA Calculations'!AH45</f>
        <v>1393069879336.6255</v>
      </c>
      <c r="V4" s="7">
        <f>'IRA Calculations'!AI45</f>
        <v>1405543800420.6555</v>
      </c>
      <c r="W4" s="7">
        <f>'IRA Calculations'!AJ45</f>
        <v>1417993643626.7224</v>
      </c>
      <c r="X4" s="7">
        <f>'IRA Calculations'!AK45</f>
        <v>1417074027484.4319</v>
      </c>
      <c r="Y4" s="7">
        <f>'IRA Calculations'!AL45</f>
        <v>1416141223104.7231</v>
      </c>
      <c r="Z4" s="7">
        <f>'IRA Calculations'!AM45</f>
        <v>1415221936463.9915</v>
      </c>
      <c r="AA4" s="7">
        <f>'IRA Calculations'!AN45</f>
        <v>1414336063846.9133</v>
      </c>
      <c r="AB4" s="7">
        <f>'IRA Calculations'!AO45</f>
        <v>1413493127457.4053</v>
      </c>
      <c r="AC4" s="7">
        <f>'IRA Calculations'!AP45</f>
        <v>1412690175653.1387</v>
      </c>
      <c r="AD4" s="7">
        <f>'IRA Calculations'!AQ45</f>
        <v>1411941444870.5305</v>
      </c>
      <c r="AE4" s="7">
        <f>'IRA Calculations'!AR45</f>
        <v>1411242678667.4746</v>
      </c>
      <c r="AF4" s="7">
        <f>'IRA Calculations'!AS45</f>
        <v>1410602144961.1709</v>
      </c>
      <c r="AG4" s="7">
        <f>'IRA Calculations'!AT45</f>
        <v>1410022191262.667</v>
      </c>
    </row>
    <row r="5" spans="1:35" x14ac:dyDescent="0.2">
      <c r="A5" s="1" t="s">
        <v>79</v>
      </c>
      <c r="B5" s="7">
        <f>'IRA Calculations'!O46</f>
        <v>799772304567.14307</v>
      </c>
      <c r="C5" s="7">
        <f>'IRA Calculations'!P46</f>
        <v>799772304567.14307</v>
      </c>
      <c r="D5" s="7">
        <f>'IRA Calculations'!Q46</f>
        <v>799772304567.14307</v>
      </c>
      <c r="E5" s="7">
        <f>'IRA Calculations'!R46</f>
        <v>774424978520.07666</v>
      </c>
      <c r="F5" s="7">
        <f>'IRA Calculations'!S46</f>
        <v>755871214981.33435</v>
      </c>
      <c r="G5" s="7">
        <f>'IRA Calculations'!T46</f>
        <v>743217533050.87305</v>
      </c>
      <c r="H5" s="7">
        <f>'IRA Calculations'!U46</f>
        <v>735584577970.43896</v>
      </c>
      <c r="I5" s="7">
        <f>'IRA Calculations'!V46</f>
        <v>732164416883.36353</v>
      </c>
      <c r="J5" s="7">
        <f>'IRA Calculations'!W46</f>
        <v>731957669440.71094</v>
      </c>
      <c r="K5" s="7">
        <f>'IRA Calculations'!X46</f>
        <v>733957935491.1543</v>
      </c>
      <c r="L5" s="7">
        <f>'IRA Calculations'!Y46</f>
        <v>737333304811.0144</v>
      </c>
      <c r="M5" s="7">
        <f>'IRA Calculations'!Z46</f>
        <v>741727833312.34753</v>
      </c>
      <c r="N5" s="7">
        <f>'IRA Calculations'!AA46</f>
        <v>746781357452.08582</v>
      </c>
      <c r="O5" s="7">
        <f>'IRA Calculations'!AB46</f>
        <v>752072869757.20642</v>
      </c>
      <c r="P5" s="7">
        <f>'IRA Calculations'!AC46</f>
        <v>757425024950.92517</v>
      </c>
      <c r="Q5" s="7">
        <f>'IRA Calculations'!AD46</f>
        <v>762982835595.81433</v>
      </c>
      <c r="R5" s="7">
        <f>'IRA Calculations'!AE46</f>
        <v>768723397140.95056</v>
      </c>
      <c r="S5" s="7">
        <f>'IRA Calculations'!AF46</f>
        <v>774561534022.9303</v>
      </c>
      <c r="T5" s="7">
        <f>'IRA Calculations'!AG46</f>
        <v>780405053493.71375</v>
      </c>
      <c r="U5" s="7">
        <f>'IRA Calculations'!AH46</f>
        <v>786293399038.1842</v>
      </c>
      <c r="V5" s="7">
        <f>'IRA Calculations'!AI46</f>
        <v>792210421217.8158</v>
      </c>
      <c r="W5" s="7">
        <f>'IRA Calculations'!AJ46</f>
        <v>798147429550.56238</v>
      </c>
      <c r="X5" s="7">
        <f>'IRA Calculations'!AK46</f>
        <v>797459029108.7948</v>
      </c>
      <c r="Y5" s="7">
        <f>'IRA Calculations'!AL46</f>
        <v>796790806578.13281</v>
      </c>
      <c r="Z5" s="7">
        <f>'IRA Calculations'!AM46</f>
        <v>796156492091.15369</v>
      </c>
      <c r="AA5" s="7">
        <f>'IRA Calculations'!AN46</f>
        <v>795563495746.53809</v>
      </c>
      <c r="AB5" s="7">
        <f>'IRA Calculations'!AO46</f>
        <v>795012194255.72571</v>
      </c>
      <c r="AC5" s="7">
        <f>'IRA Calculations'!AP46</f>
        <v>794493062106.16675</v>
      </c>
      <c r="AD5" s="7">
        <f>'IRA Calculations'!AQ46</f>
        <v>794011444312.58606</v>
      </c>
      <c r="AE5" s="7">
        <f>'IRA Calculations'!AR46</f>
        <v>793561878629.81738</v>
      </c>
      <c r="AF5" s="7">
        <f>'IRA Calculations'!AS46</f>
        <v>793149404578.43567</v>
      </c>
      <c r="AG5" s="7">
        <f>'IRA Calculations'!AT46</f>
        <v>792778119482.13818</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532549426290.98376</v>
      </c>
      <c r="C10" s="7">
        <f>'IRA Calculations'!P51</f>
        <v>532549426290.98376</v>
      </c>
      <c r="D10" s="7">
        <f>'IRA Calculations'!Q51</f>
        <v>532549426290.98376</v>
      </c>
      <c r="E10" s="7">
        <f>'IRA Calculations'!R51</f>
        <v>528025036856.91248</v>
      </c>
      <c r="F10" s="7">
        <f>'IRA Calculations'!S51</f>
        <v>524339033125.87115</v>
      </c>
      <c r="G10" s="7">
        <f>'IRA Calculations'!T51</f>
        <v>521740079240.51965</v>
      </c>
      <c r="H10" s="7">
        <f>'IRA Calculations'!U51</f>
        <v>520416249465.52997</v>
      </c>
      <c r="I10" s="7">
        <f>'IRA Calculations'!V51</f>
        <v>520485367561.1474</v>
      </c>
      <c r="J10" s="7">
        <f>'IRA Calculations'!W51</f>
        <v>521797000771.22021</v>
      </c>
      <c r="K10" s="7">
        <f>'IRA Calculations'!X51</f>
        <v>524081277587.80646</v>
      </c>
      <c r="L10" s="7">
        <f>'IRA Calculations'!Y51</f>
        <v>527061228382.88727</v>
      </c>
      <c r="M10" s="7">
        <f>'IRA Calculations'!Z51</f>
        <v>530693246112.59149</v>
      </c>
      <c r="N10" s="7">
        <f>'IRA Calculations'!AA51</f>
        <v>534814738674.55182</v>
      </c>
      <c r="O10" s="7">
        <f>'IRA Calculations'!AB51</f>
        <v>539133955716.27185</v>
      </c>
      <c r="P10" s="7">
        <f>'IRA Calculations'!AC51</f>
        <v>543479244977.2746</v>
      </c>
      <c r="Q10" s="7">
        <f>'IRA Calculations'!AD51</f>
        <v>547911183478.30566</v>
      </c>
      <c r="R10" s="7">
        <f>'IRA Calculations'!AE51</f>
        <v>552410638440.34497</v>
      </c>
      <c r="S10" s="7">
        <f>'IRA Calculations'!AF51</f>
        <v>556937144791.77808</v>
      </c>
      <c r="T10" s="7">
        <f>'IRA Calculations'!AG51</f>
        <v>561441007656.36926</v>
      </c>
      <c r="U10" s="7">
        <f>'IRA Calculations'!AH51</f>
        <v>565957453437.04175</v>
      </c>
      <c r="V10" s="7">
        <f>'IRA Calculations'!AI51</f>
        <v>570473502136.79028</v>
      </c>
      <c r="W10" s="7">
        <f>'IRA Calculations'!AJ51</f>
        <v>574976355401.64258</v>
      </c>
      <c r="X10" s="7">
        <f>'IRA Calculations'!AK51</f>
        <v>574898474706.5968</v>
      </c>
      <c r="Y10" s="7">
        <f>'IRA Calculations'!AL51</f>
        <v>574789815809.06665</v>
      </c>
      <c r="Z10" s="7">
        <f>'IRA Calculations'!AM51</f>
        <v>574658132958.36621</v>
      </c>
      <c r="AA10" s="7">
        <f>'IRA Calculations'!AN51</f>
        <v>574510001750.22839</v>
      </c>
      <c r="AB10" s="7">
        <f>'IRA Calculations'!AO51</f>
        <v>574349509603.04224</v>
      </c>
      <c r="AC10" s="7">
        <f>'IRA Calculations'!AP51</f>
        <v>574179002118.93542</v>
      </c>
      <c r="AD10" s="7">
        <f>'IRA Calculations'!AQ51</f>
        <v>574003727103.89368</v>
      </c>
      <c r="AE10" s="7">
        <f>'IRA Calculations'!AR51</f>
        <v>573825408190.07422</v>
      </c>
      <c r="AF10" s="7">
        <f>'IRA Calculations'!AS51</f>
        <v>573649973885.21436</v>
      </c>
      <c r="AG10" s="7">
        <f>'IRA Calculations'!AT51</f>
        <v>573481573276.4856</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3837416641150.1274</v>
      </c>
      <c r="C2" s="7">
        <f>'IRA Calculations'!P56</f>
        <v>3837416641150.1274</v>
      </c>
      <c r="D2" s="7">
        <f>'IRA Calculations'!Q56</f>
        <v>3837416641150.1274</v>
      </c>
      <c r="E2" s="7">
        <f>'IRA Calculations'!R56</f>
        <v>3805108785897.5776</v>
      </c>
      <c r="F2" s="7">
        <f>'IRA Calculations'!S56</f>
        <v>3762706728202.8389</v>
      </c>
      <c r="G2" s="7">
        <f>'IRA Calculations'!T56</f>
        <v>3722152811883.9683</v>
      </c>
      <c r="H2" s="7">
        <f>'IRA Calculations'!U56</f>
        <v>3686476572940.3125</v>
      </c>
      <c r="I2" s="7">
        <f>'IRA Calculations'!V56</f>
        <v>3655550235869.9746</v>
      </c>
      <c r="J2" s="7">
        <f>'IRA Calculations'!W56</f>
        <v>3630607201294.2886</v>
      </c>
      <c r="K2" s="7">
        <f>'IRA Calculations'!X56</f>
        <v>3603776647595.5571</v>
      </c>
      <c r="L2" s="7">
        <f>'IRA Calculations'!Y56</f>
        <v>3575510516848.4287</v>
      </c>
      <c r="M2" s="7">
        <f>'IRA Calculations'!Z56</f>
        <v>3550006489343.7471</v>
      </c>
      <c r="N2" s="7">
        <f>'IRA Calculations'!AA56</f>
        <v>3532451914534.8599</v>
      </c>
      <c r="O2" s="7">
        <f>'IRA Calculations'!AB56</f>
        <v>3514225989571.8647</v>
      </c>
      <c r="P2" s="7">
        <f>'IRA Calculations'!AC56</f>
        <v>3498063943784.4414</v>
      </c>
      <c r="Q2" s="7">
        <f>'IRA Calculations'!AD56</f>
        <v>3484291125699.8311</v>
      </c>
      <c r="R2" s="7">
        <f>'IRA Calculations'!AE56</f>
        <v>3469102326128.2158</v>
      </c>
      <c r="S2" s="7">
        <f>'IRA Calculations'!AF56</f>
        <v>3449906451980.3794</v>
      </c>
      <c r="T2" s="7">
        <f>'IRA Calculations'!AG56</f>
        <v>3427253547554.1812</v>
      </c>
      <c r="U2" s="7">
        <f>'IRA Calculations'!AH56</f>
        <v>3401815211836.2612</v>
      </c>
      <c r="V2" s="7">
        <f>'IRA Calculations'!AI56</f>
        <v>3374148580851.4712</v>
      </c>
      <c r="W2" s="7">
        <f>'IRA Calculations'!AJ56</f>
        <v>3344820370676.8848</v>
      </c>
      <c r="X2" s="7">
        <f>'IRA Calculations'!AK56</f>
        <v>3297888752310.2656</v>
      </c>
      <c r="Y2" s="7">
        <f>'IRA Calculations'!AL56</f>
        <v>3248741280303.0459</v>
      </c>
      <c r="Z2" s="7">
        <f>'IRA Calculations'!AM56</f>
        <v>3196212734145.9214</v>
      </c>
      <c r="AA2" s="7">
        <f>'IRA Calculations'!AN56</f>
        <v>3142552995327.3457</v>
      </c>
      <c r="AB2" s="7">
        <f>'IRA Calculations'!AO56</f>
        <v>3087590369404.6626</v>
      </c>
      <c r="AC2" s="7">
        <f>'IRA Calculations'!AP56</f>
        <v>3047827242852.1934</v>
      </c>
      <c r="AD2" s="7">
        <f>'IRA Calculations'!AQ56</f>
        <v>2991697592384.3789</v>
      </c>
      <c r="AE2" s="7">
        <f>'IRA Calculations'!AR56</f>
        <v>2934916187323.8481</v>
      </c>
      <c r="AF2" s="7">
        <f>'IRA Calculations'!AS56</f>
        <v>2867816692756.2017</v>
      </c>
      <c r="AG2" s="7">
        <f>'IRA Calculations'!AT56</f>
        <v>2807620621154.8008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1094489267067.5627</v>
      </c>
      <c r="C2" s="7">
        <f>'IRA Calculations'!P69</f>
        <v>1094489267067.5627</v>
      </c>
      <c r="D2" s="7">
        <f>'IRA Calculations'!Q69</f>
        <v>1094489267067.5627</v>
      </c>
      <c r="E2" s="7">
        <f>'IRA Calculations'!R69</f>
        <v>1126093980977.7461</v>
      </c>
      <c r="F2" s="7">
        <f>'IRA Calculations'!S69</f>
        <v>1157325814630.8794</v>
      </c>
      <c r="G2" s="7">
        <f>'IRA Calculations'!T69</f>
        <v>1186775621056.4517</v>
      </c>
      <c r="H2" s="7">
        <f>'IRA Calculations'!U69</f>
        <v>1215128048749.2515</v>
      </c>
      <c r="I2" s="7">
        <f>'IRA Calculations'!V69</f>
        <v>1242349395332.5835</v>
      </c>
      <c r="J2" s="7">
        <f>'IRA Calculations'!W69</f>
        <v>1269330554915.6479</v>
      </c>
      <c r="K2" s="7">
        <f>'IRA Calculations'!X69</f>
        <v>1295547130125.4973</v>
      </c>
      <c r="L2" s="7">
        <f>'IRA Calculations'!Y69</f>
        <v>1321556417887.5056</v>
      </c>
      <c r="M2" s="7">
        <f>'IRA Calculations'!Z69</f>
        <v>1348231898648.4121</v>
      </c>
      <c r="N2" s="7">
        <f>'IRA Calculations'!AA69</f>
        <v>1375298229797.0042</v>
      </c>
      <c r="O2" s="7">
        <f>'IRA Calculations'!AB69</f>
        <v>1403187327892.6887</v>
      </c>
      <c r="P2" s="7">
        <f>'IRA Calculations'!AC69</f>
        <v>1430173583774.6968</v>
      </c>
      <c r="Q2" s="7">
        <f>'IRA Calculations'!AD69</f>
        <v>1457489991795.6953</v>
      </c>
      <c r="R2" s="7">
        <f>'IRA Calculations'!AE69</f>
        <v>1486168786065.8015</v>
      </c>
      <c r="S2" s="7">
        <f>'IRA Calculations'!AF69</f>
        <v>1514541323920.6006</v>
      </c>
      <c r="T2" s="7">
        <f>'IRA Calculations'!AG69</f>
        <v>1543326174492.0176</v>
      </c>
      <c r="U2" s="7">
        <f>'IRA Calculations'!AH69</f>
        <v>1572817593231.9055</v>
      </c>
      <c r="V2" s="7">
        <f>'IRA Calculations'!AI69</f>
        <v>1601469549060.7471</v>
      </c>
      <c r="W2" s="7">
        <f>'IRA Calculations'!AJ69</f>
        <v>1630466462595.8545</v>
      </c>
      <c r="X2" s="7">
        <f>'IRA Calculations'!AK69</f>
        <v>1642921749786.2251</v>
      </c>
      <c r="Y2" s="7">
        <f>'IRA Calculations'!AL69</f>
        <v>1655684747527.2087</v>
      </c>
      <c r="Z2" s="7">
        <f>'IRA Calculations'!AM69</f>
        <v>1669098193822.7688</v>
      </c>
      <c r="AA2" s="7">
        <f>'IRA Calculations'!AN69</f>
        <v>1683336571714.1548</v>
      </c>
      <c r="AB2" s="7">
        <f>'IRA Calculations'!AO69</f>
        <v>1697524695040.9641</v>
      </c>
      <c r="AC2" s="7">
        <f>'IRA Calculations'!AP69</f>
        <v>1711608867206.1902</v>
      </c>
      <c r="AD2" s="7">
        <f>'IRA Calculations'!AQ69</f>
        <v>1726178404726.4521</v>
      </c>
      <c r="AE2" s="7">
        <f>'IRA Calculations'!AR69</f>
        <v>1739978816077.0811</v>
      </c>
      <c r="AF2" s="7">
        <f>'IRA Calculations'!AS69</f>
        <v>1753779420877.6689</v>
      </c>
      <c r="AG2" s="7">
        <f>'IRA Calculations'!AT69</f>
        <v>1767832573676.0645</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2343870474688.8613</v>
      </c>
      <c r="C4" s="7">
        <f>'IRA Calculations'!P71</f>
        <v>2343870474688.8613</v>
      </c>
      <c r="D4" s="7">
        <f>'IRA Calculations'!Q71</f>
        <v>2343870474688.8613</v>
      </c>
      <c r="E4" s="7">
        <f>'IRA Calculations'!R71</f>
        <v>2355863936886.1997</v>
      </c>
      <c r="F4" s="7">
        <f>'IRA Calculations'!S71</f>
        <v>2303234911312.436</v>
      </c>
      <c r="G4" s="7">
        <f>'IRA Calculations'!T71</f>
        <v>2251767489529.978</v>
      </c>
      <c r="H4" s="7">
        <f>'IRA Calculations'!U71</f>
        <v>2201134285803.7559</v>
      </c>
      <c r="I4" s="7">
        <f>'IRA Calculations'!V71</f>
        <v>2154164223049.2634</v>
      </c>
      <c r="J4" s="7">
        <f>'IRA Calculations'!W71</f>
        <v>2114566929007.4963</v>
      </c>
      <c r="K4" s="7">
        <f>'IRA Calculations'!X71</f>
        <v>2079669533451.3254</v>
      </c>
      <c r="L4" s="7">
        <f>'IRA Calculations'!Y71</f>
        <v>2053157489706.5144</v>
      </c>
      <c r="M4" s="7">
        <f>'IRA Calculations'!Z71</f>
        <v>2036950008418.2397</v>
      </c>
      <c r="N4" s="7">
        <f>'IRA Calculations'!AA71</f>
        <v>2030339560380.377</v>
      </c>
      <c r="O4" s="7">
        <f>'IRA Calculations'!AB71</f>
        <v>2034454649341.7695</v>
      </c>
      <c r="P4" s="7">
        <f>'IRA Calculations'!AC71</f>
        <v>2111884293713.0156</v>
      </c>
      <c r="Q4" s="7">
        <f>'IRA Calculations'!AD71</f>
        <v>2198072247791.7476</v>
      </c>
      <c r="R4" s="7">
        <f>'IRA Calculations'!AE71</f>
        <v>2293052323582.3926</v>
      </c>
      <c r="S4" s="7">
        <f>'IRA Calculations'!AF71</f>
        <v>2390471308975.2334</v>
      </c>
      <c r="T4" s="7">
        <f>'IRA Calculations'!AG71</f>
        <v>2491258272777.376</v>
      </c>
      <c r="U4" s="7">
        <f>'IRA Calculations'!AH71</f>
        <v>2597168183024.0723</v>
      </c>
      <c r="V4" s="7">
        <f>'IRA Calculations'!AI71</f>
        <v>2703655578579.7476</v>
      </c>
      <c r="W4" s="7">
        <f>'IRA Calculations'!AJ71</f>
        <v>2813553175243.2646</v>
      </c>
      <c r="X4" s="7">
        <f>'IRA Calculations'!AK71</f>
        <v>2879599862563.1035</v>
      </c>
      <c r="Y4" s="7">
        <f>'IRA Calculations'!AL71</f>
        <v>2944423900675.458</v>
      </c>
      <c r="Z4" s="7">
        <f>'IRA Calculations'!AM71</f>
        <v>3009152037280.0166</v>
      </c>
      <c r="AA4" s="7">
        <f>'IRA Calculations'!AN71</f>
        <v>3072527312950.5088</v>
      </c>
      <c r="AB4" s="7">
        <f>'IRA Calculations'!AO71</f>
        <v>3133406880497.3662</v>
      </c>
      <c r="AC4" s="7">
        <f>'IRA Calculations'!AP71</f>
        <v>3190435106882.4082</v>
      </c>
      <c r="AD4" s="7">
        <f>'IRA Calculations'!AQ71</f>
        <v>3242358895643.3359</v>
      </c>
      <c r="AE4" s="7">
        <f>'IRA Calculations'!AR71</f>
        <v>3287565258866.2266</v>
      </c>
      <c r="AF4" s="7">
        <f>'IRA Calculations'!AS71</f>
        <v>3326971765919.3682</v>
      </c>
      <c r="AG4" s="7">
        <f>'IRA Calculations'!AT71</f>
        <v>3359629853808.1631</v>
      </c>
    </row>
    <row r="5" spans="1:35" x14ac:dyDescent="0.2">
      <c r="A5" s="1" t="s">
        <v>79</v>
      </c>
      <c r="B5" s="7">
        <f>'IRA Calculations'!O72</f>
        <v>7465437600580.9746</v>
      </c>
      <c r="C5" s="7">
        <f>'IRA Calculations'!P72</f>
        <v>7465437600580.9746</v>
      </c>
      <c r="D5" s="7">
        <f>'IRA Calculations'!Q72</f>
        <v>7465437600580.9746</v>
      </c>
      <c r="E5" s="7">
        <f>'IRA Calculations'!R72</f>
        <v>7477752137137.3418</v>
      </c>
      <c r="F5" s="7">
        <f>'IRA Calculations'!S72</f>
        <v>7483076546661.6416</v>
      </c>
      <c r="G5" s="7">
        <f>'IRA Calculations'!T72</f>
        <v>7475354217498.9834</v>
      </c>
      <c r="H5" s="7">
        <f>'IRA Calculations'!U72</f>
        <v>7455086537008.457</v>
      </c>
      <c r="I5" s="7">
        <f>'IRA Calculations'!V72</f>
        <v>7419642072799.8496</v>
      </c>
      <c r="J5" s="7">
        <f>'IRA Calculations'!W72</f>
        <v>7369254641852.085</v>
      </c>
      <c r="K5" s="7">
        <f>'IRA Calculations'!X72</f>
        <v>7289988663431.9277</v>
      </c>
      <c r="L5" s="7">
        <f>'IRA Calculations'!Y72</f>
        <v>7182424398106.4199</v>
      </c>
      <c r="M5" s="7">
        <f>'IRA Calculations'!Z72</f>
        <v>7041502281970.7041</v>
      </c>
      <c r="N5" s="7">
        <f>'IRA Calculations'!AA72</f>
        <v>6871602120207.0908</v>
      </c>
      <c r="O5" s="7">
        <f>'IRA Calculations'!AB72</f>
        <v>6671912743564.9395</v>
      </c>
      <c r="P5" s="7">
        <f>'IRA Calculations'!AC72</f>
        <v>6446903754762.7354</v>
      </c>
      <c r="Q5" s="7">
        <f>'IRA Calculations'!AD72</f>
        <v>6198652579949.4629</v>
      </c>
      <c r="R5" s="7">
        <f>'IRA Calculations'!AE72</f>
        <v>5937513610251.9199</v>
      </c>
      <c r="S5" s="7">
        <f>'IRA Calculations'!AF72</f>
        <v>5663443114057.875</v>
      </c>
      <c r="T5" s="7">
        <f>'IRA Calculations'!AG72</f>
        <v>5383814161230.6152</v>
      </c>
      <c r="U5" s="7">
        <f>'IRA Calculations'!AH72</f>
        <v>5101445582858.2676</v>
      </c>
      <c r="V5" s="7">
        <f>'IRA Calculations'!AI72</f>
        <v>4812942864675.9688</v>
      </c>
      <c r="W5" s="7">
        <f>'IRA Calculations'!AJ72</f>
        <v>4521609299046.9336</v>
      </c>
      <c r="X5" s="7">
        <f>'IRA Calculations'!AK72</f>
        <v>4171431455845.7739</v>
      </c>
      <c r="Y5" s="7">
        <f>'IRA Calculations'!AL72</f>
        <v>3825754848355.6118</v>
      </c>
      <c r="Z5" s="7">
        <f>'IRA Calculations'!AM72</f>
        <v>3486336335171.7993</v>
      </c>
      <c r="AA5" s="7">
        <f>'IRA Calculations'!AN72</f>
        <v>3154230138762.6636</v>
      </c>
      <c r="AB5" s="7">
        <f>'IRA Calculations'!AO72</f>
        <v>2832695686099.751</v>
      </c>
      <c r="AC5" s="7">
        <f>'IRA Calculations'!AP72</f>
        <v>2525592664652.7627</v>
      </c>
      <c r="AD5" s="7">
        <f>'IRA Calculations'!AQ72</f>
        <v>2236363919790.5923</v>
      </c>
      <c r="AE5" s="7">
        <f>'IRA Calculations'!AR72</f>
        <v>1967131019798.5146</v>
      </c>
      <c r="AF5" s="7">
        <f>'IRA Calculations'!AS72</f>
        <v>1720070927911.7227</v>
      </c>
      <c r="AG5" s="7">
        <f>'IRA Calculations'!AT72</f>
        <v>1495833044907.335</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4294786712294.2603</v>
      </c>
      <c r="C7" s="7">
        <f>'IRA Calculations'!P74</f>
        <v>4294786712294.2603</v>
      </c>
      <c r="D7" s="7">
        <f>'IRA Calculations'!Q74</f>
        <v>4294786712294.2603</v>
      </c>
      <c r="E7" s="7">
        <f>'IRA Calculations'!R74</f>
        <v>4303640355675.6255</v>
      </c>
      <c r="F7" s="7">
        <f>'IRA Calculations'!S74</f>
        <v>4311015813976.9971</v>
      </c>
      <c r="G7" s="7">
        <f>'IRA Calculations'!T74</f>
        <v>4315297423955.4199</v>
      </c>
      <c r="H7" s="7">
        <f>'IRA Calculations'!U74</f>
        <v>4319774884204.5303</v>
      </c>
      <c r="I7" s="7">
        <f>'IRA Calculations'!V74</f>
        <v>4325767032749.5684</v>
      </c>
      <c r="J7" s="7">
        <f>'IRA Calculations'!W74</f>
        <v>4336191139921.8447</v>
      </c>
      <c r="K7" s="7">
        <f>'IRA Calculations'!X74</f>
        <v>4348976195904.9922</v>
      </c>
      <c r="L7" s="7">
        <f>'IRA Calculations'!Y74</f>
        <v>4366780619554.2095</v>
      </c>
      <c r="M7" s="7">
        <f>'IRA Calculations'!Z74</f>
        <v>4389176602303.4834</v>
      </c>
      <c r="N7" s="7">
        <f>'IRA Calculations'!AA74</f>
        <v>4420272534708.8682</v>
      </c>
      <c r="O7" s="7">
        <f>'IRA Calculations'!AB74</f>
        <v>4456875506126.1455</v>
      </c>
      <c r="P7" s="7">
        <f>'IRA Calculations'!AC74</f>
        <v>4500119124448.499</v>
      </c>
      <c r="Q7" s="7">
        <f>'IRA Calculations'!AD74</f>
        <v>4548178118223.4092</v>
      </c>
      <c r="R7" s="7">
        <f>'IRA Calculations'!AE74</f>
        <v>4603226091012.834</v>
      </c>
      <c r="S7" s="7">
        <f>'IRA Calculations'!AF74</f>
        <v>4662279658092.9287</v>
      </c>
      <c r="T7" s="7">
        <f>'IRA Calculations'!AG74</f>
        <v>4726230134390.8135</v>
      </c>
      <c r="U7" s="7">
        <f>'IRA Calculations'!AH74</f>
        <v>4795460928447.7646</v>
      </c>
      <c r="V7" s="7">
        <f>'IRA Calculations'!AI74</f>
        <v>4867784245213.8652</v>
      </c>
      <c r="W7" s="7">
        <f>'IRA Calculations'!AJ74</f>
        <v>4945449193383.1113</v>
      </c>
      <c r="X7" s="7">
        <f>'IRA Calculations'!AK74</f>
        <v>4972299985488.2471</v>
      </c>
      <c r="Y7" s="7">
        <f>'IRA Calculations'!AL74</f>
        <v>5000463789732.6182</v>
      </c>
      <c r="Z7" s="7">
        <f>'IRA Calculations'!AM74</f>
        <v>5030888239474.5938</v>
      </c>
      <c r="AA7" s="7">
        <f>'IRA Calculations'!AN74</f>
        <v>5062157969518.8047</v>
      </c>
      <c r="AB7" s="7">
        <f>'IRA Calculations'!AO74</f>
        <v>5093962624298.6895</v>
      </c>
      <c r="AC7" s="7">
        <f>'IRA Calculations'!AP74</f>
        <v>5126193579338.2832</v>
      </c>
      <c r="AD7" s="7">
        <f>'IRA Calculations'!AQ74</f>
        <v>5158672222846.6299</v>
      </c>
      <c r="AE7" s="7">
        <f>'IRA Calculations'!AR74</f>
        <v>5190068395313.3486</v>
      </c>
      <c r="AF7" s="7">
        <f>'IRA Calculations'!AS74</f>
        <v>5221479416645.6045</v>
      </c>
      <c r="AG7" s="7">
        <f>'IRA Calculations'!AT74</f>
        <v>5251303545125.4346</v>
      </c>
    </row>
    <row r="8" spans="1:35" x14ac:dyDescent="0.2">
      <c r="A8" s="1" t="s">
        <v>344</v>
      </c>
      <c r="B8" s="7">
        <f>'IRA Calculations'!O75</f>
        <v>178793158619.52817</v>
      </c>
      <c r="C8" s="7">
        <f>'IRA Calculations'!P75</f>
        <v>178793158619.52817</v>
      </c>
      <c r="D8" s="7">
        <f>'IRA Calculations'!Q75</f>
        <v>178793158619.52817</v>
      </c>
      <c r="E8" s="7">
        <f>'IRA Calculations'!R75</f>
        <v>178705719334.86954</v>
      </c>
      <c r="F8" s="7">
        <f>'IRA Calculations'!S75</f>
        <v>178379096068.12683</v>
      </c>
      <c r="G8" s="7">
        <f>'IRA Calculations'!T75</f>
        <v>177603152986.3732</v>
      </c>
      <c r="H8" s="7">
        <f>'IRA Calculations'!U75</f>
        <v>176405599446.5986</v>
      </c>
      <c r="I8" s="7">
        <f>'IRA Calculations'!V75</f>
        <v>174599895401.82333</v>
      </c>
      <c r="J8" s="7">
        <f>'IRA Calculations'!W75</f>
        <v>172146853854.12418</v>
      </c>
      <c r="K8" s="7">
        <f>'IRA Calculations'!X75</f>
        <v>168748785722.87213</v>
      </c>
      <c r="L8" s="7">
        <f>'IRA Calculations'!Y75</f>
        <v>164492199445.76279</v>
      </c>
      <c r="M8" s="7">
        <f>'IRA Calculations'!Z75</f>
        <v>159287030524.9144</v>
      </c>
      <c r="N8" s="7">
        <f>'IRA Calculations'!AA75</f>
        <v>153247190819.9082</v>
      </c>
      <c r="O8" s="7">
        <f>'IRA Calculations'!AB75</f>
        <v>146501355482.91693</v>
      </c>
      <c r="P8" s="7">
        <f>'IRA Calculations'!AC75</f>
        <v>139126591631.39294</v>
      </c>
      <c r="Q8" s="7">
        <f>'IRA Calculations'!AD75</f>
        <v>131168503628.10632</v>
      </c>
      <c r="R8" s="7">
        <f>'IRA Calculations'!AE75</f>
        <v>122806864414.61011</v>
      </c>
      <c r="S8" s="7">
        <f>'IRA Calculations'!AF75</f>
        <v>114147752048.12709</v>
      </c>
      <c r="T8" s="7">
        <f>'IRA Calculations'!AG75</f>
        <v>105329529854.28862</v>
      </c>
      <c r="U8" s="7">
        <f>'IRA Calculations'!AH75</f>
        <v>96437848157.839127</v>
      </c>
      <c r="V8" s="7">
        <f>'IRA Calculations'!AI75</f>
        <v>87507055090.274933</v>
      </c>
      <c r="W8" s="7">
        <f>'IRA Calculations'!AJ75</f>
        <v>78740341167.488541</v>
      </c>
      <c r="X8" s="7">
        <f>'IRA Calculations'!AK75</f>
        <v>69457126275.342819</v>
      </c>
      <c r="Y8" s="7">
        <f>'IRA Calculations'!AL75</f>
        <v>60657560788.180893</v>
      </c>
      <c r="Z8" s="7">
        <f>'IRA Calculations'!AM75</f>
        <v>52446381459.34301</v>
      </c>
      <c r="AA8" s="7">
        <f>'IRA Calculations'!AN75</f>
        <v>44888630845.896774</v>
      </c>
      <c r="AB8" s="7">
        <f>'IRA Calculations'!AO75</f>
        <v>38052009150.986679</v>
      </c>
      <c r="AC8" s="7">
        <f>'IRA Calculations'!AP75</f>
        <v>31977922680.175484</v>
      </c>
      <c r="AD8" s="7">
        <f>'IRA Calculations'!AQ75</f>
        <v>26690309316.945126</v>
      </c>
      <c r="AE8" s="7">
        <f>'IRA Calculations'!AR75</f>
        <v>22185582368.25045</v>
      </c>
      <c r="AF8" s="7">
        <f>'IRA Calculations'!AS75</f>
        <v>18442709029.809578</v>
      </c>
      <c r="AG8" s="7">
        <f>'IRA Calculations'!AT75</f>
        <v>15405137885.210777</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3513306676720.9697</v>
      </c>
      <c r="C10" s="7">
        <f>'IRA Calculations'!P77</f>
        <v>3513306676720.9697</v>
      </c>
      <c r="D10" s="7">
        <f>'IRA Calculations'!Q77</f>
        <v>3513306676720.9697</v>
      </c>
      <c r="E10" s="7">
        <f>'IRA Calculations'!R77</f>
        <v>3569164641592.1523</v>
      </c>
      <c r="F10" s="7">
        <f>'IRA Calculations'!S77</f>
        <v>3620940812637.8467</v>
      </c>
      <c r="G10" s="7">
        <f>'IRA Calculations'!T77</f>
        <v>3665716626391.1465</v>
      </c>
      <c r="H10" s="7">
        <f>'IRA Calculations'!U77</f>
        <v>3704851077920.145</v>
      </c>
      <c r="I10" s="7">
        <f>'IRA Calculations'!V77</f>
        <v>3738752353427.2412</v>
      </c>
      <c r="J10" s="7">
        <f>'IRA Calculations'!W77</f>
        <v>3770368507937.6338</v>
      </c>
      <c r="K10" s="7">
        <f>'IRA Calculations'!X77</f>
        <v>3796642057631.1875</v>
      </c>
      <c r="L10" s="7">
        <f>'IRA Calculations'!Y77</f>
        <v>3822032140492.0552</v>
      </c>
      <c r="M10" s="7">
        <f>'IRA Calculations'!Z77</f>
        <v>3847883749842.7437</v>
      </c>
      <c r="N10" s="7">
        <f>'IRA Calculations'!AA77</f>
        <v>3879934498075.6318</v>
      </c>
      <c r="O10" s="7">
        <f>'IRA Calculations'!AB77</f>
        <v>3918316737734.7383</v>
      </c>
      <c r="P10" s="7">
        <f>'IRA Calculations'!AC77</f>
        <v>3966436745662.6807</v>
      </c>
      <c r="Q10" s="7">
        <f>'IRA Calculations'!AD77</f>
        <v>4024767995316.7759</v>
      </c>
      <c r="R10" s="7">
        <f>'IRA Calculations'!AE77</f>
        <v>4097042981035.0059</v>
      </c>
      <c r="S10" s="7">
        <f>'IRA Calculations'!AF77</f>
        <v>4178428320004.2998</v>
      </c>
      <c r="T10" s="7">
        <f>'IRA Calculations'!AG77</f>
        <v>4269196556403.6333</v>
      </c>
      <c r="U10" s="7">
        <f>'IRA Calculations'!AH77</f>
        <v>4368426579746.1045</v>
      </c>
      <c r="V10" s="7">
        <f>'IRA Calculations'!AI77</f>
        <v>4471678964968.8701</v>
      </c>
      <c r="W10" s="7">
        <f>'IRA Calculations'!AJ77</f>
        <v>4581328483606.1855</v>
      </c>
      <c r="X10" s="7">
        <f>'IRA Calculations'!AK77</f>
        <v>4636586226729.1426</v>
      </c>
      <c r="Y10" s="7">
        <f>'IRA Calculations'!AL77</f>
        <v>4692927181140.1543</v>
      </c>
      <c r="Z10" s="7">
        <f>'IRA Calculations'!AM77</f>
        <v>4751666058031.5205</v>
      </c>
      <c r="AA10" s="7">
        <f>'IRA Calculations'!AN77</f>
        <v>4811748896719.6768</v>
      </c>
      <c r="AB10" s="7">
        <f>'IRA Calculations'!AO77</f>
        <v>4872384430330.4268</v>
      </c>
      <c r="AC10" s="7">
        <f>'IRA Calculations'!AP77</f>
        <v>4932173708869.3262</v>
      </c>
      <c r="AD10" s="7">
        <f>'IRA Calculations'!AQ77</f>
        <v>4989543204520.7373</v>
      </c>
      <c r="AE10" s="7">
        <f>'IRA Calculations'!AR77</f>
        <v>5042264096312.4932</v>
      </c>
      <c r="AF10" s="7">
        <f>'IRA Calculations'!AS77</f>
        <v>5090960057744.4268</v>
      </c>
      <c r="AG10" s="7">
        <f>'IRA Calculations'!AT77</f>
        <v>5133989493987.4824</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154128517862.68933</v>
      </c>
      <c r="C2" s="7">
        <f>'IRA Calculations'!P82</f>
        <v>154128517862.68933</v>
      </c>
      <c r="D2" s="7">
        <f>'IRA Calculations'!Q82</f>
        <v>154128517862.68933</v>
      </c>
      <c r="E2" s="7">
        <f>'IRA Calculations'!R82</f>
        <v>152969513016.63889</v>
      </c>
      <c r="F2" s="7">
        <f>'IRA Calculations'!S82</f>
        <v>192276305498.05936</v>
      </c>
      <c r="G2" s="7">
        <f>'IRA Calculations'!T82</f>
        <v>231727991068.88486</v>
      </c>
      <c r="H2" s="7">
        <f>'IRA Calculations'!U82</f>
        <v>271383040870.82709</v>
      </c>
      <c r="I2" s="7">
        <f>'IRA Calculations'!V82</f>
        <v>310935459433.98828</v>
      </c>
      <c r="J2" s="7">
        <f>'IRA Calculations'!W82</f>
        <v>350937813301.23077</v>
      </c>
      <c r="K2" s="7">
        <f>'IRA Calculations'!X82</f>
        <v>391149431341.21582</v>
      </c>
      <c r="L2" s="7">
        <f>'IRA Calculations'!Y82</f>
        <v>431528815208.69897</v>
      </c>
      <c r="M2" s="7">
        <f>'IRA Calculations'!Z82</f>
        <v>472134575596.117</v>
      </c>
      <c r="N2" s="7">
        <f>'IRA Calculations'!AA82</f>
        <v>512669129865.45844</v>
      </c>
      <c r="O2" s="7">
        <f>'IRA Calculations'!AB82</f>
        <v>553643470649.93665</v>
      </c>
      <c r="P2" s="7">
        <f>'IRA Calculations'!AC82</f>
        <v>554355777164.05286</v>
      </c>
      <c r="Q2" s="7">
        <f>'IRA Calculations'!AD82</f>
        <v>555151508094.25635</v>
      </c>
      <c r="R2" s="7">
        <f>'IRA Calculations'!AE82</f>
        <v>556038584756.44556</v>
      </c>
      <c r="S2" s="7">
        <f>'IRA Calculations'!AF82</f>
        <v>556659484424.96509</v>
      </c>
      <c r="T2" s="7">
        <f>'IRA Calculations'!AG82</f>
        <v>557542862908.59741</v>
      </c>
      <c r="U2" s="7">
        <f>'IRA Calculations'!AH82</f>
        <v>558454073947.7832</v>
      </c>
      <c r="V2" s="7">
        <f>'IRA Calculations'!AI82</f>
        <v>559334411753.19226</v>
      </c>
      <c r="W2" s="7">
        <f>'IRA Calculations'!AJ82</f>
        <v>560234273020.06836</v>
      </c>
      <c r="X2" s="7">
        <f>'IRA Calculations'!AK82</f>
        <v>561118428289.82776</v>
      </c>
      <c r="Y2" s="7">
        <f>'IRA Calculations'!AL82</f>
        <v>561980149522.56055</v>
      </c>
      <c r="Z2" s="7">
        <f>'IRA Calculations'!AM82</f>
        <v>562593971507.56897</v>
      </c>
      <c r="AA2" s="7">
        <f>'IRA Calculations'!AN82</f>
        <v>563491167137.57507</v>
      </c>
      <c r="AB2" s="7">
        <f>'IRA Calculations'!AO82</f>
        <v>564332295600.56641</v>
      </c>
      <c r="AC2" s="7">
        <f>'IRA Calculations'!AP82</f>
        <v>565135087454.39246</v>
      </c>
      <c r="AD2" s="7">
        <f>'IRA Calculations'!AQ82</f>
        <v>566010046960.4563</v>
      </c>
      <c r="AE2" s="7">
        <f>'IRA Calculations'!AR82</f>
        <v>566834518121.31958</v>
      </c>
      <c r="AF2" s="7">
        <f>'IRA Calculations'!AS82</f>
        <v>567684267108.56421</v>
      </c>
      <c r="AG2" s="7">
        <f>'IRA Calculations'!AT82</f>
        <v>568651409672.26965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562379402671.94336</v>
      </c>
      <c r="C2" s="7">
        <f>'IRA Calculations'!P95</f>
        <v>562379402671.94336</v>
      </c>
      <c r="D2" s="7">
        <f>'IRA Calculations'!Q95</f>
        <v>562379402671.94336</v>
      </c>
      <c r="E2" s="7">
        <f>'IRA Calculations'!R95</f>
        <v>556424749464.12146</v>
      </c>
      <c r="F2" s="7">
        <f>'IRA Calculations'!S95</f>
        <v>550943363305.73438</v>
      </c>
      <c r="G2" s="7">
        <f>'IRA Calculations'!T95</f>
        <v>545159329033.40656</v>
      </c>
      <c r="H2" s="7">
        <f>'IRA Calculations'!U95</f>
        <v>541706031990.44183</v>
      </c>
      <c r="I2" s="7">
        <f>'IRA Calculations'!V95</f>
        <v>539967770475.31915</v>
      </c>
      <c r="J2" s="7">
        <f>'IRA Calculations'!W95</f>
        <v>538547791021.06</v>
      </c>
      <c r="K2" s="7">
        <f>'IRA Calculations'!X95</f>
        <v>537305852147.35529</v>
      </c>
      <c r="L2" s="7">
        <f>'IRA Calculations'!Y95</f>
        <v>536080582357.13727</v>
      </c>
      <c r="M2" s="7">
        <f>'IRA Calculations'!Z95</f>
        <v>535356592686.29041</v>
      </c>
      <c r="N2" s="7">
        <f>'IRA Calculations'!AA95</f>
        <v>535309096480.57867</v>
      </c>
      <c r="O2" s="7">
        <f>'IRA Calculations'!AB95</f>
        <v>535737280171.9162</v>
      </c>
      <c r="P2" s="7">
        <f>'IRA Calculations'!AC95</f>
        <v>536523934893.55933</v>
      </c>
      <c r="Q2" s="7">
        <f>'IRA Calculations'!AD95</f>
        <v>537402210538.43933</v>
      </c>
      <c r="R2" s="7">
        <f>'IRA Calculations'!AE95</f>
        <v>538361000343.27936</v>
      </c>
      <c r="S2" s="7">
        <f>'IRA Calculations'!AF95</f>
        <v>538171369459.22321</v>
      </c>
      <c r="T2" s="7">
        <f>'IRA Calculations'!AG95</f>
        <v>537603290393.26971</v>
      </c>
      <c r="U2" s="7">
        <f>'IRA Calculations'!AH95</f>
        <v>536823608192.78394</v>
      </c>
      <c r="V2" s="7">
        <f>'IRA Calculations'!AI95</f>
        <v>535696841115.87335</v>
      </c>
      <c r="W2" s="7">
        <f>'IRA Calculations'!AJ95</f>
        <v>534461007863.54327</v>
      </c>
      <c r="X2" s="7">
        <f>'IRA Calculations'!AK95</f>
        <v>528796928373.71442</v>
      </c>
      <c r="Y2" s="7">
        <f>'IRA Calculations'!AL95</f>
        <v>523187972192.14551</v>
      </c>
      <c r="Z2" s="7">
        <f>'IRA Calculations'!AM95</f>
        <v>517707130077.96112</v>
      </c>
      <c r="AA2" s="7">
        <f>'IRA Calculations'!AN95</f>
        <v>512618419858.25067</v>
      </c>
      <c r="AB2" s="7">
        <f>'IRA Calculations'!AO95</f>
        <v>507528472367.70355</v>
      </c>
      <c r="AC2" s="7">
        <f>'IRA Calculations'!AP95</f>
        <v>502477939921.17108</v>
      </c>
      <c r="AD2" s="7">
        <f>'IRA Calculations'!AQ95</f>
        <v>497835648318.85669</v>
      </c>
      <c r="AE2" s="7">
        <f>'IRA Calculations'!AR95</f>
        <v>493119862953.20752</v>
      </c>
      <c r="AF2" s="7">
        <f>'IRA Calculations'!AS95</f>
        <v>488585886008.32452</v>
      </c>
      <c r="AG2" s="7">
        <f>'IRA Calculations'!AT95</f>
        <v>484555859297.32202</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2289049603469.3159</v>
      </c>
      <c r="C2" s="7">
        <f>'IRA Calculations'!P108</f>
        <v>2289049603469.3159</v>
      </c>
      <c r="D2" s="7">
        <f>'IRA Calculations'!Q108</f>
        <v>2289049603469.3159</v>
      </c>
      <c r="E2" s="7">
        <f>'IRA Calculations'!R108</f>
        <v>2286001757869.1543</v>
      </c>
      <c r="F2" s="7">
        <f>'IRA Calculations'!S108</f>
        <v>2281101991527.5059</v>
      </c>
      <c r="G2" s="7">
        <f>'IRA Calculations'!T108</f>
        <v>2275105884914.9575</v>
      </c>
      <c r="H2" s="7">
        <f>'IRA Calculations'!U108</f>
        <v>2269775011730.0146</v>
      </c>
      <c r="I2" s="7">
        <f>'IRA Calculations'!V108</f>
        <v>2265435048470.4961</v>
      </c>
      <c r="J2" s="7">
        <f>'IRA Calculations'!W108</f>
        <v>2263196239516.8574</v>
      </c>
      <c r="K2" s="7">
        <f>'IRA Calculations'!X108</f>
        <v>2263426037313.6328</v>
      </c>
      <c r="L2" s="7">
        <f>'IRA Calculations'!Y108</f>
        <v>2265526266745.1084</v>
      </c>
      <c r="M2" s="7">
        <f>'IRA Calculations'!Z108</f>
        <v>2271146464020.2876</v>
      </c>
      <c r="N2" s="7">
        <f>'IRA Calculations'!AA108</f>
        <v>2279635281483.7666</v>
      </c>
      <c r="O2" s="7">
        <f>'IRA Calculations'!AB108</f>
        <v>2291265493410.6846</v>
      </c>
      <c r="P2" s="7">
        <f>'IRA Calculations'!AC108</f>
        <v>2304595671279.5913</v>
      </c>
      <c r="Q2" s="7">
        <f>'IRA Calculations'!AD108</f>
        <v>2320296567814.8438</v>
      </c>
      <c r="R2" s="7">
        <f>'IRA Calculations'!AE108</f>
        <v>2338463769650.3389</v>
      </c>
      <c r="S2" s="7">
        <f>'IRA Calculations'!AF108</f>
        <v>2356953200797.3169</v>
      </c>
      <c r="T2" s="7">
        <f>'IRA Calculations'!AG108</f>
        <v>2376062896184.9585</v>
      </c>
      <c r="U2" s="7">
        <f>'IRA Calculations'!AH108</f>
        <v>2395712084796.7979</v>
      </c>
      <c r="V2" s="7">
        <f>'IRA Calculations'!AI108</f>
        <v>2414866351471.4868</v>
      </c>
      <c r="W2" s="7">
        <f>'IRA Calculations'!AJ108</f>
        <v>2434190373136.897</v>
      </c>
      <c r="X2" s="7">
        <f>'IRA Calculations'!AK108</f>
        <v>2432446135884.8506</v>
      </c>
      <c r="Y2" s="7">
        <f>'IRA Calculations'!AL108</f>
        <v>2430316178812.0933</v>
      </c>
      <c r="Z2" s="7">
        <f>'IRA Calculations'!AM108</f>
        <v>2427922066798.3711</v>
      </c>
      <c r="AA2" s="7">
        <f>'IRA Calculations'!AN108</f>
        <v>2426239838261.5054</v>
      </c>
      <c r="AB2" s="7">
        <f>'IRA Calculations'!AO108</f>
        <v>2423740935006.0376</v>
      </c>
      <c r="AC2" s="7">
        <f>'IRA Calculations'!AP108</f>
        <v>2420715226740.355</v>
      </c>
      <c r="AD2" s="7">
        <f>'IRA Calculations'!AQ108</f>
        <v>2418803614979.0024</v>
      </c>
      <c r="AE2" s="7">
        <f>'IRA Calculations'!AR108</f>
        <v>2416192925223.4443</v>
      </c>
      <c r="AF2" s="7">
        <f>'IRA Calculations'!AS108</f>
        <v>2413992323395.0845</v>
      </c>
      <c r="AG2" s="7">
        <f>'IRA Calculations'!AT108</f>
        <v>2413542019893.2412</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856485020262.17859</v>
      </c>
      <c r="C4" s="7">
        <f>'IRA Calculations'!P110</f>
        <v>856485020262.17859</v>
      </c>
      <c r="D4" s="7">
        <f>'IRA Calculations'!Q110</f>
        <v>856485020262.17859</v>
      </c>
      <c r="E4" s="7">
        <f>'IRA Calculations'!R110</f>
        <v>863446180757.8927</v>
      </c>
      <c r="F4" s="7">
        <f>'IRA Calculations'!S110</f>
        <v>870139107650.15771</v>
      </c>
      <c r="G4" s="7">
        <f>'IRA Calculations'!T110</f>
        <v>876778895015.38257</v>
      </c>
      <c r="H4" s="7">
        <f>'IRA Calculations'!U110</f>
        <v>883714502180.17297</v>
      </c>
      <c r="I4" s="7">
        <f>'IRA Calculations'!V110</f>
        <v>891134902638.05798</v>
      </c>
      <c r="J4" s="7">
        <f>'IRA Calculations'!W110</f>
        <v>899047230008.29431</v>
      </c>
      <c r="K4" s="7">
        <f>'IRA Calculations'!X110</f>
        <v>907273692416.89441</v>
      </c>
      <c r="L4" s="7">
        <f>'IRA Calculations'!Y110</f>
        <v>915678465419.19202</v>
      </c>
      <c r="M4" s="7">
        <f>'IRA Calculations'!Z110</f>
        <v>924379300626.35889</v>
      </c>
      <c r="N4" s="7">
        <f>'IRA Calculations'!AA110</f>
        <v>933306839993.84802</v>
      </c>
      <c r="O4" s="7">
        <f>'IRA Calculations'!AB110</f>
        <v>942202561939.96765</v>
      </c>
      <c r="P4" s="7">
        <f>'IRA Calculations'!AC110</f>
        <v>950996590835.125</v>
      </c>
      <c r="Q4" s="7">
        <f>'IRA Calculations'!AD110</f>
        <v>959847839815.53247</v>
      </c>
      <c r="R4" s="7">
        <f>'IRA Calculations'!AE110</f>
        <v>968760632371.58923</v>
      </c>
      <c r="S4" s="7">
        <f>'IRA Calculations'!AF110</f>
        <v>977664579039.70984</v>
      </c>
      <c r="T4" s="7">
        <f>'IRA Calculations'!AG110</f>
        <v>986547815914.76831</v>
      </c>
      <c r="U4" s="7">
        <f>'IRA Calculations'!AH110</f>
        <v>995461844808.53198</v>
      </c>
      <c r="V4" s="7">
        <f>'IRA Calculations'!AI110</f>
        <v>1004375476980.536</v>
      </c>
      <c r="W4" s="7">
        <f>'IRA Calculations'!AJ110</f>
        <v>1013271903548.4481</v>
      </c>
      <c r="X4" s="7">
        <f>'IRA Calculations'!AK110</f>
        <v>1012614762944.7361</v>
      </c>
      <c r="Y4" s="7">
        <f>'IRA Calculations'!AL110</f>
        <v>1011948198271.6757</v>
      </c>
      <c r="Z4" s="7">
        <f>'IRA Calculations'!AM110</f>
        <v>1011291293123.6537</v>
      </c>
      <c r="AA4" s="7">
        <f>'IRA Calculations'!AN110</f>
        <v>1010658265015.9166</v>
      </c>
      <c r="AB4" s="7">
        <f>'IRA Calculations'!AO110</f>
        <v>1010055918338.408</v>
      </c>
      <c r="AC4" s="7">
        <f>'IRA Calculations'!AP110</f>
        <v>1009482143902.3774</v>
      </c>
      <c r="AD4" s="7">
        <f>'IRA Calculations'!AQ110</f>
        <v>1008947114800.6967</v>
      </c>
      <c r="AE4" s="7">
        <f>'IRA Calculations'!AR110</f>
        <v>1008447789458.9449</v>
      </c>
      <c r="AF4" s="7">
        <f>'IRA Calculations'!AS110</f>
        <v>1007990075977.0895</v>
      </c>
      <c r="AG4" s="7">
        <f>'IRA Calculations'!AT110</f>
        <v>1007575651842.8953</v>
      </c>
    </row>
    <row r="5" spans="1:35" x14ac:dyDescent="0.2">
      <c r="A5" s="1" t="s">
        <v>79</v>
      </c>
      <c r="B5" s="7">
        <f>'IRA Calculations'!O111</f>
        <v>571502424638.09448</v>
      </c>
      <c r="C5" s="7">
        <f>'IRA Calculations'!P111</f>
        <v>571502424638.09448</v>
      </c>
      <c r="D5" s="7">
        <f>'IRA Calculations'!Q111</f>
        <v>571502424638.09448</v>
      </c>
      <c r="E5" s="7">
        <f>'IRA Calculations'!R111</f>
        <v>553389696538.77502</v>
      </c>
      <c r="F5" s="7">
        <f>'IRA Calculations'!S111</f>
        <v>540131521945.83008</v>
      </c>
      <c r="G5" s="7">
        <f>'IRA Calculations'!T111</f>
        <v>531089436013.91998</v>
      </c>
      <c r="H5" s="7">
        <f>'IRA Calculations'!U111</f>
        <v>525635068176.08563</v>
      </c>
      <c r="I5" s="7">
        <f>'IRA Calculations'!V111</f>
        <v>523191084628.82544</v>
      </c>
      <c r="J5" s="7">
        <f>'IRA Calculations'!W111</f>
        <v>523043346748.82019</v>
      </c>
      <c r="K5" s="7">
        <f>'IRA Calculations'!X111</f>
        <v>524472699692.42871</v>
      </c>
      <c r="L5" s="7">
        <f>'IRA Calculations'!Y111</f>
        <v>526884675875.31635</v>
      </c>
      <c r="M5" s="7">
        <f>'IRA Calculations'!Z111</f>
        <v>530024924267.65387</v>
      </c>
      <c r="N5" s="7">
        <f>'IRA Calculations'!AA111</f>
        <v>533636078695.40149</v>
      </c>
      <c r="O5" s="7">
        <f>'IRA Calculations'!AB111</f>
        <v>537417295042.99115</v>
      </c>
      <c r="P5" s="7">
        <f>'IRA Calculations'!AC111</f>
        <v>541241845671.69183</v>
      </c>
      <c r="Q5" s="7">
        <f>'IRA Calculations'!AD111</f>
        <v>545213353863.57983</v>
      </c>
      <c r="R5" s="7">
        <f>'IRA Calculations'!AE111</f>
        <v>549315452452.25897</v>
      </c>
      <c r="S5" s="7">
        <f>'IRA Calculations'!AF111</f>
        <v>553487276563.15552</v>
      </c>
      <c r="T5" s="7">
        <f>'IRA Calculations'!AG111</f>
        <v>557662946971.97278</v>
      </c>
      <c r="U5" s="7">
        <f>'IRA Calculations'!AH111</f>
        <v>561870649259.92981</v>
      </c>
      <c r="V5" s="7">
        <f>'IRA Calculations'!AI111</f>
        <v>566098843338.40198</v>
      </c>
      <c r="W5" s="7">
        <f>'IRA Calculations'!AJ111</f>
        <v>570341319150.43652</v>
      </c>
      <c r="X5" s="7">
        <f>'IRA Calculations'!AK111</f>
        <v>569849400989.04797</v>
      </c>
      <c r="Y5" s="7">
        <f>'IRA Calculations'!AL111</f>
        <v>569371901587.91809</v>
      </c>
      <c r="Z5" s="7">
        <f>'IRA Calculations'!AM111</f>
        <v>568918632244.60437</v>
      </c>
      <c r="AA5" s="7">
        <f>'IRA Calculations'!AN111</f>
        <v>568494888077.90332</v>
      </c>
      <c r="AB5" s="7">
        <f>'IRA Calculations'!AO111</f>
        <v>568100938278.80847</v>
      </c>
      <c r="AC5" s="7">
        <f>'IRA Calculations'!AP111</f>
        <v>567729976093.0885</v>
      </c>
      <c r="AD5" s="7">
        <f>'IRA Calculations'!AQ111</f>
        <v>567385820968.92578</v>
      </c>
      <c r="AE5" s="7">
        <f>'IRA Calculations'!AR111</f>
        <v>567064569687.44324</v>
      </c>
      <c r="AF5" s="7">
        <f>'IRA Calculations'!AS111</f>
        <v>566769823396.38159</v>
      </c>
      <c r="AG5" s="7">
        <f>'IRA Calculations'!AT111</f>
        <v>566504509967.10388</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380549922305.258</v>
      </c>
      <c r="C10" s="7">
        <f>'IRA Calculations'!P116</f>
        <v>380549922305.258</v>
      </c>
      <c r="D10" s="7">
        <f>'IRA Calculations'!Q116</f>
        <v>380549922305.258</v>
      </c>
      <c r="E10" s="7">
        <f>'IRA Calculations'!R116</f>
        <v>377316877703.92218</v>
      </c>
      <c r="F10" s="7">
        <f>'IRA Calculations'!S116</f>
        <v>374682927944.11487</v>
      </c>
      <c r="G10" s="7">
        <f>'IRA Calculations'!T116</f>
        <v>372825763800.6217</v>
      </c>
      <c r="H10" s="7">
        <f>'IRA Calculations'!U116</f>
        <v>371879779647.51434</v>
      </c>
      <c r="I10" s="7">
        <f>'IRA Calculations'!V116</f>
        <v>371929170154.04492</v>
      </c>
      <c r="J10" s="7">
        <f>'IRA Calculations'!W116</f>
        <v>372866438868.54254</v>
      </c>
      <c r="K10" s="7">
        <f>'IRA Calculations'!X116</f>
        <v>374498740627.14142</v>
      </c>
      <c r="L10" s="7">
        <f>'IRA Calculations'!Y116</f>
        <v>376628158081.29126</v>
      </c>
      <c r="M10" s="7">
        <f>'IRA Calculations'!Z116</f>
        <v>379223530447.90247</v>
      </c>
      <c r="N10" s="7">
        <f>'IRA Calculations'!AA116</f>
        <v>382168672432.48645</v>
      </c>
      <c r="O10" s="7">
        <f>'IRA Calculations'!AB116</f>
        <v>385255104655.4892</v>
      </c>
      <c r="P10" s="7">
        <f>'IRA Calculations'!AC116</f>
        <v>388360167601.82489</v>
      </c>
      <c r="Q10" s="7">
        <f>'IRA Calculations'!AD116</f>
        <v>391527148484.66132</v>
      </c>
      <c r="R10" s="7">
        <f>'IRA Calculations'!AE116</f>
        <v>394742375375.70386</v>
      </c>
      <c r="S10" s="7">
        <f>'IRA Calculations'!AF116</f>
        <v>397976932686.84241</v>
      </c>
      <c r="T10" s="7">
        <f>'IRA Calculations'!AG116</f>
        <v>401195309383.12531</v>
      </c>
      <c r="U10" s="7">
        <f>'IRA Calculations'!AH116</f>
        <v>404422677597.37952</v>
      </c>
      <c r="V10" s="7">
        <f>'IRA Calculations'!AI116</f>
        <v>407649762064.98541</v>
      </c>
      <c r="W10" s="7">
        <f>'IRA Calculations'!AJ116</f>
        <v>410867417320.05884</v>
      </c>
      <c r="X10" s="7">
        <f>'IRA Calculations'!AK116</f>
        <v>410811765222.83441</v>
      </c>
      <c r="Y10" s="7">
        <f>'IRA Calculations'!AL116</f>
        <v>410734119594.14441</v>
      </c>
      <c r="Z10" s="7">
        <f>'IRA Calculations'!AM116</f>
        <v>410640021476.43164</v>
      </c>
      <c r="AA10" s="7">
        <f>'IRA Calculations'!AN116</f>
        <v>410534169668.19586</v>
      </c>
      <c r="AB10" s="7">
        <f>'IRA Calculations'!AO116</f>
        <v>410419484962.65094</v>
      </c>
      <c r="AC10" s="7">
        <f>'IRA Calculations'!AP116</f>
        <v>410297643483.48309</v>
      </c>
      <c r="AD10" s="7">
        <f>'IRA Calculations'!AQ116</f>
        <v>410172395215.31622</v>
      </c>
      <c r="AE10" s="7">
        <f>'IRA Calculations'!AR116</f>
        <v>410044971833.65533</v>
      </c>
      <c r="AF10" s="7">
        <f>'IRA Calculations'!AS116</f>
        <v>409919609739.94501</v>
      </c>
      <c r="AG10" s="7">
        <f>'IRA Calculations'!AT116</f>
        <v>409799273794.76483</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2723130211919.1675</v>
      </c>
      <c r="C2" s="7">
        <f>'IRA Calculations'!P121</f>
        <v>2723130211919.1675</v>
      </c>
      <c r="D2" s="7">
        <f>'IRA Calculations'!Q121</f>
        <v>2723130211919.1675</v>
      </c>
      <c r="E2" s="7">
        <f>'IRA Calculations'!R121</f>
        <v>2697385751692.2515</v>
      </c>
      <c r="F2" s="7">
        <f>'IRA Calculations'!S121</f>
        <v>2664374096811.9087</v>
      </c>
      <c r="G2" s="7">
        <f>'IRA Calculations'!T121</f>
        <v>2632729988135.7539</v>
      </c>
      <c r="H2" s="7">
        <f>'IRA Calculations'!U121</f>
        <v>2605391877974.8916</v>
      </c>
      <c r="I2" s="7">
        <f>'IRA Calculations'!V121</f>
        <v>2581214539370.1855</v>
      </c>
      <c r="J2" s="7">
        <f>'IRA Calculations'!W121</f>
        <v>2561629900272.9761</v>
      </c>
      <c r="K2" s="7">
        <f>'IRA Calculations'!X121</f>
        <v>2541162636418.0381</v>
      </c>
      <c r="L2" s="7">
        <f>'IRA Calculations'!Y121</f>
        <v>2519277552016.4946</v>
      </c>
      <c r="M2" s="7">
        <f>'IRA Calculations'!Z121</f>
        <v>2500042022696.8682</v>
      </c>
      <c r="N2" s="7">
        <f>'IRA Calculations'!AA121</f>
        <v>2485908765591.3999</v>
      </c>
      <c r="O2" s="7">
        <f>'IRA Calculations'!AB121</f>
        <v>2471815508450.9985</v>
      </c>
      <c r="P2" s="7">
        <f>'IRA Calculations'!AC121</f>
        <v>2458654060083.2983</v>
      </c>
      <c r="Q2" s="7">
        <f>'IRA Calculations'!AD121</f>
        <v>2447399667225.02</v>
      </c>
      <c r="R2" s="7">
        <f>'IRA Calculations'!AE121</f>
        <v>2435971510474.6289</v>
      </c>
      <c r="S2" s="7">
        <f>'IRA Calculations'!AF121</f>
        <v>2420674606166.3438</v>
      </c>
      <c r="T2" s="7">
        <f>'IRA Calculations'!AG121</f>
        <v>2402914404521.2622</v>
      </c>
      <c r="U2" s="7">
        <f>'IRA Calculations'!AH121</f>
        <v>2383322222541.5337</v>
      </c>
      <c r="V2" s="7">
        <f>'IRA Calculations'!AI121</f>
        <v>2361336786794.9463</v>
      </c>
      <c r="W2" s="7">
        <f>'IRA Calculations'!AJ121</f>
        <v>2338351881009.4966</v>
      </c>
      <c r="X2" s="7">
        <f>'IRA Calculations'!AK121</f>
        <v>2303172366304.7168</v>
      </c>
      <c r="Y2" s="7">
        <f>'IRA Calculations'!AL121</f>
        <v>2266068579532.73</v>
      </c>
      <c r="Z2" s="7">
        <f>'IRA Calculations'!AM121</f>
        <v>2226326155425.4482</v>
      </c>
      <c r="AA2" s="7">
        <f>'IRA Calculations'!AN121</f>
        <v>2186669148339.8381</v>
      </c>
      <c r="AB2" s="7">
        <f>'IRA Calculations'!AO121</f>
        <v>2145107911386.7117</v>
      </c>
      <c r="AC2" s="7">
        <f>'IRA Calculations'!AP121</f>
        <v>2113744734609.8545</v>
      </c>
      <c r="AD2" s="7">
        <f>'IRA Calculations'!AQ121</f>
        <v>2071976690351.6306</v>
      </c>
      <c r="AE2" s="7">
        <f>'IRA Calculations'!AR121</f>
        <v>2028865014568.8899</v>
      </c>
      <c r="AF2" s="7">
        <f>'IRA Calculations'!AS121</f>
        <v>1978841605089.2559</v>
      </c>
      <c r="AG2" s="7">
        <f>'IRA Calculations'!AT121</f>
        <v>1935826611099.8</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362728126556.49017</v>
      </c>
      <c r="C2" s="7">
        <f>'IRA Calculations'!P134</f>
        <v>362728126556.49017</v>
      </c>
      <c r="D2" s="7">
        <f>'IRA Calculations'!Q134</f>
        <v>362728126556.49017</v>
      </c>
      <c r="E2" s="7">
        <f>'IRA Calculations'!R134</f>
        <v>359981376431.47888</v>
      </c>
      <c r="F2" s="7">
        <f>'IRA Calculations'!S134</f>
        <v>357193822991.45117</v>
      </c>
      <c r="G2" s="7">
        <f>'IRA Calculations'!T134</f>
        <v>354408087607.04962</v>
      </c>
      <c r="H2" s="7">
        <f>'IRA Calculations'!U134</f>
        <v>351740952787.61597</v>
      </c>
      <c r="I2" s="7">
        <f>'IRA Calculations'!V134</f>
        <v>349245443859.02808</v>
      </c>
      <c r="J2" s="7">
        <f>'IRA Calculations'!W134</f>
        <v>346975612425.28558</v>
      </c>
      <c r="K2" s="7">
        <f>'IRA Calculations'!X134</f>
        <v>344894872385.11151</v>
      </c>
      <c r="L2" s="7">
        <f>'IRA Calculations'!Y134</f>
        <v>343127249859.36804</v>
      </c>
      <c r="M2" s="7">
        <f>'IRA Calculations'!Z134</f>
        <v>341574176684.95703</v>
      </c>
      <c r="N2" s="7">
        <f>'IRA Calculations'!AA134</f>
        <v>340270919424.45355</v>
      </c>
      <c r="O2" s="7">
        <f>'IRA Calculations'!AB134</f>
        <v>339055336675.45886</v>
      </c>
      <c r="P2" s="7">
        <f>'IRA Calculations'!AC134</f>
        <v>338071987924.06738</v>
      </c>
      <c r="Q2" s="7">
        <f>'IRA Calculations'!AD134</f>
        <v>337101203718.28247</v>
      </c>
      <c r="R2" s="7">
        <f>'IRA Calculations'!AE134</f>
        <v>336153975671.67914</v>
      </c>
      <c r="S2" s="7">
        <f>'IRA Calculations'!AF134</f>
        <v>335230684848.18597</v>
      </c>
      <c r="T2" s="7">
        <f>'IRA Calculations'!AG134</f>
        <v>334340189618.44147</v>
      </c>
      <c r="U2" s="7">
        <f>'IRA Calculations'!AH134</f>
        <v>333512793241.04761</v>
      </c>
      <c r="V2" s="7">
        <f>'IRA Calculations'!AI134</f>
        <v>332752813818.26404</v>
      </c>
      <c r="W2" s="7">
        <f>'IRA Calculations'!AJ134</f>
        <v>332099646906.56836</v>
      </c>
      <c r="X2" s="7">
        <f>'IRA Calculations'!AK134</f>
        <v>331469760304.66418</v>
      </c>
      <c r="Y2" s="7">
        <f>'IRA Calculations'!AL134</f>
        <v>330932243175.39142</v>
      </c>
      <c r="Z2" s="7">
        <f>'IRA Calculations'!AM134</f>
        <v>330569496312.7984</v>
      </c>
      <c r="AA2" s="7">
        <f>'IRA Calculations'!AN134</f>
        <v>330251858859.64246</v>
      </c>
      <c r="AB2" s="7">
        <f>'IRA Calculations'!AO134</f>
        <v>330038107472.21899</v>
      </c>
      <c r="AC2" s="7">
        <f>'IRA Calculations'!AP134</f>
        <v>329914193027.56042</v>
      </c>
      <c r="AD2" s="7">
        <f>'IRA Calculations'!AQ134</f>
        <v>329767686529.18542</v>
      </c>
      <c r="AE2" s="7">
        <f>'IRA Calculations'!AR134</f>
        <v>329673889704.72473</v>
      </c>
      <c r="AF2" s="7">
        <f>'IRA Calculations'!AS134</f>
        <v>329590278527.34546</v>
      </c>
      <c r="AG2" s="7">
        <f>'IRA Calculations'!AT134</f>
        <v>329536117916.57684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4894727019918.7412</v>
      </c>
      <c r="C4" s="7">
        <f>'IRA Calculations'!P136</f>
        <v>4894727019918.7412</v>
      </c>
      <c r="D4" s="7">
        <f>'IRA Calculations'!Q136</f>
        <v>4894727019918.7412</v>
      </c>
      <c r="E4" s="7">
        <f>'IRA Calculations'!R136</f>
        <v>4853937627987.2285</v>
      </c>
      <c r="F4" s="7">
        <f>'IRA Calculations'!S136</f>
        <v>4806769178097.1533</v>
      </c>
      <c r="G4" s="7">
        <f>'IRA Calculations'!T136</f>
        <v>4758752114341.248</v>
      </c>
      <c r="H4" s="7">
        <f>'IRA Calculations'!U136</f>
        <v>4711305594977.7725</v>
      </c>
      <c r="I4" s="7">
        <f>'IRA Calculations'!V136</f>
        <v>4665257090630.0391</v>
      </c>
      <c r="J4" s="7">
        <f>'IRA Calculations'!W136</f>
        <v>4621712338147.5703</v>
      </c>
      <c r="K4" s="7">
        <f>'IRA Calculations'!X136</f>
        <v>4580805676667.4043</v>
      </c>
      <c r="L4" s="7">
        <f>'IRA Calculations'!Y136</f>
        <v>4544973575698.5977</v>
      </c>
      <c r="M4" s="7">
        <f>'IRA Calculations'!Z136</f>
        <v>4513751415364.7168</v>
      </c>
      <c r="N4" s="7">
        <f>'IRA Calculations'!AA136</f>
        <v>4488166597896.6455</v>
      </c>
      <c r="O4" s="7">
        <f>'IRA Calculations'!AB136</f>
        <v>4466722415218.6768</v>
      </c>
      <c r="P4" s="7">
        <f>'IRA Calculations'!AC136</f>
        <v>4457414961186.2383</v>
      </c>
      <c r="Q4" s="7">
        <f>'IRA Calculations'!AD136</f>
        <v>4452247270795.373</v>
      </c>
      <c r="R4" s="7">
        <f>'IRA Calculations'!AE136</f>
        <v>4451530975560.8154</v>
      </c>
      <c r="S4" s="7">
        <f>'IRA Calculations'!AF136</f>
        <v>4455014108548.1689</v>
      </c>
      <c r="T4" s="7">
        <f>'IRA Calculations'!AG136</f>
        <v>4461819626189.8037</v>
      </c>
      <c r="U4" s="7">
        <f>'IRA Calculations'!AH136</f>
        <v>4471763572845.7305</v>
      </c>
      <c r="V4" s="7">
        <f>'IRA Calculations'!AI136</f>
        <v>4484223116524.6406</v>
      </c>
      <c r="W4" s="7">
        <f>'IRA Calculations'!AJ136</f>
        <v>4498987111407.624</v>
      </c>
      <c r="X4" s="7">
        <f>'IRA Calculations'!AK136</f>
        <v>4513750627830.54</v>
      </c>
      <c r="Y4" s="7">
        <f>'IRA Calculations'!AL136</f>
        <v>4528907657061.0586</v>
      </c>
      <c r="Z4" s="7">
        <f>'IRA Calculations'!AM136</f>
        <v>4545091967495.4004</v>
      </c>
      <c r="AA4" s="7">
        <f>'IRA Calculations'!AN136</f>
        <v>4559957903496.8477</v>
      </c>
      <c r="AB4" s="7">
        <f>'IRA Calculations'!AO136</f>
        <v>4574142649961.123</v>
      </c>
      <c r="AC4" s="7">
        <f>'IRA Calculations'!AP136</f>
        <v>4587378933254.7939</v>
      </c>
      <c r="AD4" s="7">
        <f>'IRA Calculations'!AQ136</f>
        <v>4598082729236.6055</v>
      </c>
      <c r="AE4" s="7">
        <f>'IRA Calculations'!AR136</f>
        <v>4607518404357.165</v>
      </c>
      <c r="AF4" s="7">
        <f>'IRA Calculations'!AS136</f>
        <v>4615330955903.5303</v>
      </c>
      <c r="AG4" s="7">
        <f>'IRA Calculations'!AT136</f>
        <v>4622030810913.8447</v>
      </c>
    </row>
    <row r="5" spans="1:35" x14ac:dyDescent="0.2">
      <c r="A5" s="1" t="s">
        <v>79</v>
      </c>
      <c r="B5" s="7">
        <f>'IRA Calculations'!O137</f>
        <v>6830771659818.3467</v>
      </c>
      <c r="C5" s="7">
        <f>'IRA Calculations'!P137</f>
        <v>6830771659818.3467</v>
      </c>
      <c r="D5" s="7">
        <f>'IRA Calculations'!Q137</f>
        <v>6830771659818.3467</v>
      </c>
      <c r="E5" s="7">
        <f>'IRA Calculations'!R137</f>
        <v>6867233796867.4434</v>
      </c>
      <c r="F5" s="7">
        <f>'IRA Calculations'!S137</f>
        <v>6901220162112.8359</v>
      </c>
      <c r="G5" s="7">
        <f>'IRA Calculations'!T137</f>
        <v>6932560859606.9062</v>
      </c>
      <c r="H5" s="7">
        <f>'IRA Calculations'!U137</f>
        <v>6962530176444.3975</v>
      </c>
      <c r="I5" s="7">
        <f>'IRA Calculations'!V137</f>
        <v>6990871847056.6416</v>
      </c>
      <c r="J5" s="7">
        <f>'IRA Calculations'!W137</f>
        <v>7017315390401.8584</v>
      </c>
      <c r="K5" s="7">
        <f>'IRA Calculations'!X137</f>
        <v>7039861351157.2158</v>
      </c>
      <c r="L5" s="7">
        <f>'IRA Calculations'!Y137</f>
        <v>7060552068184.083</v>
      </c>
      <c r="M5" s="7">
        <f>'IRA Calculations'!Z137</f>
        <v>7077211951079.7568</v>
      </c>
      <c r="N5" s="7">
        <f>'IRA Calculations'!AA137</f>
        <v>7090969552685.2305</v>
      </c>
      <c r="O5" s="7">
        <f>'IRA Calculations'!AB137</f>
        <v>7099521616721.1367</v>
      </c>
      <c r="P5" s="7">
        <f>'IRA Calculations'!AC137</f>
        <v>7107159247781.9043</v>
      </c>
      <c r="Q5" s="7">
        <f>'IRA Calculations'!AD137</f>
        <v>7110519584786.3018</v>
      </c>
      <c r="R5" s="7">
        <f>'IRA Calculations'!AE137</f>
        <v>7110593355558.8174</v>
      </c>
      <c r="S5" s="7">
        <f>'IRA Calculations'!AF137</f>
        <v>7107748371106.9521</v>
      </c>
      <c r="T5" s="7">
        <f>'IRA Calculations'!AG137</f>
        <v>7102729382559.1895</v>
      </c>
      <c r="U5" s="7">
        <f>'IRA Calculations'!AH137</f>
        <v>7095891659558.373</v>
      </c>
      <c r="V5" s="7">
        <f>'IRA Calculations'!AI137</f>
        <v>7087115001573.3252</v>
      </c>
      <c r="W5" s="7">
        <f>'IRA Calculations'!AJ137</f>
        <v>7077390490819.5488</v>
      </c>
      <c r="X5" s="7">
        <f>'IRA Calculations'!AK137</f>
        <v>7064942859196.9971</v>
      </c>
      <c r="Y5" s="7">
        <f>'IRA Calculations'!AL137</f>
        <v>7051563805820.8213</v>
      </c>
      <c r="Z5" s="7">
        <f>'IRA Calculations'!AM137</f>
        <v>7039658936070.5371</v>
      </c>
      <c r="AA5" s="7">
        <f>'IRA Calculations'!AN137</f>
        <v>7027147378127.6445</v>
      </c>
      <c r="AB5" s="7">
        <f>'IRA Calculations'!AO137</f>
        <v>7015919150137.5918</v>
      </c>
      <c r="AC5" s="7">
        <f>'IRA Calculations'!AP137</f>
        <v>7006207800951.7549</v>
      </c>
      <c r="AD5" s="7">
        <f>'IRA Calculations'!AQ137</f>
        <v>6996003723406.7666</v>
      </c>
      <c r="AE5" s="7">
        <f>'IRA Calculations'!AR137</f>
        <v>6987197411427.875</v>
      </c>
      <c r="AF5" s="7">
        <f>'IRA Calculations'!AS137</f>
        <v>6978773897399.9912</v>
      </c>
      <c r="AG5" s="7">
        <f>'IRA Calculations'!AT137</f>
        <v>6971145483055.9258</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2413000000000</v>
      </c>
      <c r="C7" s="7">
        <f>'IRA Calculations'!P139</f>
        <v>2413000000000</v>
      </c>
      <c r="D7" s="7">
        <f>'IRA Calculations'!Q139</f>
        <v>2413000000000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46000000000</v>
      </c>
      <c r="C8" s="7">
        <f>'IRA Calculations'!P140</f>
        <v>46000000000</v>
      </c>
      <c r="D8" s="7">
        <f>'IRA Calculations'!Q140</f>
        <v>46000000000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1069000000000</v>
      </c>
      <c r="C9" s="7">
        <f>'IRA Calculations'!P141</f>
        <v>1069000000000</v>
      </c>
      <c r="D9" s="7">
        <f>'IRA Calculations'!Q141</f>
        <v>1069000000000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5357000000000</v>
      </c>
      <c r="C10" s="7">
        <f>'IRA Calculations'!P142</f>
        <v>5357000000000</v>
      </c>
      <c r="D10" s="7">
        <f>'IRA Calculations'!Q142</f>
        <v>5357000000000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1552952189431.3857</v>
      </c>
      <c r="C2" s="7">
        <f>'IRA Calculations'!P147</f>
        <v>1552952189431.3857</v>
      </c>
      <c r="D2" s="7">
        <f>'IRA Calculations'!Q147</f>
        <v>1552952189431.3857</v>
      </c>
      <c r="E2" s="7">
        <f>'IRA Calculations'!R147</f>
        <v>1555154491490.3081</v>
      </c>
      <c r="F2" s="7">
        <f>'IRA Calculations'!S147</f>
        <v>1542776080501.2026</v>
      </c>
      <c r="G2" s="7">
        <f>'IRA Calculations'!T147</f>
        <v>1530181692247.71</v>
      </c>
      <c r="H2" s="7">
        <f>'IRA Calculations'!U147</f>
        <v>1515955122831.894</v>
      </c>
      <c r="I2" s="7">
        <f>'IRA Calculations'!V147</f>
        <v>1500592756710.1692</v>
      </c>
      <c r="J2" s="7">
        <f>'IRA Calculations'!W147</f>
        <v>1483814766458.2622</v>
      </c>
      <c r="K2" s="7">
        <f>'IRA Calculations'!X147</f>
        <v>1465942711454.658</v>
      </c>
      <c r="L2" s="7">
        <f>'IRA Calculations'!Y147</f>
        <v>1446426704008.0261</v>
      </c>
      <c r="M2" s="7">
        <f>'IRA Calculations'!Z147</f>
        <v>1426369823902.0364</v>
      </c>
      <c r="N2" s="7">
        <f>'IRA Calculations'!AA147</f>
        <v>1406910678233.9363</v>
      </c>
      <c r="O2" s="7">
        <f>'IRA Calculations'!AB147</f>
        <v>1387973039078.311</v>
      </c>
      <c r="P2" s="7">
        <f>'IRA Calculations'!AC147</f>
        <v>1381417822665.792</v>
      </c>
      <c r="Q2" s="7">
        <f>'IRA Calculations'!AD147</f>
        <v>1376245082716.606</v>
      </c>
      <c r="R2" s="7">
        <f>'IRA Calculations'!AE147</f>
        <v>1370632155523.9258</v>
      </c>
      <c r="S2" s="7">
        <f>'IRA Calculations'!AF147</f>
        <v>1367009514190.438</v>
      </c>
      <c r="T2" s="7">
        <f>'IRA Calculations'!AG147</f>
        <v>1362737904068.9478</v>
      </c>
      <c r="U2" s="7">
        <f>'IRA Calculations'!AH147</f>
        <v>1360036045835.7876</v>
      </c>
      <c r="V2" s="7">
        <f>'IRA Calculations'!AI147</f>
        <v>1359697163268.7314</v>
      </c>
      <c r="W2" s="7">
        <f>'IRA Calculations'!AJ147</f>
        <v>1359368250508.5513</v>
      </c>
      <c r="X2" s="7">
        <f>'IRA Calculations'!AK147</f>
        <v>1361287118740.1538</v>
      </c>
      <c r="Y2" s="7">
        <f>'IRA Calculations'!AL147</f>
        <v>1363078363356.3638</v>
      </c>
      <c r="Z2" s="7">
        <f>'IRA Calculations'!AM147</f>
        <v>1365754700872.5024</v>
      </c>
      <c r="AA2" s="7">
        <f>'IRA Calculations'!AN147</f>
        <v>1371046914657.48</v>
      </c>
      <c r="AB2" s="7">
        <f>'IRA Calculations'!AO147</f>
        <v>1376937433580.3374</v>
      </c>
      <c r="AC2" s="7">
        <f>'IRA Calculations'!AP147</f>
        <v>1384029210931.6484</v>
      </c>
      <c r="AD2" s="7">
        <f>'IRA Calculations'!AQ147</f>
        <v>1393415987192.1978</v>
      </c>
      <c r="AE2" s="7">
        <f>'IRA Calculations'!AR147</f>
        <v>1401131699535.4604</v>
      </c>
      <c r="AF2" s="7">
        <f>'IRA Calculations'!AS147</f>
        <v>1411098494126.9507</v>
      </c>
      <c r="AG2" s="7">
        <f>'IRA Calculations'!AT147</f>
        <v>1421294366494.4971</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17242249140.657524</v>
      </c>
      <c r="C4" s="7">
        <f>'IRA Calculations'!P149</f>
        <v>17242249140.657524</v>
      </c>
      <c r="D4" s="7">
        <f>'IRA Calculations'!Q149</f>
        <v>17242249140.657524</v>
      </c>
      <c r="E4" s="7">
        <f>'IRA Calculations'!R149</f>
        <v>17411838055.458302</v>
      </c>
      <c r="F4" s="7">
        <f>'IRA Calculations'!S149</f>
        <v>17572785989.884705</v>
      </c>
      <c r="G4" s="7">
        <f>'IRA Calculations'!T149</f>
        <v>17726836937.315388</v>
      </c>
      <c r="H4" s="7">
        <f>'IRA Calculations'!U149</f>
        <v>17871945021.365749</v>
      </c>
      <c r="I4" s="7">
        <f>'IRA Calculations'!V149</f>
        <v>18000503430.144138</v>
      </c>
      <c r="J4" s="7">
        <f>'IRA Calculations'!W149</f>
        <v>18121698001.864159</v>
      </c>
      <c r="K4" s="7">
        <f>'IRA Calculations'!X149</f>
        <v>18225825686.832558</v>
      </c>
      <c r="L4" s="7">
        <f>'IRA Calculations'!Y149</f>
        <v>18319652188.734535</v>
      </c>
      <c r="M4" s="7">
        <f>'IRA Calculations'!Z149</f>
        <v>18412375885.670593</v>
      </c>
      <c r="N4" s="7">
        <f>'IRA Calculations'!AA149</f>
        <v>18487667804.90963</v>
      </c>
      <c r="O4" s="7">
        <f>'IRA Calculations'!AB149</f>
        <v>18568496269.494137</v>
      </c>
      <c r="P4" s="7">
        <f>'IRA Calculations'!AC149</f>
        <v>18634736107.641712</v>
      </c>
      <c r="Q4" s="7">
        <f>'IRA Calculations'!AD149</f>
        <v>18704252397.669456</v>
      </c>
      <c r="R4" s="7">
        <f>'IRA Calculations'!AE149</f>
        <v>18772025821.330292</v>
      </c>
      <c r="S4" s="7">
        <f>'IRA Calculations'!AF149</f>
        <v>18834481113.500038</v>
      </c>
      <c r="T4" s="7">
        <f>'IRA Calculations'!AG149</f>
        <v>18885335860.349888</v>
      </c>
      <c r="U4" s="7">
        <f>'IRA Calculations'!AH149</f>
        <v>18941938712.458981</v>
      </c>
      <c r="V4" s="7">
        <f>'IRA Calculations'!AI149</f>
        <v>18988456532.751492</v>
      </c>
      <c r="W4" s="7">
        <f>'IRA Calculations'!AJ149</f>
        <v>19021707691.834824</v>
      </c>
      <c r="X4" s="7">
        <f>'IRA Calculations'!AK149</f>
        <v>19053155603.165634</v>
      </c>
      <c r="Y4" s="7">
        <f>'IRA Calculations'!AL149</f>
        <v>19072766257.833435</v>
      </c>
      <c r="Z4" s="7">
        <f>'IRA Calculations'!AM149</f>
        <v>19087919767.969116</v>
      </c>
      <c r="AA4" s="7">
        <f>'IRA Calculations'!AN149</f>
        <v>19093052111.439808</v>
      </c>
      <c r="AB4" s="7">
        <f>'IRA Calculations'!AO149</f>
        <v>19088142187.627258</v>
      </c>
      <c r="AC4" s="7">
        <f>'IRA Calculations'!AP149</f>
        <v>19073413156.860733</v>
      </c>
      <c r="AD4" s="7">
        <f>'IRA Calculations'!AQ149</f>
        <v>19057336014.830139</v>
      </c>
      <c r="AE4" s="7">
        <f>'IRA Calculations'!AR149</f>
        <v>19029227725.073166</v>
      </c>
      <c r="AF4" s="7">
        <f>'IRA Calculations'!AS149</f>
        <v>18996137496.692184</v>
      </c>
      <c r="AG4" s="7">
        <f>'IRA Calculations'!AT149</f>
        <v>18961399328.830231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1211605451319.6191</v>
      </c>
      <c r="C2" s="7">
        <f>'IRA Calculations'!P160</f>
        <v>1211605451319.6191</v>
      </c>
      <c r="D2" s="7">
        <f>'IRA Calculations'!Q160</f>
        <v>1211605451319.6191</v>
      </c>
      <c r="E2" s="7">
        <f>'IRA Calculations'!R160</f>
        <v>1190977617750.7527</v>
      </c>
      <c r="F2" s="7">
        <f>'IRA Calculations'!S160</f>
        <v>1160728220033.772</v>
      </c>
      <c r="G2" s="7">
        <f>'IRA Calculations'!T160</f>
        <v>1127604320726.4944</v>
      </c>
      <c r="H2" s="7">
        <f>'IRA Calculations'!U160</f>
        <v>1094976330501.687</v>
      </c>
      <c r="I2" s="7">
        <f>'IRA Calculations'!V160</f>
        <v>1063215585599.6198</v>
      </c>
      <c r="J2" s="7">
        <f>'IRA Calculations'!W160</f>
        <v>1031850181126.8379</v>
      </c>
      <c r="K2" s="7">
        <f>'IRA Calculations'!X160</f>
        <v>1002668066436.3385</v>
      </c>
      <c r="L2" s="7">
        <f>'IRA Calculations'!Y160</f>
        <v>975701946817.01013</v>
      </c>
      <c r="M2" s="7">
        <f>'IRA Calculations'!Z160</f>
        <v>951429778466.85242</v>
      </c>
      <c r="N2" s="7">
        <f>'IRA Calculations'!AA160</f>
        <v>930390036013.13928</v>
      </c>
      <c r="O2" s="7">
        <f>'IRA Calculations'!AB160</f>
        <v>912345128396.90442</v>
      </c>
      <c r="P2" s="7">
        <f>'IRA Calculations'!AC160</f>
        <v>897162253249.82104</v>
      </c>
      <c r="Q2" s="7">
        <f>'IRA Calculations'!AD160</f>
        <v>883055626108.49329</v>
      </c>
      <c r="R2" s="7">
        <f>'IRA Calculations'!AE160</f>
        <v>870268807850.8158</v>
      </c>
      <c r="S2" s="7">
        <f>'IRA Calculations'!AF160</f>
        <v>858213336407.36438</v>
      </c>
      <c r="T2" s="7">
        <f>'IRA Calculations'!AG160</f>
        <v>847473502374.77576</v>
      </c>
      <c r="U2" s="7">
        <f>'IRA Calculations'!AH160</f>
        <v>837937698169.28027</v>
      </c>
      <c r="V2" s="7">
        <f>'IRA Calculations'!AI160</f>
        <v>829201845960.76929</v>
      </c>
      <c r="W2" s="7">
        <f>'IRA Calculations'!AJ160</f>
        <v>821241843868.12915</v>
      </c>
      <c r="X2" s="7">
        <f>'IRA Calculations'!AK160</f>
        <v>814284019152.08044</v>
      </c>
      <c r="Y2" s="7">
        <f>'IRA Calculations'!AL160</f>
        <v>808638578379.26086</v>
      </c>
      <c r="Z2" s="7">
        <f>'IRA Calculations'!AM160</f>
        <v>804504085359.92847</v>
      </c>
      <c r="AA2" s="7">
        <f>'IRA Calculations'!AN160</f>
        <v>800983566730.49805</v>
      </c>
      <c r="AB2" s="7">
        <f>'IRA Calculations'!AO160</f>
        <v>798347543157.52258</v>
      </c>
      <c r="AC2" s="7">
        <f>'IRA Calculations'!AP160</f>
        <v>796752418033.84717</v>
      </c>
      <c r="AD2" s="7">
        <f>'IRA Calculations'!AQ160</f>
        <v>796159306322.96216</v>
      </c>
      <c r="AE2" s="7">
        <f>'IRA Calculations'!AR160</f>
        <v>796353632593.75134</v>
      </c>
      <c r="AF2" s="7">
        <f>'IRA Calculations'!AS160</f>
        <v>797515267639.76709</v>
      </c>
      <c r="AG2" s="7">
        <f>'IRA Calculations'!AT160</f>
        <v>799545126808.8158</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2661772883894.2212</v>
      </c>
      <c r="C2" s="7">
        <f>'IRA Calculations'!P173</f>
        <v>2661772883894.2212</v>
      </c>
      <c r="D2" s="7">
        <f>'IRA Calculations'!Q173</f>
        <v>2661772883894.2212</v>
      </c>
      <c r="E2" s="7">
        <f>'IRA Calculations'!R173</f>
        <v>2682616510342.439</v>
      </c>
      <c r="F2" s="7">
        <f>'IRA Calculations'!S173</f>
        <v>2699879838774.7354</v>
      </c>
      <c r="G2" s="7">
        <f>'IRA Calculations'!T173</f>
        <v>2710291896452.9214</v>
      </c>
      <c r="H2" s="7">
        <f>'IRA Calculations'!U173</f>
        <v>2713431191398.4927</v>
      </c>
      <c r="I2" s="7">
        <f>'IRA Calculations'!V173</f>
        <v>2708075761711.0547</v>
      </c>
      <c r="J2" s="7">
        <f>'IRA Calculations'!W173</f>
        <v>2696224187346.6743</v>
      </c>
      <c r="K2" s="7">
        <f>'IRA Calculations'!X173</f>
        <v>2680761611231.0254</v>
      </c>
      <c r="L2" s="7">
        <f>'IRA Calculations'!Y173</f>
        <v>2664032499429.3901</v>
      </c>
      <c r="M2" s="7">
        <f>'IRA Calculations'!Z173</f>
        <v>2648110477522.3213</v>
      </c>
      <c r="N2" s="7">
        <f>'IRA Calculations'!AA173</f>
        <v>2634595904869.1582</v>
      </c>
      <c r="O2" s="7">
        <f>'IRA Calculations'!AB173</f>
        <v>2624142165152.02</v>
      </c>
      <c r="P2" s="7">
        <f>'IRA Calculations'!AC173</f>
        <v>2616822765671.8696</v>
      </c>
      <c r="Q2" s="7">
        <f>'IRA Calculations'!AD173</f>
        <v>2612150813550.0332</v>
      </c>
      <c r="R2" s="7">
        <f>'IRA Calculations'!AE173</f>
        <v>2609038704285.4819</v>
      </c>
      <c r="S2" s="7">
        <f>'IRA Calculations'!AF173</f>
        <v>2607727717951.2002</v>
      </c>
      <c r="T2" s="7">
        <f>'IRA Calculations'!AG173</f>
        <v>2608235700054.2295</v>
      </c>
      <c r="U2" s="7">
        <f>'IRA Calculations'!AH173</f>
        <v>2609538855169.666</v>
      </c>
      <c r="V2" s="7">
        <f>'IRA Calculations'!AI173</f>
        <v>2612321553318.1768</v>
      </c>
      <c r="W2" s="7">
        <f>'IRA Calculations'!AJ173</f>
        <v>2615473737122.6294</v>
      </c>
      <c r="X2" s="7">
        <f>'IRA Calculations'!AK173</f>
        <v>2620002844041.0659</v>
      </c>
      <c r="Y2" s="7">
        <f>'IRA Calculations'!AL173</f>
        <v>2625358631089.4243</v>
      </c>
      <c r="Z2" s="7">
        <f>'IRA Calculations'!AM173</f>
        <v>2631310147422.3569</v>
      </c>
      <c r="AA2" s="7">
        <f>'IRA Calculations'!AN173</f>
        <v>2638686712697.9194</v>
      </c>
      <c r="AB2" s="7">
        <f>'IRA Calculations'!AO173</f>
        <v>2647056166364.3325</v>
      </c>
      <c r="AC2" s="7">
        <f>'IRA Calculations'!AP173</f>
        <v>2656090286554.5684</v>
      </c>
      <c r="AD2" s="7">
        <f>'IRA Calculations'!AQ173</f>
        <v>2666676476063.8726</v>
      </c>
      <c r="AE2" s="7">
        <f>'IRA Calculations'!AR173</f>
        <v>2677417976759.5732</v>
      </c>
      <c r="AF2" s="7">
        <f>'IRA Calculations'!AS173</f>
        <v>2689246546049.541</v>
      </c>
      <c r="AG2" s="7">
        <f>'IRA Calculations'!AT173</f>
        <v>2701913815571.9258</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1447114586255.9023</v>
      </c>
      <c r="C4" s="7">
        <f>'IRA Calculations'!P175</f>
        <v>1447114586255.9023</v>
      </c>
      <c r="D4" s="7">
        <f>'IRA Calculations'!Q175</f>
        <v>1447114586255.9023</v>
      </c>
      <c r="E4" s="7">
        <f>'IRA Calculations'!R175</f>
        <v>1461734826561.8589</v>
      </c>
      <c r="F4" s="7">
        <f>'IRA Calculations'!S175</f>
        <v>1475719395732.0444</v>
      </c>
      <c r="G4" s="7">
        <f>'IRA Calculations'!T175</f>
        <v>1488249922834.1262</v>
      </c>
      <c r="H4" s="7">
        <f>'IRA Calculations'!U175</f>
        <v>1499545209959.4062</v>
      </c>
      <c r="I4" s="7">
        <f>'IRA Calculations'!V175</f>
        <v>1511537343508.2751</v>
      </c>
      <c r="J4" s="7">
        <f>'IRA Calculations'!W175</f>
        <v>1522755206742.3665</v>
      </c>
      <c r="K4" s="7">
        <f>'IRA Calculations'!X175</f>
        <v>1534572362090.0637</v>
      </c>
      <c r="L4" s="7">
        <f>'IRA Calculations'!Y175</f>
        <v>1547716876268.2117</v>
      </c>
      <c r="M4" s="7">
        <f>'IRA Calculations'!Z175</f>
        <v>1560417637010.374</v>
      </c>
      <c r="N4" s="7">
        <f>'IRA Calculations'!AA175</f>
        <v>1573144932666.261</v>
      </c>
      <c r="O4" s="7">
        <f>'IRA Calculations'!AB175</f>
        <v>1585119341196.04</v>
      </c>
      <c r="P4" s="7">
        <f>'IRA Calculations'!AC175</f>
        <v>1598462431002.01</v>
      </c>
      <c r="Q4" s="7">
        <f>'IRA Calculations'!AD175</f>
        <v>1611571809284.1086</v>
      </c>
      <c r="R4" s="7">
        <f>'IRA Calculations'!AE175</f>
        <v>1623210495273.4319</v>
      </c>
      <c r="S4" s="7">
        <f>'IRA Calculations'!AF175</f>
        <v>1635245937710.5059</v>
      </c>
      <c r="T4" s="7">
        <f>'IRA Calculations'!AG175</f>
        <v>1648888563719.6682</v>
      </c>
      <c r="U4" s="7">
        <f>'IRA Calculations'!AH175</f>
        <v>1662018445836.8174</v>
      </c>
      <c r="V4" s="7">
        <f>'IRA Calculations'!AI175</f>
        <v>1675573314007.1465</v>
      </c>
      <c r="W4" s="7">
        <f>'IRA Calculations'!AJ175</f>
        <v>1689046704475.7817</v>
      </c>
      <c r="X4" s="7">
        <f>'IRA Calculations'!AK175</f>
        <v>1701941582524.1428</v>
      </c>
      <c r="Y4" s="7">
        <f>'IRA Calculations'!AL175</f>
        <v>1714512185603.3389</v>
      </c>
      <c r="Z4" s="7">
        <f>'IRA Calculations'!AM175</f>
        <v>1727989313229.1699</v>
      </c>
      <c r="AA4" s="7">
        <f>'IRA Calculations'!AN175</f>
        <v>1741083766178.5242</v>
      </c>
      <c r="AB4" s="7">
        <f>'IRA Calculations'!AO175</f>
        <v>1754746845354.0913</v>
      </c>
      <c r="AC4" s="7">
        <f>'IRA Calculations'!AP175</f>
        <v>1766665272602.9109</v>
      </c>
      <c r="AD4" s="7">
        <f>'IRA Calculations'!AQ175</f>
        <v>1780014049734.895</v>
      </c>
      <c r="AE4" s="7">
        <f>'IRA Calculations'!AR175</f>
        <v>1793440561538.2385</v>
      </c>
      <c r="AF4" s="7">
        <f>'IRA Calculations'!AS175</f>
        <v>1807533462759.9744</v>
      </c>
      <c r="AG4" s="7">
        <f>'IRA Calculations'!AT175</f>
        <v>1820512699294.0535</v>
      </c>
    </row>
    <row r="5" spans="1:35" x14ac:dyDescent="0.2">
      <c r="A5" s="1" t="s">
        <v>79</v>
      </c>
      <c r="B5" s="7">
        <f>'IRA Calculations'!O176</f>
        <v>20489288849.232262</v>
      </c>
      <c r="C5" s="7">
        <f>'IRA Calculations'!P176</f>
        <v>20489288849.232262</v>
      </c>
      <c r="D5" s="7">
        <f>'IRA Calculations'!Q176</f>
        <v>20489288849.232262</v>
      </c>
      <c r="E5" s="7">
        <f>'IRA Calculations'!R176</f>
        <v>19525336379.473095</v>
      </c>
      <c r="F5" s="7">
        <f>'IRA Calculations'!S176</f>
        <v>18550796324.766014</v>
      </c>
      <c r="G5" s="7">
        <f>'IRA Calculations'!T176</f>
        <v>17594866969.388996</v>
      </c>
      <c r="H5" s="7">
        <f>'IRA Calculations'!U176</f>
        <v>16680636752.063797</v>
      </c>
      <c r="I5" s="7">
        <f>'IRA Calculations'!V176</f>
        <v>15831864806.420736</v>
      </c>
      <c r="J5" s="7">
        <f>'IRA Calculations'!W176</f>
        <v>15063665430.160387</v>
      </c>
      <c r="K5" s="7">
        <f>'IRA Calculations'!X176</f>
        <v>14394279690.60121</v>
      </c>
      <c r="L5" s="7">
        <f>'IRA Calculations'!Y176</f>
        <v>13845810182.387899</v>
      </c>
      <c r="M5" s="7">
        <f>'IRA Calculations'!Z176</f>
        <v>13389969418.469084</v>
      </c>
      <c r="N5" s="7">
        <f>'IRA Calculations'!AA176</f>
        <v>13030915426.125492</v>
      </c>
      <c r="O5" s="7">
        <f>'IRA Calculations'!AB176</f>
        <v>12755155948.014935</v>
      </c>
      <c r="P5" s="7">
        <f>'IRA Calculations'!AC176</f>
        <v>12539721960.239458</v>
      </c>
      <c r="Q5" s="7">
        <f>'IRA Calculations'!AD176</f>
        <v>12367801192.773396</v>
      </c>
      <c r="R5" s="7">
        <f>'IRA Calculations'!AE176</f>
        <v>12214855205.284094</v>
      </c>
      <c r="S5" s="7">
        <f>'IRA Calculations'!AF176</f>
        <v>12068409768.331141</v>
      </c>
      <c r="T5" s="7">
        <f>'IRA Calculations'!AG176</f>
        <v>11942358917.143782</v>
      </c>
      <c r="U5" s="7">
        <f>'IRA Calculations'!AH176</f>
        <v>11813987192.064064</v>
      </c>
      <c r="V5" s="7">
        <f>'IRA Calculations'!AI176</f>
        <v>11690318960.472319</v>
      </c>
      <c r="W5" s="7">
        <f>'IRA Calculations'!AJ176</f>
        <v>11565601782.266726</v>
      </c>
      <c r="X5" s="7">
        <f>'IRA Calculations'!AK176</f>
        <v>11432132912.279226</v>
      </c>
      <c r="Y5" s="7">
        <f>'IRA Calculations'!AL176</f>
        <v>11292816920.112133</v>
      </c>
      <c r="Z5" s="7">
        <f>'IRA Calculations'!AM176</f>
        <v>11155767262.35673</v>
      </c>
      <c r="AA5" s="7">
        <f>'IRA Calculations'!AN176</f>
        <v>11014212967.958773</v>
      </c>
      <c r="AB5" s="7">
        <f>'IRA Calculations'!AO176</f>
        <v>10872570744.934408</v>
      </c>
      <c r="AC5" s="7">
        <f>'IRA Calculations'!AP176</f>
        <v>10712833742.341686</v>
      </c>
      <c r="AD5" s="7">
        <f>'IRA Calculations'!AQ176</f>
        <v>10556162367.320822</v>
      </c>
      <c r="AE5" s="7">
        <f>'IRA Calculations'!AR176</f>
        <v>10401371542.503763</v>
      </c>
      <c r="AF5" s="7">
        <f>'IRA Calculations'!AS176</f>
        <v>10244873966.793919</v>
      </c>
      <c r="AG5" s="7">
        <f>'IRA Calculations'!AT176</f>
        <v>10088023830.166004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8222941348798.2842</v>
      </c>
      <c r="C2" s="7">
        <f>'IRA Calculations'!P186</f>
        <v>8222941348798.2842</v>
      </c>
      <c r="D2" s="7">
        <f>'IRA Calculations'!Q186</f>
        <v>8222941348798.2842</v>
      </c>
      <c r="E2" s="7">
        <f>'IRA Calculations'!R186</f>
        <v>8304244288598.709</v>
      </c>
      <c r="F2" s="7">
        <f>'IRA Calculations'!S186</f>
        <v>8398607349369.5957</v>
      </c>
      <c r="G2" s="7">
        <f>'IRA Calculations'!T186</f>
        <v>8508289345754.04</v>
      </c>
      <c r="H2" s="7">
        <f>'IRA Calculations'!U186</f>
        <v>8620899168761.9775</v>
      </c>
      <c r="I2" s="7">
        <f>'IRA Calculations'!V186</f>
        <v>8741339309410.3555</v>
      </c>
      <c r="J2" s="7">
        <f>'IRA Calculations'!W186</f>
        <v>8867041624936.1133</v>
      </c>
      <c r="K2" s="7">
        <f>'IRA Calculations'!X186</f>
        <v>8996006273075.5664</v>
      </c>
      <c r="L2" s="7">
        <f>'IRA Calculations'!Y186</f>
        <v>9130466890601.6523</v>
      </c>
      <c r="M2" s="7">
        <f>'IRA Calculations'!Z186</f>
        <v>9268491975184.041</v>
      </c>
      <c r="N2" s="7">
        <f>'IRA Calculations'!AA186</f>
        <v>9409398127488.166</v>
      </c>
      <c r="O2" s="7">
        <f>'IRA Calculations'!AB186</f>
        <v>9556951237532.0684</v>
      </c>
      <c r="P2" s="7">
        <f>'IRA Calculations'!AC186</f>
        <v>9707824229607.2637</v>
      </c>
      <c r="Q2" s="7">
        <f>'IRA Calculations'!AD186</f>
        <v>9864070898556.5449</v>
      </c>
      <c r="R2" s="7">
        <f>'IRA Calculations'!AE186</f>
        <v>10024867568339.688</v>
      </c>
      <c r="S2" s="7">
        <f>'IRA Calculations'!AF186</f>
        <v>10187365542782.393</v>
      </c>
      <c r="T2" s="7">
        <f>'IRA Calculations'!AG186</f>
        <v>10357010435530.895</v>
      </c>
      <c r="U2" s="7">
        <f>'IRA Calculations'!AH186</f>
        <v>10527766751407.908</v>
      </c>
      <c r="V2" s="7">
        <f>'IRA Calculations'!AI186</f>
        <v>10703814016871.176</v>
      </c>
      <c r="W2" s="7">
        <f>'IRA Calculations'!AJ186</f>
        <v>10884724208126.75</v>
      </c>
      <c r="X2" s="7">
        <f>'IRA Calculations'!AK186</f>
        <v>11071144756123.434</v>
      </c>
      <c r="Y2" s="7">
        <f>'IRA Calculations'!AL186</f>
        <v>11261399534071.672</v>
      </c>
      <c r="Z2" s="7">
        <f>'IRA Calculations'!AM186</f>
        <v>11457621467263.684</v>
      </c>
      <c r="AA2" s="7">
        <f>'IRA Calculations'!AN186</f>
        <v>11657145298293.949</v>
      </c>
      <c r="AB2" s="7">
        <f>'IRA Calculations'!AO186</f>
        <v>11858679762103.812</v>
      </c>
      <c r="AC2" s="7">
        <f>'IRA Calculations'!AP186</f>
        <v>12067659681823.443</v>
      </c>
      <c r="AD2" s="7">
        <f>'IRA Calculations'!AQ186</f>
        <v>12276366241809.266</v>
      </c>
      <c r="AE2" s="7">
        <f>'IRA Calculations'!AR186</f>
        <v>12491680194310.309</v>
      </c>
      <c r="AF2" s="7">
        <f>'IRA Calculations'!AS186</f>
        <v>12711907428344.057</v>
      </c>
      <c r="AG2" s="7">
        <f>'IRA Calculations'!AT186</f>
        <v>12938274465874.518</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3281916144684.6987</v>
      </c>
      <c r="C4" s="7">
        <f>'IRA Calculations'!P188</f>
        <v>3281916144684.6987</v>
      </c>
      <c r="D4" s="7">
        <f>'IRA Calculations'!Q188</f>
        <v>3281916144684.6987</v>
      </c>
      <c r="E4" s="7">
        <f>'IRA Calculations'!R188</f>
        <v>3270598932295.8525</v>
      </c>
      <c r="F4" s="7">
        <f>'IRA Calculations'!S188</f>
        <v>3266972708826.2529</v>
      </c>
      <c r="G4" s="7">
        <f>'IRA Calculations'!T188</f>
        <v>3262144031540.3457</v>
      </c>
      <c r="H4" s="7">
        <f>'IRA Calculations'!U188</f>
        <v>3255532893303.1919</v>
      </c>
      <c r="I4" s="7">
        <f>'IRA Calculations'!V188</f>
        <v>3248832160467.9604</v>
      </c>
      <c r="J4" s="7">
        <f>'IRA Calculations'!W188</f>
        <v>3233822707537.2402</v>
      </c>
      <c r="K4" s="7">
        <f>'IRA Calculations'!X188</f>
        <v>3221123852135.9204</v>
      </c>
      <c r="L4" s="7">
        <f>'IRA Calculations'!Y188</f>
        <v>3211961625606.1123</v>
      </c>
      <c r="M4" s="7">
        <f>'IRA Calculations'!Z188</f>
        <v>3207859136115.1523</v>
      </c>
      <c r="N4" s="7">
        <f>'IRA Calculations'!AA188</f>
        <v>3205322194337.9785</v>
      </c>
      <c r="O4" s="7">
        <f>'IRA Calculations'!AB188</f>
        <v>3204548851491.4141</v>
      </c>
      <c r="P4" s="7">
        <f>'IRA Calculations'!AC188</f>
        <v>3205892770462.5835</v>
      </c>
      <c r="Q4" s="7">
        <f>'IRA Calculations'!AD188</f>
        <v>3205642848688.9961</v>
      </c>
      <c r="R4" s="7">
        <f>'IRA Calculations'!AE188</f>
        <v>3200021966535.8672</v>
      </c>
      <c r="S4" s="7">
        <f>'IRA Calculations'!AF188</f>
        <v>3195381909456.4395</v>
      </c>
      <c r="T4" s="7">
        <f>'IRA Calculations'!AG188</f>
        <v>3192057478317.2104</v>
      </c>
      <c r="U4" s="7">
        <f>'IRA Calculations'!AH188</f>
        <v>3191104946274.48</v>
      </c>
      <c r="V4" s="7">
        <f>'IRA Calculations'!AI188</f>
        <v>3190265586355.6411</v>
      </c>
      <c r="W4" s="7">
        <f>'IRA Calculations'!AJ188</f>
        <v>3192066909327.5342</v>
      </c>
      <c r="X4" s="7">
        <f>'IRA Calculations'!AK188</f>
        <v>3193566439969.0557</v>
      </c>
      <c r="Y4" s="7">
        <f>'IRA Calculations'!AL188</f>
        <v>3192896838236.0493</v>
      </c>
      <c r="Z4" s="7">
        <f>'IRA Calculations'!AM188</f>
        <v>3189817613365.2505</v>
      </c>
      <c r="AA4" s="7">
        <f>'IRA Calculations'!AN188</f>
        <v>3185804718472.3687</v>
      </c>
      <c r="AB4" s="7">
        <f>'IRA Calculations'!AO188</f>
        <v>3181268402506.5088</v>
      </c>
      <c r="AC4" s="7">
        <f>'IRA Calculations'!AP188</f>
        <v>3177147050994.9019</v>
      </c>
      <c r="AD4" s="7">
        <f>'IRA Calculations'!AQ188</f>
        <v>3174067826124.103</v>
      </c>
      <c r="AE4" s="7">
        <f>'IRA Calculations'!AR188</f>
        <v>3169852164509.251</v>
      </c>
      <c r="AF4" s="7">
        <f>'IRA Calculations'!AS188</f>
        <v>3166923835803.6382</v>
      </c>
      <c r="AG4" s="7">
        <f>'IRA Calculations'!AT188</f>
        <v>3163674852746.9971</v>
      </c>
    </row>
    <row r="5" spans="1:35" x14ac:dyDescent="0.2">
      <c r="A5" s="1" t="s">
        <v>79</v>
      </c>
      <c r="B5" s="7">
        <f>'IRA Calculations'!O189</f>
        <v>742739051332.42139</v>
      </c>
      <c r="C5" s="7">
        <f>'IRA Calculations'!P189</f>
        <v>742739051332.42139</v>
      </c>
      <c r="D5" s="7">
        <f>'IRA Calculations'!Q189</f>
        <v>742739051332.42139</v>
      </c>
      <c r="E5" s="7">
        <f>'IRA Calculations'!R189</f>
        <v>743566341114.02454</v>
      </c>
      <c r="F5" s="7">
        <f>'IRA Calculations'!S189</f>
        <v>743360590287.51172</v>
      </c>
      <c r="G5" s="7">
        <f>'IRA Calculations'!T189</f>
        <v>742503295177.04309</v>
      </c>
      <c r="H5" s="7">
        <f>'IRA Calculations'!U189</f>
        <v>740167166001.0155</v>
      </c>
      <c r="I5" s="7">
        <f>'IRA Calculations'!V189</f>
        <v>737955344616.00562</v>
      </c>
      <c r="J5" s="7">
        <f>'IRA Calculations'!W189</f>
        <v>736587958914.80811</v>
      </c>
      <c r="K5" s="7">
        <f>'IRA Calculations'!X189</f>
        <v>736759417936.90149</v>
      </c>
      <c r="L5" s="7">
        <f>'IRA Calculations'!Y189</f>
        <v>736737985559.14026</v>
      </c>
      <c r="M5" s="7">
        <f>'IRA Calculations'!Z189</f>
        <v>735507767075.61755</v>
      </c>
      <c r="N5" s="7">
        <f>'IRA Calculations'!AA189</f>
        <v>733810322756.88867</v>
      </c>
      <c r="O5" s="7">
        <f>'IRA Calculations'!AB189</f>
        <v>731902841136.09583</v>
      </c>
      <c r="P5" s="7">
        <f>'IRA Calculations'!AC189</f>
        <v>731859976380.57239</v>
      </c>
      <c r="Q5" s="7">
        <f>'IRA Calculations'!AD189</f>
        <v>731799965722.83948</v>
      </c>
      <c r="R5" s="7">
        <f>'IRA Calculations'!AE189</f>
        <v>732022862451.56152</v>
      </c>
      <c r="S5" s="7">
        <f>'IRA Calculations'!AF189</f>
        <v>730908378807.95239</v>
      </c>
      <c r="T5" s="7">
        <f>'IRA Calculations'!AG189</f>
        <v>730844081674.66748</v>
      </c>
      <c r="U5" s="7">
        <f>'IRA Calculations'!AH189</f>
        <v>731337026363.18713</v>
      </c>
      <c r="V5" s="7">
        <f>'IRA Calculations'!AI189</f>
        <v>731487053007.51904</v>
      </c>
      <c r="W5" s="7">
        <f>'IRA Calculations'!AJ189</f>
        <v>731688517358.47888</v>
      </c>
      <c r="X5" s="7">
        <f>'IRA Calculations'!AK189</f>
        <v>732447223531.24402</v>
      </c>
      <c r="Y5" s="7">
        <f>'IRA Calculations'!AL189</f>
        <v>733878906365.72644</v>
      </c>
      <c r="Z5" s="7">
        <f>'IRA Calculations'!AM189</f>
        <v>735486334697.85608</v>
      </c>
      <c r="AA5" s="7">
        <f>'IRA Calculations'!AN189</f>
        <v>736978028190.07129</v>
      </c>
      <c r="AB5" s="7">
        <f>'IRA Calculations'!AO189</f>
        <v>738131090113.65186</v>
      </c>
      <c r="AC5" s="7">
        <f>'IRA Calculations'!AP189</f>
        <v>738782634397.60852</v>
      </c>
      <c r="AD5" s="7">
        <f>'IRA Calculations'!AQ189</f>
        <v>738945520468.5968</v>
      </c>
      <c r="AE5" s="7">
        <f>'IRA Calculations'!AR189</f>
        <v>739438465157.11646</v>
      </c>
      <c r="AF5" s="7">
        <f>'IRA Calculations'!AS189</f>
        <v>740051431161.10168</v>
      </c>
      <c r="AG5" s="7">
        <f>'IRA Calculations'!AT189</f>
        <v>740282900840.92786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2023-12-15T19:15:15Z</dcterms:modified>
</cp:coreProperties>
</file>