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bldgs\CiDESCTY\"/>
    </mc:Choice>
  </mc:AlternateContent>
  <xr:revisionPtr revIDLastSave="0" documentId="8_{718D75F4-27FA-4E07-B10A-6432C10BF244}"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E8" i="19" l="1"/>
  <c r="AA8" i="17"/>
  <c r="B8" i="18"/>
  <c r="L8" i="19"/>
  <c r="P8" i="23"/>
  <c r="AF8" i="24"/>
  <c r="AE8" i="6" s="1"/>
  <c r="K8" i="19"/>
  <c r="C8" i="18"/>
  <c r="M8" i="19"/>
  <c r="R8" i="23"/>
  <c r="R8" i="18"/>
  <c r="I8" i="17"/>
  <c r="S8" i="18"/>
  <c r="J8" i="17"/>
  <c r="T8" i="18"/>
  <c r="H8" i="25"/>
  <c r="X8" i="25"/>
  <c r="Z8" i="17"/>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33" i="14"/>
  <c r="M8" i="7"/>
  <c r="AC8" i="10"/>
  <c r="K8" i="10"/>
  <c r="I8" i="10"/>
  <c r="C8" i="6"/>
  <c r="G8" i="7"/>
  <c r="G8" i="6"/>
  <c r="M8" i="6"/>
  <c r="O8" i="6"/>
  <c r="E8" i="7"/>
  <c r="C8" i="10"/>
  <c r="Y8" i="7"/>
  <c r="E8" i="10"/>
  <c r="Q8" i="7"/>
  <c r="O8" i="10"/>
  <c r="S30" i="22"/>
  <c r="AE8" i="10"/>
  <c r="S33" i="22"/>
  <c r="AA8" i="10"/>
  <c r="G8" i="10"/>
  <c r="S8" i="7"/>
  <c r="E8" i="6"/>
  <c r="U8" i="7"/>
  <c r="O8" i="7"/>
  <c r="AC8" i="7"/>
  <c r="I8" i="7"/>
  <c r="W8" i="6"/>
  <c r="U8" i="6"/>
  <c r="S8" i="10"/>
  <c r="Q8" i="10"/>
  <c r="AC8" i="6"/>
  <c r="K8" i="6"/>
  <c r="I8" i="6"/>
  <c r="U8" i="10"/>
  <c r="C8" i="7"/>
  <c r="W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<sst xmlns="http://schemas.openxmlformats.org/spreadsheetml/2006/main" count="55111" uniqueCount="1381">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</sst>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1300</v>
      </c>
      <c r="C1" s="71">
        <v>45686</v>
      </c>
      <c r="D1" s="13"/>
      <c r="E1" s="13"/>
      <c r="F1" s="72" t="s">
        <v>59</v>
      </c>
      <c r="G1" s="72" t="s">
        <v>59</v>
      </c>
    </row>
    <row r="2" spans="1:7" x14ac:dyDescent="0.75">
      <c r="B2" t="str">
        <f>LOOKUP(B1,F2:G51,G2:G51)</f>
        <v>NH</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b">
        <f>IF(A33=About!$B$1,SUM('BDESC-rural-residential'!$AF$8,'BDESC-urban-residential'!$AF$8,'BDESC-commercial'!$AF$8)='REEDS calc'!Q33,"NA")</f>
        <v>1</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b">
        <f>IF(A33=About!$B$1,SUM('DESC-rural-residential'!$AF$8,'DESC-urban-residential'!$AF$8,'DESC-commercial'!$AF$8)='REEDS calc-noIRA'!Q33,"NA")</f>
        <v>1</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NEW HAMPSHIRE</v>
      </c>
    </row>
    <row r="3" spans="1:7" x14ac:dyDescent="0.65">
      <c r="A3" s="52" t="s">
        <v>1327</v>
      </c>
      <c r="B3" s="52">
        <v>0.59</v>
      </c>
      <c r="C3" s="52">
        <v>0.41</v>
      </c>
      <c r="F3" s="52" t="s">
        <v>10</v>
      </c>
      <c r="G3" s="52">
        <f>SUMIFS(B:B,A:A,G2)</f>
        <v>0.60299999999999998</v>
      </c>
    </row>
    <row r="4" spans="1:7" x14ac:dyDescent="0.65">
      <c r="A4" s="52" t="s">
        <v>1328</v>
      </c>
      <c r="B4" s="52">
        <v>0.66</v>
      </c>
      <c r="C4" s="52">
        <v>0.33999999999999903</v>
      </c>
      <c r="F4" s="52" t="s">
        <v>11</v>
      </c>
      <c r="G4" s="52">
        <f>SUMIFS(C:C,A:A,G2)</f>
        <v>0.39700000000000002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28.867532975644039</v>
      </c>
      <c r="C8" s="65">
        <f>INDEX('REEDS calc'!$C$64:$AG$113,MATCH(About!$B$2,'REEDS calc'!$B$64:$B$113,0),MATCH(C$1,'REEDS calc'!$C$63:$AG$63,0))*SUMIFS('res v com'!$E$3:$E$52,'res v com'!$B$3:$B$52,About!$B$2)*SUMIFS('Urban and Rural'!$C$2:$C$53,'Urban and Rural'!$A$2:$A$53,About!$B$1)</f>
        <v>28.867532975644039</v>
      </c>
      <c r="D8" s="65">
        <f>INDEX('REEDS calc'!$C$64:$AG$113,MATCH(About!$B$2,'REEDS calc'!$B$64:$B$113,0),MATCH(D$1,'REEDS calc'!$C$63:$AG$63,0))*SUMIFS('res v com'!$E$3:$E$52,'res v com'!$B$3:$B$52,About!$B$2)*SUMIFS('Urban and Rural'!$C$2:$C$53,'Urban and Rural'!$A$2:$A$53,About!$B$1)</f>
        <v>28.867532975644039</v>
      </c>
      <c r="E8" s="65">
        <f>INDEX('REEDS calc'!$C$64:$AG$113,MATCH(About!$B$2,'REEDS calc'!$B$64:$B$113,0),MATCH(E$1,'REEDS calc'!$C$63:$AG$63,0))*SUMIFS('res v com'!$E$3:$E$52,'res v com'!$B$3:$B$52,About!$B$2)*SUMIFS('Urban and Rural'!$C$2:$C$53,'Urban and Rural'!$A$2:$A$53,About!$B$1)</f>
        <v>38.837523531121057</v>
      </c>
      <c r="F8" s="65">
        <f>INDEX('REEDS calc'!$C$64:$AG$113,MATCH(About!$B$2,'REEDS calc'!$B$64:$B$113,0),MATCH(F$1,'REEDS calc'!$C$63:$AG$63,0))*SUMIFS('res v com'!$E$3:$E$52,'res v com'!$B$3:$B$52,About!$B$2)*SUMIFS('Urban and Rural'!$C$2:$C$53,'Urban and Rural'!$A$2:$A$53,About!$B$1)</f>
        <v>48.807514086598083</v>
      </c>
      <c r="G8" s="65">
        <f>INDEX('REEDS calc'!$C$64:$AG$113,MATCH(About!$B$2,'REEDS calc'!$B$64:$B$113,0),MATCH(G$1,'REEDS calc'!$C$63:$AG$63,0))*SUMIFS('res v com'!$E$3:$E$52,'res v com'!$B$3:$B$52,About!$B$2)*SUMIFS('Urban and Rural'!$C$2:$C$53,'Urban and Rural'!$A$2:$A$53,About!$B$1)</f>
        <v>56.182545080607134</v>
      </c>
      <c r="H8" s="65">
        <f>INDEX('REEDS calc'!$C$64:$AG$113,MATCH(About!$B$2,'REEDS calc'!$B$64:$B$113,0),MATCH(H$1,'REEDS calc'!$C$63:$AG$63,0))*SUMIFS('res v com'!$E$3:$E$52,'res v com'!$B$3:$B$52,About!$B$2)*SUMIFS('Urban and Rural'!$C$2:$C$53,'Urban and Rural'!$A$2:$A$53,About!$B$1)</f>
        <v>63.557576074616179</v>
      </c>
      <c r="I8" s="65">
        <f>INDEX('REEDS calc'!$C$64:$AG$113,MATCH(About!$B$2,'REEDS calc'!$B$64:$B$113,0),MATCH(I$1,'REEDS calc'!$C$63:$AG$63,0))*SUMIFS('res v com'!$E$3:$E$52,'res v com'!$B$3:$B$52,About!$B$2)*SUMIFS('Urban and Rural'!$C$2:$C$53,'Urban and Rural'!$A$2:$A$53,About!$B$1)</f>
        <v>72.206698801809509</v>
      </c>
      <c r="J8" s="65">
        <f>INDEX('REEDS calc'!$C$64:$AG$113,MATCH(About!$B$2,'REEDS calc'!$B$64:$B$113,0),MATCH(J$1,'REEDS calc'!$C$63:$AG$63,0))*SUMIFS('res v com'!$E$3:$E$52,'res v com'!$B$3:$B$52,About!$B$2)*SUMIFS('Urban and Rural'!$C$2:$C$53,'Urban and Rural'!$A$2:$A$53,About!$B$1)</f>
        <v>80.855821529002853</v>
      </c>
      <c r="K8" s="65">
        <f>INDEX('REEDS calc'!$C$64:$AG$113,MATCH(About!$B$2,'REEDS calc'!$B$64:$B$113,0),MATCH(K$1,'REEDS calc'!$C$63:$AG$63,0))*SUMIFS('res v com'!$E$3:$E$52,'res v com'!$B$3:$B$52,About!$B$2)*SUMIFS('Urban and Rural'!$C$2:$C$53,'Urban and Rural'!$A$2:$A$53,About!$B$1)</f>
        <v>92.224640071262641</v>
      </c>
      <c r="L8" s="65">
        <f>INDEX('REEDS calc'!$C$64:$AG$113,MATCH(About!$B$2,'REEDS calc'!$B$64:$B$113,0),MATCH(L$1,'REEDS calc'!$C$63:$AG$63,0))*SUMIFS('res v com'!$E$3:$E$52,'res v com'!$B$3:$B$52,About!$B$2)*SUMIFS('Urban and Rural'!$C$2:$C$53,'Urban and Rural'!$A$2:$A$53,About!$B$1)</f>
        <v>103.59345861352244</v>
      </c>
      <c r="M8" s="65">
        <f>INDEX('REEDS calc'!$C$64:$AG$113,MATCH(About!$B$2,'REEDS calc'!$B$64:$B$113,0),MATCH(M$1,'REEDS calc'!$C$63:$AG$63,0))*SUMIFS('res v com'!$E$3:$E$52,'res v com'!$B$3:$B$52,About!$B$2)*SUMIFS('Urban and Rural'!$C$2:$C$53,'Urban and Rural'!$A$2:$A$53,About!$B$1)</f>
        <v>112.46309721761305</v>
      </c>
      <c r="N8" s="65">
        <f>INDEX('REEDS calc'!$C$64:$AG$113,MATCH(About!$B$2,'REEDS calc'!$B$64:$B$113,0),MATCH(N$1,'REEDS calc'!$C$63:$AG$63,0))*SUMIFS('res v com'!$E$3:$E$52,'res v com'!$B$3:$B$52,About!$B$2)*SUMIFS('Urban and Rural'!$C$2:$C$53,'Urban and Rural'!$A$2:$A$53,About!$B$1)</f>
        <v>121.33273582170369</v>
      </c>
      <c r="O8" s="65">
        <f>INDEX('REEDS calc'!$C$64:$AG$113,MATCH(About!$B$2,'REEDS calc'!$B$64:$B$113,0),MATCH(O$1,'REEDS calc'!$C$63:$AG$63,0))*SUMIFS('res v com'!$E$3:$E$52,'res v com'!$B$3:$B$52,About!$B$2)*SUMIFS('Urban and Rural'!$C$2:$C$53,'Urban and Rural'!$A$2:$A$53,About!$B$1)</f>
        <v>127.3969224363789</v>
      </c>
      <c r="P8" s="65">
        <f>INDEX('REEDS calc'!$C$64:$AG$113,MATCH(About!$B$2,'REEDS calc'!$B$64:$B$113,0),MATCH(P$1,'REEDS calc'!$C$63:$AG$63,0))*SUMIFS('res v com'!$E$3:$E$52,'res v com'!$B$3:$B$52,About!$B$2)*SUMIFS('Urban and Rural'!$C$2:$C$53,'Urban and Rural'!$A$2:$A$53,About!$B$1)</f>
        <v>133.46110905105414</v>
      </c>
      <c r="Q8" s="65">
        <f>INDEX('REEDS calc'!$C$64:$AG$113,MATCH(About!$B$2,'REEDS calc'!$B$64:$B$113,0),MATCH(Q$1,'REEDS calc'!$C$63:$AG$63,0))*SUMIFS('res v com'!$E$3:$E$52,'res v com'!$B$3:$B$52,About!$B$2)*SUMIFS('Urban and Rural'!$C$2:$C$53,'Urban and Rural'!$A$2:$A$53,About!$B$1)</f>
        <v>134.90671313293629</v>
      </c>
      <c r="R8" s="65">
        <f>INDEX('REEDS calc'!$C$64:$AG$113,MATCH(About!$B$2,'REEDS calc'!$B$64:$B$113,0),MATCH(R$1,'REEDS calc'!$C$63:$AG$63,0))*SUMIFS('res v com'!$E$3:$E$52,'res v com'!$B$3:$B$52,About!$B$2)*SUMIFS('Urban and Rural'!$C$2:$C$53,'Urban and Rural'!$A$2:$A$53,About!$B$1)</f>
        <v>136.35231721481844</v>
      </c>
      <c r="S8" s="65">
        <f>INDEX('REEDS calc'!$C$64:$AG$113,MATCH(About!$B$2,'REEDS calc'!$B$64:$B$113,0),MATCH(S$1,'REEDS calc'!$C$63:$AG$63,0))*SUMIFS('res v com'!$E$3:$E$52,'res v com'!$B$3:$B$52,About!$B$2)*SUMIFS('Urban and Rural'!$C$2:$C$53,'Urban and Rural'!$A$2:$A$53,About!$B$1)</f>
        <v>137.93268099924899</v>
      </c>
      <c r="T8" s="65">
        <f>INDEX('REEDS calc'!$C$64:$AG$113,MATCH(About!$B$2,'REEDS calc'!$B$64:$B$113,0),MATCH(T$1,'REEDS calc'!$C$63:$AG$63,0))*SUMIFS('res v com'!$E$3:$E$52,'res v com'!$B$3:$B$52,About!$B$2)*SUMIFS('Urban and Rural'!$C$2:$C$53,'Urban and Rural'!$A$2:$A$53,About!$B$1)</f>
        <v>139.51304478367948</v>
      </c>
      <c r="U8" s="65">
        <f>INDEX('REEDS calc'!$C$64:$AG$113,MATCH(About!$B$2,'REEDS calc'!$B$64:$B$113,0),MATCH(U$1,'REEDS calc'!$C$63:$AG$63,0))*SUMIFS('res v com'!$E$3:$E$52,'res v com'!$B$3:$B$52,About!$B$2)*SUMIFS('Urban and Rural'!$C$2:$C$53,'Urban and Rural'!$A$2:$A$53,About!$B$1)</f>
        <v>141.26492091680785</v>
      </c>
      <c r="V8" s="65">
        <f>INDEX('REEDS calc'!$C$64:$AG$113,MATCH(About!$B$2,'REEDS calc'!$B$64:$B$113,0),MATCH(V$1,'REEDS calc'!$C$63:$AG$63,0))*SUMIFS('res v com'!$E$3:$E$52,'res v com'!$B$3:$B$52,About!$B$2)*SUMIFS('Urban and Rural'!$C$2:$C$53,'Urban and Rural'!$A$2:$A$53,About!$B$1)</f>
        <v>143.01679704993629</v>
      </c>
      <c r="W8" s="65">
        <f>INDEX('REEDS calc'!$C$64:$AG$113,MATCH(About!$B$2,'REEDS calc'!$B$64:$B$113,0),MATCH(W$1,'REEDS calc'!$C$63:$AG$63,0))*SUMIFS('res v com'!$E$3:$E$52,'res v com'!$B$3:$B$52,About!$B$2)*SUMIFS('Urban and Rural'!$C$2:$C$53,'Urban and Rural'!$A$2:$A$53,About!$B$1)</f>
        <v>145.07494523431089</v>
      </c>
      <c r="X8" s="65">
        <f>INDEX('REEDS calc'!$C$64:$AG$113,MATCH(About!$B$2,'REEDS calc'!$B$64:$B$113,0),MATCH(X$1,'REEDS calc'!$C$63:$AG$63,0))*SUMIFS('res v com'!$E$3:$E$52,'res v com'!$B$3:$B$52,About!$B$2)*SUMIFS('Urban and Rural'!$C$2:$C$53,'Urban and Rural'!$A$2:$A$53,About!$B$1)</f>
        <v>147.13309341868549</v>
      </c>
      <c r="Y8" s="65">
        <f>INDEX('REEDS calc'!$C$64:$AG$113,MATCH(About!$B$2,'REEDS calc'!$B$64:$B$113,0),MATCH(Y$1,'REEDS calc'!$C$63:$AG$63,0))*SUMIFS('res v com'!$E$3:$E$52,'res v com'!$B$3:$B$52,About!$B$2)*SUMIFS('Urban and Rural'!$C$2:$C$53,'Urban and Rural'!$A$2:$A$53,About!$B$1)</f>
        <v>149.79153482350273</v>
      </c>
      <c r="Z8" s="65">
        <f>INDEX('REEDS calc'!$C$64:$AG$113,MATCH(About!$B$2,'REEDS calc'!$B$64:$B$113,0),MATCH(Z$1,'REEDS calc'!$C$63:$AG$63,0))*SUMIFS('res v com'!$E$3:$E$52,'res v com'!$B$3:$B$52,About!$B$2)*SUMIFS('Urban and Rural'!$C$2:$C$53,'Urban and Rural'!$A$2:$A$53,About!$B$1)</f>
        <v>152.44997622831994</v>
      </c>
      <c r="AA8" s="65">
        <f>INDEX('REEDS calc'!$C$64:$AG$113,MATCH(About!$B$2,'REEDS calc'!$B$64:$B$113,0),MATCH(AA$1,'REEDS calc'!$C$63:$AG$63,0))*SUMIFS('res v com'!$E$3:$E$52,'res v com'!$B$3:$B$52,About!$B$2)*SUMIFS('Urban and Rural'!$C$2:$C$53,'Urban and Rural'!$A$2:$A$53,About!$B$1)</f>
        <v>153.49130120255708</v>
      </c>
      <c r="AB8" s="65">
        <f>INDEX('REEDS calc'!$C$64:$AG$113,MATCH(About!$B$2,'REEDS calc'!$B$64:$B$113,0),MATCH(AB$1,'REEDS calc'!$C$63:$AG$63,0))*SUMIFS('res v com'!$E$3:$E$52,'res v com'!$B$3:$B$52,About!$B$2)*SUMIFS('Urban and Rural'!$C$2:$C$53,'Urban and Rural'!$A$2:$A$53,About!$B$1)</f>
        <v>154.53262617679425</v>
      </c>
      <c r="AC8" s="65">
        <f>INDEX('REEDS calc'!$C$64:$AG$113,MATCH(About!$B$2,'REEDS calc'!$B$64:$B$113,0),MATCH(AC$1,'REEDS calc'!$C$63:$AG$63,0))*SUMIFS('res v com'!$E$3:$E$52,'res v com'!$B$3:$B$52,About!$B$2)*SUMIFS('Urban and Rural'!$C$2:$C$53,'Urban and Rural'!$A$2:$A$53,About!$B$1)</f>
        <v>156.48051642272026</v>
      </c>
      <c r="AD8" s="65">
        <f>INDEX('REEDS calc'!$C$64:$AG$113,MATCH(About!$B$2,'REEDS calc'!$B$64:$B$113,0),MATCH(AD$1,'REEDS calc'!$C$63:$AG$63,0))*SUMIFS('res v com'!$E$3:$E$52,'res v com'!$B$3:$B$52,About!$B$2)*SUMIFS('Urban and Rural'!$C$2:$C$53,'Urban and Rural'!$A$2:$A$53,About!$B$1)</f>
        <v>158.4284066686462</v>
      </c>
      <c r="AE8" s="65">
        <f>INDEX('REEDS calc'!$C$64:$AG$113,MATCH(About!$B$2,'REEDS calc'!$B$64:$B$113,0),MATCH(AE$1,'REEDS calc'!$C$63:$AG$63,0))*SUMIFS('res v com'!$E$3:$E$52,'res v com'!$B$3:$B$52,About!$B$2)*SUMIFS('Urban and Rural'!$C$2:$C$53,'Urban and Rural'!$A$2:$A$53,About!$B$1)</f>
        <v>163.16949802193776</v>
      </c>
      <c r="AF8" s="65">
        <f>INDEX('REEDS calc'!$C$64:$AG$113,MATCH(About!$B$2,'REEDS calc'!$B$64:$B$113,0),MATCH(AF$1,'REEDS calc'!$C$63:$AG$63,0))*SUMIFS('res v com'!$E$3:$E$52,'res v com'!$B$3:$B$52,About!$B$2)*SUMIFS('Urban and Rural'!$C$2:$C$53,'Urban and Rural'!$A$2:$A$53,About!$B$1)</f>
        <v>167.91058937522925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43.846655879882505</v>
      </c>
      <c r="C8" s="65">
        <f>INDEX('REEDS calc'!$C$64:$AG$113,MATCH(About!$B$2,'REEDS calc'!$B$64:$B$113,0),MATCH(C$1,'REEDS calc'!$C$63:$AG$63,0))*SUMIFS('res v com'!$E$3:$E$52,'res v com'!$B$3:$B$52,About!$B$2)*SUMIFS('Urban and Rural'!$B$2:$B$53,'Urban and Rural'!$A$2:$A$53,About!$B$1)</f>
        <v>43.846655879882505</v>
      </c>
      <c r="D8" s="65">
        <f>INDEX('REEDS calc'!$C$64:$AG$113,MATCH(About!$B$2,'REEDS calc'!$B$64:$B$113,0),MATCH(D$1,'REEDS calc'!$C$63:$AG$63,0))*SUMIFS('res v com'!$E$3:$E$52,'res v com'!$B$3:$B$52,About!$B$2)*SUMIFS('Urban and Rural'!$B$2:$B$53,'Urban and Rural'!$A$2:$A$53,About!$B$1)</f>
        <v>43.846655879882505</v>
      </c>
      <c r="E8" s="65">
        <f>INDEX('REEDS calc'!$C$64:$AG$113,MATCH(About!$B$2,'REEDS calc'!$B$64:$B$113,0),MATCH(E$1,'REEDS calc'!$C$63:$AG$63,0))*SUMIFS('res v com'!$E$3:$E$52,'res v com'!$B$3:$B$52,About!$B$2)*SUMIFS('Urban and Rural'!$B$2:$B$53,'Urban and Rural'!$A$2:$A$53,About!$B$1)</f>
        <v>58.989991660619644</v>
      </c>
      <c r="F8" s="65">
        <f>INDEX('REEDS calc'!$C$64:$AG$113,MATCH(About!$B$2,'REEDS calc'!$B$64:$B$113,0),MATCH(F$1,'REEDS calc'!$C$63:$AG$63,0))*SUMIFS('res v com'!$E$3:$E$52,'res v com'!$B$3:$B$52,About!$B$2)*SUMIFS('Urban and Rural'!$B$2:$B$53,'Urban and Rural'!$A$2:$A$53,About!$B$1)</f>
        <v>74.133327441356784</v>
      </c>
      <c r="G8" s="65">
        <f>INDEX('REEDS calc'!$C$64:$AG$113,MATCH(About!$B$2,'REEDS calc'!$B$64:$B$113,0),MATCH(G$1,'REEDS calc'!$C$63:$AG$63,0))*SUMIFS('res v com'!$E$3:$E$52,'res v com'!$B$3:$B$52,About!$B$2)*SUMIFS('Urban and Rural'!$B$2:$B$53,'Urban and Rural'!$A$2:$A$53,About!$B$1)</f>
        <v>85.335200714373045</v>
      </c>
      <c r="H8" s="65">
        <f>INDEX('REEDS calc'!$C$64:$AG$113,MATCH(About!$B$2,'REEDS calc'!$B$64:$B$113,0),MATCH(H$1,'REEDS calc'!$C$63:$AG$63,0))*SUMIFS('res v com'!$E$3:$E$52,'res v com'!$B$3:$B$52,About!$B$2)*SUMIFS('Urban and Rural'!$B$2:$B$53,'Urban and Rural'!$A$2:$A$53,About!$B$1)</f>
        <v>96.537073987389306</v>
      </c>
      <c r="I8" s="65">
        <f>INDEX('REEDS calc'!$C$64:$AG$113,MATCH(About!$B$2,'REEDS calc'!$B$64:$B$113,0),MATCH(I$1,'REEDS calc'!$C$63:$AG$63,0))*SUMIFS('res v com'!$E$3:$E$52,'res v com'!$B$3:$B$52,About!$B$2)*SUMIFS('Urban and Rural'!$B$2:$B$53,'Urban and Rural'!$A$2:$A$53,About!$B$1)</f>
        <v>109.67415460325223</v>
      </c>
      <c r="J8" s="65">
        <f>INDEX('REEDS calc'!$C$64:$AG$113,MATCH(About!$B$2,'REEDS calc'!$B$64:$B$113,0),MATCH(J$1,'REEDS calc'!$C$63:$AG$63,0))*SUMIFS('res v com'!$E$3:$E$52,'res v com'!$B$3:$B$52,About!$B$2)*SUMIFS('Urban and Rural'!$B$2:$B$53,'Urban and Rural'!$A$2:$A$53,About!$B$1)</f>
        <v>122.81123521911515</v>
      </c>
      <c r="K8" s="65">
        <f>INDEX('REEDS calc'!$C$64:$AG$113,MATCH(About!$B$2,'REEDS calc'!$B$64:$B$113,0),MATCH(K$1,'REEDS calc'!$C$63:$AG$63,0))*SUMIFS('res v com'!$E$3:$E$52,'res v com'!$B$3:$B$52,About!$B$2)*SUMIFS('Urban and Rural'!$B$2:$B$53,'Urban and Rural'!$A$2:$A$53,About!$B$1)</f>
        <v>140.07923920143921</v>
      </c>
      <c r="L8" s="65">
        <f>INDEX('REEDS calc'!$C$64:$AG$113,MATCH(About!$B$2,'REEDS calc'!$B$64:$B$113,0),MATCH(L$1,'REEDS calc'!$C$63:$AG$63,0))*SUMIFS('res v com'!$E$3:$E$52,'res v com'!$B$3:$B$52,About!$B$2)*SUMIFS('Urban and Rural'!$B$2:$B$53,'Urban and Rural'!$A$2:$A$53,About!$B$1)</f>
        <v>157.34724318376328</v>
      </c>
      <c r="M8" s="65">
        <f>INDEX('REEDS calc'!$C$64:$AG$113,MATCH(About!$B$2,'REEDS calc'!$B$64:$B$113,0),MATCH(M$1,'REEDS calc'!$C$63:$AG$63,0))*SUMIFS('res v com'!$E$3:$E$52,'res v com'!$B$3:$B$52,About!$B$2)*SUMIFS('Urban and Rural'!$B$2:$B$53,'Urban and Rural'!$A$2:$A$53,About!$B$1)</f>
        <v>170.81926353204199</v>
      </c>
      <c r="N8" s="65">
        <f>INDEX('REEDS calc'!$C$64:$AG$113,MATCH(About!$B$2,'REEDS calc'!$B$64:$B$113,0),MATCH(N$1,'REEDS calc'!$C$63:$AG$63,0))*SUMIFS('res v com'!$E$3:$E$52,'res v com'!$B$3:$B$52,About!$B$2)*SUMIFS('Urban and Rural'!$B$2:$B$53,'Urban and Rural'!$A$2:$A$53,About!$B$1)</f>
        <v>184.29128388032069</v>
      </c>
      <c r="O8" s="65">
        <f>INDEX('REEDS calc'!$C$64:$AG$113,MATCH(About!$B$2,'REEDS calc'!$B$64:$B$113,0),MATCH(O$1,'REEDS calc'!$C$63:$AG$63,0))*SUMIFS('res v com'!$E$3:$E$52,'res v com'!$B$3:$B$52,About!$B$2)*SUMIFS('Urban and Rural'!$B$2:$B$53,'Urban and Rural'!$A$2:$A$53,About!$B$1)</f>
        <v>193.50212652175432</v>
      </c>
      <c r="P8" s="65">
        <f>INDEX('REEDS calc'!$C$64:$AG$113,MATCH(About!$B$2,'REEDS calc'!$B$64:$B$113,0),MATCH(P$1,'REEDS calc'!$C$63:$AG$63,0))*SUMIFS('res v com'!$E$3:$E$52,'res v com'!$B$3:$B$52,About!$B$2)*SUMIFS('Urban and Rural'!$B$2:$B$53,'Urban and Rural'!$A$2:$A$53,About!$B$1)</f>
        <v>202.71296916318798</v>
      </c>
      <c r="Q8" s="65">
        <f>INDEX('REEDS calc'!$C$64:$AG$113,MATCH(About!$B$2,'REEDS calc'!$B$64:$B$113,0),MATCH(Q$1,'REEDS calc'!$C$63:$AG$63,0))*SUMIFS('res v com'!$E$3:$E$52,'res v com'!$B$3:$B$52,About!$B$2)*SUMIFS('Urban and Rural'!$B$2:$B$53,'Urban and Rural'!$A$2:$A$53,About!$B$1)</f>
        <v>204.90868518680244</v>
      </c>
      <c r="R8" s="65">
        <f>INDEX('REEDS calc'!$C$64:$AG$113,MATCH(About!$B$2,'REEDS calc'!$B$64:$B$113,0),MATCH(R$1,'REEDS calc'!$C$63:$AG$63,0))*SUMIFS('res v com'!$E$3:$E$52,'res v com'!$B$3:$B$52,About!$B$2)*SUMIFS('Urban and Rural'!$B$2:$B$53,'Urban and Rural'!$A$2:$A$53,About!$B$1)</f>
        <v>207.10440121041691</v>
      </c>
      <c r="S8" s="65">
        <f>INDEX('REEDS calc'!$C$64:$AG$113,MATCH(About!$B$2,'REEDS calc'!$B$64:$B$113,0),MATCH(S$1,'REEDS calc'!$C$63:$AG$63,0))*SUMIFS('res v com'!$E$3:$E$52,'res v com'!$B$3:$B$52,About!$B$2)*SUMIFS('Urban and Rural'!$B$2:$B$53,'Urban and Rural'!$A$2:$A$53,About!$B$1)</f>
        <v>209.50480262606328</v>
      </c>
      <c r="T8" s="65">
        <f>INDEX('REEDS calc'!$C$64:$AG$113,MATCH(About!$B$2,'REEDS calc'!$B$64:$B$113,0),MATCH(T$1,'REEDS calc'!$C$63:$AG$63,0))*SUMIFS('res v com'!$E$3:$E$52,'res v com'!$B$3:$B$52,About!$B$2)*SUMIFS('Urban and Rural'!$B$2:$B$53,'Urban and Rural'!$A$2:$A$53,About!$B$1)</f>
        <v>211.9052040417096</v>
      </c>
      <c r="U8" s="65">
        <f>INDEX('REEDS calc'!$C$64:$AG$113,MATCH(About!$B$2,'REEDS calc'!$B$64:$B$113,0),MATCH(U$1,'REEDS calc'!$C$63:$AG$63,0))*SUMIFS('res v com'!$E$3:$E$52,'res v com'!$B$3:$B$52,About!$B$2)*SUMIFS('Urban and Rural'!$B$2:$B$53,'Urban and Rural'!$A$2:$A$53,About!$B$1)</f>
        <v>214.56611413812374</v>
      </c>
      <c r="V8" s="65">
        <f>INDEX('REEDS calc'!$C$64:$AG$113,MATCH(About!$B$2,'REEDS calc'!$B$64:$B$113,0),MATCH(V$1,'REEDS calc'!$C$63:$AG$63,0))*SUMIFS('res v com'!$E$3:$E$52,'res v com'!$B$3:$B$52,About!$B$2)*SUMIFS('Urban and Rural'!$B$2:$B$53,'Urban and Rural'!$A$2:$A$53,About!$B$1)</f>
        <v>217.22702423453794</v>
      </c>
      <c r="W8" s="65">
        <f>INDEX('REEDS calc'!$C$64:$AG$113,MATCH(About!$B$2,'REEDS calc'!$B$64:$B$113,0),MATCH(W$1,'REEDS calc'!$C$63:$AG$63,0))*SUMIFS('res v com'!$E$3:$E$52,'res v com'!$B$3:$B$52,About!$B$2)*SUMIFS('Urban and Rural'!$B$2:$B$53,'Urban and Rural'!$A$2:$A$53,About!$B$1)</f>
        <v>220.35312840375175</v>
      </c>
      <c r="X8" s="65">
        <f>INDEX('REEDS calc'!$C$64:$AG$113,MATCH(About!$B$2,'REEDS calc'!$B$64:$B$113,0),MATCH(X$1,'REEDS calc'!$C$63:$AG$63,0))*SUMIFS('res v com'!$E$3:$E$52,'res v com'!$B$3:$B$52,About!$B$2)*SUMIFS('Urban and Rural'!$B$2:$B$53,'Urban and Rural'!$A$2:$A$53,About!$B$1)</f>
        <v>223.47923257296563</v>
      </c>
      <c r="Y8" s="65">
        <f>INDEX('REEDS calc'!$C$64:$AG$113,MATCH(About!$B$2,'REEDS calc'!$B$64:$B$113,0),MATCH(Y$1,'REEDS calc'!$C$63:$AG$63,0))*SUMIFS('res v com'!$E$3:$E$52,'res v com'!$B$3:$B$52,About!$B$2)*SUMIFS('Urban and Rural'!$B$2:$B$53,'Urban and Rural'!$A$2:$A$53,About!$B$1)</f>
        <v>227.51711712486684</v>
      </c>
      <c r="Z8" s="65">
        <f>INDEX('REEDS calc'!$C$64:$AG$113,MATCH(About!$B$2,'REEDS calc'!$B$64:$B$113,0),MATCH(Z$1,'REEDS calc'!$C$63:$AG$63,0))*SUMIFS('res v com'!$E$3:$E$52,'res v com'!$B$3:$B$52,About!$B$2)*SUMIFS('Urban and Rural'!$B$2:$B$53,'Urban and Rural'!$A$2:$A$53,About!$B$1)</f>
        <v>231.55500167676803</v>
      </c>
      <c r="AA8" s="65">
        <f>INDEX('REEDS calc'!$C$64:$AG$113,MATCH(About!$B$2,'REEDS calc'!$B$64:$B$113,0),MATCH(AA$1,'REEDS calc'!$C$63:$AG$63,0))*SUMIFS('res v com'!$E$3:$E$52,'res v com'!$B$3:$B$52,About!$B$2)*SUMIFS('Urban and Rural'!$B$2:$B$53,'Urban and Rural'!$A$2:$A$53,About!$B$1)</f>
        <v>233.13666152428695</v>
      </c>
      <c r="AB8" s="65">
        <f>INDEX('REEDS calc'!$C$64:$AG$113,MATCH(About!$B$2,'REEDS calc'!$B$64:$B$113,0),MATCH(AB$1,'REEDS calc'!$C$63:$AG$63,0))*SUMIFS('res v com'!$E$3:$E$52,'res v com'!$B$3:$B$52,About!$B$2)*SUMIFS('Urban and Rural'!$B$2:$B$53,'Urban and Rural'!$A$2:$A$53,About!$B$1)</f>
        <v>234.71832137180584</v>
      </c>
      <c r="AC8" s="65">
        <f>INDEX('REEDS calc'!$C$64:$AG$113,MATCH(About!$B$2,'REEDS calc'!$B$64:$B$113,0),MATCH(AC$1,'REEDS calc'!$C$63:$AG$63,0))*SUMIFS('res v com'!$E$3:$E$52,'res v com'!$B$3:$B$52,About!$B$2)*SUMIFS('Urban and Rural'!$B$2:$B$53,'Urban and Rural'!$A$2:$A$53,About!$B$1)</f>
        <v>237.67695567481184</v>
      </c>
      <c r="AD8" s="65">
        <f>INDEX('REEDS calc'!$C$64:$AG$113,MATCH(About!$B$2,'REEDS calc'!$B$64:$B$113,0),MATCH(AD$1,'REEDS calc'!$C$63:$AG$63,0))*SUMIFS('res v com'!$E$3:$E$52,'res v com'!$B$3:$B$52,About!$B$2)*SUMIFS('Urban and Rural'!$B$2:$B$53,'Urban and Rural'!$A$2:$A$53,About!$B$1)</f>
        <v>240.63558997781777</v>
      </c>
      <c r="AE8" s="65">
        <f>INDEX('REEDS calc'!$C$64:$AG$113,MATCH(About!$B$2,'REEDS calc'!$B$64:$B$113,0),MATCH(AE$1,'REEDS calc'!$C$63:$AG$63,0))*SUMIFS('res v com'!$E$3:$E$52,'res v com'!$B$3:$B$52,About!$B$2)*SUMIFS('Urban and Rural'!$B$2:$B$53,'Urban and Rural'!$A$2:$A$53,About!$B$1)</f>
        <v>247.8367942247568</v>
      </c>
      <c r="AF8" s="65">
        <f>INDEX('REEDS calc'!$C$64:$AG$113,MATCH(About!$B$2,'REEDS calc'!$B$64:$B$113,0),MATCH(AF$1,'REEDS calc'!$C$63:$AG$63,0))*SUMIFS('res v com'!$E$3:$E$52,'res v com'!$B$3:$B$52,About!$B$2)*SUMIFS('Urban and Rural'!$B$2:$B$53,'Urban and Rural'!$A$2:$A$53,About!$B$1)</f>
        <v>255.03799847169577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45.103992962655447</v>
      </c>
      <c r="C8" s="65">
        <f>INDEX('REEDS calc'!$C$64:$AG$113,MATCH(About!$B$2,'REEDS calc'!$B$64:$B$113,0),MATCH(C$1,'REEDS calc'!$C$63:$AG$63,0))*SUMIFS('res v com'!$F$3:$F$52,'res v com'!$B$3:$B$52,About!$B$2)</f>
        <v>45.103992962655447</v>
      </c>
      <c r="D8" s="65">
        <f>INDEX('REEDS calc'!$C$64:$AG$113,MATCH(About!$B$2,'REEDS calc'!$B$64:$B$113,0),MATCH(D$1,'REEDS calc'!$C$63:$AG$63,0))*SUMIFS('res v com'!$F$3:$F$52,'res v com'!$B$3:$B$52,About!$B$2)</f>
        <v>45.103992962655447</v>
      </c>
      <c r="E8" s="65">
        <f>INDEX('REEDS calc'!$C$64:$AG$113,MATCH(About!$B$2,'REEDS calc'!$B$64:$B$113,0),MATCH(E$1,'REEDS calc'!$C$63:$AG$63,0))*SUMIFS('res v com'!$F$3:$F$52,'res v com'!$B$3:$B$52,About!$B$2)</f>
        <v>60.681575717350277</v>
      </c>
      <c r="F8" s="65">
        <f>INDEX('REEDS calc'!$C$64:$AG$113,MATCH(About!$B$2,'REEDS calc'!$B$64:$B$113,0),MATCH(F$1,'REEDS calc'!$C$63:$AG$63,0))*SUMIFS('res v com'!$F$3:$F$52,'res v com'!$B$3:$B$52,About!$B$2)</f>
        <v>76.259158472045115</v>
      </c>
      <c r="G8" s="65">
        <f>INDEX('REEDS calc'!$C$64:$AG$113,MATCH(About!$B$2,'REEDS calc'!$B$64:$B$113,0),MATCH(G$1,'REEDS calc'!$C$63:$AG$63,0))*SUMIFS('res v com'!$F$3:$F$52,'res v com'!$B$3:$B$52,About!$B$2)</f>
        <v>87.782254205019797</v>
      </c>
      <c r="H8" s="65">
        <f>INDEX('REEDS calc'!$C$64:$AG$113,MATCH(About!$B$2,'REEDS calc'!$B$64:$B$113,0),MATCH(H$1,'REEDS calc'!$C$63:$AG$63,0))*SUMIFS('res v com'!$F$3:$F$52,'res v com'!$B$3:$B$52,About!$B$2)</f>
        <v>99.305349937994478</v>
      </c>
      <c r="I8" s="65">
        <f>INDEX('REEDS calc'!$C$64:$AG$113,MATCH(About!$B$2,'REEDS calc'!$B$64:$B$113,0),MATCH(I$1,'REEDS calc'!$C$63:$AG$63,0))*SUMIFS('res v com'!$F$3:$F$52,'res v com'!$B$3:$B$52,About!$B$2)</f>
        <v>112.81914659493823</v>
      </c>
      <c r="J8" s="65">
        <f>INDEX('REEDS calc'!$C$64:$AG$113,MATCH(About!$B$2,'REEDS calc'!$B$64:$B$113,0),MATCH(J$1,'REEDS calc'!$C$63:$AG$63,0))*SUMIFS('res v com'!$F$3:$F$52,'res v com'!$B$3:$B$52,About!$B$2)</f>
        <v>126.33294325188197</v>
      </c>
      <c r="K8" s="65">
        <f>INDEX('REEDS calc'!$C$64:$AG$113,MATCH(About!$B$2,'REEDS calc'!$B$64:$B$113,0),MATCH(K$1,'REEDS calc'!$C$63:$AG$63,0))*SUMIFS('res v com'!$F$3:$F$52,'res v com'!$B$3:$B$52,About!$B$2)</f>
        <v>144.09612072729809</v>
      </c>
      <c r="L8" s="65">
        <f>INDEX('REEDS calc'!$C$64:$AG$113,MATCH(About!$B$2,'REEDS calc'!$B$64:$B$113,0),MATCH(L$1,'REEDS calc'!$C$63:$AG$63,0))*SUMIFS('res v com'!$F$3:$F$52,'res v com'!$B$3:$B$52,About!$B$2)</f>
        <v>161.85929820271423</v>
      </c>
      <c r="M8" s="65">
        <f>INDEX('REEDS calc'!$C$64:$AG$113,MATCH(About!$B$2,'REEDS calc'!$B$64:$B$113,0),MATCH(M$1,'REEDS calc'!$C$63:$AG$63,0))*SUMIFS('res v com'!$F$3:$F$52,'res v com'!$B$3:$B$52,About!$B$2)</f>
        <v>175.71763925034492</v>
      </c>
      <c r="N8" s="65">
        <f>INDEX('REEDS calc'!$C$64:$AG$113,MATCH(About!$B$2,'REEDS calc'!$B$64:$B$113,0),MATCH(N$1,'REEDS calc'!$C$63:$AG$63,0))*SUMIFS('res v com'!$F$3:$F$52,'res v com'!$B$3:$B$52,About!$B$2)</f>
        <v>189.5759802979756</v>
      </c>
      <c r="O8" s="65">
        <f>INDEX('REEDS calc'!$C$64:$AG$113,MATCH(About!$B$2,'REEDS calc'!$B$64:$B$113,0),MATCH(O$1,'REEDS calc'!$C$63:$AG$63,0))*SUMIFS('res v com'!$F$3:$F$52,'res v com'!$B$3:$B$52,About!$B$2)</f>
        <v>199.05095104186677</v>
      </c>
      <c r="P8" s="65">
        <f>INDEX('REEDS calc'!$C$64:$AG$113,MATCH(About!$B$2,'REEDS calc'!$B$64:$B$113,0),MATCH(P$1,'REEDS calc'!$C$63:$AG$63,0))*SUMIFS('res v com'!$F$3:$F$52,'res v com'!$B$3:$B$52,About!$B$2)</f>
        <v>208.52592178575793</v>
      </c>
      <c r="Q8" s="65">
        <f>INDEX('REEDS calc'!$C$64:$AG$113,MATCH(About!$B$2,'REEDS calc'!$B$64:$B$113,0),MATCH(Q$1,'REEDS calc'!$C$63:$AG$63,0))*SUMIFS('res v com'!$F$3:$F$52,'res v com'!$B$3:$B$52,About!$B$2)</f>
        <v>210.78460168026126</v>
      </c>
      <c r="R8" s="65">
        <f>INDEX('REEDS calc'!$C$64:$AG$113,MATCH(About!$B$2,'REEDS calc'!$B$64:$B$113,0),MATCH(R$1,'REEDS calc'!$C$63:$AG$63,0))*SUMIFS('res v com'!$F$3:$F$52,'res v com'!$B$3:$B$52,About!$B$2)</f>
        <v>213.04328157476459</v>
      </c>
      <c r="S8" s="65">
        <f>INDEX('REEDS calc'!$C$64:$AG$113,MATCH(About!$B$2,'REEDS calc'!$B$64:$B$113,0),MATCH(S$1,'REEDS calc'!$C$63:$AG$63,0))*SUMIFS('res v com'!$F$3:$F$52,'res v com'!$B$3:$B$52,About!$B$2)</f>
        <v>215.51251637468775</v>
      </c>
      <c r="T8" s="65">
        <f>INDEX('REEDS calc'!$C$64:$AG$113,MATCH(About!$B$2,'REEDS calc'!$B$64:$B$113,0),MATCH(T$1,'REEDS calc'!$C$63:$AG$63,0))*SUMIFS('res v com'!$F$3:$F$52,'res v com'!$B$3:$B$52,About!$B$2)</f>
        <v>217.98175117461088</v>
      </c>
      <c r="U8" s="65">
        <f>INDEX('REEDS calc'!$C$64:$AG$113,MATCH(About!$B$2,'REEDS calc'!$B$64:$B$113,0),MATCH(U$1,'REEDS calc'!$C$63:$AG$63,0))*SUMIFS('res v com'!$F$3:$F$52,'res v com'!$B$3:$B$52,About!$B$2)</f>
        <v>220.71896494506831</v>
      </c>
      <c r="V8" s="65">
        <f>INDEX('REEDS calc'!$C$64:$AG$113,MATCH(About!$B$2,'REEDS calc'!$B$64:$B$113,0),MATCH(V$1,'REEDS calc'!$C$63:$AG$63,0))*SUMIFS('res v com'!$F$3:$F$52,'res v com'!$B$3:$B$52,About!$B$2)</f>
        <v>223.45617871552579</v>
      </c>
      <c r="W8" s="65">
        <f>INDEX('REEDS calc'!$C$64:$AG$113,MATCH(About!$B$2,'REEDS calc'!$B$64:$B$113,0),MATCH(W$1,'REEDS calc'!$C$63:$AG$63,0))*SUMIFS('res v com'!$F$3:$F$52,'res v com'!$B$3:$B$52,About!$B$2)</f>
        <v>226.67192636193732</v>
      </c>
      <c r="X8" s="65">
        <f>INDEX('REEDS calc'!$C$64:$AG$113,MATCH(About!$B$2,'REEDS calc'!$B$64:$B$113,0),MATCH(X$1,'REEDS calc'!$C$63:$AG$63,0))*SUMIFS('res v com'!$F$3:$F$52,'res v com'!$B$3:$B$52,About!$B$2)</f>
        <v>229.88767400834885</v>
      </c>
      <c r="Y8" s="65">
        <f>INDEX('REEDS calc'!$C$64:$AG$113,MATCH(About!$B$2,'REEDS calc'!$B$64:$B$113,0),MATCH(Y$1,'REEDS calc'!$C$63:$AG$63,0))*SUMIFS('res v com'!$F$3:$F$52,'res v com'!$B$3:$B$52,About!$B$2)</f>
        <v>234.04134805163045</v>
      </c>
      <c r="Z8" s="65">
        <f>INDEX('REEDS calc'!$C$64:$AG$113,MATCH(About!$B$2,'REEDS calc'!$B$64:$B$113,0),MATCH(Z$1,'REEDS calc'!$C$63:$AG$63,0))*SUMIFS('res v com'!$F$3:$F$52,'res v com'!$B$3:$B$52,About!$B$2)</f>
        <v>238.19502209491202</v>
      </c>
      <c r="AA8" s="65">
        <f>INDEX('REEDS calc'!$C$64:$AG$113,MATCH(About!$B$2,'REEDS calc'!$B$64:$B$113,0),MATCH(AA$1,'REEDS calc'!$C$63:$AG$63,0))*SUMIFS('res v com'!$F$3:$F$52,'res v com'!$B$3:$B$52,About!$B$2)</f>
        <v>239.82203727315596</v>
      </c>
      <c r="AB8" s="65">
        <f>INDEX('REEDS calc'!$C$64:$AG$113,MATCH(About!$B$2,'REEDS calc'!$B$64:$B$113,0),MATCH(AB$1,'REEDS calc'!$C$63:$AG$63,0))*SUMIFS('res v com'!$F$3:$F$52,'res v com'!$B$3:$B$52,About!$B$2)</f>
        <v>241.44905245139989</v>
      </c>
      <c r="AC8" s="65">
        <f>INDEX('REEDS calc'!$C$64:$AG$113,MATCH(About!$B$2,'REEDS calc'!$B$64:$B$113,0),MATCH(AC$1,'REEDS calc'!$C$63:$AG$63,0))*SUMIFS('res v com'!$F$3:$F$52,'res v com'!$B$3:$B$52,About!$B$2)</f>
        <v>244.49252790246797</v>
      </c>
      <c r="AD8" s="65">
        <f>INDEX('REEDS calc'!$C$64:$AG$113,MATCH(About!$B$2,'REEDS calc'!$B$64:$B$113,0),MATCH(AD$1,'REEDS calc'!$C$63:$AG$63,0))*SUMIFS('res v com'!$F$3:$F$52,'res v com'!$B$3:$B$52,About!$B$2)</f>
        <v>247.53600335353602</v>
      </c>
      <c r="AE8" s="65">
        <f>INDEX('REEDS calc'!$C$64:$AG$113,MATCH(About!$B$2,'REEDS calc'!$B$64:$B$113,0),MATCH(AE$1,'REEDS calc'!$C$63:$AG$63,0))*SUMIFS('res v com'!$F$3:$F$52,'res v com'!$B$3:$B$52,About!$B$2)</f>
        <v>254.94370775330546</v>
      </c>
      <c r="AF8" s="65">
        <f>INDEX('REEDS calc'!$C$64:$AG$113,MATCH(About!$B$2,'REEDS calc'!$B$64:$B$113,0),MATCH(AF$1,'REEDS calc'!$C$63:$AG$63,0))*SUMIFS('res v com'!$F$3:$F$52,'res v com'!$B$3:$B$52,About!$B$2)</f>
        <v>262.35141215307488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28.867532975644039</v>
      </c>
      <c r="C8" s="65">
        <f>INDEX('REEDS calc-noIRA'!$C$64:$AG$113,MATCH(About!$B$2,'REEDS calc-noIRA'!$B$64:$B$113,0),MATCH(C$1,'REEDS calc-noIRA'!$C$63:$AG$63,0))*SUMIFS('res v com'!$E$3:$E$52,'res v com'!$B$3:$B$52,About!$B$2)*SUMIFS('Urban and Rural'!$C$2:$C$53,'Urban and Rural'!$A$2:$A$53,About!$B$1)</f>
        <v>28.867532975644039</v>
      </c>
      <c r="D8" s="65">
        <f>INDEX('REEDS calc-noIRA'!$C$64:$AG$113,MATCH(About!$B$2,'REEDS calc-noIRA'!$B$64:$B$113,0),MATCH(D$1,'REEDS calc-noIRA'!$C$63:$AG$63,0))*SUMIFS('res v com'!$E$3:$E$52,'res v com'!$B$3:$B$52,About!$B$2)*SUMIFS('Urban and Rural'!$C$2:$C$53,'Urban and Rural'!$A$2:$A$53,About!$B$1)</f>
        <v>28.867532975644039</v>
      </c>
      <c r="E8" s="65">
        <f>INDEX('REEDS calc-noIRA'!$C$64:$AG$113,MATCH(About!$B$2,'REEDS calc-noIRA'!$B$64:$B$113,0),MATCH(E$1,'REEDS calc-noIRA'!$C$63:$AG$63,0))*SUMIFS('res v com'!$E$3:$E$52,'res v com'!$B$3:$B$52,About!$B$2)*SUMIFS('Urban and Rural'!$C$2:$C$53,'Urban and Rural'!$A$2:$A$53,About!$B$1)</f>
        <v>30.048072518629404</v>
      </c>
      <c r="F8" s="65">
        <f>INDEX('REEDS calc-noIRA'!$C$64:$AG$113,MATCH(About!$B$2,'REEDS calc-noIRA'!$B$64:$B$113,0),MATCH(F$1,'REEDS calc-noIRA'!$C$63:$AG$63,0))*SUMIFS('res v com'!$E$3:$E$52,'res v com'!$B$3:$B$52,About!$B$2)*SUMIFS('Urban and Rural'!$C$2:$C$53,'Urban and Rural'!$A$2:$A$53,About!$B$1)</f>
        <v>31.228612061614768</v>
      </c>
      <c r="G8" s="65">
        <f>INDEX('REEDS calc-noIRA'!$C$64:$AG$113,MATCH(About!$B$2,'REEDS calc-noIRA'!$B$64:$B$113,0),MATCH(G$1,'REEDS calc-noIRA'!$C$63:$AG$63,0))*SUMIFS('res v com'!$E$3:$E$52,'res v com'!$B$3:$B$52,About!$B$2)*SUMIFS('Urban and Rural'!$C$2:$C$53,'Urban and Rural'!$A$2:$A$53,About!$B$1)</f>
        <v>32.865775390094534</v>
      </c>
      <c r="H8" s="65">
        <f>INDEX('REEDS calc-noIRA'!$C$64:$AG$113,MATCH(About!$B$2,'REEDS calc-noIRA'!$B$64:$B$113,0),MATCH(H$1,'REEDS calc-noIRA'!$C$63:$AG$63,0))*SUMIFS('res v com'!$E$3:$E$52,'res v com'!$B$3:$B$52,About!$B$2)*SUMIFS('Urban and Rural'!$C$2:$C$53,'Urban and Rural'!$A$2:$A$53,About!$B$1)</f>
        <v>34.502938718574292</v>
      </c>
      <c r="I8" s="65">
        <f>INDEX('REEDS calc-noIRA'!$C$64:$AG$113,MATCH(About!$B$2,'REEDS calc-noIRA'!$B$64:$B$113,0),MATCH(I$1,'REEDS calc-noIRA'!$C$63:$AG$63,0))*SUMIFS('res v com'!$E$3:$E$52,'res v com'!$B$3:$B$52,About!$B$2)*SUMIFS('Urban and Rural'!$C$2:$C$53,'Urban and Rural'!$A$2:$A$53,About!$B$1)</f>
        <v>36.88629213554497</v>
      </c>
      <c r="J8" s="65">
        <f>INDEX('REEDS calc-noIRA'!$C$64:$AG$113,MATCH(About!$B$2,'REEDS calc-noIRA'!$B$64:$B$113,0),MATCH(J$1,'REEDS calc-noIRA'!$C$63:$AG$63,0))*SUMIFS('res v com'!$E$3:$E$52,'res v com'!$B$3:$B$52,About!$B$2)*SUMIFS('Urban and Rural'!$C$2:$C$53,'Urban and Rural'!$A$2:$A$53,About!$B$1)</f>
        <v>39.269645552515641</v>
      </c>
      <c r="K8" s="65">
        <f>INDEX('REEDS calc-noIRA'!$C$64:$AG$113,MATCH(About!$B$2,'REEDS calc-noIRA'!$B$64:$B$113,0),MATCH(K$1,'REEDS calc-noIRA'!$C$63:$AG$63,0))*SUMIFS('res v com'!$E$3:$E$52,'res v com'!$B$3:$B$52,About!$B$2)*SUMIFS('Urban and Rural'!$C$2:$C$53,'Urban and Rural'!$A$2:$A$53,About!$B$1)</f>
        <v>42.844675677971409</v>
      </c>
      <c r="L8" s="65">
        <f>INDEX('REEDS calc-noIRA'!$C$64:$AG$113,MATCH(About!$B$2,'REEDS calc-noIRA'!$B$64:$B$113,0),MATCH(L$1,'REEDS calc-noIRA'!$C$63:$AG$63,0))*SUMIFS('res v com'!$E$3:$E$52,'res v com'!$B$3:$B$52,About!$B$2)*SUMIFS('Urban and Rural'!$C$2:$C$53,'Urban and Rural'!$A$2:$A$53,About!$B$1)</f>
        <v>46.419705803427178</v>
      </c>
      <c r="M8" s="65">
        <f>INDEX('REEDS calc-noIRA'!$C$64:$AG$113,MATCH(About!$B$2,'REEDS calc-noIRA'!$B$64:$B$113,0),MATCH(M$1,'REEDS calc-noIRA'!$C$63:$AG$63,0))*SUMIFS('res v com'!$E$3:$E$52,'res v com'!$B$3:$B$52,About!$B$2)*SUMIFS('Urban and Rural'!$C$2:$C$53,'Urban and Rural'!$A$2:$A$53,About!$B$1)</f>
        <v>49.872227108384827</v>
      </c>
      <c r="N8" s="65">
        <f>INDEX('REEDS calc-noIRA'!$C$64:$AG$113,MATCH(About!$B$2,'REEDS calc-noIRA'!$B$64:$B$113,0),MATCH(N$1,'REEDS calc-noIRA'!$C$63:$AG$63,0))*SUMIFS('res v com'!$E$3:$E$52,'res v com'!$B$3:$B$52,About!$B$2)*SUMIFS('Urban and Rural'!$C$2:$C$53,'Urban and Rural'!$A$2:$A$53,About!$B$1)</f>
        <v>53.324748413342469</v>
      </c>
      <c r="O8" s="65">
        <f>INDEX('REEDS calc-noIRA'!$C$64:$AG$113,MATCH(About!$B$2,'REEDS calc-noIRA'!$B$64:$B$113,0),MATCH(O$1,'REEDS calc-noIRA'!$C$63:$AG$63,0))*SUMIFS('res v com'!$E$3:$E$52,'res v com'!$B$3:$B$52,About!$B$2)*SUMIFS('Urban and Rural'!$C$2:$C$53,'Urban and Rural'!$A$2:$A$53,About!$B$1)</f>
        <v>56.476566249803518</v>
      </c>
      <c r="P8" s="65">
        <f>INDEX('REEDS calc-noIRA'!$C$64:$AG$113,MATCH(About!$B$2,'REEDS calc-noIRA'!$B$64:$B$113,0),MATCH(P$1,'REEDS calc-noIRA'!$C$63:$AG$63,0))*SUMIFS('res v com'!$E$3:$E$52,'res v com'!$B$3:$B$52,About!$B$2)*SUMIFS('Urban and Rural'!$C$2:$C$53,'Urban and Rural'!$A$2:$A$53,About!$B$1)</f>
        <v>59.62838408626456</v>
      </c>
      <c r="Q8" s="65">
        <f>INDEX('REEDS calc-noIRA'!$C$64:$AG$113,MATCH(About!$B$2,'REEDS calc-noIRA'!$B$64:$B$113,0),MATCH(Q$1,'REEDS calc-noIRA'!$C$63:$AG$63,0))*SUMIFS('res v com'!$E$3:$E$52,'res v com'!$B$3:$B$52,About!$B$2)*SUMIFS('Urban and Rural'!$C$2:$C$53,'Urban and Rural'!$A$2:$A$53,About!$B$1)</f>
        <v>62.802476253725423</v>
      </c>
      <c r="R8" s="65">
        <f>INDEX('REEDS calc-noIRA'!$C$64:$AG$113,MATCH(About!$B$2,'REEDS calc-noIRA'!$B$64:$B$113,0),MATCH(R$1,'REEDS calc-noIRA'!$C$63:$AG$63,0))*SUMIFS('res v com'!$E$3:$E$52,'res v com'!$B$3:$B$52,About!$B$2)*SUMIFS('Urban and Rural'!$C$2:$C$53,'Urban and Rural'!$A$2:$A$53,About!$B$1)</f>
        <v>65.9765684211863</v>
      </c>
      <c r="S8" s="65">
        <f>INDEX('REEDS calc-noIRA'!$C$64:$AG$113,MATCH(About!$B$2,'REEDS calc-noIRA'!$B$64:$B$113,0),MATCH(S$1,'REEDS calc-noIRA'!$C$63:$AG$63,0))*SUMIFS('res v com'!$E$3:$E$52,'res v com'!$B$3:$B$52,About!$B$2)*SUMIFS('Urban and Rural'!$C$2:$C$53,'Urban and Rural'!$A$2:$A$53,About!$B$1)</f>
        <v>68.471293493155599</v>
      </c>
      <c r="T8" s="65">
        <f>INDEX('REEDS calc-noIRA'!$C$64:$AG$113,MATCH(About!$B$2,'REEDS calc-noIRA'!$B$64:$B$113,0),MATCH(T$1,'REEDS calc-noIRA'!$C$63:$AG$63,0))*SUMIFS('res v com'!$E$3:$E$52,'res v com'!$B$3:$B$52,About!$B$2)*SUMIFS('Urban and Rural'!$C$2:$C$53,'Urban and Rural'!$A$2:$A$53,About!$B$1)</f>
        <v>70.966018565124926</v>
      </c>
      <c r="U8" s="65">
        <f>INDEX('REEDS calc-noIRA'!$C$64:$AG$113,MATCH(About!$B$2,'REEDS calc-noIRA'!$B$64:$B$113,0),MATCH(U$1,'REEDS calc-noIRA'!$C$63:$AG$63,0))*SUMIFS('res v com'!$E$3:$E$52,'res v com'!$B$3:$B$52,About!$B$2)*SUMIFS('Urban and Rural'!$C$2:$C$53,'Urban and Rural'!$A$2:$A$53,About!$B$1)</f>
        <v>72.937296858600575</v>
      </c>
      <c r="V8" s="65">
        <f>INDEX('REEDS calc-noIRA'!$C$64:$AG$113,MATCH(About!$B$2,'REEDS calc-noIRA'!$B$64:$B$113,0),MATCH(V$1,'REEDS calc-noIRA'!$C$63:$AG$63,0))*SUMIFS('res v com'!$E$3:$E$52,'res v com'!$B$3:$B$52,About!$B$2)*SUMIFS('Urban and Rural'!$C$2:$C$53,'Urban and Rural'!$A$2:$A$53,About!$B$1)</f>
        <v>74.908575152076253</v>
      </c>
      <c r="W8" s="65">
        <f>INDEX('REEDS calc-noIRA'!$C$64:$AG$113,MATCH(About!$B$2,'REEDS calc-noIRA'!$B$64:$B$113,0),MATCH(W$1,'REEDS calc-noIRA'!$C$63:$AG$63,0))*SUMIFS('res v com'!$E$3:$E$52,'res v com'!$B$3:$B$52,About!$B$2)*SUMIFS('Urban and Rural'!$C$2:$C$53,'Urban and Rural'!$A$2:$A$53,About!$B$1)</f>
        <v>76.478915487556918</v>
      </c>
      <c r="X8" s="65">
        <f>INDEX('REEDS calc-noIRA'!$C$64:$AG$113,MATCH(About!$B$2,'REEDS calc-noIRA'!$B$64:$B$113,0),MATCH(X$1,'REEDS calc-noIRA'!$C$63:$AG$63,0))*SUMIFS('res v com'!$E$3:$E$52,'res v com'!$B$3:$B$52,About!$B$2)*SUMIFS('Urban and Rural'!$C$2:$C$53,'Urban and Rural'!$A$2:$A$53,About!$B$1)</f>
        <v>78.049255823037583</v>
      </c>
      <c r="Y8" s="65">
        <f>INDEX('REEDS calc-noIRA'!$C$64:$AG$113,MATCH(About!$B$2,'REEDS calc-noIRA'!$B$64:$B$113,0),MATCH(Y$1,'REEDS calc-noIRA'!$C$63:$AG$63,0))*SUMIFS('res v com'!$E$3:$E$52,'res v com'!$B$3:$B$52,About!$B$2)*SUMIFS('Urban and Rural'!$C$2:$C$53,'Urban and Rural'!$A$2:$A$53,About!$B$1)</f>
        <v>79.296618359022162</v>
      </c>
      <c r="Z8" s="65">
        <f>INDEX('REEDS calc-noIRA'!$C$64:$AG$113,MATCH(About!$B$2,'REEDS calc-noIRA'!$B$64:$B$113,0),MATCH(Z$1,'REEDS calc-noIRA'!$C$63:$AG$63,0))*SUMIFS('res v com'!$E$3:$E$52,'res v com'!$B$3:$B$52,About!$B$2)*SUMIFS('Urban and Rural'!$C$2:$C$53,'Urban and Rural'!$A$2:$A$53,About!$B$1)</f>
        <v>80.543980895006769</v>
      </c>
      <c r="AA8" s="65">
        <f>INDEX('REEDS calc-noIRA'!$C$64:$AG$113,MATCH(About!$B$2,'REEDS calc-noIRA'!$B$64:$B$113,0),MATCH(AA$1,'REEDS calc-noIRA'!$C$63:$AG$63,0))*SUMIFS('res v com'!$E$3:$E$52,'res v com'!$B$3:$B$52,About!$B$2)*SUMIFS('Urban and Rural'!$C$2:$C$53,'Urban and Rural'!$A$2:$A$53,About!$B$1)</f>
        <v>81.858166423990468</v>
      </c>
      <c r="AB8" s="65">
        <f>INDEX('REEDS calc-noIRA'!$C$64:$AG$113,MATCH(About!$B$2,'REEDS calc-noIRA'!$B$64:$B$113,0),MATCH(AB$1,'REEDS calc-noIRA'!$C$63:$AG$63,0))*SUMIFS('res v com'!$E$3:$E$52,'res v com'!$B$3:$B$52,About!$B$2)*SUMIFS('Urban and Rural'!$C$2:$C$53,'Urban and Rural'!$A$2:$A$53,About!$B$1)</f>
        <v>83.172351952974182</v>
      </c>
      <c r="AC8" s="65">
        <f>INDEX('REEDS calc-noIRA'!$C$64:$AG$113,MATCH(About!$B$2,'REEDS calc-noIRA'!$B$64:$B$113,0),MATCH(AC$1,'REEDS calc-noIRA'!$C$63:$AG$63,0))*SUMIFS('res v com'!$E$3:$E$52,'res v com'!$B$3:$B$52,About!$B$2)*SUMIFS('Urban and Rural'!$C$2:$C$53,'Urban and Rural'!$A$2:$A$53,About!$B$1)</f>
        <v>84.542223309457384</v>
      </c>
      <c r="AD8" s="65">
        <f>INDEX('REEDS calc-noIRA'!$C$64:$AG$113,MATCH(About!$B$2,'REEDS calc-noIRA'!$B$64:$B$113,0),MATCH(AD$1,'REEDS calc-noIRA'!$C$63:$AG$63,0))*SUMIFS('res v com'!$E$3:$E$52,'res v com'!$B$3:$B$52,About!$B$2)*SUMIFS('Urban and Rural'!$C$2:$C$53,'Urban and Rural'!$A$2:$A$53,About!$B$1)</f>
        <v>85.9120946659406</v>
      </c>
      <c r="AE8" s="65">
        <f>INDEX('REEDS calc-noIRA'!$C$64:$AG$113,MATCH(About!$B$2,'REEDS calc-noIRA'!$B$64:$B$113,0),MATCH(AE$1,'REEDS calc-noIRA'!$C$63:$AG$63,0))*SUMIFS('res v com'!$E$3:$E$52,'res v com'!$B$3:$B$52,About!$B$2)*SUMIFS('Urban and Rural'!$C$2:$C$53,'Urban and Rural'!$A$2:$A$53,About!$B$1)</f>
        <v>87.248554525924121</v>
      </c>
      <c r="AF8" s="65">
        <f>INDEX('REEDS calc-noIRA'!$C$64:$AG$113,MATCH(About!$B$2,'REEDS calc-noIRA'!$B$64:$B$113,0),MATCH(AF$1,'REEDS calc-noIRA'!$C$63:$AG$63,0))*SUMIFS('res v com'!$E$3:$E$52,'res v com'!$B$3:$B$52,About!$B$2)*SUMIFS('Urban and Rural'!$C$2:$C$53,'Urban and Rural'!$A$2:$A$53,About!$B$1)</f>
        <v>88.585014385907655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43.846655879882505</v>
      </c>
      <c r="C8" s="65">
        <f>INDEX('REEDS calc-noIRA'!$C$64:$AG$113,MATCH(About!$B$2,'REEDS calc-noIRA'!$B$64:$B$113,0),MATCH(C$1,'REEDS calc-noIRA'!$C$63:$AG$63,0))*SUMIFS('res v com'!$E$3:$E$52,'res v com'!$B$3:$B$52,About!$B$2)*SUMIFS('Urban and Rural'!$B$2:$B$53,'Urban and Rural'!$A$2:$A$53,About!$B$1)</f>
        <v>43.846655879882505</v>
      </c>
      <c r="D8" s="65">
        <f>INDEX('REEDS calc-noIRA'!$C$64:$AG$113,MATCH(About!$B$2,'REEDS calc-noIRA'!$B$64:$B$113,0),MATCH(D$1,'REEDS calc-noIRA'!$C$63:$AG$63,0))*SUMIFS('res v com'!$E$3:$E$52,'res v com'!$B$3:$B$52,About!$B$2)*SUMIFS('Urban and Rural'!$B$2:$B$53,'Urban and Rural'!$A$2:$A$53,About!$B$1)</f>
        <v>43.846655879882505</v>
      </c>
      <c r="E8" s="65">
        <f>INDEX('REEDS calc-noIRA'!$C$64:$AG$113,MATCH(About!$B$2,'REEDS calc-noIRA'!$B$64:$B$113,0),MATCH(E$1,'REEDS calc-noIRA'!$C$63:$AG$63,0))*SUMIFS('res v com'!$E$3:$E$52,'res v com'!$B$3:$B$52,About!$B$2)*SUMIFS('Urban and Rural'!$B$2:$B$53,'Urban and Rural'!$A$2:$A$53,About!$B$1)</f>
        <v>45.639767578673876</v>
      </c>
      <c r="F8" s="65">
        <f>INDEX('REEDS calc-noIRA'!$C$64:$AG$113,MATCH(About!$B$2,'REEDS calc-noIRA'!$B$64:$B$113,0),MATCH(F$1,'REEDS calc-noIRA'!$C$63:$AG$63,0))*SUMIFS('res v com'!$E$3:$E$52,'res v com'!$B$3:$B$52,About!$B$2)*SUMIFS('Urban and Rural'!$B$2:$B$53,'Urban and Rural'!$A$2:$A$53,About!$B$1)</f>
        <v>47.432879277465247</v>
      </c>
      <c r="G8" s="65">
        <f>INDEX('REEDS calc-noIRA'!$C$64:$AG$113,MATCH(About!$B$2,'REEDS calc-noIRA'!$B$64:$B$113,0),MATCH(G$1,'REEDS calc-noIRA'!$C$63:$AG$63,0))*SUMIFS('res v com'!$E$3:$E$52,'res v com'!$B$3:$B$52,About!$B$2)*SUMIFS('Urban and Rural'!$B$2:$B$53,'Urban and Rural'!$A$2:$A$53,About!$B$1)</f>
        <v>49.919553048430735</v>
      </c>
      <c r="H8" s="65">
        <f>INDEX('REEDS calc-noIRA'!$C$64:$AG$113,MATCH(About!$B$2,'REEDS calc-noIRA'!$B$64:$B$113,0),MATCH(H$1,'REEDS calc-noIRA'!$C$63:$AG$63,0))*SUMIFS('res v com'!$E$3:$E$52,'res v com'!$B$3:$B$52,About!$B$2)*SUMIFS('Urban and Rural'!$B$2:$B$53,'Urban and Rural'!$A$2:$A$53,About!$B$1)</f>
        <v>52.406226819396217</v>
      </c>
      <c r="I8" s="65">
        <f>INDEX('REEDS calc-noIRA'!$C$64:$AG$113,MATCH(About!$B$2,'REEDS calc-noIRA'!$B$64:$B$113,0),MATCH(I$1,'REEDS calc-noIRA'!$C$63:$AG$63,0))*SUMIFS('res v com'!$E$3:$E$52,'res v com'!$B$3:$B$52,About!$B$2)*SUMIFS('Urban and Rural'!$B$2:$B$53,'Urban and Rural'!$A$2:$A$53,About!$B$1)</f>
        <v>56.026282513182913</v>
      </c>
      <c r="J8" s="65">
        <f>INDEX('REEDS calc-noIRA'!$C$64:$AG$113,MATCH(About!$B$2,'REEDS calc-noIRA'!$B$64:$B$113,0),MATCH(J$1,'REEDS calc-noIRA'!$C$63:$AG$63,0))*SUMIFS('res v com'!$E$3:$E$52,'res v com'!$B$3:$B$52,About!$B$2)*SUMIFS('Urban and Rural'!$B$2:$B$53,'Urban and Rural'!$A$2:$A$53,About!$B$1)</f>
        <v>59.646338206969602</v>
      </c>
      <c r="K8" s="65">
        <f>INDEX('REEDS calc-noIRA'!$C$64:$AG$113,MATCH(About!$B$2,'REEDS calc-noIRA'!$B$64:$B$113,0),MATCH(K$1,'REEDS calc-noIRA'!$C$63:$AG$63,0))*SUMIFS('res v com'!$E$3:$E$52,'res v com'!$B$3:$B$52,About!$B$2)*SUMIFS('Urban and Rural'!$B$2:$B$53,'Urban and Rural'!$A$2:$A$53,About!$B$1)</f>
        <v>65.076421747649263</v>
      </c>
      <c r="L8" s="65">
        <f>INDEX('REEDS calc-noIRA'!$C$64:$AG$113,MATCH(About!$B$2,'REEDS calc-noIRA'!$B$64:$B$113,0),MATCH(L$1,'REEDS calc-noIRA'!$C$63:$AG$63,0))*SUMIFS('res v com'!$E$3:$E$52,'res v com'!$B$3:$B$52,About!$B$2)*SUMIFS('Urban and Rural'!$B$2:$B$53,'Urban and Rural'!$A$2:$A$53,About!$B$1)</f>
        <v>70.506505288328924</v>
      </c>
      <c r="M8" s="65">
        <f>INDEX('REEDS calc-noIRA'!$C$64:$AG$113,MATCH(About!$B$2,'REEDS calc-noIRA'!$B$64:$B$113,0),MATCH(M$1,'REEDS calc-noIRA'!$C$63:$AG$63,0))*SUMIFS('res v com'!$E$3:$E$52,'res v com'!$B$3:$B$52,About!$B$2)*SUMIFS('Urban and Rural'!$B$2:$B$53,'Urban and Rural'!$A$2:$A$53,About!$B$1)</f>
        <v>75.750511199889289</v>
      </c>
      <c r="N8" s="65">
        <f>INDEX('REEDS calc-noIRA'!$C$64:$AG$113,MATCH(About!$B$2,'REEDS calc-noIRA'!$B$64:$B$113,0),MATCH(N$1,'REEDS calc-noIRA'!$C$63:$AG$63,0))*SUMIFS('res v com'!$E$3:$E$52,'res v com'!$B$3:$B$52,About!$B$2)*SUMIFS('Urban and Rural'!$B$2:$B$53,'Urban and Rural'!$A$2:$A$53,About!$B$1)</f>
        <v>80.994517111449639</v>
      </c>
      <c r="O8" s="65">
        <f>INDEX('REEDS calc-noIRA'!$C$64:$AG$113,MATCH(About!$B$2,'REEDS calc-noIRA'!$B$64:$B$113,0),MATCH(O$1,'REEDS calc-noIRA'!$C$63:$AG$63,0))*SUMIFS('res v com'!$E$3:$E$52,'res v com'!$B$3:$B$52,About!$B$2)*SUMIFS('Urban and Rural'!$B$2:$B$53,'Urban and Rural'!$A$2:$A$53,About!$B$1)</f>
        <v>85.781787024260751</v>
      </c>
      <c r="P8" s="65">
        <f>INDEX('REEDS calc-noIRA'!$C$64:$AG$113,MATCH(About!$B$2,'REEDS calc-noIRA'!$B$64:$B$113,0),MATCH(P$1,'REEDS calc-noIRA'!$C$63:$AG$63,0))*SUMIFS('res v com'!$E$3:$E$52,'res v com'!$B$3:$B$52,About!$B$2)*SUMIFS('Urban and Rural'!$B$2:$B$53,'Urban and Rural'!$A$2:$A$53,About!$B$1)</f>
        <v>90.569056937071849</v>
      </c>
      <c r="Q8" s="65">
        <f>INDEX('REEDS calc-noIRA'!$C$64:$AG$113,MATCH(About!$B$2,'REEDS calc-noIRA'!$B$64:$B$113,0),MATCH(Q$1,'REEDS calc-noIRA'!$C$63:$AG$63,0))*SUMIFS('res v com'!$E$3:$E$52,'res v com'!$B$3:$B$52,About!$B$2)*SUMIFS('Urban and Rural'!$B$2:$B$53,'Urban and Rural'!$A$2:$A$53,About!$B$1)</f>
        <v>95.390159146086717</v>
      </c>
      <c r="R8" s="65">
        <f>INDEX('REEDS calc-noIRA'!$C$64:$AG$113,MATCH(About!$B$2,'REEDS calc-noIRA'!$B$64:$B$113,0),MATCH(R$1,'REEDS calc-noIRA'!$C$63:$AG$63,0))*SUMIFS('res v com'!$E$3:$E$52,'res v com'!$B$3:$B$52,About!$B$2)*SUMIFS('Urban and Rural'!$B$2:$B$53,'Urban and Rural'!$A$2:$A$53,About!$B$1)</f>
        <v>100.21126135510158</v>
      </c>
      <c r="S8" s="65">
        <f>INDEX('REEDS calc-noIRA'!$C$64:$AG$113,MATCH(About!$B$2,'REEDS calc-noIRA'!$B$64:$B$113,0),MATCH(S$1,'REEDS calc-noIRA'!$C$63:$AG$63,0))*SUMIFS('res v com'!$E$3:$E$52,'res v com'!$B$3:$B$52,About!$B$2)*SUMIFS('Urban and Rural'!$B$2:$B$53,'Urban and Rural'!$A$2:$A$53,About!$B$1)</f>
        <v>104.00047852990636</v>
      </c>
      <c r="T8" s="65">
        <f>INDEX('REEDS calc-noIRA'!$C$64:$AG$113,MATCH(About!$B$2,'REEDS calc-noIRA'!$B$64:$B$113,0),MATCH(T$1,'REEDS calc-noIRA'!$C$63:$AG$63,0))*SUMIFS('res v com'!$E$3:$E$52,'res v com'!$B$3:$B$52,About!$B$2)*SUMIFS('Urban and Rural'!$B$2:$B$53,'Urban and Rural'!$A$2:$A$53,About!$B$1)</f>
        <v>107.78969570471114</v>
      </c>
      <c r="U8" s="65">
        <f>INDEX('REEDS calc-noIRA'!$C$64:$AG$113,MATCH(About!$B$2,'REEDS calc-noIRA'!$B$64:$B$113,0),MATCH(U$1,'REEDS calc-noIRA'!$C$63:$AG$63,0))*SUMIFS('res v com'!$E$3:$E$52,'res v com'!$B$3:$B$52,About!$B$2)*SUMIFS('Urban and Rural'!$B$2:$B$53,'Urban and Rural'!$A$2:$A$53,About!$B$1)</f>
        <v>110.78385391873084</v>
      </c>
      <c r="V8" s="65">
        <f>INDEX('REEDS calc-noIRA'!$C$64:$AG$113,MATCH(About!$B$2,'REEDS calc-noIRA'!$B$64:$B$113,0),MATCH(V$1,'REEDS calc-noIRA'!$C$63:$AG$63,0))*SUMIFS('res v com'!$E$3:$E$52,'res v com'!$B$3:$B$52,About!$B$2)*SUMIFS('Urban and Rural'!$B$2:$B$53,'Urban and Rural'!$A$2:$A$53,About!$B$1)</f>
        <v>113.77801213275058</v>
      </c>
      <c r="W8" s="65">
        <f>INDEX('REEDS calc-noIRA'!$C$64:$AG$113,MATCH(About!$B$2,'REEDS calc-noIRA'!$B$64:$B$113,0),MATCH(W$1,'REEDS calc-noIRA'!$C$63:$AG$63,0))*SUMIFS('res v com'!$E$3:$E$52,'res v com'!$B$3:$B$52,About!$B$2)*SUMIFS('Urban and Rural'!$B$2:$B$53,'Urban and Rural'!$A$2:$A$53,About!$B$1)</f>
        <v>116.16318901510533</v>
      </c>
      <c r="X8" s="65">
        <f>INDEX('REEDS calc-noIRA'!$C$64:$AG$113,MATCH(About!$B$2,'REEDS calc-noIRA'!$B$64:$B$113,0),MATCH(X$1,'REEDS calc-noIRA'!$C$63:$AG$63,0))*SUMIFS('res v com'!$E$3:$E$52,'res v com'!$B$3:$B$52,About!$B$2)*SUMIFS('Urban and Rural'!$B$2:$B$53,'Urban and Rural'!$A$2:$A$53,About!$B$1)</f>
        <v>118.54836589746009</v>
      </c>
      <c r="Y8" s="65">
        <f>INDEX('REEDS calc-noIRA'!$C$64:$AG$113,MATCH(About!$B$2,'REEDS calc-noIRA'!$B$64:$B$113,0),MATCH(Y$1,'REEDS calc-noIRA'!$C$63:$AG$63,0))*SUMIFS('res v com'!$E$3:$E$52,'res v com'!$B$3:$B$52,About!$B$2)*SUMIFS('Urban and Rural'!$B$2:$B$53,'Urban and Rural'!$A$2:$A$53,About!$B$1)</f>
        <v>120.44297448486238</v>
      </c>
      <c r="Z8" s="65">
        <f>INDEX('REEDS calc-noIRA'!$C$64:$AG$113,MATCH(About!$B$2,'REEDS calc-noIRA'!$B$64:$B$113,0),MATCH(Z$1,'REEDS calc-noIRA'!$C$63:$AG$63,0))*SUMIFS('res v com'!$E$3:$E$52,'res v com'!$B$3:$B$52,About!$B$2)*SUMIFS('Urban and Rural'!$B$2:$B$53,'Urban and Rural'!$A$2:$A$53,About!$B$1)</f>
        <v>122.33758307226466</v>
      </c>
      <c r="AA8" s="65">
        <f>INDEX('REEDS calc-noIRA'!$C$64:$AG$113,MATCH(About!$B$2,'REEDS calc-noIRA'!$B$64:$B$113,0),MATCH(AA$1,'REEDS calc-noIRA'!$C$63:$AG$63,0))*SUMIFS('res v com'!$E$3:$E$52,'res v com'!$B$3:$B$52,About!$B$2)*SUMIFS('Urban and Rural'!$B$2:$B$53,'Urban and Rural'!$A$2:$A$53,About!$B$1)</f>
        <v>124.33368854827771</v>
      </c>
      <c r="AB8" s="65">
        <f>INDEX('REEDS calc-noIRA'!$C$64:$AG$113,MATCH(About!$B$2,'REEDS calc-noIRA'!$B$64:$B$113,0),MATCH(AB$1,'REEDS calc-noIRA'!$C$63:$AG$63,0))*SUMIFS('res v com'!$E$3:$E$52,'res v com'!$B$3:$B$52,About!$B$2)*SUMIFS('Urban and Rural'!$B$2:$B$53,'Urban and Rural'!$A$2:$A$53,About!$B$1)</f>
        <v>126.32979402429073</v>
      </c>
      <c r="AC8" s="65">
        <f>INDEX('REEDS calc-noIRA'!$C$64:$AG$113,MATCH(About!$B$2,'REEDS calc-noIRA'!$B$64:$B$113,0),MATCH(AC$1,'REEDS calc-noIRA'!$C$63:$AG$63,0))*SUMIFS('res v com'!$E$3:$E$52,'res v com'!$B$3:$B$52,About!$B$2)*SUMIFS('Urban and Rural'!$B$2:$B$53,'Urban and Rural'!$A$2:$A$53,About!$B$1)</f>
        <v>128.41048024081309</v>
      </c>
      <c r="AD8" s="65">
        <f>INDEX('REEDS calc-noIRA'!$C$64:$AG$113,MATCH(About!$B$2,'REEDS calc-noIRA'!$B$64:$B$113,0),MATCH(AD$1,'REEDS calc-noIRA'!$C$63:$AG$63,0))*SUMIFS('res v com'!$E$3:$E$52,'res v com'!$B$3:$B$52,About!$B$2)*SUMIFS('Urban and Rural'!$B$2:$B$53,'Urban and Rural'!$A$2:$A$53,About!$B$1)</f>
        <v>130.49116645733545</v>
      </c>
      <c r="AE8" s="65">
        <f>INDEX('REEDS calc-noIRA'!$C$64:$AG$113,MATCH(About!$B$2,'REEDS calc-noIRA'!$B$64:$B$113,0),MATCH(AE$1,'REEDS calc-noIRA'!$C$63:$AG$63,0))*SUMIFS('res v com'!$E$3:$E$52,'res v com'!$B$3:$B$52,About!$B$2)*SUMIFS('Urban and Rural'!$B$2:$B$53,'Urban and Rural'!$A$2:$A$53,About!$B$1)</f>
        <v>132.52110422955224</v>
      </c>
      <c r="AF8" s="65">
        <f>INDEX('REEDS calc-noIRA'!$C$64:$AG$113,MATCH(About!$B$2,'REEDS calc-noIRA'!$B$64:$B$113,0),MATCH(AF$1,'REEDS calc-noIRA'!$C$63:$AG$63,0))*SUMIFS('res v com'!$E$3:$E$52,'res v com'!$B$3:$B$52,About!$B$2)*SUMIFS('Urban and Rural'!$B$2:$B$53,'Urban and Rural'!$A$2:$A$53,About!$B$1)</f>
        <v>134.55104200176905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45.103992962655447</v>
      </c>
      <c r="C8" s="65">
        <f>INDEX('REEDS calc-noIRA'!$C$64:$AG$113,MATCH(About!$B$2,'REEDS calc-noIRA'!$B$64:$B$113,0),MATCH(C$1,'REEDS calc-noIRA'!$C$63:$AG$63,0))*SUMIFS('res v com'!$F$3:$F$52,'res v com'!$B$3:$B$52,About!$B$2)</f>
        <v>45.103992962655447</v>
      </c>
      <c r="D8" s="65">
        <f>INDEX('REEDS calc-noIRA'!$C$64:$AG$113,MATCH(About!$B$2,'REEDS calc-noIRA'!$B$64:$B$113,0),MATCH(D$1,'REEDS calc-noIRA'!$C$63:$AG$63,0))*SUMIFS('res v com'!$F$3:$F$52,'res v com'!$B$3:$B$52,About!$B$2)</f>
        <v>45.103992962655447</v>
      </c>
      <c r="E8" s="65">
        <f>INDEX('REEDS calc-noIRA'!$C$64:$AG$113,MATCH(About!$B$2,'REEDS calc-noIRA'!$B$64:$B$113,0),MATCH(E$1,'REEDS calc-noIRA'!$C$63:$AG$63,0))*SUMIFS('res v com'!$F$3:$F$52,'res v com'!$B$3:$B$52,About!$B$2)</f>
        <v>46.948523539060218</v>
      </c>
      <c r="F8" s="65">
        <f>INDEX('REEDS calc-noIRA'!$C$64:$AG$113,MATCH(About!$B$2,'REEDS calc-noIRA'!$B$64:$B$113,0),MATCH(F$1,'REEDS calc-noIRA'!$C$63:$AG$63,0))*SUMIFS('res v com'!$F$3:$F$52,'res v com'!$B$3:$B$52,About!$B$2)</f>
        <v>48.793054115464983</v>
      </c>
      <c r="G8" s="65">
        <f>INDEX('REEDS calc-noIRA'!$C$64:$AG$113,MATCH(About!$B$2,'REEDS calc-noIRA'!$B$64:$B$113,0),MATCH(G$1,'REEDS calc-noIRA'!$C$63:$AG$63,0))*SUMIFS('res v com'!$F$3:$F$52,'res v com'!$B$3:$B$52,About!$B$2)</f>
        <v>51.351035197837732</v>
      </c>
      <c r="H8" s="65">
        <f>INDEX('REEDS calc-noIRA'!$C$64:$AG$113,MATCH(About!$B$2,'REEDS calc-noIRA'!$B$64:$B$113,0),MATCH(H$1,'REEDS calc-noIRA'!$C$63:$AG$63,0))*SUMIFS('res v com'!$F$3:$F$52,'res v com'!$B$3:$B$52,About!$B$2)</f>
        <v>53.909016280210473</v>
      </c>
      <c r="I8" s="65">
        <f>INDEX('REEDS calc-noIRA'!$C$64:$AG$113,MATCH(About!$B$2,'REEDS calc-noIRA'!$B$64:$B$113,0),MATCH(I$1,'REEDS calc-noIRA'!$C$63:$AG$63,0))*SUMIFS('res v com'!$F$3:$F$52,'res v com'!$B$3:$B$52,About!$B$2)</f>
        <v>57.632879896726109</v>
      </c>
      <c r="J8" s="65">
        <f>INDEX('REEDS calc-noIRA'!$C$64:$AG$113,MATCH(About!$B$2,'REEDS calc-noIRA'!$B$64:$B$113,0),MATCH(J$1,'REEDS calc-noIRA'!$C$63:$AG$63,0))*SUMIFS('res v com'!$F$3:$F$52,'res v com'!$B$3:$B$52,About!$B$2)</f>
        <v>61.356743513241746</v>
      </c>
      <c r="K8" s="65">
        <f>INDEX('REEDS calc-noIRA'!$C$64:$AG$113,MATCH(About!$B$2,'REEDS calc-noIRA'!$B$64:$B$113,0),MATCH(K$1,'REEDS calc-noIRA'!$C$63:$AG$63,0))*SUMIFS('res v com'!$F$3:$F$52,'res v com'!$B$3:$B$52,About!$B$2)</f>
        <v>66.942538938014806</v>
      </c>
      <c r="L8" s="65">
        <f>INDEX('REEDS calc-noIRA'!$C$64:$AG$113,MATCH(About!$B$2,'REEDS calc-noIRA'!$B$64:$B$113,0),MATCH(L$1,'REEDS calc-noIRA'!$C$63:$AG$63,0))*SUMIFS('res v com'!$F$3:$F$52,'res v com'!$B$3:$B$52,About!$B$2)</f>
        <v>72.528334362787874</v>
      </c>
      <c r="M8" s="65">
        <f>INDEX('REEDS calc-noIRA'!$C$64:$AG$113,MATCH(About!$B$2,'REEDS calc-noIRA'!$B$64:$B$113,0),MATCH(M$1,'REEDS calc-noIRA'!$C$63:$AG$63,0))*SUMIFS('res v com'!$F$3:$F$52,'res v com'!$B$3:$B$52,About!$B$2)</f>
        <v>77.922716237179884</v>
      </c>
      <c r="N8" s="65">
        <f>INDEX('REEDS calc-noIRA'!$C$64:$AG$113,MATCH(About!$B$2,'REEDS calc-noIRA'!$B$64:$B$113,0),MATCH(N$1,'REEDS calc-noIRA'!$C$63:$AG$63,0))*SUMIFS('res v com'!$F$3:$F$52,'res v com'!$B$3:$B$52,About!$B$2)</f>
        <v>83.31709811157188</v>
      </c>
      <c r="O8" s="65">
        <f>INDEX('REEDS calc-noIRA'!$C$64:$AG$113,MATCH(About!$B$2,'REEDS calc-noIRA'!$B$64:$B$113,0),MATCH(O$1,'REEDS calc-noIRA'!$C$63:$AG$63,0))*SUMIFS('res v com'!$F$3:$F$52,'res v com'!$B$3:$B$52,About!$B$2)</f>
        <v>88.241646725935738</v>
      </c>
      <c r="P8" s="65">
        <f>INDEX('REEDS calc-noIRA'!$C$64:$AG$113,MATCH(About!$B$2,'REEDS calc-noIRA'!$B$64:$B$113,0),MATCH(P$1,'REEDS calc-noIRA'!$C$63:$AG$63,0))*SUMIFS('res v com'!$F$3:$F$52,'res v com'!$B$3:$B$52,About!$B$2)</f>
        <v>93.166195340299595</v>
      </c>
      <c r="Q8" s="65">
        <f>INDEX('REEDS calc-noIRA'!$C$64:$AG$113,MATCH(About!$B$2,'REEDS calc-noIRA'!$B$64:$B$113,0),MATCH(Q$1,'REEDS calc-noIRA'!$C$63:$AG$63,0))*SUMIFS('res v com'!$F$3:$F$52,'res v com'!$B$3:$B$52,About!$B$2)</f>
        <v>98.125546418369368</v>
      </c>
      <c r="R8" s="65">
        <f>INDEX('REEDS calc-noIRA'!$C$64:$AG$113,MATCH(About!$B$2,'REEDS calc-noIRA'!$B$64:$B$113,0),MATCH(R$1,'REEDS calc-noIRA'!$C$63:$AG$63,0))*SUMIFS('res v com'!$F$3:$F$52,'res v com'!$B$3:$B$52,About!$B$2)</f>
        <v>103.08489749643913</v>
      </c>
      <c r="S8" s="65">
        <f>INDEX('REEDS calc-noIRA'!$C$64:$AG$113,MATCH(About!$B$2,'REEDS calc-noIRA'!$B$64:$B$113,0),MATCH(S$1,'REEDS calc-noIRA'!$C$63:$AG$63,0))*SUMIFS('res v com'!$F$3:$F$52,'res v com'!$B$3:$B$52,About!$B$2)</f>
        <v>106.98277343148354</v>
      </c>
      <c r="T8" s="65">
        <f>INDEX('REEDS calc-noIRA'!$C$64:$AG$113,MATCH(About!$B$2,'REEDS calc-noIRA'!$B$64:$B$113,0),MATCH(T$1,'REEDS calc-noIRA'!$C$63:$AG$63,0))*SUMIFS('res v com'!$F$3:$F$52,'res v com'!$B$3:$B$52,About!$B$2)</f>
        <v>110.88064936652796</v>
      </c>
      <c r="U8" s="65">
        <f>INDEX('REEDS calc-noIRA'!$C$64:$AG$113,MATCH(About!$B$2,'REEDS calc-noIRA'!$B$64:$B$113,0),MATCH(U$1,'REEDS calc-noIRA'!$C$63:$AG$63,0))*SUMIFS('res v com'!$F$3:$F$52,'res v com'!$B$3:$B$52,About!$B$2)</f>
        <v>113.96066740448703</v>
      </c>
      <c r="V8" s="65">
        <f>INDEX('REEDS calc-noIRA'!$C$64:$AG$113,MATCH(About!$B$2,'REEDS calc-noIRA'!$B$64:$B$113,0),MATCH(V$1,'REEDS calc-noIRA'!$C$63:$AG$63,0))*SUMIFS('res v com'!$F$3:$F$52,'res v com'!$B$3:$B$52,About!$B$2)</f>
        <v>117.04068544244612</v>
      </c>
      <c r="W8" s="65">
        <f>INDEX('REEDS calc-noIRA'!$C$64:$AG$113,MATCH(About!$B$2,'REEDS calc-noIRA'!$B$64:$B$113,0),MATCH(W$1,'REEDS calc-noIRA'!$C$63:$AG$63,0))*SUMIFS('res v com'!$F$3:$F$52,'res v com'!$B$3:$B$52,About!$B$2)</f>
        <v>119.4942591337017</v>
      </c>
      <c r="X8" s="65">
        <f>INDEX('REEDS calc-noIRA'!$C$64:$AG$113,MATCH(About!$B$2,'REEDS calc-noIRA'!$B$64:$B$113,0),MATCH(X$1,'REEDS calc-noIRA'!$C$63:$AG$63,0))*SUMIFS('res v com'!$F$3:$F$52,'res v com'!$B$3:$B$52,About!$B$2)</f>
        <v>121.94783282495732</v>
      </c>
      <c r="Y8" s="65">
        <f>INDEX('REEDS calc-noIRA'!$C$64:$AG$113,MATCH(About!$B$2,'REEDS calc-noIRA'!$B$64:$B$113,0),MATCH(Y$1,'REEDS calc-noIRA'!$C$63:$AG$63,0))*SUMIFS('res v com'!$F$3:$F$52,'res v com'!$B$3:$B$52,About!$B$2)</f>
        <v>123.89677079247942</v>
      </c>
      <c r="Z8" s="65">
        <f>INDEX('REEDS calc-noIRA'!$C$64:$AG$113,MATCH(About!$B$2,'REEDS calc-noIRA'!$B$64:$B$113,0),MATCH(Z$1,'REEDS calc-noIRA'!$C$63:$AG$63,0))*SUMIFS('res v com'!$F$3:$F$52,'res v com'!$B$3:$B$52,About!$B$2)</f>
        <v>125.84570876000153</v>
      </c>
      <c r="AA8" s="65">
        <f>INDEX('REEDS calc-noIRA'!$C$64:$AG$113,MATCH(About!$B$2,'REEDS calc-noIRA'!$B$64:$B$113,0),MATCH(AA$1,'REEDS calc-noIRA'!$C$63:$AG$63,0))*SUMIFS('res v com'!$F$3:$F$52,'res v com'!$B$3:$B$52,About!$B$2)</f>
        <v>127.89905411864081</v>
      </c>
      <c r="AB8" s="65">
        <f>INDEX('REEDS calc-noIRA'!$C$64:$AG$113,MATCH(About!$B$2,'REEDS calc-noIRA'!$B$64:$B$113,0),MATCH(AB$1,'REEDS calc-noIRA'!$C$63:$AG$63,0))*SUMIFS('res v com'!$F$3:$F$52,'res v com'!$B$3:$B$52,About!$B$2)</f>
        <v>129.95239947728007</v>
      </c>
      <c r="AC8" s="65">
        <f>INDEX('REEDS calc-noIRA'!$C$64:$AG$113,MATCH(About!$B$2,'REEDS calc-noIRA'!$B$64:$B$113,0),MATCH(AC$1,'REEDS calc-noIRA'!$C$63:$AG$63,0))*SUMIFS('res v com'!$F$3:$F$52,'res v com'!$B$3:$B$52,About!$B$2)</f>
        <v>132.09275099518402</v>
      </c>
      <c r="AD8" s="65">
        <f>INDEX('REEDS calc-noIRA'!$C$64:$AG$113,MATCH(About!$B$2,'REEDS calc-noIRA'!$B$64:$B$113,0),MATCH(AD$1,'REEDS calc-noIRA'!$C$63:$AG$63,0))*SUMIFS('res v com'!$F$3:$F$52,'res v com'!$B$3:$B$52,About!$B$2)</f>
        <v>134.23310251308797</v>
      </c>
      <c r="AE8" s="65">
        <f>INDEX('REEDS calc-noIRA'!$C$64:$AG$113,MATCH(About!$B$2,'REEDS calc-noIRA'!$B$64:$B$113,0),MATCH(AE$1,'REEDS calc-noIRA'!$C$63:$AG$63,0))*SUMIFS('res v com'!$F$3:$F$52,'res v com'!$B$3:$B$52,About!$B$2)</f>
        <v>136.32125033543312</v>
      </c>
      <c r="AF8" s="65">
        <f>INDEX('REEDS calc-noIRA'!$C$64:$AG$113,MATCH(About!$B$2,'REEDS calc-noIRA'!$B$64:$B$113,0),MATCH(AF$1,'REEDS calc-noIRA'!$C$63:$AG$63,0))*SUMIFS('res v com'!$F$3:$F$52,'res v com'!$B$3:$B$52,About!$B$2)</f>
        <v>138.4093981577783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-13.350224081945768</v>
      </c>
      <c r="E8" s="74">
        <f>'DESC-urban-residential'!F8-'BDESC-urban-residential'!F8</f>
        <v>-26.700448163891537</v>
      </c>
      <c r="F8" s="74">
        <f>'DESC-urban-residential'!G8-'BDESC-urban-residential'!G8</f>
        <v>-35.415647665942309</v>
      </c>
      <c r="G8" s="74">
        <f>'DESC-urban-residential'!H8-'BDESC-urban-residential'!H8</f>
        <v>-44.130847167993089</v>
      </c>
      <c r="H8" s="74">
        <f>'DESC-urban-residential'!I8-'BDESC-urban-residential'!I8</f>
        <v>-53.64787209006932</v>
      </c>
      <c r="I8" s="74">
        <f>'DESC-urban-residential'!J8-'BDESC-urban-residential'!J8</f>
        <v>-63.164897012145545</v>
      </c>
      <c r="J8" s="74">
        <f>'DESC-urban-residential'!K8-'BDESC-urban-residential'!K8</f>
        <v>-75.002817453789945</v>
      </c>
      <c r="K8" s="74">
        <f>'DESC-urban-residential'!L8-'BDESC-urban-residential'!L8</f>
        <v>-86.840737895434359</v>
      </c>
      <c r="L8" s="74">
        <f>'DESC-urban-residential'!M8-'BDESC-urban-residential'!M8</f>
        <v>-95.068752332152698</v>
      </c>
      <c r="M8" s="74">
        <f>'DESC-urban-residential'!N8-'BDESC-urban-residential'!N8</f>
        <v>-103.29676676887105</v>
      </c>
      <c r="N8" s="74">
        <f>'DESC-urban-residential'!O8-'BDESC-urban-residential'!O8</f>
        <v>-107.72033949749357</v>
      </c>
      <c r="O8" s="74">
        <f>'DESC-urban-residential'!P8-'BDESC-urban-residential'!P8</f>
        <v>-112.14391222611613</v>
      </c>
      <c r="P8" s="74">
        <f>'DESC-urban-residential'!Q8-'BDESC-urban-residential'!Q8</f>
        <v>-109.51852604071573</v>
      </c>
      <c r="Q8" s="74">
        <f>'DESC-urban-residential'!R8-'BDESC-urban-residential'!R8</f>
        <v>-106.89313985531533</v>
      </c>
      <c r="R8" s="74">
        <f>'DESC-urban-residential'!S8-'BDESC-urban-residential'!S8</f>
        <v>-105.50432409615692</v>
      </c>
      <c r="S8" s="74">
        <f>'DESC-urban-residential'!T8-'BDESC-urban-residential'!T8</f>
        <v>-104.11550833699846</v>
      </c>
      <c r="T8" s="74">
        <f>'DESC-urban-residential'!U8-'BDESC-urban-residential'!U8</f>
        <v>-103.7822602193929</v>
      </c>
      <c r="U8" s="74">
        <f>'DESC-urban-residential'!V8-'BDESC-urban-residential'!V8</f>
        <v>-103.44901210178736</v>
      </c>
      <c r="V8" s="74">
        <f>'DESC-urban-residential'!W8-'BDESC-urban-residential'!W8</f>
        <v>-104.18993938864642</v>
      </c>
      <c r="W8" s="74">
        <f>'DESC-urban-residential'!X8-'BDESC-urban-residential'!X8</f>
        <v>-104.93086667550554</v>
      </c>
      <c r="X8" s="74">
        <f>'DESC-urban-residential'!Y8-'BDESC-urban-residential'!Y8</f>
        <v>-107.07414264000447</v>
      </c>
      <c r="Y8" s="74">
        <f>'DESC-urban-residential'!Z8-'BDESC-urban-residential'!Z8</f>
        <v>-109.21741860450337</v>
      </c>
      <c r="Z8" s="74">
        <f>'DESC-urban-residential'!AA8-'BDESC-urban-residential'!AA8</f>
        <v>-108.80297297600924</v>
      </c>
      <c r="AA8" s="74">
        <f>'DESC-urban-residential'!AB8-'BDESC-urban-residential'!AB8</f>
        <v>-108.38852734751511</v>
      </c>
      <c r="AB8" s="74">
        <f>'DESC-urban-residential'!AC8-'BDESC-urban-residential'!AC8</f>
        <v>-109.26647543399875</v>
      </c>
      <c r="AC8" s="74">
        <f>'DESC-urban-residential'!AD8-'BDESC-urban-residential'!AD8</f>
        <v>-110.14442352048232</v>
      </c>
      <c r="AD8" s="74">
        <f>'DESC-urban-residential'!AE8-'BDESC-urban-residential'!AE8</f>
        <v>-115.31568999520456</v>
      </c>
      <c r="AE8" s="74">
        <f>'DESC-urban-residential'!AF8-'BDESC-urban-residential'!AF8</f>
        <v>-120.48695646992672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-8.7894510124916536</v>
      </c>
      <c r="E8" s="74">
        <f>'DESC-rural-residential'!F8-'BDESC-rural-residential'!F8</f>
        <v>-17.578902024983314</v>
      </c>
      <c r="F8" s="74">
        <f>'DESC-rural-residential'!G8-'BDESC-rural-residential'!G8</f>
        <v>-23.316769690512601</v>
      </c>
      <c r="G8" s="74">
        <f>'DESC-rural-residential'!H8-'BDESC-rural-residential'!H8</f>
        <v>-29.054637356041887</v>
      </c>
      <c r="H8" s="74">
        <f>'DESC-rural-residential'!I8-'BDESC-rural-residential'!I8</f>
        <v>-35.320406666264539</v>
      </c>
      <c r="I8" s="74">
        <f>'DESC-rural-residential'!J8-'BDESC-rural-residential'!J8</f>
        <v>-41.586175976487212</v>
      </c>
      <c r="J8" s="74">
        <f>'DESC-rural-residential'!K8-'BDESC-rural-residential'!K8</f>
        <v>-49.379964393291232</v>
      </c>
      <c r="K8" s="74">
        <f>'DESC-rural-residential'!L8-'BDESC-rural-residential'!L8</f>
        <v>-57.173752810095266</v>
      </c>
      <c r="L8" s="74">
        <f>'DESC-rural-residential'!M8-'BDESC-rural-residential'!M8</f>
        <v>-62.590870109228227</v>
      </c>
      <c r="M8" s="74">
        <f>'DESC-rural-residential'!N8-'BDESC-rural-residential'!N8</f>
        <v>-68.007987408361231</v>
      </c>
      <c r="N8" s="74">
        <f>'DESC-rural-residential'!O8-'BDESC-rural-residential'!O8</f>
        <v>-70.92035618657539</v>
      </c>
      <c r="O8" s="74">
        <f>'DESC-rural-residential'!P8-'BDESC-rural-residential'!P8</f>
        <v>-73.832724964789577</v>
      </c>
      <c r="P8" s="74">
        <f>'DESC-rural-residential'!Q8-'BDESC-rural-residential'!Q8</f>
        <v>-72.104236879210873</v>
      </c>
      <c r="Q8" s="74">
        <f>'DESC-rural-residential'!R8-'BDESC-rural-residential'!R8</f>
        <v>-70.375748793632141</v>
      </c>
      <c r="R8" s="74">
        <f>'DESC-rural-residential'!S8-'BDESC-rural-residential'!S8</f>
        <v>-69.461387506093388</v>
      </c>
      <c r="S8" s="74">
        <f>'DESC-rural-residential'!T8-'BDESC-rural-residential'!T8</f>
        <v>-68.547026218554549</v>
      </c>
      <c r="T8" s="74">
        <f>'DESC-rural-residential'!U8-'BDESC-rural-residential'!U8</f>
        <v>-68.327624058207277</v>
      </c>
      <c r="U8" s="74">
        <f>'DESC-rural-residential'!V8-'BDESC-rural-residential'!V8</f>
        <v>-68.108221897860034</v>
      </c>
      <c r="V8" s="74">
        <f>'DESC-rural-residential'!W8-'BDESC-rural-residential'!W8</f>
        <v>-68.59602974675397</v>
      </c>
      <c r="W8" s="74">
        <f>'DESC-rural-residential'!X8-'BDESC-rural-residential'!X8</f>
        <v>-69.083837595647907</v>
      </c>
      <c r="X8" s="74">
        <f>'DESC-rural-residential'!Y8-'BDESC-rural-residential'!Y8</f>
        <v>-70.494916464480568</v>
      </c>
      <c r="Y8" s="74">
        <f>'DESC-rural-residential'!Z8-'BDESC-rural-residential'!Z8</f>
        <v>-71.905995333313172</v>
      </c>
      <c r="Z8" s="74">
        <f>'DESC-rural-residential'!AA8-'BDESC-rural-residential'!AA8</f>
        <v>-71.633134778566614</v>
      </c>
      <c r="AA8" s="74">
        <f>'DESC-rural-residential'!AB8-'BDESC-rural-residential'!AB8</f>
        <v>-71.36027422382007</v>
      </c>
      <c r="AB8" s="74">
        <f>'DESC-rural-residential'!AC8-'BDESC-rural-residential'!AC8</f>
        <v>-71.938293113262873</v>
      </c>
      <c r="AC8" s="74">
        <f>'DESC-rural-residential'!AD8-'BDESC-rural-residential'!AD8</f>
        <v>-72.516312002705604</v>
      </c>
      <c r="AD8" s="74">
        <f>'DESC-rural-residential'!AE8-'BDESC-rural-residential'!AE8</f>
        <v>-75.920943496013635</v>
      </c>
      <c r="AE8" s="74">
        <f>'DESC-rural-residential'!AF8-'BDESC-rural-residential'!AF8</f>
        <v>-79.325574989321595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-13.733052178290059</v>
      </c>
      <c r="E8" s="74">
        <f>'DESC-commercial'!F8-'BDESC-commercial'!F8</f>
        <v>-27.466104356580132</v>
      </c>
      <c r="F8" s="74">
        <f>'DESC-commercial'!G8-'BDESC-commercial'!G8</f>
        <v>-36.431219007182065</v>
      </c>
      <c r="G8" s="74">
        <f>'DESC-commercial'!H8-'BDESC-commercial'!H8</f>
        <v>-45.396333657784005</v>
      </c>
      <c r="H8" s="74">
        <f>'DESC-commercial'!I8-'BDESC-commercial'!I8</f>
        <v>-55.186266698212123</v>
      </c>
      <c r="I8" s="74">
        <f>'DESC-commercial'!J8-'BDESC-commercial'!J8</f>
        <v>-64.976199738640219</v>
      </c>
      <c r="J8" s="74">
        <f>'DESC-commercial'!K8-'BDESC-commercial'!K8</f>
        <v>-77.15358178928328</v>
      </c>
      <c r="K8" s="74">
        <f>'DESC-commercial'!L8-'BDESC-commercial'!L8</f>
        <v>-89.330963839926355</v>
      </c>
      <c r="L8" s="74">
        <f>'DESC-commercial'!M8-'BDESC-commercial'!M8</f>
        <v>-97.794923013165032</v>
      </c>
      <c r="M8" s="74">
        <f>'DESC-commercial'!N8-'BDESC-commercial'!N8</f>
        <v>-106.25888218640372</v>
      </c>
      <c r="N8" s="74">
        <f>'DESC-commercial'!O8-'BDESC-commercial'!O8</f>
        <v>-110.80930431593103</v>
      </c>
      <c r="O8" s="74">
        <f>'DESC-commercial'!P8-'BDESC-commercial'!P8</f>
        <v>-115.35972644545834</v>
      </c>
      <c r="P8" s="74">
        <f>'DESC-commercial'!Q8-'BDESC-commercial'!Q8</f>
        <v>-112.65905526189189</v>
      </c>
      <c r="Q8" s="74">
        <f>'DESC-commercial'!R8-'BDESC-commercial'!R8</f>
        <v>-109.95838407832547</v>
      </c>
      <c r="R8" s="74">
        <f>'DESC-commercial'!S8-'BDESC-commercial'!S8</f>
        <v>-108.52974294320421</v>
      </c>
      <c r="S8" s="74">
        <f>'DESC-commercial'!T8-'BDESC-commercial'!T8</f>
        <v>-107.10110180808292</v>
      </c>
      <c r="T8" s="74">
        <f>'DESC-commercial'!U8-'BDESC-commercial'!U8</f>
        <v>-106.75829754058128</v>
      </c>
      <c r="U8" s="74">
        <f>'DESC-commercial'!V8-'BDESC-commercial'!V8</f>
        <v>-106.41549327307968</v>
      </c>
      <c r="V8" s="74">
        <f>'DESC-commercial'!W8-'BDESC-commercial'!W8</f>
        <v>-107.17766722823562</v>
      </c>
      <c r="W8" s="74">
        <f>'DESC-commercial'!X8-'BDESC-commercial'!X8</f>
        <v>-107.93984118339154</v>
      </c>
      <c r="X8" s="74">
        <f>'DESC-commercial'!Y8-'BDESC-commercial'!Y8</f>
        <v>-110.14457725915103</v>
      </c>
      <c r="Y8" s="74">
        <f>'DESC-commercial'!Z8-'BDESC-commercial'!Z8</f>
        <v>-112.34931333491049</v>
      </c>
      <c r="Z8" s="74">
        <f>'DESC-commercial'!AA8-'BDESC-commercial'!AA8</f>
        <v>-111.92298315451515</v>
      </c>
      <c r="AA8" s="74">
        <f>'DESC-commercial'!AB8-'BDESC-commercial'!AB8</f>
        <v>-111.49665297411983</v>
      </c>
      <c r="AB8" s="74">
        <f>'DESC-commercial'!AC8-'BDESC-commercial'!AC8</f>
        <v>-112.39977690728395</v>
      </c>
      <c r="AC8" s="74">
        <f>'DESC-commercial'!AD8-'BDESC-commercial'!AD8</f>
        <v>-113.30290084044805</v>
      </c>
      <c r="AD8" s="74">
        <f>'DESC-commercial'!AE8-'BDESC-commercial'!AE8</f>
        <v>-118.62245741787234</v>
      </c>
      <c r="AE8" s="74">
        <f>'DESC-commercial'!AF8-'BDESC-commercial'!AF8</f>
        <v>-123.94201399529658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2025-01-29T23:38:46Z</dcterms:modified>
</cp:coreProperties>
</file>