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NH\bldgs\BDESC\"/>
    </mc:Choice>
  </mc:AlternateContent>
  <xr:revisionPtr revIDLastSave="0" documentId="8_{CC9D3830-5BAE-47FF-97ED-52E9E1AEABD2}"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3"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<sst xmlns="http://schemas.openxmlformats.org/spreadsheetml/2006/main" count="50991" uniqueCount="1390">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</sst>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69</v>
      </c>
      <c r="C1" s="17">
        <v>45330</v>
      </c>
      <c r="D1" s="2"/>
      <c r="E1" s="2"/>
      <c r="F1" s="19" t="s">
        <v>146</v>
      </c>
      <c r="G1" s="19" t="s">
        <v>146</v>
      </c>
    </row>
    <row r="2" spans="1:7" ht="14.25" customHeight="1" x14ac:dyDescent="0.25">
      <c r="A2" s="1" t="s">
        <v>1</v>
      </c>
      <c r="B2" s="18" t="str">
        <f>LOOKUP(B1,F2:G51,G2:G51)</f>
        <v>NH</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b">
        <f>IF(A33=About!$B$1,SUM('BDESC-rural-residential'!$AF$8,'BDESC-urban-residential'!$AF$8,'BDESC-commercial'!$AF$8)='REEDS calc'!Q33,"NA")</f>
        <v>1</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NEW HAMPSHIRE</v>
      </c>
    </row>
    <row r="3" spans="1:7" x14ac:dyDescent="0.2">
      <c r="A3" s="18" t="s">
        <v>95</v>
      </c>
      <c r="B3" s="18">
        <v>0.59</v>
      </c>
      <c r="C3" s="18">
        <v>0.41</v>
      </c>
      <c r="F3" s="14" t="s">
        <v>14</v>
      </c>
      <c r="G3">
        <f>SUMIFS(B:B,A:A,G2)</f>
        <v>0.60299999999999998</v>
      </c>
    </row>
    <row r="4" spans="1:7" x14ac:dyDescent="0.2">
      <c r="A4" s="18" t="s">
        <v>96</v>
      </c>
      <c r="B4" s="18">
        <v>0.66</v>
      </c>
      <c r="C4" s="18">
        <v>0.33999999999999903</v>
      </c>
      <c r="F4" s="14" t="s">
        <v>15</v>
      </c>
      <c r="G4">
        <f>SUMIFS(C:C,A:A,G2)</f>
        <v>0.39700000000000002</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28.867532975644039</v>
      </c>
      <c r="C8" s="71">
        <f>INDEX('REEDS calc'!$C$64:$AG$113,MATCH(About!$B$2,'REEDS calc'!$B$64:$B$113,0),MATCH(C$1,'REEDS calc'!$C$63:$AG$63,0))*SUMIFS('res v com'!$E$3:$E$52,'res v com'!$B$3:$B$52,About!$B$2)*SUMIFS('Urban and Rural'!$C$2:$C$53,'Urban and Rural'!$A$2:$A$53,About!$B$1)</f>
        <v>28.867532975644039</v>
      </c>
      <c r="D8" s="71">
        <f>INDEX('REEDS calc'!$C$64:$AG$113,MATCH(About!$B$2,'REEDS calc'!$B$64:$B$113,0),MATCH(D$1,'REEDS calc'!$C$63:$AG$63,0))*SUMIFS('res v com'!$E$3:$E$52,'res v com'!$B$3:$B$52,About!$B$2)*SUMIFS('Urban and Rural'!$C$2:$C$53,'Urban and Rural'!$A$2:$A$53,About!$B$1)</f>
        <v>28.867532975644039</v>
      </c>
      <c r="E8" s="71">
        <f>INDEX('REEDS calc'!$C$64:$AG$113,MATCH(About!$B$2,'REEDS calc'!$B$64:$B$113,0),MATCH(E$1,'REEDS calc'!$C$63:$AG$63,0))*SUMIFS('res v com'!$E$3:$E$52,'res v com'!$B$3:$B$52,About!$B$2)*SUMIFS('Urban and Rural'!$C$2:$C$53,'Urban and Rural'!$A$2:$A$53,About!$B$1)</f>
        <v>38.837523531121057</v>
      </c>
      <c r="F8" s="71">
        <f>INDEX('REEDS calc'!$C$64:$AG$113,MATCH(About!$B$2,'REEDS calc'!$B$64:$B$113,0),MATCH(F$1,'REEDS calc'!$C$63:$AG$63,0))*SUMIFS('res v com'!$E$3:$E$52,'res v com'!$B$3:$B$52,About!$B$2)*SUMIFS('Urban and Rural'!$C$2:$C$53,'Urban and Rural'!$A$2:$A$53,About!$B$1)</f>
        <v>48.807514086598083</v>
      </c>
      <c r="G8" s="71">
        <f>INDEX('REEDS calc'!$C$64:$AG$113,MATCH(About!$B$2,'REEDS calc'!$B$64:$B$113,0),MATCH(G$1,'REEDS calc'!$C$63:$AG$63,0))*SUMIFS('res v com'!$E$3:$E$52,'res v com'!$B$3:$B$52,About!$B$2)*SUMIFS('Urban and Rural'!$C$2:$C$53,'Urban and Rural'!$A$2:$A$53,About!$B$1)</f>
        <v>56.182545080607134</v>
      </c>
      <c r="H8" s="71">
        <f>INDEX('REEDS calc'!$C$64:$AG$113,MATCH(About!$B$2,'REEDS calc'!$B$64:$B$113,0),MATCH(H$1,'REEDS calc'!$C$63:$AG$63,0))*SUMIFS('res v com'!$E$3:$E$52,'res v com'!$B$3:$B$52,About!$B$2)*SUMIFS('Urban and Rural'!$C$2:$C$53,'Urban and Rural'!$A$2:$A$53,About!$B$1)</f>
        <v>63.557576074616179</v>
      </c>
      <c r="I8" s="71">
        <f>INDEX('REEDS calc'!$C$64:$AG$113,MATCH(About!$B$2,'REEDS calc'!$B$64:$B$113,0),MATCH(I$1,'REEDS calc'!$C$63:$AG$63,0))*SUMIFS('res v com'!$E$3:$E$52,'res v com'!$B$3:$B$52,About!$B$2)*SUMIFS('Urban and Rural'!$C$2:$C$53,'Urban and Rural'!$A$2:$A$53,About!$B$1)</f>
        <v>72.206698801809509</v>
      </c>
      <c r="J8" s="71">
        <f>INDEX('REEDS calc'!$C$64:$AG$113,MATCH(About!$B$2,'REEDS calc'!$B$64:$B$113,0),MATCH(J$1,'REEDS calc'!$C$63:$AG$63,0))*SUMIFS('res v com'!$E$3:$E$52,'res v com'!$B$3:$B$52,About!$B$2)*SUMIFS('Urban and Rural'!$C$2:$C$53,'Urban and Rural'!$A$2:$A$53,About!$B$1)</f>
        <v>80.855821529002853</v>
      </c>
      <c r="K8" s="71">
        <f>INDEX('REEDS calc'!$C$64:$AG$113,MATCH(About!$B$2,'REEDS calc'!$B$64:$B$113,0),MATCH(K$1,'REEDS calc'!$C$63:$AG$63,0))*SUMIFS('res v com'!$E$3:$E$52,'res v com'!$B$3:$B$52,About!$B$2)*SUMIFS('Urban and Rural'!$C$2:$C$53,'Urban and Rural'!$A$2:$A$53,About!$B$1)</f>
        <v>92.224640071262641</v>
      </c>
      <c r="L8" s="71">
        <f>INDEX('REEDS calc'!$C$64:$AG$113,MATCH(About!$B$2,'REEDS calc'!$B$64:$B$113,0),MATCH(L$1,'REEDS calc'!$C$63:$AG$63,0))*SUMIFS('res v com'!$E$3:$E$52,'res v com'!$B$3:$B$52,About!$B$2)*SUMIFS('Urban and Rural'!$C$2:$C$53,'Urban and Rural'!$A$2:$A$53,About!$B$1)</f>
        <v>103.59345861352244</v>
      </c>
      <c r="M8" s="71">
        <f>INDEX('REEDS calc'!$C$64:$AG$113,MATCH(About!$B$2,'REEDS calc'!$B$64:$B$113,0),MATCH(M$1,'REEDS calc'!$C$63:$AG$63,0))*SUMIFS('res v com'!$E$3:$E$52,'res v com'!$B$3:$B$52,About!$B$2)*SUMIFS('Urban and Rural'!$C$2:$C$53,'Urban and Rural'!$A$2:$A$53,About!$B$1)</f>
        <v>112.46309721761305</v>
      </c>
      <c r="N8" s="71">
        <f>INDEX('REEDS calc'!$C$64:$AG$113,MATCH(About!$B$2,'REEDS calc'!$B$64:$B$113,0),MATCH(N$1,'REEDS calc'!$C$63:$AG$63,0))*SUMIFS('res v com'!$E$3:$E$52,'res v com'!$B$3:$B$52,About!$B$2)*SUMIFS('Urban and Rural'!$C$2:$C$53,'Urban and Rural'!$A$2:$A$53,About!$B$1)</f>
        <v>121.33273582170369</v>
      </c>
      <c r="O8" s="71">
        <f>INDEX('REEDS calc'!$C$64:$AG$113,MATCH(About!$B$2,'REEDS calc'!$B$64:$B$113,0),MATCH(O$1,'REEDS calc'!$C$63:$AG$63,0))*SUMIFS('res v com'!$E$3:$E$52,'res v com'!$B$3:$B$52,About!$B$2)*SUMIFS('Urban and Rural'!$C$2:$C$53,'Urban and Rural'!$A$2:$A$53,About!$B$1)</f>
        <v>127.3969224363789</v>
      </c>
      <c r="P8" s="71">
        <f>INDEX('REEDS calc'!$C$64:$AG$113,MATCH(About!$B$2,'REEDS calc'!$B$64:$B$113,0),MATCH(P$1,'REEDS calc'!$C$63:$AG$63,0))*SUMIFS('res v com'!$E$3:$E$52,'res v com'!$B$3:$B$52,About!$B$2)*SUMIFS('Urban and Rural'!$C$2:$C$53,'Urban and Rural'!$A$2:$A$53,About!$B$1)</f>
        <v>133.46110905105414</v>
      </c>
      <c r="Q8" s="71">
        <f>INDEX('REEDS calc'!$C$64:$AG$113,MATCH(About!$B$2,'REEDS calc'!$B$64:$B$113,0),MATCH(Q$1,'REEDS calc'!$C$63:$AG$63,0))*SUMIFS('res v com'!$E$3:$E$52,'res v com'!$B$3:$B$52,About!$B$2)*SUMIFS('Urban and Rural'!$C$2:$C$53,'Urban and Rural'!$A$2:$A$53,About!$B$1)</f>
        <v>134.90671313293629</v>
      </c>
      <c r="R8" s="71">
        <f>INDEX('REEDS calc'!$C$64:$AG$113,MATCH(About!$B$2,'REEDS calc'!$B$64:$B$113,0),MATCH(R$1,'REEDS calc'!$C$63:$AG$63,0))*SUMIFS('res v com'!$E$3:$E$52,'res v com'!$B$3:$B$52,About!$B$2)*SUMIFS('Urban and Rural'!$C$2:$C$53,'Urban and Rural'!$A$2:$A$53,About!$B$1)</f>
        <v>136.35231721481844</v>
      </c>
      <c r="S8" s="71">
        <f>INDEX('REEDS calc'!$C$64:$AG$113,MATCH(About!$B$2,'REEDS calc'!$B$64:$B$113,0),MATCH(S$1,'REEDS calc'!$C$63:$AG$63,0))*SUMIFS('res v com'!$E$3:$E$52,'res v com'!$B$3:$B$52,About!$B$2)*SUMIFS('Urban and Rural'!$C$2:$C$53,'Urban and Rural'!$A$2:$A$53,About!$B$1)</f>
        <v>137.93268099924899</v>
      </c>
      <c r="T8" s="71">
        <f>INDEX('REEDS calc'!$C$64:$AG$113,MATCH(About!$B$2,'REEDS calc'!$B$64:$B$113,0),MATCH(T$1,'REEDS calc'!$C$63:$AG$63,0))*SUMIFS('res v com'!$E$3:$E$52,'res v com'!$B$3:$B$52,About!$B$2)*SUMIFS('Urban and Rural'!$C$2:$C$53,'Urban and Rural'!$A$2:$A$53,About!$B$1)</f>
        <v>139.51304478367948</v>
      </c>
      <c r="U8" s="71">
        <f>INDEX('REEDS calc'!$C$64:$AG$113,MATCH(About!$B$2,'REEDS calc'!$B$64:$B$113,0),MATCH(U$1,'REEDS calc'!$C$63:$AG$63,0))*SUMIFS('res v com'!$E$3:$E$52,'res v com'!$B$3:$B$52,About!$B$2)*SUMIFS('Urban and Rural'!$C$2:$C$53,'Urban and Rural'!$A$2:$A$53,About!$B$1)</f>
        <v>141.26492091680785</v>
      </c>
      <c r="V8" s="71">
        <f>INDEX('REEDS calc'!$C$64:$AG$113,MATCH(About!$B$2,'REEDS calc'!$B$64:$B$113,0),MATCH(V$1,'REEDS calc'!$C$63:$AG$63,0))*SUMIFS('res v com'!$E$3:$E$52,'res v com'!$B$3:$B$52,About!$B$2)*SUMIFS('Urban and Rural'!$C$2:$C$53,'Urban and Rural'!$A$2:$A$53,About!$B$1)</f>
        <v>143.01679704993629</v>
      </c>
      <c r="W8" s="71">
        <f>INDEX('REEDS calc'!$C$64:$AG$113,MATCH(About!$B$2,'REEDS calc'!$B$64:$B$113,0),MATCH(W$1,'REEDS calc'!$C$63:$AG$63,0))*SUMIFS('res v com'!$E$3:$E$52,'res v com'!$B$3:$B$52,About!$B$2)*SUMIFS('Urban and Rural'!$C$2:$C$53,'Urban and Rural'!$A$2:$A$53,About!$B$1)</f>
        <v>145.07494523431089</v>
      </c>
      <c r="X8" s="71">
        <f>INDEX('REEDS calc'!$C$64:$AG$113,MATCH(About!$B$2,'REEDS calc'!$B$64:$B$113,0),MATCH(X$1,'REEDS calc'!$C$63:$AG$63,0))*SUMIFS('res v com'!$E$3:$E$52,'res v com'!$B$3:$B$52,About!$B$2)*SUMIFS('Urban and Rural'!$C$2:$C$53,'Urban and Rural'!$A$2:$A$53,About!$B$1)</f>
        <v>147.13309341868549</v>
      </c>
      <c r="Y8" s="71">
        <f>INDEX('REEDS calc'!$C$64:$AG$113,MATCH(About!$B$2,'REEDS calc'!$B$64:$B$113,0),MATCH(Y$1,'REEDS calc'!$C$63:$AG$63,0))*SUMIFS('res v com'!$E$3:$E$52,'res v com'!$B$3:$B$52,About!$B$2)*SUMIFS('Urban and Rural'!$C$2:$C$53,'Urban and Rural'!$A$2:$A$53,About!$B$1)</f>
        <v>149.79153482350273</v>
      </c>
      <c r="Z8" s="71">
        <f>INDEX('REEDS calc'!$C$64:$AG$113,MATCH(About!$B$2,'REEDS calc'!$B$64:$B$113,0),MATCH(Z$1,'REEDS calc'!$C$63:$AG$63,0))*SUMIFS('res v com'!$E$3:$E$52,'res v com'!$B$3:$B$52,About!$B$2)*SUMIFS('Urban and Rural'!$C$2:$C$53,'Urban and Rural'!$A$2:$A$53,About!$B$1)</f>
        <v>152.44997622831994</v>
      </c>
      <c r="AA8" s="71">
        <f>INDEX('REEDS calc'!$C$64:$AG$113,MATCH(About!$B$2,'REEDS calc'!$B$64:$B$113,0),MATCH(AA$1,'REEDS calc'!$C$63:$AG$63,0))*SUMIFS('res v com'!$E$3:$E$52,'res v com'!$B$3:$B$52,About!$B$2)*SUMIFS('Urban and Rural'!$C$2:$C$53,'Urban and Rural'!$A$2:$A$53,About!$B$1)</f>
        <v>153.49130120255708</v>
      </c>
      <c r="AB8" s="71">
        <f>INDEX('REEDS calc'!$C$64:$AG$113,MATCH(About!$B$2,'REEDS calc'!$B$64:$B$113,0),MATCH(AB$1,'REEDS calc'!$C$63:$AG$63,0))*SUMIFS('res v com'!$E$3:$E$52,'res v com'!$B$3:$B$52,About!$B$2)*SUMIFS('Urban and Rural'!$C$2:$C$53,'Urban and Rural'!$A$2:$A$53,About!$B$1)</f>
        <v>154.53262617679425</v>
      </c>
      <c r="AC8" s="71">
        <f>INDEX('REEDS calc'!$C$64:$AG$113,MATCH(About!$B$2,'REEDS calc'!$B$64:$B$113,0),MATCH(AC$1,'REEDS calc'!$C$63:$AG$63,0))*SUMIFS('res v com'!$E$3:$E$52,'res v com'!$B$3:$B$52,About!$B$2)*SUMIFS('Urban and Rural'!$C$2:$C$53,'Urban and Rural'!$A$2:$A$53,About!$B$1)</f>
        <v>156.48051642272026</v>
      </c>
      <c r="AD8" s="71">
        <f>INDEX('REEDS calc'!$C$64:$AG$113,MATCH(About!$B$2,'REEDS calc'!$B$64:$B$113,0),MATCH(AD$1,'REEDS calc'!$C$63:$AG$63,0))*SUMIFS('res v com'!$E$3:$E$52,'res v com'!$B$3:$B$52,About!$B$2)*SUMIFS('Urban and Rural'!$C$2:$C$53,'Urban and Rural'!$A$2:$A$53,About!$B$1)</f>
        <v>158.4284066686462</v>
      </c>
      <c r="AE8" s="71">
        <f>INDEX('REEDS calc'!$C$64:$AG$113,MATCH(About!$B$2,'REEDS calc'!$B$64:$B$113,0),MATCH(AE$1,'REEDS calc'!$C$63:$AG$63,0))*SUMIFS('res v com'!$E$3:$E$52,'res v com'!$B$3:$B$52,About!$B$2)*SUMIFS('Urban and Rural'!$C$2:$C$53,'Urban and Rural'!$A$2:$A$53,About!$B$1)</f>
        <v>163.16949802193776</v>
      </c>
      <c r="AF8" s="71">
        <f>INDEX('REEDS calc'!$C$64:$AG$113,MATCH(About!$B$2,'REEDS calc'!$B$64:$B$113,0),MATCH(AF$1,'REEDS calc'!$C$63:$AG$63,0))*SUMIFS('res v com'!$E$3:$E$52,'res v com'!$B$3:$B$52,About!$B$2)*SUMIFS('Urban and Rural'!$C$2:$C$53,'Urban and Rural'!$A$2:$A$53,About!$B$1)</f>
        <v>167.91058937522925</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43.846655879882505</v>
      </c>
      <c r="C8" s="71">
        <f>INDEX('REEDS calc'!$C$64:$AG$113,MATCH(About!$B$2,'REEDS calc'!$B$64:$B$113,0),MATCH(C$1,'REEDS calc'!$C$63:$AG$63,0))*SUMIFS('res v com'!$E$3:$E$52,'res v com'!$B$3:$B$52,About!$B$2)*SUMIFS('Urban and Rural'!$B$2:$B$53,'Urban and Rural'!$A$2:$A$53,About!$B$1)</f>
        <v>43.846655879882505</v>
      </c>
      <c r="D8" s="71">
        <f>INDEX('REEDS calc'!$C$64:$AG$113,MATCH(About!$B$2,'REEDS calc'!$B$64:$B$113,0),MATCH(D$1,'REEDS calc'!$C$63:$AG$63,0))*SUMIFS('res v com'!$E$3:$E$52,'res v com'!$B$3:$B$52,About!$B$2)*SUMIFS('Urban and Rural'!$B$2:$B$53,'Urban and Rural'!$A$2:$A$53,About!$B$1)</f>
        <v>43.846655879882505</v>
      </c>
      <c r="E8" s="71">
        <f>INDEX('REEDS calc'!$C$64:$AG$113,MATCH(About!$B$2,'REEDS calc'!$B$64:$B$113,0),MATCH(E$1,'REEDS calc'!$C$63:$AG$63,0))*SUMIFS('res v com'!$E$3:$E$52,'res v com'!$B$3:$B$52,About!$B$2)*SUMIFS('Urban and Rural'!$B$2:$B$53,'Urban and Rural'!$A$2:$A$53,About!$B$1)</f>
        <v>58.989991660619644</v>
      </c>
      <c r="F8" s="71">
        <f>INDEX('REEDS calc'!$C$64:$AG$113,MATCH(About!$B$2,'REEDS calc'!$B$64:$B$113,0),MATCH(F$1,'REEDS calc'!$C$63:$AG$63,0))*SUMIFS('res v com'!$E$3:$E$52,'res v com'!$B$3:$B$52,About!$B$2)*SUMIFS('Urban and Rural'!$B$2:$B$53,'Urban and Rural'!$A$2:$A$53,About!$B$1)</f>
        <v>74.133327441356784</v>
      </c>
      <c r="G8" s="71">
        <f>INDEX('REEDS calc'!$C$64:$AG$113,MATCH(About!$B$2,'REEDS calc'!$B$64:$B$113,0),MATCH(G$1,'REEDS calc'!$C$63:$AG$63,0))*SUMIFS('res v com'!$E$3:$E$52,'res v com'!$B$3:$B$52,About!$B$2)*SUMIFS('Urban and Rural'!$B$2:$B$53,'Urban and Rural'!$A$2:$A$53,About!$B$1)</f>
        <v>85.335200714373045</v>
      </c>
      <c r="H8" s="71">
        <f>INDEX('REEDS calc'!$C$64:$AG$113,MATCH(About!$B$2,'REEDS calc'!$B$64:$B$113,0),MATCH(H$1,'REEDS calc'!$C$63:$AG$63,0))*SUMIFS('res v com'!$E$3:$E$52,'res v com'!$B$3:$B$52,About!$B$2)*SUMIFS('Urban and Rural'!$B$2:$B$53,'Urban and Rural'!$A$2:$A$53,About!$B$1)</f>
        <v>96.537073987389306</v>
      </c>
      <c r="I8" s="71">
        <f>INDEX('REEDS calc'!$C$64:$AG$113,MATCH(About!$B$2,'REEDS calc'!$B$64:$B$113,0),MATCH(I$1,'REEDS calc'!$C$63:$AG$63,0))*SUMIFS('res v com'!$E$3:$E$52,'res v com'!$B$3:$B$52,About!$B$2)*SUMIFS('Urban and Rural'!$B$2:$B$53,'Urban and Rural'!$A$2:$A$53,About!$B$1)</f>
        <v>109.67415460325223</v>
      </c>
      <c r="J8" s="71">
        <f>INDEX('REEDS calc'!$C$64:$AG$113,MATCH(About!$B$2,'REEDS calc'!$B$64:$B$113,0),MATCH(J$1,'REEDS calc'!$C$63:$AG$63,0))*SUMIFS('res v com'!$E$3:$E$52,'res v com'!$B$3:$B$52,About!$B$2)*SUMIFS('Urban and Rural'!$B$2:$B$53,'Urban and Rural'!$A$2:$A$53,About!$B$1)</f>
        <v>122.81123521911515</v>
      </c>
      <c r="K8" s="71">
        <f>INDEX('REEDS calc'!$C$64:$AG$113,MATCH(About!$B$2,'REEDS calc'!$B$64:$B$113,0),MATCH(K$1,'REEDS calc'!$C$63:$AG$63,0))*SUMIFS('res v com'!$E$3:$E$52,'res v com'!$B$3:$B$52,About!$B$2)*SUMIFS('Urban and Rural'!$B$2:$B$53,'Urban and Rural'!$A$2:$A$53,About!$B$1)</f>
        <v>140.07923920143921</v>
      </c>
      <c r="L8" s="71">
        <f>INDEX('REEDS calc'!$C$64:$AG$113,MATCH(About!$B$2,'REEDS calc'!$B$64:$B$113,0),MATCH(L$1,'REEDS calc'!$C$63:$AG$63,0))*SUMIFS('res v com'!$E$3:$E$52,'res v com'!$B$3:$B$52,About!$B$2)*SUMIFS('Urban and Rural'!$B$2:$B$53,'Urban and Rural'!$A$2:$A$53,About!$B$1)</f>
        <v>157.34724318376328</v>
      </c>
      <c r="M8" s="71">
        <f>INDEX('REEDS calc'!$C$64:$AG$113,MATCH(About!$B$2,'REEDS calc'!$B$64:$B$113,0),MATCH(M$1,'REEDS calc'!$C$63:$AG$63,0))*SUMIFS('res v com'!$E$3:$E$52,'res v com'!$B$3:$B$52,About!$B$2)*SUMIFS('Urban and Rural'!$B$2:$B$53,'Urban and Rural'!$A$2:$A$53,About!$B$1)</f>
        <v>170.81926353204199</v>
      </c>
      <c r="N8" s="71">
        <f>INDEX('REEDS calc'!$C$64:$AG$113,MATCH(About!$B$2,'REEDS calc'!$B$64:$B$113,0),MATCH(N$1,'REEDS calc'!$C$63:$AG$63,0))*SUMIFS('res v com'!$E$3:$E$52,'res v com'!$B$3:$B$52,About!$B$2)*SUMIFS('Urban and Rural'!$B$2:$B$53,'Urban and Rural'!$A$2:$A$53,About!$B$1)</f>
        <v>184.29128388032069</v>
      </c>
      <c r="O8" s="71">
        <f>INDEX('REEDS calc'!$C$64:$AG$113,MATCH(About!$B$2,'REEDS calc'!$B$64:$B$113,0),MATCH(O$1,'REEDS calc'!$C$63:$AG$63,0))*SUMIFS('res v com'!$E$3:$E$52,'res v com'!$B$3:$B$52,About!$B$2)*SUMIFS('Urban and Rural'!$B$2:$B$53,'Urban and Rural'!$A$2:$A$53,About!$B$1)</f>
        <v>193.50212652175432</v>
      </c>
      <c r="P8" s="71">
        <f>INDEX('REEDS calc'!$C$64:$AG$113,MATCH(About!$B$2,'REEDS calc'!$B$64:$B$113,0),MATCH(P$1,'REEDS calc'!$C$63:$AG$63,0))*SUMIFS('res v com'!$E$3:$E$52,'res v com'!$B$3:$B$52,About!$B$2)*SUMIFS('Urban and Rural'!$B$2:$B$53,'Urban and Rural'!$A$2:$A$53,About!$B$1)</f>
        <v>202.71296916318798</v>
      </c>
      <c r="Q8" s="71">
        <f>INDEX('REEDS calc'!$C$64:$AG$113,MATCH(About!$B$2,'REEDS calc'!$B$64:$B$113,0),MATCH(Q$1,'REEDS calc'!$C$63:$AG$63,0))*SUMIFS('res v com'!$E$3:$E$52,'res v com'!$B$3:$B$52,About!$B$2)*SUMIFS('Urban and Rural'!$B$2:$B$53,'Urban and Rural'!$A$2:$A$53,About!$B$1)</f>
        <v>204.90868518680244</v>
      </c>
      <c r="R8" s="71">
        <f>INDEX('REEDS calc'!$C$64:$AG$113,MATCH(About!$B$2,'REEDS calc'!$B$64:$B$113,0),MATCH(R$1,'REEDS calc'!$C$63:$AG$63,0))*SUMIFS('res v com'!$E$3:$E$52,'res v com'!$B$3:$B$52,About!$B$2)*SUMIFS('Urban and Rural'!$B$2:$B$53,'Urban and Rural'!$A$2:$A$53,About!$B$1)</f>
        <v>207.10440121041691</v>
      </c>
      <c r="S8" s="71">
        <f>INDEX('REEDS calc'!$C$64:$AG$113,MATCH(About!$B$2,'REEDS calc'!$B$64:$B$113,0),MATCH(S$1,'REEDS calc'!$C$63:$AG$63,0))*SUMIFS('res v com'!$E$3:$E$52,'res v com'!$B$3:$B$52,About!$B$2)*SUMIFS('Urban and Rural'!$B$2:$B$53,'Urban and Rural'!$A$2:$A$53,About!$B$1)</f>
        <v>209.50480262606328</v>
      </c>
      <c r="T8" s="71">
        <f>INDEX('REEDS calc'!$C$64:$AG$113,MATCH(About!$B$2,'REEDS calc'!$B$64:$B$113,0),MATCH(T$1,'REEDS calc'!$C$63:$AG$63,0))*SUMIFS('res v com'!$E$3:$E$52,'res v com'!$B$3:$B$52,About!$B$2)*SUMIFS('Urban and Rural'!$B$2:$B$53,'Urban and Rural'!$A$2:$A$53,About!$B$1)</f>
        <v>211.9052040417096</v>
      </c>
      <c r="U8" s="71">
        <f>INDEX('REEDS calc'!$C$64:$AG$113,MATCH(About!$B$2,'REEDS calc'!$B$64:$B$113,0),MATCH(U$1,'REEDS calc'!$C$63:$AG$63,0))*SUMIFS('res v com'!$E$3:$E$52,'res v com'!$B$3:$B$52,About!$B$2)*SUMIFS('Urban and Rural'!$B$2:$B$53,'Urban and Rural'!$A$2:$A$53,About!$B$1)</f>
        <v>214.56611413812374</v>
      </c>
      <c r="V8" s="71">
        <f>INDEX('REEDS calc'!$C$64:$AG$113,MATCH(About!$B$2,'REEDS calc'!$B$64:$B$113,0),MATCH(V$1,'REEDS calc'!$C$63:$AG$63,0))*SUMIFS('res v com'!$E$3:$E$52,'res v com'!$B$3:$B$52,About!$B$2)*SUMIFS('Urban and Rural'!$B$2:$B$53,'Urban and Rural'!$A$2:$A$53,About!$B$1)</f>
        <v>217.22702423453794</v>
      </c>
      <c r="W8" s="71">
        <f>INDEX('REEDS calc'!$C$64:$AG$113,MATCH(About!$B$2,'REEDS calc'!$B$64:$B$113,0),MATCH(W$1,'REEDS calc'!$C$63:$AG$63,0))*SUMIFS('res v com'!$E$3:$E$52,'res v com'!$B$3:$B$52,About!$B$2)*SUMIFS('Urban and Rural'!$B$2:$B$53,'Urban and Rural'!$A$2:$A$53,About!$B$1)</f>
        <v>220.35312840375175</v>
      </c>
      <c r="X8" s="71">
        <f>INDEX('REEDS calc'!$C$64:$AG$113,MATCH(About!$B$2,'REEDS calc'!$B$64:$B$113,0),MATCH(X$1,'REEDS calc'!$C$63:$AG$63,0))*SUMIFS('res v com'!$E$3:$E$52,'res v com'!$B$3:$B$52,About!$B$2)*SUMIFS('Urban and Rural'!$B$2:$B$53,'Urban and Rural'!$A$2:$A$53,About!$B$1)</f>
        <v>223.47923257296563</v>
      </c>
      <c r="Y8" s="71">
        <f>INDEX('REEDS calc'!$C$64:$AG$113,MATCH(About!$B$2,'REEDS calc'!$B$64:$B$113,0),MATCH(Y$1,'REEDS calc'!$C$63:$AG$63,0))*SUMIFS('res v com'!$E$3:$E$52,'res v com'!$B$3:$B$52,About!$B$2)*SUMIFS('Urban and Rural'!$B$2:$B$53,'Urban and Rural'!$A$2:$A$53,About!$B$1)</f>
        <v>227.51711712486684</v>
      </c>
      <c r="Z8" s="71">
        <f>INDEX('REEDS calc'!$C$64:$AG$113,MATCH(About!$B$2,'REEDS calc'!$B$64:$B$113,0),MATCH(Z$1,'REEDS calc'!$C$63:$AG$63,0))*SUMIFS('res v com'!$E$3:$E$52,'res v com'!$B$3:$B$52,About!$B$2)*SUMIFS('Urban and Rural'!$B$2:$B$53,'Urban and Rural'!$A$2:$A$53,About!$B$1)</f>
        <v>231.55500167676803</v>
      </c>
      <c r="AA8" s="71">
        <f>INDEX('REEDS calc'!$C$64:$AG$113,MATCH(About!$B$2,'REEDS calc'!$B$64:$B$113,0),MATCH(AA$1,'REEDS calc'!$C$63:$AG$63,0))*SUMIFS('res v com'!$E$3:$E$52,'res v com'!$B$3:$B$52,About!$B$2)*SUMIFS('Urban and Rural'!$B$2:$B$53,'Urban and Rural'!$A$2:$A$53,About!$B$1)</f>
        <v>233.13666152428695</v>
      </c>
      <c r="AB8" s="71">
        <f>INDEX('REEDS calc'!$C$64:$AG$113,MATCH(About!$B$2,'REEDS calc'!$B$64:$B$113,0),MATCH(AB$1,'REEDS calc'!$C$63:$AG$63,0))*SUMIFS('res v com'!$E$3:$E$52,'res v com'!$B$3:$B$52,About!$B$2)*SUMIFS('Urban and Rural'!$B$2:$B$53,'Urban and Rural'!$A$2:$A$53,About!$B$1)</f>
        <v>234.71832137180584</v>
      </c>
      <c r="AC8" s="71">
        <f>INDEX('REEDS calc'!$C$64:$AG$113,MATCH(About!$B$2,'REEDS calc'!$B$64:$B$113,0),MATCH(AC$1,'REEDS calc'!$C$63:$AG$63,0))*SUMIFS('res v com'!$E$3:$E$52,'res v com'!$B$3:$B$52,About!$B$2)*SUMIFS('Urban and Rural'!$B$2:$B$53,'Urban and Rural'!$A$2:$A$53,About!$B$1)</f>
        <v>237.67695567481184</v>
      </c>
      <c r="AD8" s="71">
        <f>INDEX('REEDS calc'!$C$64:$AG$113,MATCH(About!$B$2,'REEDS calc'!$B$64:$B$113,0),MATCH(AD$1,'REEDS calc'!$C$63:$AG$63,0))*SUMIFS('res v com'!$E$3:$E$52,'res v com'!$B$3:$B$52,About!$B$2)*SUMIFS('Urban and Rural'!$B$2:$B$53,'Urban and Rural'!$A$2:$A$53,About!$B$1)</f>
        <v>240.63558997781777</v>
      </c>
      <c r="AE8" s="71">
        <f>INDEX('REEDS calc'!$C$64:$AG$113,MATCH(About!$B$2,'REEDS calc'!$B$64:$B$113,0),MATCH(AE$1,'REEDS calc'!$C$63:$AG$63,0))*SUMIFS('res v com'!$E$3:$E$52,'res v com'!$B$3:$B$52,About!$B$2)*SUMIFS('Urban and Rural'!$B$2:$B$53,'Urban and Rural'!$A$2:$A$53,About!$B$1)</f>
        <v>247.8367942247568</v>
      </c>
      <c r="AF8" s="71">
        <f>INDEX('REEDS calc'!$C$64:$AG$113,MATCH(About!$B$2,'REEDS calc'!$B$64:$B$113,0),MATCH(AF$1,'REEDS calc'!$C$63:$AG$63,0))*SUMIFS('res v com'!$E$3:$E$52,'res v com'!$B$3:$B$52,About!$B$2)*SUMIFS('Urban and Rural'!$B$2:$B$53,'Urban and Rural'!$A$2:$A$53,About!$B$1)</f>
        <v>255.03799847169577</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45.103992962655447</v>
      </c>
      <c r="C8" s="71">
        <f>INDEX('REEDS calc'!$C$64:$AG$113,MATCH(About!$B$2,'REEDS calc'!$B$64:$B$113,0),MATCH(C$1,'REEDS calc'!$C$63:$AG$63,0))*SUMIFS('res v com'!$F$3:$F$52,'res v com'!$B$3:$B$52,About!$B$2)</f>
        <v>45.103992962655447</v>
      </c>
      <c r="D8" s="71">
        <f>INDEX('REEDS calc'!$C$64:$AG$113,MATCH(About!$B$2,'REEDS calc'!$B$64:$B$113,0),MATCH(D$1,'REEDS calc'!$C$63:$AG$63,0))*SUMIFS('res v com'!$F$3:$F$52,'res v com'!$B$3:$B$52,About!$B$2)</f>
        <v>45.103992962655447</v>
      </c>
      <c r="E8" s="71">
        <f>INDEX('REEDS calc'!$C$64:$AG$113,MATCH(About!$B$2,'REEDS calc'!$B$64:$B$113,0),MATCH(E$1,'REEDS calc'!$C$63:$AG$63,0))*SUMIFS('res v com'!$F$3:$F$52,'res v com'!$B$3:$B$52,About!$B$2)</f>
        <v>60.681575717350277</v>
      </c>
      <c r="F8" s="71">
        <f>INDEX('REEDS calc'!$C$64:$AG$113,MATCH(About!$B$2,'REEDS calc'!$B$64:$B$113,0),MATCH(F$1,'REEDS calc'!$C$63:$AG$63,0))*SUMIFS('res v com'!$F$3:$F$52,'res v com'!$B$3:$B$52,About!$B$2)</f>
        <v>76.259158472045115</v>
      </c>
      <c r="G8" s="71">
        <f>INDEX('REEDS calc'!$C$64:$AG$113,MATCH(About!$B$2,'REEDS calc'!$B$64:$B$113,0),MATCH(G$1,'REEDS calc'!$C$63:$AG$63,0))*SUMIFS('res v com'!$F$3:$F$52,'res v com'!$B$3:$B$52,About!$B$2)</f>
        <v>87.782254205019797</v>
      </c>
      <c r="H8" s="71">
        <f>INDEX('REEDS calc'!$C$64:$AG$113,MATCH(About!$B$2,'REEDS calc'!$B$64:$B$113,0),MATCH(H$1,'REEDS calc'!$C$63:$AG$63,0))*SUMIFS('res v com'!$F$3:$F$52,'res v com'!$B$3:$B$52,About!$B$2)</f>
        <v>99.305349937994478</v>
      </c>
      <c r="I8" s="71">
        <f>INDEX('REEDS calc'!$C$64:$AG$113,MATCH(About!$B$2,'REEDS calc'!$B$64:$B$113,0),MATCH(I$1,'REEDS calc'!$C$63:$AG$63,0))*SUMIFS('res v com'!$F$3:$F$52,'res v com'!$B$3:$B$52,About!$B$2)</f>
        <v>112.81914659493823</v>
      </c>
      <c r="J8" s="71">
        <f>INDEX('REEDS calc'!$C$64:$AG$113,MATCH(About!$B$2,'REEDS calc'!$B$64:$B$113,0),MATCH(J$1,'REEDS calc'!$C$63:$AG$63,0))*SUMIFS('res v com'!$F$3:$F$52,'res v com'!$B$3:$B$52,About!$B$2)</f>
        <v>126.33294325188197</v>
      </c>
      <c r="K8" s="71">
        <f>INDEX('REEDS calc'!$C$64:$AG$113,MATCH(About!$B$2,'REEDS calc'!$B$64:$B$113,0),MATCH(K$1,'REEDS calc'!$C$63:$AG$63,0))*SUMIFS('res v com'!$F$3:$F$52,'res v com'!$B$3:$B$52,About!$B$2)</f>
        <v>144.09612072729809</v>
      </c>
      <c r="L8" s="71">
        <f>INDEX('REEDS calc'!$C$64:$AG$113,MATCH(About!$B$2,'REEDS calc'!$B$64:$B$113,0),MATCH(L$1,'REEDS calc'!$C$63:$AG$63,0))*SUMIFS('res v com'!$F$3:$F$52,'res v com'!$B$3:$B$52,About!$B$2)</f>
        <v>161.85929820271423</v>
      </c>
      <c r="M8" s="71">
        <f>INDEX('REEDS calc'!$C$64:$AG$113,MATCH(About!$B$2,'REEDS calc'!$B$64:$B$113,0),MATCH(M$1,'REEDS calc'!$C$63:$AG$63,0))*SUMIFS('res v com'!$F$3:$F$52,'res v com'!$B$3:$B$52,About!$B$2)</f>
        <v>175.71763925034492</v>
      </c>
      <c r="N8" s="71">
        <f>INDEX('REEDS calc'!$C$64:$AG$113,MATCH(About!$B$2,'REEDS calc'!$B$64:$B$113,0),MATCH(N$1,'REEDS calc'!$C$63:$AG$63,0))*SUMIFS('res v com'!$F$3:$F$52,'res v com'!$B$3:$B$52,About!$B$2)</f>
        <v>189.5759802979756</v>
      </c>
      <c r="O8" s="71">
        <f>INDEX('REEDS calc'!$C$64:$AG$113,MATCH(About!$B$2,'REEDS calc'!$B$64:$B$113,0),MATCH(O$1,'REEDS calc'!$C$63:$AG$63,0))*SUMIFS('res v com'!$F$3:$F$52,'res v com'!$B$3:$B$52,About!$B$2)</f>
        <v>199.05095104186677</v>
      </c>
      <c r="P8" s="71">
        <f>INDEX('REEDS calc'!$C$64:$AG$113,MATCH(About!$B$2,'REEDS calc'!$B$64:$B$113,0),MATCH(P$1,'REEDS calc'!$C$63:$AG$63,0))*SUMIFS('res v com'!$F$3:$F$52,'res v com'!$B$3:$B$52,About!$B$2)</f>
        <v>208.52592178575793</v>
      </c>
      <c r="Q8" s="71">
        <f>INDEX('REEDS calc'!$C$64:$AG$113,MATCH(About!$B$2,'REEDS calc'!$B$64:$B$113,0),MATCH(Q$1,'REEDS calc'!$C$63:$AG$63,0))*SUMIFS('res v com'!$F$3:$F$52,'res v com'!$B$3:$B$52,About!$B$2)</f>
        <v>210.78460168026126</v>
      </c>
      <c r="R8" s="71">
        <f>INDEX('REEDS calc'!$C$64:$AG$113,MATCH(About!$B$2,'REEDS calc'!$B$64:$B$113,0),MATCH(R$1,'REEDS calc'!$C$63:$AG$63,0))*SUMIFS('res v com'!$F$3:$F$52,'res v com'!$B$3:$B$52,About!$B$2)</f>
        <v>213.04328157476459</v>
      </c>
      <c r="S8" s="71">
        <f>INDEX('REEDS calc'!$C$64:$AG$113,MATCH(About!$B$2,'REEDS calc'!$B$64:$B$113,0),MATCH(S$1,'REEDS calc'!$C$63:$AG$63,0))*SUMIFS('res v com'!$F$3:$F$52,'res v com'!$B$3:$B$52,About!$B$2)</f>
        <v>215.51251637468775</v>
      </c>
      <c r="T8" s="71">
        <f>INDEX('REEDS calc'!$C$64:$AG$113,MATCH(About!$B$2,'REEDS calc'!$B$64:$B$113,0),MATCH(T$1,'REEDS calc'!$C$63:$AG$63,0))*SUMIFS('res v com'!$F$3:$F$52,'res v com'!$B$3:$B$52,About!$B$2)</f>
        <v>217.98175117461088</v>
      </c>
      <c r="U8" s="71">
        <f>INDEX('REEDS calc'!$C$64:$AG$113,MATCH(About!$B$2,'REEDS calc'!$B$64:$B$113,0),MATCH(U$1,'REEDS calc'!$C$63:$AG$63,0))*SUMIFS('res v com'!$F$3:$F$52,'res v com'!$B$3:$B$52,About!$B$2)</f>
        <v>220.71896494506831</v>
      </c>
      <c r="V8" s="71">
        <f>INDEX('REEDS calc'!$C$64:$AG$113,MATCH(About!$B$2,'REEDS calc'!$B$64:$B$113,0),MATCH(V$1,'REEDS calc'!$C$63:$AG$63,0))*SUMIFS('res v com'!$F$3:$F$52,'res v com'!$B$3:$B$52,About!$B$2)</f>
        <v>223.45617871552579</v>
      </c>
      <c r="W8" s="71">
        <f>INDEX('REEDS calc'!$C$64:$AG$113,MATCH(About!$B$2,'REEDS calc'!$B$64:$B$113,0),MATCH(W$1,'REEDS calc'!$C$63:$AG$63,0))*SUMIFS('res v com'!$F$3:$F$52,'res v com'!$B$3:$B$52,About!$B$2)</f>
        <v>226.67192636193732</v>
      </c>
      <c r="X8" s="71">
        <f>INDEX('REEDS calc'!$C$64:$AG$113,MATCH(About!$B$2,'REEDS calc'!$B$64:$B$113,0),MATCH(X$1,'REEDS calc'!$C$63:$AG$63,0))*SUMIFS('res v com'!$F$3:$F$52,'res v com'!$B$3:$B$52,About!$B$2)</f>
        <v>229.88767400834885</v>
      </c>
      <c r="Y8" s="71">
        <f>INDEX('REEDS calc'!$C$64:$AG$113,MATCH(About!$B$2,'REEDS calc'!$B$64:$B$113,0),MATCH(Y$1,'REEDS calc'!$C$63:$AG$63,0))*SUMIFS('res v com'!$F$3:$F$52,'res v com'!$B$3:$B$52,About!$B$2)</f>
        <v>234.04134805163045</v>
      </c>
      <c r="Z8" s="71">
        <f>INDEX('REEDS calc'!$C$64:$AG$113,MATCH(About!$B$2,'REEDS calc'!$B$64:$B$113,0),MATCH(Z$1,'REEDS calc'!$C$63:$AG$63,0))*SUMIFS('res v com'!$F$3:$F$52,'res v com'!$B$3:$B$52,About!$B$2)</f>
        <v>238.19502209491202</v>
      </c>
      <c r="AA8" s="71">
        <f>INDEX('REEDS calc'!$C$64:$AG$113,MATCH(About!$B$2,'REEDS calc'!$B$64:$B$113,0),MATCH(AA$1,'REEDS calc'!$C$63:$AG$63,0))*SUMIFS('res v com'!$F$3:$F$52,'res v com'!$B$3:$B$52,About!$B$2)</f>
        <v>239.82203727315596</v>
      </c>
      <c r="AB8" s="71">
        <f>INDEX('REEDS calc'!$C$64:$AG$113,MATCH(About!$B$2,'REEDS calc'!$B$64:$B$113,0),MATCH(AB$1,'REEDS calc'!$C$63:$AG$63,0))*SUMIFS('res v com'!$F$3:$F$52,'res v com'!$B$3:$B$52,About!$B$2)</f>
        <v>241.44905245139989</v>
      </c>
      <c r="AC8" s="71">
        <f>INDEX('REEDS calc'!$C$64:$AG$113,MATCH(About!$B$2,'REEDS calc'!$B$64:$B$113,0),MATCH(AC$1,'REEDS calc'!$C$63:$AG$63,0))*SUMIFS('res v com'!$F$3:$F$52,'res v com'!$B$3:$B$52,About!$B$2)</f>
        <v>244.49252790246797</v>
      </c>
      <c r="AD8" s="71">
        <f>INDEX('REEDS calc'!$C$64:$AG$113,MATCH(About!$B$2,'REEDS calc'!$B$64:$B$113,0),MATCH(AD$1,'REEDS calc'!$C$63:$AG$63,0))*SUMIFS('res v com'!$F$3:$F$52,'res v com'!$B$3:$B$52,About!$B$2)</f>
        <v>247.53600335353602</v>
      </c>
      <c r="AE8" s="71">
        <f>INDEX('REEDS calc'!$C$64:$AG$113,MATCH(About!$B$2,'REEDS calc'!$B$64:$B$113,0),MATCH(AE$1,'REEDS calc'!$C$63:$AG$63,0))*SUMIFS('res v com'!$F$3:$F$52,'res v com'!$B$3:$B$52,About!$B$2)</f>
        <v>254.94370775330546</v>
      </c>
      <c r="AF8" s="71">
        <f>INDEX('REEDS calc'!$C$64:$AG$113,MATCH(About!$B$2,'REEDS calc'!$B$64:$B$113,0),MATCH(AF$1,'REEDS calc'!$C$63:$AG$63,0))*SUMIFS('res v com'!$F$3:$F$52,'res v com'!$B$3:$B$52,About!$B$2)</f>
        <v>262.35141215307488</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2024-02-08T18:56:03Z</dcterms:modified>
</cp:coreProperties>
</file>