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NJ\bldgs\BDESC\"/>
    </mc:Choice>
  </mc:AlternateContent>
  <xr:revisionPtr revIDLastSave="0" documentId="8_{195E8DD0-97FC-40BE-924A-EF6D00AC373F}"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34"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<sst xmlns="http://schemas.openxmlformats.org/spreadsheetml/2006/main" count="50991" uniqueCount="1390">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</sst>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70</v>
      </c>
      <c r="C1" s="17">
        <v>45330</v>
      </c>
      <c r="D1" s="2"/>
      <c r="E1" s="2"/>
      <c r="F1" s="19" t="s">
        <v>146</v>
      </c>
      <c r="G1" s="19" t="s">
        <v>146</v>
      </c>
    </row>
    <row r="2" spans="1:7" ht="14.25" customHeight="1" x14ac:dyDescent="0.25">
      <c r="A2" s="1" t="s">
        <v>1</v>
      </c>
      <c r="B2" s="18" t="str">
        <f>LOOKUP(B1,F2:G51,G2:G51)</f>
        <v>NJ</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b">
        <f>IF(A34=About!$B$1,SUM('BDESC-rural-residential'!$AF$8,'BDESC-urban-residential'!$AF$8,'BDESC-commercial'!$AF$8)='REEDS calc'!Q34,"NA")</f>
        <v>1</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NEW JERSEY</v>
      </c>
    </row>
    <row r="3" spans="1:7" x14ac:dyDescent="0.2">
      <c r="A3" s="18" t="s">
        <v>95</v>
      </c>
      <c r="B3" s="18">
        <v>0.59</v>
      </c>
      <c r="C3" s="18">
        <v>0.41</v>
      </c>
      <c r="F3" s="14" t="s">
        <v>14</v>
      </c>
      <c r="G3">
        <f>SUMIFS(B:B,A:A,G2)</f>
        <v>0.94699999999999995</v>
      </c>
    </row>
    <row r="4" spans="1:7" x14ac:dyDescent="0.2">
      <c r="A4" s="18" t="s">
        <v>96</v>
      </c>
      <c r="B4" s="18">
        <v>0.66</v>
      </c>
      <c r="C4" s="18">
        <v>0.33999999999999903</v>
      </c>
      <c r="F4" s="14" t="s">
        <v>15</v>
      </c>
      <c r="G4">
        <f>SUMIFS(C:C,A:A,G2)</f>
        <v>5.2999999999999901E-2</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60.979768332463507</v>
      </c>
      <c r="C8" s="71">
        <f>INDEX('REEDS calc'!$C$64:$AG$113,MATCH(About!$B$2,'REEDS calc'!$B$64:$B$113,0),MATCH(C$1,'REEDS calc'!$C$63:$AG$63,0))*SUMIFS('res v com'!$E$3:$E$52,'res v com'!$B$3:$B$52,About!$B$2)*SUMIFS('Urban and Rural'!$C$2:$C$53,'Urban and Rural'!$A$2:$A$53,About!$B$1)</f>
        <v>60.979768332463507</v>
      </c>
      <c r="D8" s="71">
        <f>INDEX('REEDS calc'!$C$64:$AG$113,MATCH(About!$B$2,'REEDS calc'!$B$64:$B$113,0),MATCH(D$1,'REEDS calc'!$C$63:$AG$63,0))*SUMIFS('res v com'!$E$3:$E$52,'res v com'!$B$3:$B$52,About!$B$2)*SUMIFS('Urban and Rural'!$C$2:$C$53,'Urban and Rural'!$A$2:$A$53,About!$B$1)</f>
        <v>60.979768332463507</v>
      </c>
      <c r="E8" s="71">
        <f>INDEX('REEDS calc'!$C$64:$AG$113,MATCH(About!$B$2,'REEDS calc'!$B$64:$B$113,0),MATCH(E$1,'REEDS calc'!$C$63:$AG$63,0))*SUMIFS('res v com'!$E$3:$E$52,'res v com'!$B$3:$B$52,About!$B$2)*SUMIFS('Urban and Rural'!$C$2:$C$53,'Urban and Rural'!$A$2:$A$53,About!$B$1)</f>
        <v>64.878437914307156</v>
      </c>
      <c r="F8" s="71">
        <f>INDEX('REEDS calc'!$C$64:$AG$113,MATCH(About!$B$2,'REEDS calc'!$B$64:$B$113,0),MATCH(F$1,'REEDS calc'!$C$63:$AG$63,0))*SUMIFS('res v com'!$E$3:$E$52,'res v com'!$B$3:$B$52,About!$B$2)*SUMIFS('Urban and Rural'!$C$2:$C$53,'Urban and Rural'!$A$2:$A$53,About!$B$1)</f>
        <v>68.777107496150805</v>
      </c>
      <c r="G8" s="71">
        <f>INDEX('REEDS calc'!$C$64:$AG$113,MATCH(About!$B$2,'REEDS calc'!$B$64:$B$113,0),MATCH(G$1,'REEDS calc'!$C$63:$AG$63,0))*SUMIFS('res v com'!$E$3:$E$52,'res v com'!$B$3:$B$52,About!$B$2)*SUMIFS('Urban and Rural'!$C$2:$C$53,'Urban and Rural'!$A$2:$A$53,About!$B$1)</f>
        <v>74.451144548446322</v>
      </c>
      <c r="H8" s="71">
        <f>INDEX('REEDS calc'!$C$64:$AG$113,MATCH(About!$B$2,'REEDS calc'!$B$64:$B$113,0),MATCH(H$1,'REEDS calc'!$C$63:$AG$63,0))*SUMIFS('res v com'!$E$3:$E$52,'res v com'!$B$3:$B$52,About!$B$2)*SUMIFS('Urban and Rural'!$C$2:$C$53,'Urban and Rural'!$A$2:$A$53,About!$B$1)</f>
        <v>80.125181600741882</v>
      </c>
      <c r="I8" s="71">
        <f>INDEX('REEDS calc'!$C$64:$AG$113,MATCH(About!$B$2,'REEDS calc'!$B$64:$B$113,0),MATCH(I$1,'REEDS calc'!$C$63:$AG$63,0))*SUMIFS('res v com'!$E$3:$E$52,'res v com'!$B$3:$B$52,About!$B$2)*SUMIFS('Urban and Rural'!$C$2:$C$53,'Urban and Rural'!$A$2:$A$53,About!$B$1)</f>
        <v>86.946164365856816</v>
      </c>
      <c r="J8" s="71">
        <f>INDEX('REEDS calc'!$C$64:$AG$113,MATCH(About!$B$2,'REEDS calc'!$B$64:$B$113,0),MATCH(J$1,'REEDS calc'!$C$63:$AG$63,0))*SUMIFS('res v com'!$E$3:$E$52,'res v com'!$B$3:$B$52,About!$B$2)*SUMIFS('Urban and Rural'!$C$2:$C$53,'Urban and Rural'!$A$2:$A$53,About!$B$1)</f>
        <v>93.76714713097175</v>
      </c>
      <c r="K8" s="71">
        <f>INDEX('REEDS calc'!$C$64:$AG$113,MATCH(About!$B$2,'REEDS calc'!$B$64:$B$113,0),MATCH(K$1,'REEDS calc'!$C$63:$AG$63,0))*SUMIFS('res v com'!$E$3:$E$52,'res v com'!$B$3:$B$52,About!$B$2)*SUMIFS('Urban and Rural'!$C$2:$C$53,'Urban and Rural'!$A$2:$A$53,About!$B$1)</f>
        <v>101.73383700662441</v>
      </c>
      <c r="L8" s="71">
        <f>INDEX('REEDS calc'!$C$64:$AG$113,MATCH(About!$B$2,'REEDS calc'!$B$64:$B$113,0),MATCH(L$1,'REEDS calc'!$C$63:$AG$63,0))*SUMIFS('res v com'!$E$3:$E$52,'res v com'!$B$3:$B$52,About!$B$2)*SUMIFS('Urban and Rural'!$C$2:$C$53,'Urban and Rural'!$A$2:$A$53,About!$B$1)</f>
        <v>109.7005268822771</v>
      </c>
      <c r="M8" s="71">
        <f>INDEX('REEDS calc'!$C$64:$AG$113,MATCH(About!$B$2,'REEDS calc'!$B$64:$B$113,0),MATCH(M$1,'REEDS calc'!$C$63:$AG$63,0))*SUMIFS('res v com'!$E$3:$E$52,'res v com'!$B$3:$B$52,About!$B$2)*SUMIFS('Urban and Rural'!$C$2:$C$53,'Urban and Rural'!$A$2:$A$53,About!$B$1)</f>
        <v>112.21365091177017</v>
      </c>
      <c r="N8" s="71">
        <f>INDEX('REEDS calc'!$C$64:$AG$113,MATCH(About!$B$2,'REEDS calc'!$B$64:$B$113,0),MATCH(N$1,'REEDS calc'!$C$63:$AG$63,0))*SUMIFS('res v com'!$E$3:$E$52,'res v com'!$B$3:$B$52,About!$B$2)*SUMIFS('Urban and Rural'!$C$2:$C$53,'Urban and Rural'!$A$2:$A$53,About!$B$1)</f>
        <v>114.72677494126323</v>
      </c>
      <c r="O8" s="71">
        <f>INDEX('REEDS calc'!$C$64:$AG$113,MATCH(About!$B$2,'REEDS calc'!$B$64:$B$113,0),MATCH(O$1,'REEDS calc'!$C$63:$AG$63,0))*SUMIFS('res v com'!$E$3:$E$52,'res v com'!$B$3:$B$52,About!$B$2)*SUMIFS('Urban and Rural'!$C$2:$C$53,'Urban and Rural'!$A$2:$A$53,About!$B$1)</f>
        <v>115.81674494912615</v>
      </c>
      <c r="P8" s="71">
        <f>INDEX('REEDS calc'!$C$64:$AG$113,MATCH(About!$B$2,'REEDS calc'!$B$64:$B$113,0),MATCH(P$1,'REEDS calc'!$C$63:$AG$63,0))*SUMIFS('res v com'!$E$3:$E$52,'res v com'!$B$3:$B$52,About!$B$2)*SUMIFS('Urban and Rural'!$C$2:$C$53,'Urban and Rural'!$A$2:$A$53,About!$B$1)</f>
        <v>116.90671495698906</v>
      </c>
      <c r="Q8" s="71">
        <f>INDEX('REEDS calc'!$C$64:$AG$113,MATCH(About!$B$2,'REEDS calc'!$B$64:$B$113,0),MATCH(Q$1,'REEDS calc'!$C$63:$AG$63,0))*SUMIFS('res v com'!$E$3:$E$52,'res v com'!$B$3:$B$52,About!$B$2)*SUMIFS('Urban and Rural'!$C$2:$C$53,'Urban and Rural'!$A$2:$A$53,About!$B$1)</f>
        <v>116.99713292355045</v>
      </c>
      <c r="R8" s="71">
        <f>INDEX('REEDS calc'!$C$64:$AG$113,MATCH(About!$B$2,'REEDS calc'!$B$64:$B$113,0),MATCH(R$1,'REEDS calc'!$C$63:$AG$63,0))*SUMIFS('res v com'!$E$3:$E$52,'res v com'!$B$3:$B$52,About!$B$2)*SUMIFS('Urban and Rural'!$C$2:$C$53,'Urban and Rural'!$A$2:$A$53,About!$B$1)</f>
        <v>117.08755089011179</v>
      </c>
      <c r="S8" s="71">
        <f>INDEX('REEDS calc'!$C$64:$AG$113,MATCH(About!$B$2,'REEDS calc'!$B$64:$B$113,0),MATCH(S$1,'REEDS calc'!$C$63:$AG$63,0))*SUMIFS('res v com'!$E$3:$E$52,'res v com'!$B$3:$B$52,About!$B$2)*SUMIFS('Urban and Rural'!$C$2:$C$53,'Urban and Rural'!$A$2:$A$53,About!$B$1)</f>
        <v>117.24733058444623</v>
      </c>
      <c r="T8" s="71">
        <f>INDEX('REEDS calc'!$C$64:$AG$113,MATCH(About!$B$2,'REEDS calc'!$B$64:$B$113,0),MATCH(T$1,'REEDS calc'!$C$63:$AG$63,0))*SUMIFS('res v com'!$E$3:$E$52,'res v com'!$B$3:$B$52,About!$B$2)*SUMIFS('Urban and Rural'!$C$2:$C$53,'Urban and Rural'!$A$2:$A$53,About!$B$1)</f>
        <v>117.40711027878068</v>
      </c>
      <c r="U8" s="71">
        <f>INDEX('REEDS calc'!$C$64:$AG$113,MATCH(About!$B$2,'REEDS calc'!$B$64:$B$113,0),MATCH(U$1,'REEDS calc'!$C$63:$AG$63,0))*SUMIFS('res v com'!$E$3:$E$52,'res v com'!$B$3:$B$52,About!$B$2)*SUMIFS('Urban and Rural'!$C$2:$C$53,'Urban and Rural'!$A$2:$A$53,About!$B$1)</f>
        <v>117.65483073511318</v>
      </c>
      <c r="V8" s="71">
        <f>INDEX('REEDS calc'!$C$64:$AG$113,MATCH(About!$B$2,'REEDS calc'!$B$64:$B$113,0),MATCH(V$1,'REEDS calc'!$C$63:$AG$63,0))*SUMIFS('res v com'!$E$3:$E$52,'res v com'!$B$3:$B$52,About!$B$2)*SUMIFS('Urban and Rural'!$C$2:$C$53,'Urban and Rural'!$A$2:$A$53,About!$B$1)</f>
        <v>117.90255119144567</v>
      </c>
      <c r="W8" s="71">
        <f>INDEX('REEDS calc'!$C$64:$AG$113,MATCH(About!$B$2,'REEDS calc'!$B$64:$B$113,0),MATCH(W$1,'REEDS calc'!$C$63:$AG$63,0))*SUMIFS('res v com'!$E$3:$E$52,'res v com'!$B$3:$B$52,About!$B$2)*SUMIFS('Urban and Rural'!$C$2:$C$53,'Urban and Rural'!$A$2:$A$53,About!$B$1)</f>
        <v>118.23573520521283</v>
      </c>
      <c r="X8" s="71">
        <f>INDEX('REEDS calc'!$C$64:$AG$113,MATCH(About!$B$2,'REEDS calc'!$B$64:$B$113,0),MATCH(X$1,'REEDS calc'!$C$63:$AG$63,0))*SUMIFS('res v com'!$E$3:$E$52,'res v com'!$B$3:$B$52,About!$B$2)*SUMIFS('Urban and Rural'!$C$2:$C$53,'Urban and Rural'!$A$2:$A$53,About!$B$1)</f>
        <v>118.56891921898003</v>
      </c>
      <c r="Y8" s="71">
        <f>INDEX('REEDS calc'!$C$64:$AG$113,MATCH(About!$B$2,'REEDS calc'!$B$64:$B$113,0),MATCH(Y$1,'REEDS calc'!$C$63:$AG$63,0))*SUMIFS('res v com'!$E$3:$E$52,'res v com'!$B$3:$B$52,About!$B$2)*SUMIFS('Urban and Rural'!$C$2:$C$53,'Urban and Rural'!$A$2:$A$53,About!$B$1)</f>
        <v>119.00119141528023</v>
      </c>
      <c r="Z8" s="71">
        <f>INDEX('REEDS calc'!$C$64:$AG$113,MATCH(About!$B$2,'REEDS calc'!$B$64:$B$113,0),MATCH(Z$1,'REEDS calc'!$C$63:$AG$63,0))*SUMIFS('res v com'!$E$3:$E$52,'res v com'!$B$3:$B$52,About!$B$2)*SUMIFS('Urban and Rural'!$C$2:$C$53,'Urban and Rural'!$A$2:$A$53,About!$B$1)</f>
        <v>119.43346361158041</v>
      </c>
      <c r="AA8" s="71">
        <f>INDEX('REEDS calc'!$C$64:$AG$113,MATCH(About!$B$2,'REEDS calc'!$B$64:$B$113,0),MATCH(AA$1,'REEDS calc'!$C$63:$AG$63,0))*SUMIFS('res v com'!$E$3:$E$52,'res v com'!$B$3:$B$52,About!$B$2)*SUMIFS('Urban and Rural'!$C$2:$C$53,'Urban and Rural'!$A$2:$A$53,About!$B$1)</f>
        <v>119.95119936531532</v>
      </c>
      <c r="AB8" s="71">
        <f>INDEX('REEDS calc'!$C$64:$AG$113,MATCH(About!$B$2,'REEDS calc'!$B$64:$B$113,0),MATCH(AB$1,'REEDS calc'!$C$63:$AG$63,0))*SUMIFS('res v com'!$E$3:$E$52,'res v com'!$B$3:$B$52,About!$B$2)*SUMIFS('Urban and Rural'!$C$2:$C$53,'Urban and Rural'!$A$2:$A$53,About!$B$1)</f>
        <v>120.46893511905019</v>
      </c>
      <c r="AC8" s="71">
        <f>INDEX('REEDS calc'!$C$64:$AG$113,MATCH(About!$B$2,'REEDS calc'!$B$64:$B$113,0),MATCH(AC$1,'REEDS calc'!$C$63:$AG$63,0))*SUMIFS('res v com'!$E$3:$E$52,'res v com'!$B$3:$B$52,About!$B$2)*SUMIFS('Urban and Rural'!$C$2:$C$53,'Urban and Rural'!$A$2:$A$53,About!$B$1)</f>
        <v>121.07337303250145</v>
      </c>
      <c r="AD8" s="71">
        <f>INDEX('REEDS calc'!$C$64:$AG$113,MATCH(About!$B$2,'REEDS calc'!$B$64:$B$113,0),MATCH(AD$1,'REEDS calc'!$C$63:$AG$63,0))*SUMIFS('res v com'!$E$3:$E$52,'res v com'!$B$3:$B$52,About!$B$2)*SUMIFS('Urban and Rural'!$C$2:$C$53,'Urban and Rural'!$A$2:$A$53,About!$B$1)</f>
        <v>121.6778109459527</v>
      </c>
      <c r="AE8" s="71">
        <f>INDEX('REEDS calc'!$C$64:$AG$113,MATCH(About!$B$2,'REEDS calc'!$B$64:$B$113,0),MATCH(AE$1,'REEDS calc'!$C$63:$AG$63,0))*SUMIFS('res v com'!$E$3:$E$52,'res v com'!$B$3:$B$52,About!$B$2)*SUMIFS('Urban and Rural'!$C$2:$C$53,'Urban and Rural'!$A$2:$A$53,About!$B$1)</f>
        <v>122.61047846404449</v>
      </c>
      <c r="AF8" s="71">
        <f>INDEX('REEDS calc'!$C$64:$AG$113,MATCH(About!$B$2,'REEDS calc'!$B$64:$B$113,0),MATCH(AF$1,'REEDS calc'!$C$63:$AG$63,0))*SUMIFS('res v com'!$E$3:$E$52,'res v com'!$B$3:$B$52,About!$B$2)*SUMIFS('Urban and Rural'!$C$2:$C$53,'Urban and Rural'!$A$2:$A$53,About!$B$1)</f>
        <v>123.54314598213631</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1089.5818983177933</v>
      </c>
      <c r="C8" s="71">
        <f>INDEX('REEDS calc'!$C$64:$AG$113,MATCH(About!$B$2,'REEDS calc'!$B$64:$B$113,0),MATCH(C$1,'REEDS calc'!$C$63:$AG$63,0))*SUMIFS('res v com'!$E$3:$E$52,'res v com'!$B$3:$B$52,About!$B$2)*SUMIFS('Urban and Rural'!$B$2:$B$53,'Urban and Rural'!$A$2:$A$53,About!$B$1)</f>
        <v>1089.5818983177933</v>
      </c>
      <c r="D8" s="71">
        <f>INDEX('REEDS calc'!$C$64:$AG$113,MATCH(About!$B$2,'REEDS calc'!$B$64:$B$113,0),MATCH(D$1,'REEDS calc'!$C$63:$AG$63,0))*SUMIFS('res v com'!$E$3:$E$52,'res v com'!$B$3:$B$52,About!$B$2)*SUMIFS('Urban and Rural'!$B$2:$B$53,'Urban and Rural'!$A$2:$A$53,About!$B$1)</f>
        <v>1089.5818983177933</v>
      </c>
      <c r="E8" s="71">
        <f>INDEX('REEDS calc'!$C$64:$AG$113,MATCH(About!$B$2,'REEDS calc'!$B$64:$B$113,0),MATCH(E$1,'REEDS calc'!$C$63:$AG$63,0))*SUMIFS('res v com'!$E$3:$E$52,'res v com'!$B$3:$B$52,About!$B$2)*SUMIFS('Urban and Rural'!$B$2:$B$53,'Urban and Rural'!$A$2:$A$53,About!$B$1)</f>
        <v>1159.2430321669619</v>
      </c>
      <c r="F8" s="71">
        <f>INDEX('REEDS calc'!$C$64:$AG$113,MATCH(About!$B$2,'REEDS calc'!$B$64:$B$113,0),MATCH(F$1,'REEDS calc'!$C$63:$AG$63,0))*SUMIFS('res v com'!$E$3:$E$52,'res v com'!$B$3:$B$52,About!$B$2)*SUMIFS('Urban and Rural'!$B$2:$B$53,'Urban and Rural'!$A$2:$A$53,About!$B$1)</f>
        <v>1228.9041660161306</v>
      </c>
      <c r="G8" s="71">
        <f>INDEX('REEDS calc'!$C$64:$AG$113,MATCH(About!$B$2,'REEDS calc'!$B$64:$B$113,0),MATCH(G$1,'REEDS calc'!$C$63:$AG$63,0))*SUMIFS('res v com'!$E$3:$E$52,'res v com'!$B$3:$B$52,About!$B$2)*SUMIFS('Urban and Rural'!$B$2:$B$53,'Urban and Rural'!$A$2:$A$53,About!$B$1)</f>
        <v>1330.2874318373358</v>
      </c>
      <c r="H8" s="71">
        <f>INDEX('REEDS calc'!$C$64:$AG$113,MATCH(About!$B$2,'REEDS calc'!$B$64:$B$113,0),MATCH(H$1,'REEDS calc'!$C$63:$AG$63,0))*SUMIFS('res v com'!$E$3:$E$52,'res v com'!$B$3:$B$52,About!$B$2)*SUMIFS('Urban and Rural'!$B$2:$B$53,'Urban and Rural'!$A$2:$A$53,About!$B$1)</f>
        <v>1431.6706976585415</v>
      </c>
      <c r="I8" s="71">
        <f>INDEX('REEDS calc'!$C$64:$AG$113,MATCH(About!$B$2,'REEDS calc'!$B$64:$B$113,0),MATCH(I$1,'REEDS calc'!$C$63:$AG$63,0))*SUMIFS('res v com'!$E$3:$E$52,'res v com'!$B$3:$B$52,About!$B$2)*SUMIFS('Urban and Rural'!$B$2:$B$53,'Urban and Rural'!$A$2:$A$53,About!$B$1)</f>
        <v>1553.5475029144632</v>
      </c>
      <c r="J8" s="71">
        <f>INDEX('REEDS calc'!$C$64:$AG$113,MATCH(About!$B$2,'REEDS calc'!$B$64:$B$113,0),MATCH(J$1,'REEDS calc'!$C$63:$AG$63,0))*SUMIFS('res v com'!$E$3:$E$52,'res v com'!$B$3:$B$52,About!$B$2)*SUMIFS('Urban and Rural'!$B$2:$B$53,'Urban and Rural'!$A$2:$A$53,About!$B$1)</f>
        <v>1675.4243081703851</v>
      </c>
      <c r="K8" s="71">
        <f>INDEX('REEDS calc'!$C$64:$AG$113,MATCH(About!$B$2,'REEDS calc'!$B$64:$B$113,0),MATCH(K$1,'REEDS calc'!$C$63:$AG$63,0))*SUMIFS('res v com'!$E$3:$E$52,'res v com'!$B$3:$B$52,About!$B$2)*SUMIFS('Urban and Rural'!$B$2:$B$53,'Urban and Rural'!$A$2:$A$53,About!$B$1)</f>
        <v>1817.7725216089339</v>
      </c>
      <c r="L8" s="71">
        <f>INDEX('REEDS calc'!$C$64:$AG$113,MATCH(About!$B$2,'REEDS calc'!$B$64:$B$113,0),MATCH(L$1,'REEDS calc'!$C$63:$AG$63,0))*SUMIFS('res v com'!$E$3:$E$52,'res v com'!$B$3:$B$52,About!$B$2)*SUMIFS('Urban and Rural'!$B$2:$B$53,'Urban and Rural'!$A$2:$A$53,About!$B$1)</f>
        <v>1960.1207350474831</v>
      </c>
      <c r="M8" s="71">
        <f>INDEX('REEDS calc'!$C$64:$AG$113,MATCH(About!$B$2,'REEDS calc'!$B$64:$B$113,0),MATCH(M$1,'REEDS calc'!$C$63:$AG$63,0))*SUMIFS('res v com'!$E$3:$E$52,'res v com'!$B$3:$B$52,About!$B$2)*SUMIFS('Urban and Rural'!$B$2:$B$53,'Urban and Rural'!$A$2:$A$53,About!$B$1)</f>
        <v>2005.0250455367272</v>
      </c>
      <c r="N8" s="71">
        <f>INDEX('REEDS calc'!$C$64:$AG$113,MATCH(About!$B$2,'REEDS calc'!$B$64:$B$113,0),MATCH(N$1,'REEDS calc'!$C$63:$AG$63,0))*SUMIFS('res v com'!$E$3:$E$52,'res v com'!$B$3:$B$52,About!$B$2)*SUMIFS('Urban and Rural'!$B$2:$B$53,'Urban and Rural'!$A$2:$A$53,About!$B$1)</f>
        <v>2049.9293560259712</v>
      </c>
      <c r="O8" s="71">
        <f>INDEX('REEDS calc'!$C$64:$AG$113,MATCH(About!$B$2,'REEDS calc'!$B$64:$B$113,0),MATCH(O$1,'REEDS calc'!$C$63:$AG$63,0))*SUMIFS('res v com'!$E$3:$E$52,'res v com'!$B$3:$B$52,About!$B$2)*SUMIFS('Urban and Rural'!$B$2:$B$53,'Urban and Rural'!$A$2:$A$53,About!$B$1)</f>
        <v>2069.4048578645784</v>
      </c>
      <c r="P8" s="71">
        <f>INDEX('REEDS calc'!$C$64:$AG$113,MATCH(About!$B$2,'REEDS calc'!$B$64:$B$113,0),MATCH(P$1,'REEDS calc'!$C$63:$AG$63,0))*SUMIFS('res v com'!$E$3:$E$52,'res v com'!$B$3:$B$52,About!$B$2)*SUMIFS('Urban and Rural'!$B$2:$B$53,'Urban and Rural'!$A$2:$A$53,About!$B$1)</f>
        <v>2088.8803597031856</v>
      </c>
      <c r="Q8" s="71">
        <f>INDEX('REEDS calc'!$C$64:$AG$113,MATCH(About!$B$2,'REEDS calc'!$B$64:$B$113,0),MATCH(Q$1,'REEDS calc'!$C$63:$AG$63,0))*SUMIFS('res v com'!$E$3:$E$52,'res v com'!$B$3:$B$52,About!$B$2)*SUMIFS('Urban and Rural'!$B$2:$B$53,'Urban and Rural'!$A$2:$A$53,About!$B$1)</f>
        <v>2090.4959411057071</v>
      </c>
      <c r="R8" s="71">
        <f>INDEX('REEDS calc'!$C$64:$AG$113,MATCH(About!$B$2,'REEDS calc'!$B$64:$B$113,0),MATCH(R$1,'REEDS calc'!$C$63:$AG$63,0))*SUMIFS('res v com'!$E$3:$E$52,'res v com'!$B$3:$B$52,About!$B$2)*SUMIFS('Urban and Rural'!$B$2:$B$53,'Urban and Rural'!$A$2:$A$53,About!$B$1)</f>
        <v>2092.1115225082276</v>
      </c>
      <c r="S8" s="71">
        <f>INDEX('REEDS calc'!$C$64:$AG$113,MATCH(About!$B$2,'REEDS calc'!$B$64:$B$113,0),MATCH(S$1,'REEDS calc'!$C$63:$AG$63,0))*SUMIFS('res v com'!$E$3:$E$52,'res v com'!$B$3:$B$52,About!$B$2)*SUMIFS('Urban and Rural'!$B$2:$B$53,'Urban and Rural'!$A$2:$A$53,About!$B$1)</f>
        <v>2094.9664540277508</v>
      </c>
      <c r="T8" s="71">
        <f>INDEX('REEDS calc'!$C$64:$AG$113,MATCH(About!$B$2,'REEDS calc'!$B$64:$B$113,0),MATCH(T$1,'REEDS calc'!$C$63:$AG$63,0))*SUMIFS('res v com'!$E$3:$E$52,'res v com'!$B$3:$B$52,About!$B$2)*SUMIFS('Urban and Rural'!$B$2:$B$53,'Urban and Rural'!$A$2:$A$53,About!$B$1)</f>
        <v>2097.8213855472736</v>
      </c>
      <c r="U8" s="71">
        <f>INDEX('REEDS calc'!$C$64:$AG$113,MATCH(About!$B$2,'REEDS calc'!$B$64:$B$113,0),MATCH(U$1,'REEDS calc'!$C$63:$AG$63,0))*SUMIFS('res v com'!$E$3:$E$52,'res v com'!$B$3:$B$52,About!$B$2)*SUMIFS('Urban and Rural'!$B$2:$B$53,'Urban and Rural'!$A$2:$A$53,About!$B$1)</f>
        <v>2102.2476359651391</v>
      </c>
      <c r="V8" s="71">
        <f>INDEX('REEDS calc'!$C$64:$AG$113,MATCH(About!$B$2,'REEDS calc'!$B$64:$B$113,0),MATCH(V$1,'REEDS calc'!$C$63:$AG$63,0))*SUMIFS('res v com'!$E$3:$E$52,'res v com'!$B$3:$B$52,About!$B$2)*SUMIFS('Urban and Rural'!$B$2:$B$53,'Urban and Rural'!$A$2:$A$53,About!$B$1)</f>
        <v>2106.6738863830046</v>
      </c>
      <c r="W8" s="71">
        <f>INDEX('REEDS calc'!$C$64:$AG$113,MATCH(About!$B$2,'REEDS calc'!$B$64:$B$113,0),MATCH(W$1,'REEDS calc'!$C$63:$AG$63,0))*SUMIFS('res v com'!$E$3:$E$52,'res v com'!$B$3:$B$52,About!$B$2)*SUMIFS('Urban and Rural'!$B$2:$B$53,'Urban and Rural'!$A$2:$A$53,About!$B$1)</f>
        <v>2112.6271931950332</v>
      </c>
      <c r="X8" s="71">
        <f>INDEX('REEDS calc'!$C$64:$AG$113,MATCH(About!$B$2,'REEDS calc'!$B$64:$B$113,0),MATCH(X$1,'REEDS calc'!$C$63:$AG$63,0))*SUMIFS('res v com'!$E$3:$E$52,'res v com'!$B$3:$B$52,About!$B$2)*SUMIFS('Urban and Rural'!$B$2:$B$53,'Urban and Rural'!$A$2:$A$53,About!$B$1)</f>
        <v>2118.5805000070623</v>
      </c>
      <c r="Y8" s="71">
        <f>INDEX('REEDS calc'!$C$64:$AG$113,MATCH(About!$B$2,'REEDS calc'!$B$64:$B$113,0),MATCH(Y$1,'REEDS calc'!$C$63:$AG$63,0))*SUMIFS('res v com'!$E$3:$E$52,'res v com'!$B$3:$B$52,About!$B$2)*SUMIFS('Urban and Rural'!$B$2:$B$53,'Urban and Rural'!$A$2:$A$53,About!$B$1)</f>
        <v>2126.3043069862374</v>
      </c>
      <c r="Z8" s="71">
        <f>INDEX('REEDS calc'!$C$64:$AG$113,MATCH(About!$B$2,'REEDS calc'!$B$64:$B$113,0),MATCH(Z$1,'REEDS calc'!$C$63:$AG$63,0))*SUMIFS('res v com'!$E$3:$E$52,'res v com'!$B$3:$B$52,About!$B$2)*SUMIFS('Urban and Rural'!$B$2:$B$53,'Urban and Rural'!$A$2:$A$53,About!$B$1)</f>
        <v>2134.0281139654121</v>
      </c>
      <c r="AA8" s="71">
        <f>INDEX('REEDS calc'!$C$64:$AG$113,MATCH(About!$B$2,'REEDS calc'!$B$64:$B$113,0),MATCH(AA$1,'REEDS calc'!$C$63:$AG$63,0))*SUMIFS('res v com'!$E$3:$E$52,'res v com'!$B$3:$B$52,About!$B$2)*SUMIFS('Urban and Rural'!$B$2:$B$53,'Urban and Rural'!$A$2:$A$53,About!$B$1)</f>
        <v>2143.2789773387512</v>
      </c>
      <c r="AB8" s="71">
        <f>INDEX('REEDS calc'!$C$64:$AG$113,MATCH(About!$B$2,'REEDS calc'!$B$64:$B$113,0),MATCH(AB$1,'REEDS calc'!$C$63:$AG$63,0))*SUMIFS('res v com'!$E$3:$E$52,'res v com'!$B$3:$B$52,About!$B$2)*SUMIFS('Urban and Rural'!$B$2:$B$53,'Urban and Rural'!$A$2:$A$53,About!$B$1)</f>
        <v>2152.5298407120895</v>
      </c>
      <c r="AC8" s="71">
        <f>INDEX('REEDS calc'!$C$64:$AG$113,MATCH(About!$B$2,'REEDS calc'!$B$64:$B$113,0),MATCH(AC$1,'REEDS calc'!$C$63:$AG$63,0))*SUMIFS('res v com'!$E$3:$E$52,'res v com'!$B$3:$B$52,About!$B$2)*SUMIFS('Urban and Rural'!$B$2:$B$53,'Urban and Rural'!$A$2:$A$53,About!$B$1)</f>
        <v>2163.3298917316806</v>
      </c>
      <c r="AD8" s="71">
        <f>INDEX('REEDS calc'!$C$64:$AG$113,MATCH(About!$B$2,'REEDS calc'!$B$64:$B$113,0),MATCH(AD$1,'REEDS calc'!$C$63:$AG$63,0))*SUMIFS('res v com'!$E$3:$E$52,'res v com'!$B$3:$B$52,About!$B$2)*SUMIFS('Urban and Rural'!$B$2:$B$53,'Urban and Rural'!$A$2:$A$53,About!$B$1)</f>
        <v>2174.1299427512722</v>
      </c>
      <c r="AE8" s="71">
        <f>INDEX('REEDS calc'!$C$64:$AG$113,MATCH(About!$B$2,'REEDS calc'!$B$64:$B$113,0),MATCH(AE$1,'REEDS calc'!$C$63:$AG$63,0))*SUMIFS('res v com'!$E$3:$E$52,'res v com'!$B$3:$B$52,About!$B$2)*SUMIFS('Urban and Rural'!$B$2:$B$53,'Urban and Rural'!$A$2:$A$53,About!$B$1)</f>
        <v>2190.7947755745349</v>
      </c>
      <c r="AF8" s="71">
        <f>INDEX('REEDS calc'!$C$64:$AG$113,MATCH(About!$B$2,'REEDS calc'!$B$64:$B$113,0),MATCH(AF$1,'REEDS calc'!$C$63:$AG$63,0))*SUMIFS('res v com'!$E$3:$E$52,'res v com'!$B$3:$B$52,About!$B$2)*SUMIFS('Urban and Rural'!$B$2:$B$53,'Urban and Rural'!$A$2:$A$53,About!$B$1)</f>
        <v>2207.4596083977981</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1311.0746969861029</v>
      </c>
      <c r="C8" s="71">
        <f>INDEX('REEDS calc'!$C$64:$AG$113,MATCH(About!$B$2,'REEDS calc'!$B$64:$B$113,0),MATCH(C$1,'REEDS calc'!$C$63:$AG$63,0))*SUMIFS('res v com'!$F$3:$F$52,'res v com'!$B$3:$B$52,About!$B$2)</f>
        <v>1311.0746969861029</v>
      </c>
      <c r="D8" s="71">
        <f>INDEX('REEDS calc'!$C$64:$AG$113,MATCH(About!$B$2,'REEDS calc'!$B$64:$B$113,0),MATCH(D$1,'REEDS calc'!$C$63:$AG$63,0))*SUMIFS('res v com'!$F$3:$F$52,'res v com'!$B$3:$B$52,About!$B$2)</f>
        <v>1311.0746969861029</v>
      </c>
      <c r="E8" s="71">
        <f>INDEX('REEDS calc'!$C$64:$AG$113,MATCH(About!$B$2,'REEDS calc'!$B$64:$B$113,0),MATCH(E$1,'REEDS calc'!$C$63:$AG$63,0))*SUMIFS('res v com'!$F$3:$F$52,'res v com'!$B$3:$B$52,About!$B$2)</f>
        <v>1394.8967117369107</v>
      </c>
      <c r="F8" s="71">
        <f>INDEX('REEDS calc'!$C$64:$AG$113,MATCH(About!$B$2,'REEDS calc'!$B$64:$B$113,0),MATCH(F$1,'REEDS calc'!$C$63:$AG$63,0))*SUMIFS('res v com'!$F$3:$F$52,'res v com'!$B$3:$B$52,About!$B$2)</f>
        <v>1478.7187264877184</v>
      </c>
      <c r="G8" s="71">
        <f>INDEX('REEDS calc'!$C$64:$AG$113,MATCH(About!$B$2,'REEDS calc'!$B$64:$B$113,0),MATCH(G$1,'REEDS calc'!$C$63:$AG$63,0))*SUMIFS('res v com'!$F$3:$F$52,'res v com'!$B$3:$B$52,About!$B$2)</f>
        <v>1600.7114236142174</v>
      </c>
      <c r="H8" s="71">
        <f>INDEX('REEDS calc'!$C$64:$AG$113,MATCH(About!$B$2,'REEDS calc'!$B$64:$B$113,0),MATCH(H$1,'REEDS calc'!$C$63:$AG$63,0))*SUMIFS('res v com'!$F$3:$F$52,'res v com'!$B$3:$B$52,About!$B$2)</f>
        <v>1722.7041207407165</v>
      </c>
      <c r="I8" s="71">
        <f>INDEX('REEDS calc'!$C$64:$AG$113,MATCH(About!$B$2,'REEDS calc'!$B$64:$B$113,0),MATCH(I$1,'REEDS calc'!$C$63:$AG$63,0))*SUMIFS('res v com'!$F$3:$F$52,'res v com'!$B$3:$B$52,About!$B$2)</f>
        <v>1869.3563327196796</v>
      </c>
      <c r="J8" s="71">
        <f>INDEX('REEDS calc'!$C$64:$AG$113,MATCH(About!$B$2,'REEDS calc'!$B$64:$B$113,0),MATCH(J$1,'REEDS calc'!$C$63:$AG$63,0))*SUMIFS('res v com'!$F$3:$F$52,'res v com'!$B$3:$B$52,About!$B$2)</f>
        <v>2016.0085446986427</v>
      </c>
      <c r="K8" s="71">
        <f>INDEX('REEDS calc'!$C$64:$AG$113,MATCH(About!$B$2,'REEDS calc'!$B$64:$B$113,0),MATCH(K$1,'REEDS calc'!$C$63:$AG$63,0))*SUMIFS('res v com'!$F$3:$F$52,'res v com'!$B$3:$B$52,About!$B$2)</f>
        <v>2187.2936413844404</v>
      </c>
      <c r="L8" s="71">
        <f>INDEX('REEDS calc'!$C$64:$AG$113,MATCH(About!$B$2,'REEDS calc'!$B$64:$B$113,0),MATCH(L$1,'REEDS calc'!$C$63:$AG$63,0))*SUMIFS('res v com'!$F$3:$F$52,'res v com'!$B$3:$B$52,About!$B$2)</f>
        <v>2358.5787380702391</v>
      </c>
      <c r="M8" s="71">
        <f>INDEX('REEDS calc'!$C$64:$AG$113,MATCH(About!$B$2,'REEDS calc'!$B$64:$B$113,0),MATCH(M$1,'REEDS calc'!$C$63:$AG$63,0))*SUMIFS('res v com'!$F$3:$F$52,'res v com'!$B$3:$B$52,About!$B$2)</f>
        <v>2412.6113035515027</v>
      </c>
      <c r="N8" s="71">
        <f>INDEX('REEDS calc'!$C$64:$AG$113,MATCH(About!$B$2,'REEDS calc'!$B$64:$B$113,0),MATCH(N$1,'REEDS calc'!$C$63:$AG$63,0))*SUMIFS('res v com'!$F$3:$F$52,'res v com'!$B$3:$B$52,About!$B$2)</f>
        <v>2466.6438690327655</v>
      </c>
      <c r="O8" s="71">
        <f>INDEX('REEDS calc'!$C$64:$AG$113,MATCH(About!$B$2,'REEDS calc'!$B$64:$B$113,0),MATCH(O$1,'REEDS calc'!$C$63:$AG$63,0))*SUMIFS('res v com'!$F$3:$F$52,'res v com'!$B$3:$B$52,About!$B$2)</f>
        <v>2490.0783971862952</v>
      </c>
      <c r="P8" s="71">
        <f>INDEX('REEDS calc'!$C$64:$AG$113,MATCH(About!$B$2,'REEDS calc'!$B$64:$B$113,0),MATCH(P$1,'REEDS calc'!$C$63:$AG$63,0))*SUMIFS('res v com'!$F$3:$F$52,'res v com'!$B$3:$B$52,About!$B$2)</f>
        <v>2513.512925339825</v>
      </c>
      <c r="Q8" s="71">
        <f>INDEX('REEDS calc'!$C$64:$AG$113,MATCH(About!$B$2,'REEDS calc'!$B$64:$B$113,0),MATCH(Q$1,'REEDS calc'!$C$63:$AG$63,0))*SUMIFS('res v com'!$F$3:$F$52,'res v com'!$B$3:$B$52,About!$B$2)</f>
        <v>2515.4569259707428</v>
      </c>
      <c r="R8" s="71">
        <f>INDEX('REEDS calc'!$C$64:$AG$113,MATCH(About!$B$2,'REEDS calc'!$B$64:$B$113,0),MATCH(R$1,'REEDS calc'!$C$63:$AG$63,0))*SUMIFS('res v com'!$F$3:$F$52,'res v com'!$B$3:$B$52,About!$B$2)</f>
        <v>2517.4009266016606</v>
      </c>
      <c r="S8" s="71">
        <f>INDEX('REEDS calc'!$C$64:$AG$113,MATCH(About!$B$2,'REEDS calc'!$B$64:$B$113,0),MATCH(S$1,'REEDS calc'!$C$63:$AG$63,0))*SUMIFS('res v com'!$F$3:$F$52,'res v com'!$B$3:$B$52,About!$B$2)</f>
        <v>2520.8362153878029</v>
      </c>
      <c r="T8" s="71">
        <f>INDEX('REEDS calc'!$C$64:$AG$113,MATCH(About!$B$2,'REEDS calc'!$B$64:$B$113,0),MATCH(T$1,'REEDS calc'!$C$63:$AG$63,0))*SUMIFS('res v com'!$F$3:$F$52,'res v com'!$B$3:$B$52,About!$B$2)</f>
        <v>2524.2715041739452</v>
      </c>
      <c r="U8" s="71">
        <f>INDEX('REEDS calc'!$C$64:$AG$113,MATCH(About!$B$2,'REEDS calc'!$B$64:$B$113,0),MATCH(U$1,'REEDS calc'!$C$63:$AG$63,0))*SUMIFS('res v com'!$F$3:$F$52,'res v com'!$B$3:$B$52,About!$B$2)</f>
        <v>2529.5975332997473</v>
      </c>
      <c r="V8" s="71">
        <f>INDEX('REEDS calc'!$C$64:$AG$113,MATCH(About!$B$2,'REEDS calc'!$B$64:$B$113,0),MATCH(V$1,'REEDS calc'!$C$63:$AG$63,0))*SUMIFS('res v com'!$F$3:$F$52,'res v com'!$B$3:$B$52,About!$B$2)</f>
        <v>2534.9235624255493</v>
      </c>
      <c r="W8" s="71">
        <f>INDEX('REEDS calc'!$C$64:$AG$113,MATCH(About!$B$2,'REEDS calc'!$B$64:$B$113,0),MATCH(W$1,'REEDS calc'!$C$63:$AG$63,0))*SUMIFS('res v com'!$F$3:$F$52,'res v com'!$B$3:$B$52,About!$B$2)</f>
        <v>2542.0870715997535</v>
      </c>
      <c r="X8" s="71">
        <f>INDEX('REEDS calc'!$C$64:$AG$113,MATCH(About!$B$2,'REEDS calc'!$B$64:$B$113,0),MATCH(X$1,'REEDS calc'!$C$63:$AG$63,0))*SUMIFS('res v com'!$F$3:$F$52,'res v com'!$B$3:$B$52,About!$B$2)</f>
        <v>2549.2505807739572</v>
      </c>
      <c r="Y8" s="71">
        <f>INDEX('REEDS calc'!$C$64:$AG$113,MATCH(About!$B$2,'REEDS calc'!$B$64:$B$113,0),MATCH(Y$1,'REEDS calc'!$C$63:$AG$63,0))*SUMIFS('res v com'!$F$3:$F$52,'res v com'!$B$3:$B$52,About!$B$2)</f>
        <v>2558.5445015984824</v>
      </c>
      <c r="Z8" s="71">
        <f>INDEX('REEDS calc'!$C$64:$AG$113,MATCH(About!$B$2,'REEDS calc'!$B$64:$B$113,0),MATCH(Z$1,'REEDS calc'!$C$63:$AG$63,0))*SUMIFS('res v com'!$F$3:$F$52,'res v com'!$B$3:$B$52,About!$B$2)</f>
        <v>2567.8384224230072</v>
      </c>
      <c r="AA8" s="71">
        <f>INDEX('REEDS calc'!$C$64:$AG$113,MATCH(About!$B$2,'REEDS calc'!$B$64:$B$113,0),MATCH(AA$1,'REEDS calc'!$C$63:$AG$63,0))*SUMIFS('res v com'!$F$3:$F$52,'res v com'!$B$3:$B$52,About!$B$2)</f>
        <v>2578.969823295934</v>
      </c>
      <c r="AB8" s="71">
        <f>INDEX('REEDS calc'!$C$64:$AG$113,MATCH(About!$B$2,'REEDS calc'!$B$64:$B$113,0),MATCH(AB$1,'REEDS calc'!$C$63:$AG$63,0))*SUMIFS('res v com'!$F$3:$F$52,'res v com'!$B$3:$B$52,About!$B$2)</f>
        <v>2590.1012241688604</v>
      </c>
      <c r="AC8" s="71">
        <f>INDEX('REEDS calc'!$C$64:$AG$113,MATCH(About!$B$2,'REEDS calc'!$B$64:$B$113,0),MATCH(AC$1,'REEDS calc'!$C$63:$AG$63,0))*SUMIFS('res v com'!$F$3:$F$52,'res v com'!$B$3:$B$52,About!$B$2)</f>
        <v>2603.0967352358175</v>
      </c>
      <c r="AD8" s="71">
        <f>INDEX('REEDS calc'!$C$64:$AG$113,MATCH(About!$B$2,'REEDS calc'!$B$64:$B$113,0),MATCH(AD$1,'REEDS calc'!$C$63:$AG$63,0))*SUMIFS('res v com'!$F$3:$F$52,'res v com'!$B$3:$B$52,About!$B$2)</f>
        <v>2616.0922463027746</v>
      </c>
      <c r="AE8" s="71">
        <f>INDEX('REEDS calc'!$C$64:$AG$113,MATCH(About!$B$2,'REEDS calc'!$B$64:$B$113,0),MATCH(AE$1,'REEDS calc'!$C$63:$AG$63,0))*SUMIFS('res v com'!$F$3:$F$52,'res v com'!$B$3:$B$52,About!$B$2)</f>
        <v>2636.1447459614196</v>
      </c>
      <c r="AF8" s="71">
        <f>INDEX('REEDS calc'!$C$64:$AG$113,MATCH(About!$B$2,'REEDS calc'!$B$64:$B$113,0),MATCH(AF$1,'REEDS calc'!$C$63:$AG$63,0))*SUMIFS('res v com'!$F$3:$F$52,'res v com'!$B$3:$B$52,About!$B$2)</f>
        <v>2656.1972456200651</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2024-02-08T18:56:15Z</dcterms:modified>
</cp:coreProperties>
</file>